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ustomProperty6.bin" ContentType="application/vnd.openxmlformats-officedocument.spreadsheetml.customProperty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ustomProperty5.bin" ContentType="application/vnd.openxmlformats-officedocument.spreadsheetml.customProperty"/>
  <Override PartName="/xl/pivotTables/pivotTable1.xml" ContentType="application/vnd.openxmlformats-officedocument.spreadsheetml.pivotTable+xml"/>
  <Override PartName="/xl/charts/chart3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hidePivotFieldList="1" showPivotChartFilter="1" defaultThemeVersion="124226"/>
  <bookViews>
    <workbookView xWindow="0" yWindow="60" windowWidth="9360" windowHeight="346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</sheets>
  <functionGroups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StrategyTester!$A$1:$S$495</definedName>
    <definedName name="_xlnm._FilterDatabase" localSheetId="19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терминала'!$A$1:$O$891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Сетки_StrategyTester!$A$1:$O$93</definedName>
  </definedNames>
  <calcPr calcId="124519"/>
  <pivotCaches>
    <pivotCache cacheId="10" r:id="rId22"/>
    <pivotCache cacheId="13" r:id="rId23"/>
    <pivotCache cacheId="16" r:id="rId24"/>
    <pivotCache cacheId="20" r:id="rId25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2"/>
  <c r="D13"/>
  <c r="D14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45"/>
  <c r="D47"/>
  <c r="D59"/>
  <c r="D60"/>
  <c r="D68"/>
  <c r="D78"/>
  <c r="D80"/>
  <c r="D92"/>
  <c r="D93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BM52" i="10"/>
  <c r="BB52"/>
  <c r="BC52"/>
  <c r="BD52"/>
  <c r="BE52"/>
  <c r="BF52"/>
  <c r="BG52"/>
  <c r="BH52"/>
  <c r="BI52"/>
  <c r="BJ52"/>
  <c r="BK52"/>
  <c r="BL52"/>
  <c r="BA52"/>
  <c r="BM47"/>
  <c r="BM48"/>
  <c r="BM49"/>
  <c r="BM50"/>
  <c r="BM51"/>
  <c r="BM46"/>
  <c r="AX52"/>
  <c r="AW52"/>
  <c r="AL52"/>
  <c r="AM52"/>
  <c r="AN52"/>
  <c r="AO52"/>
  <c r="AP52"/>
  <c r="AQ52"/>
  <c r="AR52"/>
  <c r="AS52"/>
  <c r="AT52"/>
  <c r="AU52"/>
  <c r="AV52"/>
  <c r="AK52"/>
  <c r="AW47"/>
  <c r="AX47"/>
  <c r="AW48"/>
  <c r="AX48"/>
  <c r="AW49"/>
  <c r="AX49"/>
  <c r="AW50"/>
  <c r="AX50"/>
  <c r="AW51"/>
  <c r="AX51"/>
  <c r="AX46"/>
  <c r="AW46"/>
  <c r="A28" i="32" l="1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3"/>
  <c r="L7"/>
  <c r="J5"/>
  <c r="A5"/>
  <c r="J7" l="1"/>
  <c r="H5"/>
  <c r="AC9" i="30"/>
  <c r="AB9"/>
  <c r="AA9"/>
  <c r="Z9"/>
  <c r="Y9"/>
  <c r="X9"/>
  <c r="W9"/>
  <c r="V9"/>
  <c r="U9"/>
  <c r="T9"/>
  <c r="S9"/>
  <c r="R9"/>
  <c r="AD9" s="1"/>
  <c r="O9"/>
  <c r="M9"/>
  <c r="L9"/>
  <c r="K9"/>
  <c r="J9"/>
  <c r="I9"/>
  <c r="H9"/>
  <c r="G9"/>
  <c r="F9"/>
  <c r="E9"/>
  <c r="D9"/>
  <c r="C9"/>
  <c r="B9"/>
  <c r="N9" s="1"/>
  <c r="AD8"/>
  <c r="O8"/>
  <c r="N8"/>
  <c r="AD7"/>
  <c r="O7"/>
  <c r="N7"/>
  <c r="AD6"/>
  <c r="O6"/>
  <c r="N6"/>
  <c r="AD5"/>
  <c r="O5"/>
  <c r="N5"/>
  <c r="AD4"/>
  <c r="O4"/>
  <c r="N4"/>
  <c r="AD3"/>
  <c r="O3"/>
  <c r="N3"/>
  <c r="H7" i="32" l="1"/>
  <c r="F5"/>
  <c r="F7" l="1"/>
  <c r="D5"/>
  <c r="D266" i="17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7" i="32" l="1"/>
  <c r="B5"/>
  <c r="N10" i="10"/>
  <c r="B7" i="32" l="1"/>
  <c r="D292" i="17" l="1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6" i="17" s="1"/>
  <c r="X31" i="15"/>
  <c r="Z31" s="1"/>
  <c r="D79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7" i="17" s="1"/>
  <c r="X58" i="15"/>
  <c r="Z58" s="1"/>
  <c r="D66" i="17" s="1"/>
  <c r="X57" i="15"/>
  <c r="Z57" s="1"/>
  <c r="D63" i="17" s="1"/>
  <c r="X56" i="15"/>
  <c r="Z56" s="1"/>
  <c r="D65" i="17" s="1"/>
  <c r="X55" i="15"/>
  <c r="Z55" s="1"/>
  <c r="D64" i="17" s="1"/>
  <c r="X54" i="15"/>
  <c r="Z54" s="1"/>
  <c r="D62" i="17" s="1"/>
  <c r="X53" i="15"/>
  <c r="Z53" s="1"/>
  <c r="D61" i="17" s="1"/>
  <c r="X52" i="15"/>
  <c r="Z52" s="1"/>
  <c r="D54" i="17" s="1"/>
  <c r="X51" i="15"/>
  <c r="Z51" s="1"/>
  <c r="D57" i="17" s="1"/>
  <c r="X50" i="15"/>
  <c r="Z50" s="1"/>
  <c r="D50" i="17" s="1"/>
  <c r="X49" i="15"/>
  <c r="Z49" s="1"/>
  <c r="D53" i="17" s="1"/>
  <c r="X48" i="15"/>
  <c r="Z48" s="1"/>
  <c r="D51" i="17" s="1"/>
  <c r="X47" i="15"/>
  <c r="Z47" s="1"/>
  <c r="D52" i="17" s="1"/>
  <c r="X46" i="15"/>
  <c r="Z46" s="1"/>
  <c r="D56" i="17" s="1"/>
  <c r="X45" i="15"/>
  <c r="Z45" s="1"/>
  <c r="D55" i="17" s="1"/>
  <c r="X44" i="15"/>
  <c r="Z44" s="1"/>
  <c r="D49" i="17" s="1"/>
  <c r="X43" i="15"/>
  <c r="Z43" s="1"/>
  <c r="D48" i="17" s="1"/>
  <c r="X42" i="15"/>
  <c r="Z42" s="1"/>
  <c r="D36" i="17" s="1"/>
  <c r="X41" i="15"/>
  <c r="Z41" s="1"/>
  <c r="D58" i="17" s="1"/>
  <c r="X40" i="15"/>
  <c r="Z40" s="1"/>
  <c r="D44" i="17" s="1"/>
  <c r="X39" i="15"/>
  <c r="Z39" s="1"/>
  <c r="D41" i="17" s="1"/>
  <c r="X38" i="15"/>
  <c r="Z38" s="1"/>
  <c r="D40" i="17" s="1"/>
  <c r="X37" i="15"/>
  <c r="Z37" s="1"/>
  <c r="D39" i="17" s="1"/>
  <c r="X36" i="15"/>
  <c r="Z36" s="1"/>
  <c r="D37" i="17" s="1"/>
  <c r="X35" i="15"/>
  <c r="Z35" s="1"/>
  <c r="D38" i="17" s="1"/>
  <c r="X34" i="15"/>
  <c r="Z34" s="1"/>
  <c r="D43" i="17" s="1"/>
  <c r="X33" i="15"/>
  <c r="Z33" s="1"/>
  <c r="D42" i="17" s="1"/>
  <c r="X32" i="15"/>
  <c r="X30"/>
  <c r="Z30" s="1"/>
  <c r="D100" i="17" s="1"/>
  <c r="X29" i="15"/>
  <c r="Z29" s="1"/>
  <c r="D99" i="17" s="1"/>
  <c r="X28" i="15"/>
  <c r="Z28" s="1"/>
  <c r="D96" i="17" s="1"/>
  <c r="X27" i="15"/>
  <c r="Z27" s="1"/>
  <c r="D98" i="17" s="1"/>
  <c r="X26" i="15"/>
  <c r="Z26" s="1"/>
  <c r="D97" i="17" s="1"/>
  <c r="X25" i="15"/>
  <c r="Z25" s="1"/>
  <c r="D95" i="17" s="1"/>
  <c r="X24" i="15"/>
  <c r="Z24" s="1"/>
  <c r="D94" i="17" s="1"/>
  <c r="X23" i="15"/>
  <c r="Z23" s="1"/>
  <c r="D87" i="17" s="1"/>
  <c r="X22" i="15"/>
  <c r="Z22" s="1"/>
  <c r="D90" i="17" s="1"/>
  <c r="X21" i="15"/>
  <c r="Z21" s="1"/>
  <c r="D83" i="17" s="1"/>
  <c r="X20" i="15"/>
  <c r="Z20" s="1"/>
  <c r="D86" i="17" s="1"/>
  <c r="X19" i="15"/>
  <c r="Z19" s="1"/>
  <c r="D84" i="17" s="1"/>
  <c r="X18" i="15"/>
  <c r="Z18" s="1"/>
  <c r="D85" i="17" s="1"/>
  <c r="X17" i="15"/>
  <c r="Z17" s="1"/>
  <c r="D89" i="17" s="1"/>
  <c r="X16" i="15"/>
  <c r="Z16" s="1"/>
  <c r="D88" i="17" s="1"/>
  <c r="X15" i="15"/>
  <c r="Z15" s="1"/>
  <c r="D82" i="17" s="1"/>
  <c r="X14" i="15"/>
  <c r="Z14" s="1"/>
  <c r="D81" i="17" s="1"/>
  <c r="X13" i="15"/>
  <c r="Z13" s="1"/>
  <c r="D69" i="17" s="1"/>
  <c r="X12" i="15"/>
  <c r="Z12" s="1"/>
  <c r="D91" i="17" s="1"/>
  <c r="X11" i="15"/>
  <c r="Z11" s="1"/>
  <c r="D77" i="17" s="1"/>
  <c r="X10" i="15"/>
  <c r="Z10" s="1"/>
  <c r="D74" i="17" s="1"/>
  <c r="X9" i="15"/>
  <c r="Z9" s="1"/>
  <c r="D73" i="17" s="1"/>
  <c r="X8" i="15"/>
  <c r="Z8" s="1"/>
  <c r="D72" i="17" s="1"/>
  <c r="X7" i="15"/>
  <c r="Z7" s="1"/>
  <c r="D70" i="17" s="1"/>
  <c r="X6" i="15"/>
  <c r="Z6" s="1"/>
  <c r="D71" i="17" s="1"/>
  <c r="X5" i="15"/>
  <c r="Z5" s="1"/>
  <c r="D76" i="17" s="1"/>
  <c r="X4" i="15"/>
  <c r="Z4" s="1"/>
  <c r="D75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5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G25" i="10" l="1"/>
  <c r="B6" i="32"/>
  <c r="W21" i="10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G26" i="10" l="1"/>
  <c r="D6" i="32"/>
  <c r="K23" i="10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G27" l="1"/>
  <c r="F6" i="32"/>
  <c r="P28" i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G28" l="1"/>
  <c r="H6" i="32"/>
  <c r="O24" i="10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G29" i="10" l="1"/>
  <c r="J6" i="32"/>
  <c r="AB24" i="10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G30" l="1"/>
  <c r="G31" s="1"/>
  <c r="G32" s="1"/>
  <c r="G33" s="1"/>
  <c r="G34" s="1"/>
  <c r="G35" s="1"/>
  <c r="G36" s="1"/>
  <c r="G37" s="1"/>
  <c r="G38" s="1"/>
  <c r="G39" s="1"/>
  <c r="L6" i="32"/>
  <c r="K27" i="10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B18" i="32" l="1"/>
  <c r="C18" s="1"/>
  <c r="B26"/>
  <c r="C26" s="1"/>
  <c r="B10"/>
  <c r="C10" s="1"/>
  <c r="B17"/>
  <c r="C17" s="1"/>
  <c r="B25"/>
  <c r="C25" s="1"/>
  <c r="B28"/>
  <c r="C28" s="1"/>
  <c r="B22"/>
  <c r="C22" s="1"/>
  <c r="B16"/>
  <c r="C16" s="1"/>
  <c r="B13"/>
  <c r="C13" s="1"/>
  <c r="B12"/>
  <c r="C12" s="1"/>
  <c r="B11"/>
  <c r="C11" s="1"/>
  <c r="B14"/>
  <c r="C14" s="1"/>
  <c r="B19"/>
  <c r="C19" s="1"/>
  <c r="B21"/>
  <c r="C21" s="1"/>
  <c r="B23"/>
  <c r="C23" s="1"/>
  <c r="B15"/>
  <c r="C15" s="1"/>
  <c r="B27"/>
  <c r="C27" s="1"/>
  <c r="B20"/>
  <c r="C20" s="1"/>
  <c r="B24"/>
  <c r="C24" s="1"/>
  <c r="P31" i="10"/>
  <c r="P32" s="1"/>
  <c r="R30"/>
  <c r="T30" s="1"/>
  <c r="U30" s="1"/>
  <c r="AF30"/>
  <c r="X30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AA30" l="1"/>
  <c r="D28" i="32"/>
  <c r="E28" s="1"/>
  <c r="D16"/>
  <c r="E16" s="1"/>
  <c r="D15"/>
  <c r="E15" s="1"/>
  <c r="D17"/>
  <c r="E17" s="1"/>
  <c r="D12"/>
  <c r="E12" s="1"/>
  <c r="D23"/>
  <c r="E23" s="1"/>
  <c r="D25"/>
  <c r="E25" s="1"/>
  <c r="D20"/>
  <c r="E20" s="1"/>
  <c r="D14"/>
  <c r="E14" s="1"/>
  <c r="D11"/>
  <c r="E11" s="1"/>
  <c r="D10"/>
  <c r="E10" s="1"/>
  <c r="D27"/>
  <c r="E27" s="1"/>
  <c r="D13"/>
  <c r="E13" s="1"/>
  <c r="D21"/>
  <c r="E21" s="1"/>
  <c r="D22"/>
  <c r="E22" s="1"/>
  <c r="D18"/>
  <c r="E18" s="1"/>
  <c r="D19"/>
  <c r="E19" s="1"/>
  <c r="D24"/>
  <c r="E24" s="1"/>
  <c r="D26"/>
  <c r="E26" s="1"/>
  <c r="Q31" i="10"/>
  <c r="X3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Z31" l="1"/>
  <c r="AB31" s="1"/>
  <c r="AC31" s="1"/>
  <c r="F26" i="32"/>
  <c r="G26" s="1"/>
  <c r="F21"/>
  <c r="G21" s="1"/>
  <c r="F10"/>
  <c r="G10" s="1"/>
  <c r="F28"/>
  <c r="G28" s="1"/>
  <c r="F13"/>
  <c r="G13" s="1"/>
  <c r="F17"/>
  <c r="G17" s="1"/>
  <c r="F12"/>
  <c r="G12" s="1"/>
  <c r="F23"/>
  <c r="G23" s="1"/>
  <c r="F18"/>
  <c r="G18" s="1"/>
  <c r="F25"/>
  <c r="G25" s="1"/>
  <c r="F20"/>
  <c r="G20" s="1"/>
  <c r="F27"/>
  <c r="G27" s="1"/>
  <c r="F15"/>
  <c r="G15" s="1"/>
  <c r="F11"/>
  <c r="G11" s="1"/>
  <c r="F19"/>
  <c r="G19" s="1"/>
  <c r="F14"/>
  <c r="G14" s="1"/>
  <c r="F24"/>
  <c r="G24" s="1"/>
  <c r="F16"/>
  <c r="G16" s="1"/>
  <c r="F22"/>
  <c r="G22" s="1"/>
  <c r="AA31" i="10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H13" i="32" l="1"/>
  <c r="I13" s="1"/>
  <c r="H28"/>
  <c r="I28" s="1"/>
  <c r="H11"/>
  <c r="I11" s="1"/>
  <c r="H21"/>
  <c r="I21" s="1"/>
  <c r="H19"/>
  <c r="I19" s="1"/>
  <c r="H24"/>
  <c r="I24" s="1"/>
  <c r="H17"/>
  <c r="I17" s="1"/>
  <c r="H10"/>
  <c r="I10" s="1"/>
  <c r="H27"/>
  <c r="I27" s="1"/>
  <c r="H12"/>
  <c r="I12" s="1"/>
  <c r="H25"/>
  <c r="I25" s="1"/>
  <c r="H18"/>
  <c r="I18" s="1"/>
  <c r="H20"/>
  <c r="I20" s="1"/>
  <c r="H26"/>
  <c r="I26" s="1"/>
  <c r="H16"/>
  <c r="I16" s="1"/>
  <c r="H23"/>
  <c r="I23" s="1"/>
  <c r="H14"/>
  <c r="I14" s="1"/>
  <c r="H15"/>
  <c r="I15" s="1"/>
  <c r="H22"/>
  <c r="I22" s="1"/>
  <c r="P39" i="1"/>
  <c r="X33" i="10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Z33" l="1"/>
  <c r="AB33" s="1"/>
  <c r="AC33" s="1"/>
  <c r="J17" i="32"/>
  <c r="K17" s="1"/>
  <c r="J10"/>
  <c r="K10" s="1"/>
  <c r="J25"/>
  <c r="K25" s="1"/>
  <c r="J18"/>
  <c r="K18" s="1"/>
  <c r="J26"/>
  <c r="K26" s="1"/>
  <c r="J28"/>
  <c r="K28" s="1"/>
  <c r="J21"/>
  <c r="K21" s="1"/>
  <c r="J27"/>
  <c r="K27" s="1"/>
  <c r="J12"/>
  <c r="K12" s="1"/>
  <c r="J14"/>
  <c r="K14" s="1"/>
  <c r="J20"/>
  <c r="K20" s="1"/>
  <c r="J11"/>
  <c r="K11" s="1"/>
  <c r="J16"/>
  <c r="K16" s="1"/>
  <c r="J13"/>
  <c r="K13" s="1"/>
  <c r="J22"/>
  <c r="K22" s="1"/>
  <c r="J15"/>
  <c r="K15" s="1"/>
  <c r="J23"/>
  <c r="K23" s="1"/>
  <c r="J19"/>
  <c r="K19" s="1"/>
  <c r="J24"/>
  <c r="K24" s="1"/>
  <c r="R34" i="10"/>
  <c r="S34" s="1"/>
  <c r="AA33"/>
  <c r="X34"/>
  <c r="AF34"/>
  <c r="C38"/>
  <c r="K36"/>
  <c r="O35"/>
  <c r="M35" s="1"/>
  <c r="N35" s="1"/>
  <c r="W35"/>
  <c r="AG35" s="1"/>
  <c r="P36"/>
  <c r="Q35"/>
  <c r="T33"/>
  <c r="U33" s="1"/>
  <c r="S33"/>
  <c r="Z34" l="1"/>
  <c r="AB34" s="1"/>
  <c r="AC34" s="1"/>
  <c r="L17" i="32"/>
  <c r="M17" s="1"/>
  <c r="L25"/>
  <c r="M25" s="1"/>
  <c r="L12"/>
  <c r="M12" s="1"/>
  <c r="L15"/>
  <c r="M15" s="1"/>
  <c r="L23"/>
  <c r="M23" s="1"/>
  <c r="L20"/>
  <c r="M20" s="1"/>
  <c r="L28"/>
  <c r="M28" s="1"/>
  <c r="L10"/>
  <c r="M10" s="1"/>
  <c r="L24"/>
  <c r="M24" s="1"/>
  <c r="L13"/>
  <c r="M13" s="1"/>
  <c r="L14"/>
  <c r="M14" s="1"/>
  <c r="L11"/>
  <c r="M11" s="1"/>
  <c r="L26"/>
  <c r="M26" s="1"/>
  <c r="L19"/>
  <c r="M19" s="1"/>
  <c r="L27"/>
  <c r="M27" s="1"/>
  <c r="L21"/>
  <c r="M21" s="1"/>
  <c r="L18"/>
  <c r="M18" s="1"/>
  <c r="L22"/>
  <c r="M22" s="1"/>
  <c r="L16"/>
  <c r="M16" s="1"/>
  <c r="T34" i="10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sharedStrings.xml><?xml version="1.0" encoding="utf-8"?>
<sst xmlns="http://schemas.openxmlformats.org/spreadsheetml/2006/main" count="23939" uniqueCount="2280">
  <si>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</si>
  <si>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</si>
  <si>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</si>
  <si>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</si>
  <si>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</si>
  <si>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</si>
  <si>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</si>
  <si>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</si>
  <si>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</si>
  <si>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</si>
  <si>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</si>
  <si>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</si>
  <si>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</si>
  <si>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</si>
  <si>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</si>
  <si>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</si>
  <si>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</si>
  <si>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</si>
  <si>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</si>
  <si>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</si>
  <si>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</si>
  <si>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</si>
  <si>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</si>
  <si>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</si>
  <si>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</si>
  <si>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</si>
  <si>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</si>
  <si>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</si>
  <si>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</si>
  <si>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</si>
  <si>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</si>
  <si>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</si>
  <si>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</si>
  <si>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</si>
  <si>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</si>
  <si>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</si>
  <si>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</si>
  <si>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</si>
  <si>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</si>
  <si>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</si>
  <si>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</si>
  <si>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</si>
  <si>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</si>
  <si>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</si>
  <si>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</si>
  <si>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</si>
  <si>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</si>
  <si>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</si>
  <si>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</si>
  <si>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</si>
  <si>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</si>
  <si>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</si>
  <si>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</si>
  <si>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</si>
  <si>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</si>
  <si>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</si>
  <si>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</si>
  <si>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</si>
  <si>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</si>
  <si>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</si>
  <si>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</si>
  <si>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</si>
  <si>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</si>
  <si>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</si>
  <si>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</si>
  <si>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</si>
  <si>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</si>
  <si>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</si>
  <si>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</si>
  <si>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</si>
  <si>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</si>
  <si>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</si>
  <si>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</si>
  <si>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</si>
  <si>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</si>
  <si>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</si>
  <si>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</si>
  <si>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</si>
  <si>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</si>
  <si>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</si>
  <si>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</si>
  <si>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</si>
  <si>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</si>
  <si>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</si>
  <si>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</si>
  <si>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</si>
  <si>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</si>
  <si>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</si>
  <si>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</si>
  <si>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</si>
  <si>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</si>
  <si>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</si>
  <si>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</si>
  <si>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</si>
  <si>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</si>
  <si>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</si>
  <si>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</si>
  <si>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</si>
  <si>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</si>
  <si>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</si>
  <si>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</si>
  <si>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</si>
  <si>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</si>
  <si>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</si>
  <si>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</si>
  <si>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</si>
  <si>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</si>
  <si>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</si>
  <si>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</si>
  <si>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</si>
  <si>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</si>
  <si>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</si>
  <si>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</si>
  <si>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</si>
  <si>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</si>
  <si>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</si>
  <si>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</si>
  <si>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</si>
  <si>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</si>
  <si>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</si>
  <si>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</si>
  <si>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</si>
  <si>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</si>
  <si>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</si>
  <si>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</si>
  <si>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</si>
  <si>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</si>
  <si>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</si>
  <si>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</si>
  <si>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</si>
  <si>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</si>
  <si>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</si>
  <si>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</si>
  <si>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</si>
  <si>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</si>
  <si>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</si>
  <si>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</si>
  <si>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</si>
  <si>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</si>
  <si>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</si>
  <si>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</si>
  <si>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</si>
  <si>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</si>
  <si>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</si>
  <si>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</si>
  <si>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</si>
  <si>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</si>
  <si>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</si>
  <si>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</si>
  <si>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</si>
  <si>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</si>
  <si>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</si>
  <si>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</si>
  <si>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</si>
  <si>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</si>
  <si>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</si>
  <si>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</si>
  <si>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</si>
  <si>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</si>
  <si>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</si>
  <si>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</si>
  <si>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</si>
  <si>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</si>
  <si>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</si>
  <si>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</si>
  <si>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</si>
  <si>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</si>
  <si>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</si>
  <si>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</si>
  <si>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</si>
  <si>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</si>
  <si>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</si>
  <si>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</si>
  <si>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</si>
  <si>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</si>
  <si>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</si>
  <si>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</si>
  <si>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</si>
  <si>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</si>
  <si>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</si>
  <si>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</si>
  <si>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</si>
  <si>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</si>
  <si>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</si>
  <si>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</si>
  <si>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</si>
  <si>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</si>
  <si>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</si>
  <si>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</si>
  <si>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</si>
  <si>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</si>
  <si>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</si>
  <si>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B_MaxLotCoef=0</t>
  </si>
  <si>
    <t>B_TakeProffitType=1</t>
  </si>
  <si>
    <t>B_TakeProffit_Level2=0</t>
  </si>
  <si>
    <t>B_TakeProffit_Level2FixPips=0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</si>
  <si>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</si>
  <si>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</si>
  <si>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</si>
  <si>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</si>
  <si>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</si>
  <si>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</si>
  <si>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</si>
  <si>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TradeStartMinute=0</t>
  </si>
  <si>
    <t>TradeEndDay=6</t>
  </si>
  <si>
    <t>S_MinLot=0.01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</si>
  <si>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</si>
  <si>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</si>
  <si>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</si>
  <si>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</si>
  <si>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</si>
  <si>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</si>
  <si>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</si>
  <si>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</si>
  <si>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</si>
  <si>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</si>
  <si>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</si>
  <si>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</si>
  <si>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</si>
  <si>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</si>
  <si>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</si>
  <si>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</si>
  <si>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</si>
  <si>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</si>
  <si>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</si>
  <si>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</si>
  <si>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</si>
  <si>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</si>
  <si>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</si>
  <si>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</si>
  <si>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</si>
  <si>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</si>
  <si>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</si>
  <si>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</si>
  <si>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</si>
  <si>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</si>
  <si>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</si>
  <si>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</si>
  <si>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</si>
  <si>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</si>
  <si>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</si>
  <si>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</si>
  <si>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</si>
  <si>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</si>
  <si>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</si>
  <si>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</si>
  <si>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</si>
  <si>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</si>
  <si>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</si>
  <si>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</si>
  <si>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</si>
  <si>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</si>
  <si>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</si>
  <si>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</si>
  <si>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</si>
  <si>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</si>
  <si>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</si>
  <si>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</si>
  <si>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</si>
  <si>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</si>
  <si>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</si>
  <si>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</si>
  <si>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</si>
  <si>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</si>
  <si>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</si>
  <si>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</si>
  <si>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</si>
  <si>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</si>
  <si>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</si>
  <si>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</si>
  <si>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</si>
  <si>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</si>
  <si>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</si>
  <si>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</si>
  <si>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</si>
  <si>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</si>
  <si>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</si>
  <si>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</si>
  <si>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</si>
  <si>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CloseAllOrders_ByDrawdown_StopTrade=0</t>
  </si>
  <si>
    <t>S_Grid3=0</t>
  </si>
  <si>
    <t>S_Grid3Add=0</t>
  </si>
  <si>
    <t>S_GridStop=0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</si>
  <si>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</si>
  <si>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</si>
  <si>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</si>
  <si>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</si>
  <si>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</si>
  <si>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</si>
  <si>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</si>
  <si>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</si>
  <si>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</si>
  <si>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</si>
  <si>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</si>
  <si>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</si>
  <si>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</si>
  <si>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</si>
  <si>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</si>
  <si>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</si>
  <si>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</si>
  <si>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</si>
  <si>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</si>
  <si>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</si>
  <si>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</si>
  <si>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</si>
  <si>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</si>
  <si>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</si>
  <si>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</si>
  <si>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</si>
  <si>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</si>
  <si>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</si>
  <si>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</si>
  <si>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</si>
  <si>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</si>
  <si>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</si>
  <si>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</si>
  <si>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</si>
  <si>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</si>
  <si>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</si>
  <si>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</si>
  <si>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</si>
  <si>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</si>
  <si>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ReflectSellSettingsToBuy=1</t>
  </si>
  <si>
    <t>MinLeverage=0</t>
  </si>
  <si>
    <t>MinTimeStep=0</t>
  </si>
  <si>
    <t>S_CurrencyForMinLot=0</t>
  </si>
  <si>
    <t>S_MultLevel3=0</t>
  </si>
  <si>
    <t>S_MultСorrLevel3=0</t>
  </si>
  <si>
    <t>S_Mult3=0</t>
  </si>
  <si>
    <t>S_Mult3Add=0</t>
  </si>
  <si>
    <t>B_CurrencyForMinLot=0</t>
  </si>
  <si>
    <t>B_MultLevel2=0</t>
  </si>
  <si>
    <t>B_MultCorr=0</t>
  </si>
  <si>
    <t>B_MultLevel3=0</t>
  </si>
  <si>
    <t>B_Mult3=0</t>
  </si>
  <si>
    <t>B_Mult3Add=0</t>
  </si>
  <si>
    <t>ReversSignalToOpen1Order=0</t>
  </si>
  <si>
    <t>B_GapMinPips=10</t>
  </si>
  <si>
    <t>TradeStartHour=1</t>
  </si>
  <si>
    <t>TradeEndHour=12</t>
  </si>
  <si>
    <t>TradeEndMinute=0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</si>
  <si>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</si>
  <si>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</si>
  <si>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</si>
  <si>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</si>
  <si>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</si>
  <si>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</si>
  <si>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</si>
  <si>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</si>
  <si>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</si>
  <si>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</si>
  <si>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</si>
  <si>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</si>
  <si>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</si>
  <si>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</si>
  <si>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</si>
  <si>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</si>
  <si>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</si>
  <si>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</si>
  <si>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</si>
  <si>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</si>
  <si>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</si>
  <si>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</si>
  <si>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</si>
  <si>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</si>
  <si>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</si>
  <si>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</si>
  <si>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</si>
  <si>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</si>
  <si>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</si>
  <si>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</si>
  <si>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</si>
  <si>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</si>
  <si>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</si>
  <si>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</si>
  <si>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</si>
  <si>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</si>
  <si>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</si>
  <si>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</si>
  <si>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</si>
  <si>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</si>
  <si>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</si>
  <si>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</si>
  <si>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</si>
  <si>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</si>
  <si>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</si>
  <si>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</si>
  <si>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</si>
  <si>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</si>
  <si>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</si>
  <si>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</si>
  <si>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</si>
  <si>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</si>
  <si>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</si>
  <si>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</si>
  <si>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</si>
  <si>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</si>
  <si>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</si>
  <si>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</si>
  <si>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</si>
  <si>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</si>
  <si>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</si>
  <si>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</si>
  <si>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</si>
  <si>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</si>
  <si>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</si>
  <si>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</si>
  <si>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</si>
  <si>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</si>
  <si>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</si>
  <si>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</si>
  <si>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</si>
  <si>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</si>
  <si>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</si>
  <si>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</si>
  <si>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</si>
  <si>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</si>
  <si>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</si>
  <si>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</si>
  <si>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</si>
  <si>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</si>
  <si>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</si>
  <si>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</si>
  <si>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</si>
  <si>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</si>
  <si>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</si>
  <si>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</si>
  <si>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</si>
  <si>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</si>
  <si>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</si>
  <si>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</si>
  <si>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</si>
  <si>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</si>
  <si>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</si>
  <si>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</si>
  <si>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</si>
  <si>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</si>
  <si>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</si>
  <si>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</si>
  <si>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</si>
  <si>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</si>
  <si>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</si>
  <si>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</si>
  <si>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</si>
  <si>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</si>
  <si>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</si>
  <si>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</si>
  <si>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</si>
  <si>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</si>
  <si>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</si>
  <si>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</si>
  <si>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</si>
  <si>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</si>
  <si>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</si>
  <si>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</si>
  <si>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</si>
  <si>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</si>
  <si>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</si>
  <si>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</si>
  <si>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</si>
  <si>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</si>
  <si>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</si>
  <si>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</si>
  <si>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</si>
  <si>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</si>
  <si>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</si>
  <si>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</si>
  <si>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</si>
  <si>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</si>
  <si>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</si>
  <si>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</si>
  <si>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</si>
  <si>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</si>
  <si>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</si>
  <si>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</si>
  <si>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</si>
  <si>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</si>
  <si>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</si>
  <si>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</si>
  <si>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</si>
  <si>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</si>
  <si>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</si>
  <si>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</si>
  <si>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</si>
  <si>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</si>
  <si>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</si>
  <si>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</si>
  <si>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</si>
  <si>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</si>
  <si>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</si>
  <si>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</si>
  <si>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</si>
  <si>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</si>
  <si>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</si>
  <si>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</si>
  <si>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</si>
  <si>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</si>
  <si>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</si>
  <si>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</si>
  <si>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</si>
  <si>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</si>
  <si>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</si>
  <si>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</si>
  <si>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</si>
  <si>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</si>
  <si>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</si>
  <si>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</si>
  <si>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</si>
  <si>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</si>
  <si>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</si>
  <si>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</si>
  <si>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</si>
  <si>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</si>
  <si>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</si>
  <si>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</si>
  <si>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</si>
  <si>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</si>
  <si>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</si>
  <si>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</si>
  <si>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</si>
  <si>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</si>
  <si>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</si>
  <si>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</si>
  <si>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</si>
  <si>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</si>
  <si>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</si>
  <si>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</si>
  <si>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</si>
  <si>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</si>
  <si>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</si>
  <si>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</si>
  <si>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</si>
  <si>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</si>
  <si>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</si>
  <si>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</si>
  <si>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</si>
  <si>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</si>
  <si>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</si>
  <si>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</si>
  <si>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</si>
  <si>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</si>
  <si>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</si>
  <si>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</si>
  <si>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</si>
  <si>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</si>
  <si>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</si>
  <si>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</si>
  <si>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</si>
  <si>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</si>
  <si>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</si>
  <si>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</si>
  <si>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</si>
  <si>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</si>
  <si>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</si>
  <si>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</si>
  <si>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</si>
  <si>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</si>
  <si>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</si>
  <si>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</si>
  <si>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</si>
  <si>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</si>
  <si>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</si>
  <si>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</si>
  <si>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</si>
  <si>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</si>
  <si>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</si>
  <si>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</si>
  <si>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</si>
  <si>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</si>
  <si>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</si>
  <si>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</si>
  <si>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</si>
  <si>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</si>
  <si>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</si>
  <si>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</si>
  <si>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</si>
  <si>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</si>
  <si>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</si>
  <si>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</si>
  <si>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</si>
  <si>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</si>
  <si>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</si>
  <si>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</si>
  <si>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</si>
  <si>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</si>
  <si>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</si>
  <si>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</si>
  <si>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</si>
  <si>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</si>
  <si>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</si>
  <si>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</si>
  <si>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</si>
  <si>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</si>
  <si>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</si>
  <si>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</si>
  <si>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</si>
  <si>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</si>
  <si>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</si>
  <si>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</si>
  <si>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</si>
  <si>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</si>
  <si>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</si>
  <si>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</si>
  <si>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</si>
  <si>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</si>
  <si>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</si>
  <si>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</si>
  <si>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</si>
  <si>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</si>
  <si>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</si>
  <si>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</si>
  <si>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</si>
  <si>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</si>
  <si>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</si>
  <si>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</si>
  <si>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</si>
  <si>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</si>
  <si>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</si>
  <si>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</si>
  <si>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</si>
  <si>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</si>
  <si>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</si>
  <si>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</si>
  <si>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</si>
  <si>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</si>
  <si>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</si>
  <si>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</si>
  <si>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</si>
  <si>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</si>
  <si>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</si>
  <si>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</si>
  <si>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</si>
  <si>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</si>
  <si>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</si>
  <si>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</si>
  <si>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</si>
  <si>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</si>
  <si>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</si>
  <si>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</si>
  <si>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</si>
  <si>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</si>
  <si>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</si>
  <si>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</si>
  <si>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</si>
  <si>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</si>
  <si>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</si>
  <si>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</si>
  <si>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</si>
  <si>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</si>
  <si>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</si>
  <si>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</si>
  <si>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</si>
  <si>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</si>
  <si>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</si>
  <si>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</si>
  <si>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</si>
  <si>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</si>
  <si>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</si>
  <si>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</si>
  <si>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</si>
  <si>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</si>
  <si>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</si>
  <si>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</si>
  <si>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</si>
  <si>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</si>
  <si>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</si>
  <si>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</si>
  <si>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</si>
  <si>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</si>
  <si>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</si>
  <si>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</si>
  <si>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</si>
  <si>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</si>
  <si>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</si>
  <si>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</si>
  <si>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</si>
  <si>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</si>
  <si>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</si>
  <si>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</si>
  <si>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</si>
  <si>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</si>
  <si>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</si>
  <si>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</si>
  <si>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</si>
  <si>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</si>
  <si>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</si>
  <si>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</si>
  <si>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</si>
  <si>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</si>
  <si>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</si>
  <si>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</si>
  <si>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</si>
  <si>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</si>
  <si>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</si>
  <si>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</si>
  <si>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</si>
  <si>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</si>
  <si>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</si>
  <si>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</si>
  <si>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</si>
  <si>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</si>
  <si>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</si>
  <si>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</si>
  <si>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</si>
  <si>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</si>
  <si>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</si>
  <si>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</si>
  <si>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</si>
  <si>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</si>
  <si>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</si>
  <si>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</si>
  <si>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</si>
  <si>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</si>
  <si>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</si>
  <si>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</si>
  <si>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</si>
  <si>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</si>
  <si>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</si>
  <si>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</si>
  <si>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</si>
  <si>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</si>
  <si>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</si>
  <si>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</si>
  <si>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</si>
  <si>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</si>
  <si>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</si>
  <si>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</si>
  <si>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</si>
  <si>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</si>
  <si>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</si>
  <si>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</si>
  <si>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</si>
  <si>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</si>
  <si>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</si>
  <si>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</si>
  <si>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</si>
  <si>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</si>
  <si>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</si>
  <si>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</si>
  <si>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</si>
  <si>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</si>
  <si>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</si>
  <si>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</si>
  <si>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</si>
  <si>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</si>
  <si>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</si>
  <si>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</si>
  <si>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</si>
  <si>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</si>
  <si>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</si>
  <si>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</si>
  <si>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</si>
  <si>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</si>
  <si>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</si>
  <si>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</si>
  <si>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</si>
  <si>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</si>
  <si>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</si>
  <si>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</si>
  <si>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</si>
  <si>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</si>
  <si>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</si>
  <si>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</si>
  <si>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</si>
  <si>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</si>
  <si>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</si>
  <si>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</si>
  <si>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</si>
  <si>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</si>
  <si>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</si>
  <si>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</si>
  <si>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</si>
  <si>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</si>
  <si>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</si>
  <si>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</si>
  <si>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</si>
  <si>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</si>
  <si>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</si>
  <si>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</si>
  <si>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</si>
  <si>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</si>
  <si>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</si>
  <si>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</si>
  <si>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</si>
  <si>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</si>
  <si>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</si>
  <si>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</si>
  <si>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</si>
  <si>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</si>
  <si>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</si>
  <si>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</si>
  <si>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</si>
  <si>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</si>
  <si>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</si>
  <si>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</si>
  <si>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</si>
  <si>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</si>
  <si>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</si>
  <si>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</si>
  <si>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</si>
  <si>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</si>
  <si>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</si>
  <si>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</si>
  <si>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</si>
  <si>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</si>
  <si>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</si>
  <si>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</si>
  <si>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</si>
  <si>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</si>
  <si>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</si>
  <si>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</si>
  <si>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</si>
  <si>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</si>
  <si>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</si>
  <si>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</si>
  <si>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</si>
  <si>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</si>
  <si>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</si>
  <si>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</si>
  <si>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</si>
  <si>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</si>
  <si>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</si>
  <si>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</si>
  <si>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</si>
  <si>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</si>
  <si>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</si>
  <si>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</si>
  <si>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</si>
  <si>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</si>
  <si>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</si>
  <si>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</si>
  <si>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</si>
  <si>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</si>
  <si>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</si>
  <si>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</si>
  <si>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</si>
  <si>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</si>
  <si>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</si>
  <si>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</si>
  <si>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</si>
  <si>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</si>
  <si>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</si>
  <si>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</si>
  <si>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</si>
  <si>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</si>
  <si>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</si>
  <si>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</si>
  <si>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</si>
  <si>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</si>
  <si>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</si>
  <si>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</si>
  <si>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</si>
  <si>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</si>
  <si>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</si>
  <si>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</si>
  <si>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</si>
  <si>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</si>
  <si>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</si>
  <si>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</si>
  <si>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</si>
  <si>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</si>
  <si>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</si>
  <si>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</si>
  <si>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</si>
  <si>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</si>
  <si>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</si>
  <si>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</si>
  <si>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</si>
  <si>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</si>
  <si>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</si>
  <si>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</si>
  <si>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</si>
  <si>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</si>
  <si>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</si>
  <si>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</si>
  <si>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</si>
  <si>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</si>
  <si>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</si>
  <si>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</si>
  <si>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</si>
  <si>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</si>
  <si>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</si>
  <si>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</si>
  <si>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</si>
  <si>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</si>
  <si>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</si>
  <si>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</si>
  <si>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</si>
  <si>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</si>
  <si>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</si>
  <si>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</si>
  <si>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</si>
  <si>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</si>
  <si>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</si>
  <si>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</si>
  <si>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</si>
  <si>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</si>
  <si>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</si>
  <si>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</si>
  <si>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</si>
  <si>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</si>
  <si>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</si>
  <si>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</si>
  <si>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</si>
  <si>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</si>
  <si>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</si>
  <si>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</si>
  <si>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</si>
  <si>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</si>
  <si>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</si>
  <si>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</si>
  <si>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</si>
  <si>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</si>
  <si>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</si>
  <si>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</si>
  <si>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</si>
  <si>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</si>
  <si>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</si>
  <si>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</si>
  <si>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</si>
  <si>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</si>
  <si>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</si>
  <si>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</si>
  <si>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</si>
  <si>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</si>
  <si>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</si>
  <si>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</si>
  <si>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</si>
  <si>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</si>
  <si>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</si>
  <si>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</si>
  <si>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</si>
  <si>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</si>
  <si>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</si>
  <si>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</si>
  <si>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</si>
  <si>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</si>
  <si>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</si>
  <si>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</si>
  <si>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</si>
  <si>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</si>
  <si>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</si>
  <si>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</si>
  <si>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</si>
  <si>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</si>
  <si>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</si>
  <si>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</si>
  <si>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</si>
  <si>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</si>
  <si>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</si>
  <si>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</si>
  <si>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</si>
  <si>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</si>
  <si>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</si>
  <si>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</si>
  <si>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</si>
  <si>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</si>
  <si>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</si>
  <si>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</si>
  <si>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</si>
  <si>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</si>
  <si>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</si>
  <si>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</si>
  <si>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</si>
  <si>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</si>
  <si>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</si>
  <si>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</si>
  <si>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</si>
  <si>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</si>
  <si>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</si>
  <si>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</si>
  <si>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</si>
  <si>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</si>
  <si>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</si>
  <si>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</si>
  <si>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</si>
  <si>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</si>
  <si>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</si>
  <si>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</si>
  <si>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</si>
  <si>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</si>
  <si>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</si>
  <si>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</si>
  <si>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</si>
  <si>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</si>
  <si>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</si>
  <si>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</si>
  <si>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</si>
  <si>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</si>
  <si>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</si>
  <si>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</si>
  <si>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</si>
  <si>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</si>
  <si>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</si>
  <si>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</si>
  <si>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</si>
  <si>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</si>
  <si>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</si>
  <si>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</si>
  <si>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</si>
  <si>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</si>
  <si>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</si>
  <si>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</si>
  <si>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</si>
  <si>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</si>
  <si>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</si>
  <si>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</si>
  <si>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</si>
  <si>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</si>
  <si>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</si>
  <si>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</si>
  <si>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</si>
  <si>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</si>
  <si>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</si>
  <si>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</si>
  <si>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</si>
  <si>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</si>
  <si>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</si>
  <si>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</si>
  <si>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</si>
  <si>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</si>
  <si>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</si>
  <si>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</si>
  <si>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</si>
  <si>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</si>
  <si>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</si>
  <si>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</si>
  <si>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</si>
  <si>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</si>
  <si>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</si>
  <si>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</si>
  <si>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</si>
  <si>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</si>
  <si>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</si>
  <si>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</si>
  <si>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</si>
  <si>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</si>
  <si>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</si>
  <si>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</si>
  <si>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</si>
  <si>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</si>
  <si>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</si>
  <si>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</si>
  <si>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</si>
  <si>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</si>
  <si>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</si>
  <si>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</si>
  <si>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</si>
  <si>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</si>
  <si>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</si>
  <si>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</si>
  <si>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</si>
  <si>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</si>
  <si>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</si>
  <si>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</si>
  <si>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</si>
  <si>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</si>
  <si>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</si>
  <si>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</si>
  <si>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</si>
  <si>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</si>
  <si>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</si>
  <si>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</si>
  <si>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</si>
  <si>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</si>
  <si>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</si>
  <si>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</si>
  <si>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</si>
  <si>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</si>
  <si>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</si>
  <si>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</si>
  <si>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</si>
  <si>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</si>
  <si>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</si>
  <si>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</si>
  <si>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</si>
  <si>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</si>
  <si>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</si>
  <si>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</si>
  <si>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</si>
  <si>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</si>
  <si>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</si>
  <si>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</si>
  <si>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</si>
  <si>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</si>
  <si>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</si>
  <si>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</si>
  <si>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</si>
  <si>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</si>
  <si>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</si>
  <si>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</si>
  <si>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</si>
  <si>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</si>
  <si>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</si>
  <si>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</si>
  <si>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</si>
  <si>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</si>
  <si>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</si>
  <si>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</si>
  <si>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</si>
  <si>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</si>
  <si>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</si>
  <si>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</si>
  <si>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</si>
  <si>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</si>
  <si>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</si>
  <si>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</si>
  <si>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</si>
  <si>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</si>
  <si>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</si>
  <si>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</si>
  <si>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</si>
  <si>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</si>
  <si>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</si>
  <si>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</si>
  <si>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</si>
  <si>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</si>
  <si>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</si>
  <si>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</si>
  <si>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</si>
  <si>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</si>
  <si>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</si>
  <si>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</si>
  <si>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</si>
  <si>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</si>
  <si>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</si>
  <si>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</si>
  <si>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</si>
  <si>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</si>
  <si>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</si>
  <si>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</si>
  <si>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</si>
  <si>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</si>
  <si>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</si>
  <si>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</si>
  <si>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</si>
  <si>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</si>
  <si>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</si>
  <si>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</si>
  <si>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</si>
  <si>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</si>
  <si>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</si>
  <si>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</si>
  <si>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</si>
  <si>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</si>
  <si>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</si>
  <si>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</si>
  <si>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</si>
  <si>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</si>
  <si>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</si>
  <si>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</si>
  <si>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</si>
  <si>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</si>
  <si>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</si>
  <si>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</si>
  <si>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</si>
  <si>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</si>
  <si>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</si>
  <si>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</si>
  <si>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</si>
  <si>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</si>
  <si>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</si>
  <si>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</si>
  <si>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</si>
  <si>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</si>
  <si>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</si>
  <si>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</si>
  <si>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</si>
  <si>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</si>
  <si>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</si>
  <si>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</si>
  <si>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</si>
  <si>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</si>
  <si>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</si>
  <si>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</si>
  <si>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</si>
  <si>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</si>
  <si>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</si>
  <si>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</si>
  <si>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</si>
  <si>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</si>
  <si>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</si>
  <si>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</si>
  <si>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</si>
  <si>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</si>
  <si>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</si>
  <si>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</si>
  <si>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</si>
  <si>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</si>
  <si>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</si>
  <si>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</si>
  <si>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</si>
  <si>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</si>
  <si>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</si>
  <si>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</si>
  <si>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</si>
  <si>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</si>
  <si>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</si>
  <si>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</si>
  <si>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</si>
  <si>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</si>
  <si>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</si>
  <si>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</si>
  <si>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</si>
  <si>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</si>
  <si>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</si>
  <si>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</si>
  <si>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</si>
  <si>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</si>
  <si>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</si>
  <si>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</si>
  <si>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</si>
  <si>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</si>
  <si>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</si>
  <si>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</si>
  <si>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</si>
  <si>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</si>
  <si>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</si>
  <si>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</si>
  <si>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</si>
  <si>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</si>
  <si>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</si>
  <si>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</si>
  <si>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</si>
  <si>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</si>
  <si>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</si>
  <si>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</si>
  <si>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</si>
  <si>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</si>
  <si>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</si>
  <si>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</si>
  <si>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</si>
  <si>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</si>
  <si>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</si>
  <si>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</si>
  <si>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</si>
  <si>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</si>
  <si>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</si>
  <si>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</si>
  <si>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</si>
  <si>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</si>
  <si>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</si>
  <si>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</si>
  <si>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</si>
  <si>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</si>
  <si>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</si>
  <si>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</si>
  <si>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</si>
  <si>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</si>
  <si>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</si>
  <si>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</si>
  <si>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</si>
  <si>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</si>
  <si>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</si>
  <si>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</si>
  <si>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</si>
  <si>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</si>
  <si>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</si>
  <si>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</si>
  <si>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</si>
  <si>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</si>
  <si>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</si>
  <si>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</si>
  <si>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</si>
  <si>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</si>
  <si>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</si>
  <si>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</si>
  <si>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</si>
  <si>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</si>
  <si>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</si>
  <si>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</si>
  <si>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</si>
  <si>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</si>
  <si>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</si>
  <si>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</si>
  <si>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</si>
  <si>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</si>
  <si>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</si>
  <si>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</si>
  <si>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</si>
  <si>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</si>
  <si>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</si>
  <si>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</si>
  <si>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</si>
  <si>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</si>
  <si>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</si>
  <si>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</si>
  <si>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</si>
  <si>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</si>
  <si>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</si>
  <si>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</si>
  <si>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</si>
  <si>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</si>
  <si>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</si>
  <si>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</si>
  <si>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</si>
  <si>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</si>
  <si>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</si>
  <si>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</si>
  <si>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</si>
  <si>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</si>
  <si>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</si>
  <si>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</si>
  <si>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</si>
  <si>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</si>
  <si>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</si>
  <si>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</si>
  <si>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</si>
  <si>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</si>
  <si>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</si>
  <si>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</si>
  <si>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</si>
  <si>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</si>
  <si>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</si>
  <si>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</si>
  <si>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</si>
  <si>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</si>
  <si>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</si>
  <si>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</si>
  <si>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</si>
  <si>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</si>
  <si>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</si>
  <si>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</si>
  <si>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</si>
  <si>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</si>
  <si>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</si>
  <si>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</si>
  <si>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</si>
  <si>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</si>
  <si>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</si>
  <si>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</si>
  <si>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</si>
  <si>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</si>
  <si>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</si>
  <si>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</si>
  <si>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</si>
  <si>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</si>
  <si>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</si>
  <si>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</si>
  <si>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</si>
  <si>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</si>
  <si>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</si>
  <si>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</si>
  <si>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</si>
  <si>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</si>
  <si>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</si>
  <si>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</si>
  <si>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</si>
  <si>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</si>
  <si>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</si>
  <si>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</si>
  <si>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</si>
  <si>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</si>
  <si>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</si>
  <si>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</si>
  <si>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</si>
  <si>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</si>
  <si>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</si>
  <si>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</si>
  <si>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</si>
  <si>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</si>
  <si>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</si>
  <si>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</si>
  <si>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</si>
  <si>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</si>
  <si>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</si>
  <si>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</si>
  <si>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</si>
  <si>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</si>
  <si>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</si>
  <si>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</si>
  <si>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</si>
  <si>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</si>
  <si>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</si>
  <si>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</si>
  <si>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</si>
  <si>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</si>
  <si>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</si>
  <si>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</si>
  <si>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</si>
  <si>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</si>
  <si>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</si>
  <si>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</si>
  <si>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</si>
  <si>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</si>
  <si>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</si>
  <si>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</si>
  <si>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</si>
  <si>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</si>
  <si>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</si>
  <si>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</si>
  <si>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</si>
  <si>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</si>
  <si>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</si>
  <si>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</si>
  <si>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</si>
  <si>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</si>
  <si>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</si>
  <si>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</si>
  <si>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</si>
  <si>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</si>
  <si>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</si>
  <si>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</si>
  <si>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</si>
  <si>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</si>
  <si>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</si>
  <si>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</si>
  <si>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</si>
  <si>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</si>
  <si>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</si>
  <si>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</si>
  <si>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</si>
  <si>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</si>
  <si>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</si>
  <si>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</si>
  <si>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</si>
  <si>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</si>
  <si>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</si>
  <si>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</si>
  <si>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</si>
  <si>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</si>
  <si>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</si>
  <si>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</si>
  <si>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</si>
  <si>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</si>
  <si>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</si>
  <si>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</si>
  <si>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</si>
  <si>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</si>
  <si>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</si>
  <si>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</si>
  <si>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</si>
  <si>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</si>
  <si>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</si>
  <si>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</si>
  <si>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</si>
  <si>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</si>
  <si>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</si>
  <si>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</si>
  <si>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</si>
  <si>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</si>
  <si>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</si>
  <si>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</si>
  <si>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</si>
  <si>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</si>
  <si>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</si>
  <si>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</si>
  <si>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</si>
  <si>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</si>
  <si>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</si>
  <si>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</si>
  <si>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</si>
  <si>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</si>
  <si>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</si>
  <si>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</si>
  <si>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</si>
  <si>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</si>
  <si>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</si>
  <si>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</si>
  <si>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</si>
  <si>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</si>
  <si>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</si>
  <si>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</si>
  <si>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</si>
  <si>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</si>
  <si>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</si>
  <si>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</si>
  <si>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</si>
  <si>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</si>
  <si>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</si>
  <si>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</si>
  <si>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</si>
  <si>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</si>
  <si>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</si>
  <si>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</si>
  <si>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</si>
  <si>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</si>
  <si>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</si>
  <si>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</si>
  <si>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</si>
  <si>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</si>
  <si>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</si>
  <si>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</si>
  <si>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</si>
  <si>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</si>
  <si>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</si>
  <si>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</si>
  <si>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</si>
  <si>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</si>
  <si>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</si>
  <si>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</si>
  <si>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</si>
  <si>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</si>
  <si>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</si>
  <si>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</si>
  <si>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</si>
  <si>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</si>
  <si>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</si>
  <si>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</si>
  <si>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</si>
  <si>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</si>
  <si>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</si>
  <si>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</si>
  <si>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</si>
  <si>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</si>
  <si>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</si>
  <si>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</si>
  <si>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</si>
  <si>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</si>
  <si>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</si>
  <si>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</si>
  <si>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</si>
  <si>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</si>
  <si>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</si>
  <si>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</si>
  <si>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</si>
  <si>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</si>
  <si>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</si>
  <si>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</si>
  <si>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</si>
  <si>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</si>
  <si>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</si>
  <si>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</si>
  <si>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</si>
  <si>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</si>
  <si>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</si>
  <si>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</si>
  <si>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</si>
  <si>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</si>
  <si>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</si>
  <si>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</si>
  <si>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</si>
  <si>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</si>
  <si>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</si>
  <si>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</si>
  <si>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</si>
  <si>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</si>
  <si>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</si>
  <si>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</si>
  <si>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</si>
  <si>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</si>
  <si>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</si>
  <si>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</si>
  <si>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</si>
  <si>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</si>
  <si>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</si>
  <si>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</si>
  <si>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</si>
  <si>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</si>
  <si>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</si>
  <si>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</si>
  <si>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</si>
  <si>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</si>
  <si>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</si>
  <si>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</si>
  <si>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</si>
  <si>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</si>
  <si>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</si>
  <si>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</si>
  <si>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</si>
  <si>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</si>
  <si>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</si>
  <si>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</si>
  <si>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</si>
  <si>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</si>
  <si>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</si>
  <si>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</si>
  <si>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</si>
  <si>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</si>
  <si>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</si>
  <si>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</si>
  <si>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</si>
  <si>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</si>
  <si>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</si>
  <si>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</si>
  <si>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</si>
  <si>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</si>
  <si>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</si>
  <si>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</si>
  <si>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</si>
  <si>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</si>
  <si>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</si>
  <si>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</si>
  <si>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</si>
  <si>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</si>
  <si>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</si>
  <si>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</si>
  <si>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</si>
  <si>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</si>
  <si>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</si>
  <si>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</si>
  <si>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</si>
  <si>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</si>
  <si>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</si>
  <si>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</si>
  <si>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</si>
  <si>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</si>
  <si>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</si>
  <si>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</si>
  <si>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</si>
  <si>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</si>
  <si>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</si>
  <si>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</si>
  <si>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</si>
  <si>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</si>
  <si>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</si>
  <si>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</si>
  <si>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</si>
  <si>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</si>
  <si>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</si>
  <si>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</si>
  <si>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</si>
  <si>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</si>
  <si>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</si>
  <si>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</si>
  <si>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</si>
  <si>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</si>
  <si>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</si>
  <si>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</si>
  <si>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</si>
  <si>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</si>
  <si>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</si>
  <si>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</si>
  <si>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</si>
  <si>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</si>
  <si>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</si>
  <si>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</si>
  <si>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</si>
  <si>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</si>
  <si>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</si>
  <si>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</si>
  <si>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</si>
  <si>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</si>
  <si>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</si>
  <si>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</si>
  <si>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</si>
  <si>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</si>
  <si>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</si>
  <si>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</si>
  <si>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</si>
  <si>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</si>
  <si>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</si>
  <si>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</si>
  <si>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</si>
  <si>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</si>
  <si>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</si>
  <si>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</si>
  <si>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</si>
  <si>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</si>
  <si>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</si>
  <si>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</si>
  <si>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</si>
  <si>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</si>
  <si>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</si>
  <si>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</si>
  <si>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</si>
  <si>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</si>
  <si>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</si>
  <si>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</si>
  <si>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</si>
  <si>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</si>
  <si>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</si>
  <si>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</si>
  <si>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</si>
  <si>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</si>
  <si>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</si>
  <si>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</si>
  <si>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</si>
  <si>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</si>
  <si>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</si>
  <si>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</si>
  <si>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</si>
  <si>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</si>
  <si>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</si>
  <si>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</si>
  <si>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</si>
  <si>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</si>
  <si>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</si>
  <si>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</si>
  <si>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</si>
  <si>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</si>
  <si>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</si>
  <si>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</si>
  <si>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</si>
  <si>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</si>
  <si>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</si>
  <si>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</si>
  <si>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</si>
  <si>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</si>
  <si>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</si>
  <si>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</si>
  <si>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</si>
  <si>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</si>
  <si>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</si>
  <si>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</si>
  <si>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</si>
  <si>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</si>
  <si>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</si>
  <si>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</si>
  <si>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</si>
  <si>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</si>
  <si>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</si>
  <si>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</si>
  <si>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</si>
  <si>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</si>
  <si>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</si>
  <si>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</si>
  <si>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</si>
  <si>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</si>
  <si>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</si>
  <si>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</si>
  <si>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</si>
  <si>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</si>
  <si>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</si>
  <si>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</si>
  <si>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</si>
  <si>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</si>
  <si>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</si>
  <si>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</si>
  <si>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</si>
  <si>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</si>
  <si>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</si>
  <si>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</si>
  <si>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</si>
  <si>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</si>
  <si>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</si>
  <si>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</si>
  <si>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</si>
  <si>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</si>
  <si>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</si>
  <si>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</si>
  <si>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</si>
  <si>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</si>
  <si>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</si>
  <si>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</si>
  <si>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</si>
  <si>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</si>
  <si>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</si>
  <si>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</si>
  <si>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</si>
  <si>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</si>
  <si>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</si>
  <si>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</si>
  <si>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</si>
  <si>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</si>
  <si>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</si>
  <si>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</si>
  <si>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</si>
  <si>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</si>
  <si>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</si>
  <si>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</si>
  <si>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</si>
  <si>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</si>
  <si>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</si>
  <si>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</si>
  <si>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</si>
  <si>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</si>
  <si>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</si>
  <si>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</si>
  <si>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</si>
  <si>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</si>
  <si>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</si>
  <si>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</si>
  <si>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</si>
  <si>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</si>
  <si>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</si>
  <si>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</si>
  <si>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</si>
  <si>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</si>
  <si>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</si>
  <si>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</si>
  <si>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</si>
  <si>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</si>
  <si>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</si>
  <si>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</si>
  <si>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</si>
  <si>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</si>
  <si>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</si>
  <si>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</si>
  <si>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</si>
  <si>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</si>
  <si>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</si>
  <si>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</si>
  <si>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</si>
  <si>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</si>
  <si>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</si>
  <si>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</si>
  <si>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</si>
  <si>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</si>
  <si>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</si>
  <si>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</si>
  <si>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</si>
  <si>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</si>
  <si>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</si>
  <si>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</si>
  <si>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</si>
  <si>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</si>
  <si>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</si>
  <si>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</si>
  <si>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</si>
  <si>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</si>
  <si>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</si>
  <si>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</si>
  <si>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</si>
  <si>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</si>
  <si>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</si>
  <si>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</si>
  <si>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</si>
  <si>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</si>
  <si>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</si>
  <si>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</si>
  <si>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</si>
  <si>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</si>
  <si>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</si>
  <si>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</si>
  <si>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</si>
  <si>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</si>
  <si>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</si>
  <si>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</si>
  <si>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</si>
  <si>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</si>
  <si>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</si>
  <si>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</si>
  <si>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</si>
  <si>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</si>
  <si>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</si>
  <si>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</si>
  <si>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</si>
  <si>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</si>
  <si>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</si>
  <si>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</si>
  <si>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</si>
  <si>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</si>
  <si>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</si>
  <si>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</si>
  <si>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</si>
  <si>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</si>
  <si>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</si>
  <si>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</si>
  <si>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</si>
  <si>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</si>
  <si>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</si>
  <si>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</si>
  <si>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</si>
  <si>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</si>
  <si>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</si>
  <si>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</si>
  <si>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</si>
  <si>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</si>
  <si>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</si>
  <si>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</si>
  <si>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</si>
  <si>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</si>
  <si>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</si>
  <si>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</si>
  <si>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</si>
  <si>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</si>
  <si>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</si>
  <si>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</si>
  <si>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</si>
  <si>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</si>
  <si>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</si>
  <si>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</si>
  <si>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</si>
  <si>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</si>
  <si>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</si>
  <si>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</si>
  <si>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</si>
  <si>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</si>
  <si>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</si>
  <si>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</si>
  <si>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</si>
  <si>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</si>
  <si>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</si>
  <si>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</si>
  <si>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</si>
  <si>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</si>
  <si>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</si>
  <si>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</si>
  <si>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</si>
  <si>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</si>
  <si>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</si>
  <si>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</si>
  <si>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</si>
  <si>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</si>
  <si>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</si>
  <si>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</si>
  <si>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</si>
  <si>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</si>
  <si>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</si>
  <si>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</si>
  <si>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</si>
  <si>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</si>
  <si>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</si>
  <si>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</si>
  <si>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</si>
  <si>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</si>
  <si>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</si>
  <si>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</si>
  <si>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</si>
  <si>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</si>
  <si>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</si>
  <si>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</si>
  <si>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</si>
  <si>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</si>
  <si>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</si>
  <si>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</si>
  <si>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</si>
  <si>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</si>
  <si>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</si>
  <si>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</si>
  <si>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</si>
  <si>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</si>
  <si>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</si>
  <si>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</si>
  <si>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</si>
  <si>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</si>
  <si>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</si>
  <si>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</si>
  <si>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</si>
  <si>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</si>
  <si>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</si>
  <si>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</si>
  <si>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</si>
  <si>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</si>
  <si>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</si>
  <si>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</si>
  <si>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</si>
  <si>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</si>
  <si>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</si>
  <si>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</si>
  <si>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</si>
  <si>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</si>
  <si>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</si>
  <si>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</si>
  <si>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</si>
  <si>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</si>
  <si>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</si>
  <si>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</si>
  <si>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</si>
  <si>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</si>
  <si>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</si>
  <si>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</si>
  <si>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</si>
  <si>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</si>
  <si>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</si>
  <si>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</si>
  <si>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</si>
  <si>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</si>
  <si>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</si>
  <si>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</si>
  <si>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</si>
  <si>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</si>
  <si>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</si>
  <si>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</si>
  <si>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</si>
  <si>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</si>
  <si>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</si>
  <si>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</si>
  <si>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</si>
  <si>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</si>
  <si>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</si>
  <si>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</si>
  <si>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</si>
  <si>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</si>
  <si>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</si>
  <si>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</si>
  <si>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</si>
  <si>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</si>
  <si>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</si>
  <si>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</si>
  <si>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</si>
  <si>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</si>
  <si>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Прибыль в $ за месяц (депо 1000)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</si>
  <si>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</si>
  <si>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</si>
  <si>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</si>
  <si>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</si>
  <si>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</si>
  <si>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</si>
  <si>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</si>
  <si>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</si>
  <si>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</si>
  <si>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</si>
  <si>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</si>
  <si>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>VirtualTester</t>
  </si>
  <si>
    <t>ReverseDeals</t>
  </si>
  <si>
    <t>set_name</t>
  </si>
  <si>
    <t>main_settings_1_43_R314</t>
  </si>
  <si>
    <t>1611EURAUD</t>
  </si>
  <si>
    <t>filters_part_1_43_R314</t>
  </si>
  <si>
    <t>trade_control_by_drawdown_1_43_R314</t>
  </si>
  <si>
    <t>sell_step_settings_1_43_R314</t>
  </si>
  <si>
    <t>sell_lot_settings_1_43_R314</t>
  </si>
  <si>
    <t>sell_tp_settings_1_43_R314</t>
  </si>
  <si>
    <t>SELL сетки: настройки TP (чистая прибыль) ==&gt; [уровень_БУ]+ТР</t>
  </si>
  <si>
    <t>S_TakeProffitType</t>
  </si>
  <si>
    <t>buy_step_settings_1_43_R314</t>
  </si>
  <si>
    <t>buy_lot_settings_1_43_R314</t>
  </si>
  <si>
    <t>buy_tp_settings_1_43_R314</t>
  </si>
  <si>
    <t>BUY сетки: настройки TP (прибыль) ==&gt; [уровень_БУ]+ТР</t>
  </si>
  <si>
    <t>B_TakeProffitType</t>
  </si>
  <si>
    <t>without_indicator_settings_1_43_R314</t>
  </si>
  <si>
    <t>OpenFirstOrderTF</t>
  </si>
  <si>
    <t>gap_settings_1_43_R314</t>
  </si>
  <si>
    <t>GapControl</t>
  </si>
  <si>
    <t>vol_filter_settings_1_43_R314</t>
  </si>
  <si>
    <t>VolCandleTF</t>
  </si>
  <si>
    <t>sheduler_settings_1_43_R314</t>
  </si>
  <si>
    <t>sheduler_trade_week_settings_1_43_R314</t>
  </si>
  <si>
    <t>TradeStartDay</t>
  </si>
  <si>
    <t>TradeEndDay</t>
  </si>
  <si>
    <t>sheduler_new_positio_pause_settings_1_43_R314</t>
  </si>
  <si>
    <t>Статистика сеток отчета тестера стратегий MT4</t>
  </si>
  <si>
    <t>EURAUD</t>
  </si>
  <si>
    <t xml:space="preserve"> - </t>
  </si>
  <si>
    <t>Чистая прибыль пары</t>
  </si>
  <si>
    <t>Рентабельность (месяц)</t>
  </si>
  <si>
    <t>(год)</t>
  </si>
  <si>
    <t>К</t>
  </si>
  <si>
    <t>modify</t>
  </si>
  <si>
    <t>Прибыль,$</t>
  </si>
  <si>
    <t>Итог</t>
  </si>
  <si>
    <t>Данные</t>
  </si>
  <si>
    <t>Прибыль Buy,$</t>
  </si>
  <si>
    <t>Прибыль Sell,$</t>
  </si>
  <si>
    <t>2015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</si>
  <si>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</si>
  <si>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</si>
  <si>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</si>
  <si>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</si>
  <si>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</si>
  <si>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</si>
  <si>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</si>
  <si>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</si>
  <si>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</si>
  <si>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</si>
  <si>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</si>
  <si>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2016</t>
  </si>
  <si>
    <t>2017</t>
  </si>
  <si>
    <t>2018</t>
  </si>
  <si>
    <t>2019</t>
  </si>
  <si>
    <t>2020</t>
  </si>
  <si>
    <t>Sell+Buy %</t>
  </si>
  <si>
    <t>Sell %</t>
  </si>
  <si>
    <t>Buy %</t>
  </si>
  <si>
    <t>Количество сеток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</si>
  <si>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</si>
  <si>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</si>
  <si>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</si>
  <si>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</si>
  <si>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</si>
  <si>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</si>
  <si>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</si>
  <si>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</si>
  <si>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</si>
  <si>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</si>
  <si>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</si>
  <si>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</si>
  <si>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</si>
  <si>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sheduler_trade_day_settings_1_43_R314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</si>
  <si>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</si>
  <si>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</si>
  <si>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</si>
  <si>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</si>
  <si>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</si>
  <si>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</si>
  <si>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</si>
  <si>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</si>
  <si>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</si>
  <si>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</si>
  <si>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</si>
  <si>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</si>
  <si>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</si>
  <si>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</si>
  <si>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</si>
  <si>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</si>
  <si>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</si>
  <si>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</si>
  <si>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</si>
  <si>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</si>
  <si>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</si>
  <si>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</si>
  <si>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</si>
  <si>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</si>
  <si>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</si>
  <si>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</si>
  <si>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</si>
  <si>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</si>
  <si>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</si>
  <si>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</si>
  <si>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</si>
  <si>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</si>
  <si>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</si>
  <si>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</si>
  <si>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</si>
  <si>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</si>
  <si>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</si>
  <si>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</si>
  <si>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</si>
  <si>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</si>
  <si>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</si>
  <si>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sheduler_trade_pause_settings_1_43_R314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</si>
  <si>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</si>
  <si>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</si>
  <si>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</si>
  <si>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</si>
  <si>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</si>
  <si>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</si>
  <si>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</si>
  <si>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</si>
  <si>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</si>
  <si>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</si>
  <si>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</si>
  <si>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</si>
  <si>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</si>
  <si>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</si>
  <si>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</si>
  <si>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</si>
  <si>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</si>
  <si>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</si>
  <si>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</si>
  <si>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</si>
  <si>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</si>
  <si>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sheduler_trade_stop_settings_1_43_R314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</si>
  <si>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</si>
  <si>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</si>
  <si>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</si>
  <si>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</si>
  <si>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</si>
  <si>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</si>
  <si>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</si>
  <si>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</si>
  <si>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</si>
  <si>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</si>
  <si>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</si>
  <si>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</si>
  <si>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</si>
  <si>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</si>
  <si>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</si>
  <si>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</si>
  <si>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</si>
  <si>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</si>
  <si>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</si>
  <si>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</si>
  <si>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</si>
  <si>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</si>
  <si>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</si>
  <si>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</si>
  <si>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</si>
  <si>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</si>
  <si>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</si>
  <si>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</si>
  <si>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</si>
  <si>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</si>
  <si>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</si>
  <si>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</si>
  <si>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</si>
  <si>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</si>
  <si>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</si>
  <si>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</si>
  <si>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</si>
  <si>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</si>
  <si>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</si>
  <si>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</si>
  <si>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</si>
  <si>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sheduler_close_all_order_settings_1_43_R314</t>
  </si>
  <si>
    <t>№6 Ежедневно - закрытие обеих сеток в одно время</t>
  </si>
  <si>
    <t>CloseAllOrders_EveryDay_Hour</t>
  </si>
  <si>
    <t>CloseAllOrders_EveryDay_Minute</t>
  </si>
  <si>
    <t>other_settings_1_43_R314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</si>
  <si>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</si>
  <si>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</si>
  <si>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</si>
  <si>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</si>
  <si>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</si>
  <si>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</si>
  <si>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ShowComments</t>
  </si>
  <si>
    <t>VirtualTester=0</t>
  </si>
  <si>
    <t>ReverseDeals=0</t>
  </si>
  <si>
    <t>main_settings_1_43_R314=Общие настройки и управление торгами</t>
  </si>
  <si>
    <t>MagicNumber=16123</t>
  </si>
  <si>
    <t>AddComment=1611EURAUD</t>
  </si>
  <si>
    <t>filters_part_1_43_R314=Фильтры спрэда и одновременно торгуемых пар и валют</t>
  </si>
  <si>
    <t>MaxSpreadStopTradingTimining=60</t>
  </si>
  <si>
    <t>trade_control_by_drawdown_1_43_R314=Управление торгами в зависимости от просадки</t>
  </si>
  <si>
    <t>sell_step_settings_1_43_R314=SELL сетки - настройки шагов, количества колен и длины</t>
  </si>
  <si>
    <t>S_GridStep=33</t>
  </si>
  <si>
    <t>S_GridLevel=3</t>
  </si>
  <si>
    <t>S_GridStep_AddPips=3</t>
  </si>
  <si>
    <t>S_GridStep_Level2=5</t>
  </si>
  <si>
    <t>S_GridStep_Level2_AddPips=8</t>
  </si>
  <si>
    <t>sell_lot_settings_1_43_R314=SELL сетки - min ордер и множители лота всех колен</t>
  </si>
  <si>
    <t>S_Mult=2</t>
  </si>
  <si>
    <t>S_MultStart=4</t>
  </si>
  <si>
    <t>sell_tp_settings_1_43_R314=SELL сетки: настройки TP (чистая прибыль) ==&gt; [уровень_БУ]+ТР</t>
  </si>
  <si>
    <t>S_TakeProffit=20</t>
  </si>
  <si>
    <t>S_TakeProffit_Level1=3</t>
  </si>
  <si>
    <t>S_TakeProffit_Level1Corr=1</t>
  </si>
  <si>
    <t>buy_step_settings_1_43_R314=BUY сетки - настройки шагов, количества колен и длины</t>
  </si>
  <si>
    <t>B_MaxOpenOrders=0</t>
  </si>
  <si>
    <t>B_GridStep=0</t>
  </si>
  <si>
    <t>B_GridLevel=0</t>
  </si>
  <si>
    <t>B_GridStep_AddPips=0</t>
  </si>
  <si>
    <t>B_GridStep_Level2=0</t>
  </si>
  <si>
    <t>B_GridStep_Level2_AddPips=0</t>
  </si>
  <si>
    <t>buy_lot_settings_1_43_R314=BUY сетки - min ордер и множители лота всех колен</t>
  </si>
  <si>
    <t>B_CalcLotType=1</t>
  </si>
  <si>
    <t>B_MinLot=0</t>
  </si>
  <si>
    <t>B_Mult=0</t>
  </si>
  <si>
    <t>B_MultStart=0</t>
  </si>
  <si>
    <t>B_MultСorrLevel3=0</t>
  </si>
  <si>
    <t>buy_tp_settings_1_43_R314=BUY сетки: настройки TP (прибыль) ==&gt; [уровень_БУ]+ТР</t>
  </si>
  <si>
    <t>B_TakeProffit=0</t>
  </si>
  <si>
    <t>B_TakeProffit_Level1=0</t>
  </si>
  <si>
    <t>B_TakeProffit_Level1Corr=0</t>
  </si>
  <si>
    <t>B_TakeProffit_Level1_5=0</t>
  </si>
  <si>
    <t>B_TakeProffit_Level1_5Corr=0</t>
  </si>
  <si>
    <t>without_indicator_settings_1_43_R314=Настройки параметров и фильтров безиндикаторного входа</t>
  </si>
  <si>
    <t>OpenFirstOrderTF=1</t>
  </si>
  <si>
    <t>CandlesToOpen1Order=4</t>
  </si>
  <si>
    <t>CandlesToOpen1Order_MinPips=15</t>
  </si>
  <si>
    <t>CandlesToOpen1Order_MaxPips=25</t>
  </si>
  <si>
    <t>gap_settings_1_43_R314=Настройки блока выявления и обработки гэпов</t>
  </si>
  <si>
    <t>GapControl=0</t>
  </si>
  <si>
    <t>S_GapMinPips=30</t>
  </si>
  <si>
    <t>vol_filter_settings_1_43_R314=Фильтр - Запрет открывать ордера, если импульс</t>
  </si>
  <si>
    <t>VolCandleTF=15</t>
  </si>
  <si>
    <t>VolCandleMaxSize=14</t>
  </si>
  <si>
    <t>VolStopTradeTimining=925</t>
  </si>
  <si>
    <t>sheduler_settings_1_43_R314=Настройки планировщиков торговли - их 5 разных</t>
  </si>
  <si>
    <t>sheduler_trade_week_settings_1_43_R314=№1 Еженедельно: можно открывать 1-е ордера со Start_дня|время по End_день|время</t>
  </si>
  <si>
    <t>TradeStartDay=0</t>
  </si>
  <si>
    <t>sheduler_new_positio_pause_settings_1_43_R314=№2 Однократно: от и до - запрещено открывать любые новые позиции</t>
  </si>
  <si>
    <t>NewPositionPause1Start=1033084800</t>
  </si>
  <si>
    <t>NewPositionPause1End=1033430400</t>
  </si>
  <si>
    <t>NewPositionPause2Start=1387065600</t>
  </si>
  <si>
    <t>NewPositionPause2End=1389744000</t>
  </si>
  <si>
    <t>NewPositionPause3Start=1418601600</t>
  </si>
  <si>
    <t>NewPositionPause3End=1421280000</t>
  </si>
  <si>
    <t>NewPositionPause4Start=1450137600</t>
  </si>
  <si>
    <t>NewPositionPause4End=1452816000</t>
  </si>
  <si>
    <t>NewPositionPause5Start=1481760000</t>
  </si>
  <si>
    <t>NewPositionPause5End=1484438400</t>
  </si>
  <si>
    <t>NewPositionPause6Start=1513296000</t>
  </si>
  <si>
    <t>NewPositionPause6End=1515974400</t>
  </si>
  <si>
    <t>NewPositionPause7Start=1544745600</t>
  </si>
  <si>
    <t>NewPositionPause7End=1547510400</t>
  </si>
  <si>
    <t>NewPositionPause8Start=1576368000</t>
  </si>
  <si>
    <t>NewPositionPause8End=1579046400</t>
  </si>
  <si>
    <t>NewPositionPause9Start=1607990400</t>
  </si>
  <si>
    <t>NewPositionPause9End=1610668800</t>
  </si>
  <si>
    <t>NewPositionPause10Start=1639526400</t>
  </si>
  <si>
    <t>NewPositionPause10End=1642204800</t>
  </si>
  <si>
    <t>sheduler_trade_day_settings_1_43_R314=№3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</si>
  <si>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</si>
  <si>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</si>
  <si>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</si>
  <si>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</si>
  <si>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sheduler_trade_pause_settings_1_43_R314=№4 Однократно: от и до - запрещено открывать любые ордера</t>
  </si>
  <si>
    <t>sheduler_trade_stop_settings_1_43_R314=№5 Ежедневно - до 10 интервалов запрета открывать любые ордера</t>
  </si>
  <si>
    <t>sheduler_close_all_order_settings_1_43_R314=№6 Ежедневно - закрытие обеих сеток в одно время</t>
  </si>
  <si>
    <t>other_settings_1_43_R314====Прочие общие настройки</t>
  </si>
  <si>
    <t>CloseAllOrders_ByDrawdownMoney=0</t>
  </si>
  <si>
    <t>FinalGridDate=1918684800</t>
  </si>
  <si>
    <t>set_name=(EA) - Setka v1.43 R321 - EURAUD_M0kass_v1_dd784_150115-201020</t>
  </si>
  <si>
    <t>S_MaxOpenOrders=7</t>
  </si>
  <si>
    <t>S_MultLevel2=7</t>
  </si>
  <si>
    <t>S_MultCorr=1.5</t>
  </si>
  <si>
    <t>S_MultStop=7</t>
  </si>
  <si>
    <t>S_TakeProffitType=1</t>
  </si>
  <si>
    <t>S_TakeProffit_Level2=0</t>
  </si>
  <si>
    <t>S_TakeProffit_Level2FixPips=0</t>
  </si>
  <si>
    <t>1 Минута (M1)</t>
  </si>
  <si>
    <t>Прибыль в $ за месяц (депо 810)</t>
  </si>
  <si>
    <t>S_TakeProffit_Level1_5Corr=5</t>
  </si>
  <si>
    <t>S_TakeProffit_Level1_5=5</t>
  </si>
  <si>
    <t>(EA) - Setka v1.43 R321 - EURAUD_M0kass_v1_dd711_150115-201120.htm</t>
  </si>
  <si>
    <t>(EA) - Setka v1.43 R321 - EURAUD_M0kass_v1_dd711_150115-201120.set</t>
  </si>
  <si>
    <t>(EA) - Setka v1.43 R321 - EURAUD_M0kass_v1_dd711_150115-201120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</si>
</sst>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4" fillId="0" borderId="0"/>
    <xf numFmtId="0" fontId="105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33">
    <xf numFmtId="0" fontId="0" fillId="0" borderId="0" xfId="0"/>
    <xf numFmtId="2" fontId="14" fillId="0" borderId="0" xfId="0" applyNumberFormat="1" applyFont="1" applyFill="1" applyBorder="1" applyAlignment="1" applyProtection="1">
      <alignment horizontal="center"/>
      <protection locked="0"/>
    </xf>
    <xf numFmtId="164" fontId="14" fillId="0" borderId="0" xfId="0" applyNumberFormat="1" applyFont="1" applyFill="1" applyBorder="1" applyAlignment="1" applyProtection="1">
      <alignment horizontal="center"/>
      <protection locked="0"/>
    </xf>
    <xf numFmtId="2" fontId="15" fillId="0" borderId="0" xfId="0" applyNumberFormat="1" applyFont="1" applyProtection="1"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165" fontId="16" fillId="0" borderId="0" xfId="0" applyNumberFormat="1" applyFont="1" applyAlignment="1" applyProtection="1">
      <alignment horizontal="center"/>
      <protection locked="0"/>
    </xf>
    <xf numFmtId="167" fontId="8" fillId="0" borderId="1" xfId="0" applyNumberFormat="1" applyFont="1" applyFill="1" applyBorder="1" applyAlignment="1" applyProtection="1">
      <alignment horizontal="center" vertical="center"/>
    </xf>
    <xf numFmtId="2" fontId="8" fillId="0" borderId="2" xfId="0" applyNumberFormat="1" applyFont="1" applyBorder="1" applyAlignment="1" applyProtection="1">
      <alignment horizontal="center"/>
    </xf>
    <xf numFmtId="2" fontId="8" fillId="2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Border="1" applyAlignment="1" applyProtection="1">
      <alignment horizontal="center"/>
    </xf>
    <xf numFmtId="2" fontId="8" fillId="3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Fill="1" applyBorder="1" applyAlignment="1" applyProtection="1">
      <alignment horizontal="center"/>
    </xf>
    <xf numFmtId="167" fontId="8" fillId="2" borderId="1" xfId="0" applyNumberFormat="1" applyFont="1" applyFill="1" applyBorder="1" applyAlignment="1" applyProtection="1">
      <alignment horizontal="center" vertical="center"/>
    </xf>
    <xf numFmtId="2" fontId="8" fillId="2" borderId="5" xfId="0" applyNumberFormat="1" applyFont="1" applyFill="1" applyBorder="1" applyAlignment="1" applyProtection="1">
      <alignment horizontal="center"/>
    </xf>
    <xf numFmtId="2" fontId="8" fillId="2" borderId="2" xfId="0" applyNumberFormat="1" applyFont="1" applyFill="1" applyBorder="1" applyAlignment="1" applyProtection="1">
      <alignment horizontal="center"/>
    </xf>
    <xf numFmtId="164" fontId="8" fillId="2" borderId="4" xfId="0" applyNumberFormat="1" applyFont="1" applyFill="1" applyBorder="1" applyAlignment="1" applyProtection="1">
      <alignment horizontal="center"/>
    </xf>
    <xf numFmtId="167" fontId="8" fillId="0" borderId="6" xfId="0" applyNumberFormat="1" applyFont="1" applyFill="1" applyBorder="1" applyAlignment="1" applyProtection="1">
      <alignment horizontal="center" vertical="center"/>
    </xf>
    <xf numFmtId="2" fontId="8" fillId="0" borderId="7" xfId="0" applyNumberFormat="1" applyFont="1" applyBorder="1" applyAlignment="1" applyProtection="1">
      <alignment horizontal="center"/>
    </xf>
    <xf numFmtId="2" fontId="8" fillId="2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Border="1" applyAlignment="1" applyProtection="1">
      <alignment horizontal="center"/>
    </xf>
    <xf numFmtId="2" fontId="8" fillId="3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22" fillId="0" borderId="0" xfId="0" applyNumberFormat="1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165" fontId="22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9" fillId="0" borderId="0" xfId="0" applyFont="1" applyProtection="1"/>
    <xf numFmtId="0" fontId="15" fillId="0" borderId="0" xfId="0" applyFont="1" applyFill="1" applyBorder="1" applyProtection="1"/>
    <xf numFmtId="0" fontId="15" fillId="4" borderId="0" xfId="0" applyFont="1" applyFill="1" applyBorder="1" applyProtection="1"/>
    <xf numFmtId="0" fontId="15" fillId="3" borderId="0" xfId="0" applyFont="1" applyFill="1" applyBorder="1" applyProtection="1"/>
    <xf numFmtId="0" fontId="8" fillId="0" borderId="0" xfId="0" applyFont="1" applyProtection="1"/>
    <xf numFmtId="0" fontId="8" fillId="5" borderId="0" xfId="0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5" fillId="4" borderId="0" xfId="0" applyFont="1" applyFill="1" applyProtection="1"/>
    <xf numFmtId="0" fontId="15" fillId="3" borderId="0" xfId="0" applyFont="1" applyFill="1" applyProtection="1"/>
    <xf numFmtId="0" fontId="12" fillId="0" borderId="0" xfId="0" applyFont="1" applyProtection="1"/>
    <xf numFmtId="0" fontId="17" fillId="0" borderId="0" xfId="0" applyFont="1" applyProtection="1"/>
    <xf numFmtId="0" fontId="17" fillId="4" borderId="0" xfId="0" applyFont="1" applyFill="1" applyProtection="1"/>
    <xf numFmtId="0" fontId="17" fillId="3" borderId="0" xfId="0" applyFont="1" applyFill="1" applyProtection="1"/>
    <xf numFmtId="165" fontId="17" fillId="0" borderId="0" xfId="0" applyNumberFormat="1" applyFont="1" applyProtection="1"/>
    <xf numFmtId="165" fontId="17" fillId="4" borderId="0" xfId="0" applyNumberFormat="1" applyFont="1" applyFill="1" applyProtection="1"/>
    <xf numFmtId="165" fontId="17" fillId="3" borderId="0" xfId="0" applyNumberFormat="1" applyFont="1" applyFill="1" applyProtection="1"/>
    <xf numFmtId="165" fontId="8" fillId="0" borderId="0" xfId="0" applyNumberFormat="1" applyFont="1" applyProtection="1"/>
    <xf numFmtId="165" fontId="8" fillId="5" borderId="0" xfId="0" applyNumberFormat="1" applyFont="1" applyFill="1" applyProtection="1"/>
    <xf numFmtId="0" fontId="21" fillId="0" borderId="0" xfId="0" applyFont="1" applyProtection="1"/>
    <xf numFmtId="0" fontId="23" fillId="0" borderId="0" xfId="0" applyFont="1" applyProtection="1"/>
    <xf numFmtId="0" fontId="23" fillId="4" borderId="0" xfId="0" applyFont="1" applyFill="1" applyProtection="1"/>
    <xf numFmtId="0" fontId="23" fillId="3" borderId="0" xfId="0" applyFont="1" applyFill="1" applyProtection="1"/>
    <xf numFmtId="0" fontId="24" fillId="0" borderId="0" xfId="0" applyFont="1" applyProtection="1"/>
    <xf numFmtId="0" fontId="24" fillId="5" borderId="0" xfId="0" applyFont="1" applyFill="1" applyProtection="1"/>
    <xf numFmtId="165" fontId="23" fillId="0" borderId="0" xfId="0" applyNumberFormat="1" applyFont="1" applyProtection="1"/>
    <xf numFmtId="165" fontId="23" fillId="4" borderId="0" xfId="0" applyNumberFormat="1" applyFont="1" applyFill="1" applyProtection="1"/>
    <xf numFmtId="0" fontId="8" fillId="4" borderId="0" xfId="0" applyFont="1" applyFill="1" applyProtection="1"/>
    <xf numFmtId="0" fontId="8" fillId="3" borderId="0" xfId="0" applyFont="1" applyFill="1" applyProtection="1"/>
    <xf numFmtId="0" fontId="9" fillId="2" borderId="10" xfId="0" applyFont="1" applyFill="1" applyBorder="1" applyAlignment="1" applyProtection="1">
      <alignment horizontal="center"/>
    </xf>
    <xf numFmtId="0" fontId="9" fillId="0" borderId="11" xfId="0" applyFont="1" applyFill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4" borderId="14" xfId="0" applyFont="1" applyFill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9" fillId="3" borderId="14" xfId="0" applyFont="1" applyFill="1" applyBorder="1" applyAlignment="1" applyProtection="1">
      <alignment horizontal="center"/>
    </xf>
    <xf numFmtId="0" fontId="9" fillId="0" borderId="15" xfId="0" applyFont="1" applyFill="1" applyBorder="1" applyAlignment="1" applyProtection="1">
      <alignment horizontal="center"/>
    </xf>
    <xf numFmtId="0" fontId="9" fillId="5" borderId="14" xfId="0" applyFont="1" applyFill="1" applyBorder="1" applyAlignment="1" applyProtection="1">
      <alignment horizontal="center"/>
    </xf>
    <xf numFmtId="0" fontId="8" fillId="2" borderId="16" xfId="0" applyFont="1" applyFill="1" applyBorder="1" applyProtection="1"/>
    <xf numFmtId="166" fontId="8" fillId="0" borderId="17" xfId="0" applyNumberFormat="1" applyFont="1" applyFill="1" applyBorder="1" applyAlignment="1" applyProtection="1">
      <alignment horizontal="center" vertical="center"/>
    </xf>
    <xf numFmtId="0" fontId="8" fillId="0" borderId="18" xfId="0" applyFont="1" applyBorder="1" applyProtection="1"/>
    <xf numFmtId="0" fontId="8" fillId="0" borderId="19" xfId="0" applyFont="1" applyBorder="1" applyProtection="1"/>
    <xf numFmtId="0" fontId="8" fillId="4" borderId="20" xfId="0" applyFont="1" applyFill="1" applyBorder="1" applyProtection="1"/>
    <xf numFmtId="0" fontId="8" fillId="0" borderId="21" xfId="0" applyFont="1" applyBorder="1" applyProtection="1"/>
    <xf numFmtId="0" fontId="8" fillId="3" borderId="20" xfId="0" applyFont="1" applyFill="1" applyBorder="1" applyProtection="1"/>
    <xf numFmtId="0" fontId="8" fillId="0" borderId="21" xfId="0" applyFont="1" applyFill="1" applyBorder="1" applyProtection="1"/>
    <xf numFmtId="0" fontId="8" fillId="5" borderId="20" xfId="0" applyFont="1" applyFill="1" applyBorder="1" applyProtection="1"/>
    <xf numFmtId="1" fontId="9" fillId="2" borderId="22" xfId="0" applyNumberFormat="1" applyFont="1" applyFill="1" applyBorder="1" applyAlignment="1" applyProtection="1">
      <alignment horizontal="center"/>
    </xf>
    <xf numFmtId="2" fontId="8" fillId="4" borderId="3" xfId="0" applyNumberFormat="1" applyFont="1" applyFill="1" applyBorder="1" applyAlignment="1" applyProtection="1">
      <alignment horizontal="center"/>
    </xf>
    <xf numFmtId="2" fontId="8" fillId="5" borderId="3" xfId="0" applyNumberFormat="1" applyFont="1" applyFill="1" applyBorder="1" applyAlignment="1" applyProtection="1">
      <alignment horizontal="center"/>
    </xf>
    <xf numFmtId="1" fontId="9" fillId="2" borderId="23" xfId="0" applyNumberFormat="1" applyFont="1" applyFill="1" applyBorder="1" applyAlignment="1" applyProtection="1">
      <alignment horizontal="center"/>
    </xf>
    <xf numFmtId="2" fontId="8" fillId="4" borderId="8" xfId="0" applyNumberFormat="1" applyFont="1" applyFill="1" applyBorder="1" applyAlignment="1" applyProtection="1">
      <alignment horizontal="center"/>
    </xf>
    <xf numFmtId="2" fontId="8" fillId="5" borderId="8" xfId="0" applyNumberFormat="1" applyFont="1" applyFill="1" applyBorder="1" applyAlignment="1" applyProtection="1">
      <alignment horizontal="center"/>
    </xf>
    <xf numFmtId="1" fontId="14" fillId="0" borderId="0" xfId="0" applyNumberFormat="1" applyFont="1" applyFill="1" applyBorder="1" applyAlignment="1" applyProtection="1">
      <alignment horizontal="center"/>
      <protection locked="0"/>
    </xf>
    <xf numFmtId="1" fontId="15" fillId="0" borderId="0" xfId="0" applyNumberFormat="1" applyFont="1" applyFill="1" applyBorder="1" applyProtection="1"/>
    <xf numFmtId="1" fontId="15" fillId="4" borderId="0" xfId="0" applyNumberFormat="1" applyFont="1" applyFill="1" applyBorder="1" applyProtection="1"/>
    <xf numFmtId="1" fontId="15" fillId="3" borderId="0" xfId="0" applyNumberFormat="1" applyFont="1" applyFill="1" applyBorder="1" applyProtection="1"/>
    <xf numFmtId="1" fontId="8" fillId="5" borderId="0" xfId="0" applyNumberFormat="1" applyFont="1" applyFill="1" applyProtection="1"/>
    <xf numFmtId="171" fontId="16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Alignment="1" applyProtection="1">
      <alignment horizontal="center"/>
      <protection locked="0"/>
    </xf>
    <xf numFmtId="171" fontId="23" fillId="0" borderId="0" xfId="0" applyNumberFormat="1" applyFont="1" applyProtection="1"/>
    <xf numFmtId="171" fontId="23" fillId="4" borderId="0" xfId="0" applyNumberFormat="1" applyFont="1" applyFill="1" applyProtection="1"/>
    <xf numFmtId="171" fontId="23" fillId="3" borderId="0" xfId="0" applyNumberFormat="1" applyFont="1" applyFill="1" applyProtection="1"/>
    <xf numFmtId="171" fontId="24" fillId="5" borderId="0" xfId="0" applyNumberFormat="1" applyFont="1" applyFill="1" applyProtection="1"/>
    <xf numFmtId="171" fontId="17" fillId="0" borderId="0" xfId="0" applyNumberFormat="1" applyFont="1" applyProtection="1"/>
    <xf numFmtId="171" fontId="17" fillId="4" borderId="0" xfId="0" applyNumberFormat="1" applyFont="1" applyFill="1" applyProtection="1"/>
    <xf numFmtId="171" fontId="17" fillId="3" borderId="0" xfId="0" applyNumberFormat="1" applyFont="1" applyFill="1" applyProtection="1"/>
    <xf numFmtId="171" fontId="8" fillId="5" borderId="0" xfId="0" applyNumberFormat="1" applyFont="1" applyFill="1" applyProtection="1"/>
    <xf numFmtId="0" fontId="14" fillId="0" borderId="0" xfId="0" applyFont="1" applyProtection="1"/>
    <xf numFmtId="0" fontId="18" fillId="0" borderId="0" xfId="0" applyFont="1" applyProtection="1"/>
    <xf numFmtId="0" fontId="16" fillId="0" borderId="0" xfId="0" applyFont="1" applyProtection="1"/>
    <xf numFmtId="0" fontId="22" fillId="0" borderId="0" xfId="0" applyFont="1" applyProtection="1"/>
    <xf numFmtId="172" fontId="8" fillId="0" borderId="2" xfId="0" applyNumberFormat="1" applyFont="1" applyBorder="1" applyAlignment="1" applyProtection="1">
      <alignment horizontal="center"/>
    </xf>
    <xf numFmtId="172" fontId="8" fillId="2" borderId="5" xfId="0" applyNumberFormat="1" applyFont="1" applyFill="1" applyBorder="1" applyAlignment="1" applyProtection="1">
      <alignment horizontal="center"/>
    </xf>
    <xf numFmtId="172" fontId="8" fillId="2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Border="1" applyAlignment="1" applyProtection="1">
      <alignment horizontal="center"/>
    </xf>
    <xf numFmtId="0" fontId="25" fillId="0" borderId="11" xfId="0" applyFont="1" applyFill="1" applyBorder="1" applyAlignment="1" applyProtection="1">
      <alignment horizontal="center"/>
    </xf>
    <xf numFmtId="172" fontId="8" fillId="6" borderId="5" xfId="0" applyNumberFormat="1" applyFont="1" applyFill="1" applyBorder="1" applyAlignment="1" applyProtection="1">
      <alignment horizontal="center"/>
    </xf>
    <xf numFmtId="172" fontId="8" fillId="6" borderId="24" xfId="0" applyNumberFormat="1" applyFont="1" applyFill="1" applyBorder="1" applyAlignment="1" applyProtection="1">
      <alignment horizontal="center"/>
    </xf>
    <xf numFmtId="171" fontId="25" fillId="0" borderId="1" xfId="0" applyNumberFormat="1" applyFont="1" applyFill="1" applyBorder="1" applyAlignment="1" applyProtection="1">
      <alignment horizontal="center" vertical="center"/>
    </xf>
    <xf numFmtId="171" fontId="25" fillId="2" borderId="1" xfId="0" applyNumberFormat="1" applyFont="1" applyFill="1" applyBorder="1" applyAlignment="1" applyProtection="1">
      <alignment horizontal="center" vertical="center"/>
    </xf>
    <xf numFmtId="171" fontId="25" fillId="0" borderId="6" xfId="0" applyNumberFormat="1" applyFont="1" applyFill="1" applyBorder="1" applyAlignment="1" applyProtection="1">
      <alignment horizontal="center" vertical="center"/>
    </xf>
    <xf numFmtId="2" fontId="8" fillId="6" borderId="5" xfId="0" applyNumberFormat="1" applyFont="1" applyFill="1" applyBorder="1" applyAlignment="1" applyProtection="1">
      <alignment horizontal="center"/>
    </xf>
    <xf numFmtId="2" fontId="8" fillId="6" borderId="24" xfId="0" applyNumberFormat="1" applyFont="1" applyFill="1" applyBorder="1" applyAlignment="1" applyProtection="1">
      <alignment horizontal="center"/>
    </xf>
    <xf numFmtId="172" fontId="8" fillId="0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6" fillId="2" borderId="4" xfId="0" applyNumberFormat="1" applyFont="1" applyFill="1" applyBorder="1" applyProtection="1"/>
    <xf numFmtId="9" fontId="6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8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9" fillId="7" borderId="0" xfId="0" applyFont="1" applyFill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3" fillId="0" borderId="0" xfId="0" applyFont="1" applyProtection="1"/>
    <xf numFmtId="0" fontId="32" fillId="7" borderId="0" xfId="0" applyFont="1" applyFill="1" applyProtection="1"/>
    <xf numFmtId="171" fontId="34" fillId="4" borderId="0" xfId="0" applyNumberFormat="1" applyFont="1" applyFill="1" applyProtection="1"/>
    <xf numFmtId="171" fontId="34" fillId="3" borderId="0" xfId="0" applyNumberFormat="1" applyFont="1" applyFill="1" applyProtection="1"/>
    <xf numFmtId="165" fontId="16" fillId="8" borderId="0" xfId="0" applyNumberFormat="1" applyFont="1" applyFill="1" applyAlignment="1" applyProtection="1">
      <alignment horizontal="center"/>
      <protection locked="0"/>
    </xf>
    <xf numFmtId="1" fontId="10" fillId="8" borderId="0" xfId="0" applyNumberFormat="1" applyFont="1" applyFill="1" applyBorder="1" applyAlignment="1" applyProtection="1">
      <alignment horizontal="center"/>
      <protection locked="0"/>
    </xf>
    <xf numFmtId="171" fontId="12" fillId="8" borderId="0" xfId="0" applyNumberFormat="1" applyFont="1" applyFill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" fontId="16" fillId="8" borderId="25" xfId="0" applyNumberFormat="1" applyFont="1" applyFill="1" applyBorder="1" applyAlignment="1" applyProtection="1">
      <alignment horizontal="center"/>
      <protection locked="0"/>
    </xf>
    <xf numFmtId="164" fontId="14" fillId="8" borderId="25" xfId="0" applyNumberFormat="1" applyFont="1" applyFill="1" applyBorder="1" applyAlignment="1" applyProtection="1">
      <alignment horizontal="center"/>
      <protection locked="0"/>
    </xf>
    <xf numFmtId="2" fontId="14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9" fillId="8" borderId="25" xfId="0" applyNumberFormat="1" applyFont="1" applyFill="1" applyBorder="1" applyProtection="1">
      <protection locked="0"/>
    </xf>
    <xf numFmtId="2" fontId="39" fillId="8" borderId="26" xfId="0" applyNumberFormat="1" applyFont="1" applyFill="1" applyBorder="1" applyProtection="1">
      <protection locked="0"/>
    </xf>
    <xf numFmtId="9" fontId="39" fillId="8" borderId="0" xfId="0" applyNumberFormat="1" applyFont="1" applyFill="1" applyProtection="1">
      <protection locked="0"/>
    </xf>
    <xf numFmtId="2" fontId="40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5" fillId="0" borderId="11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4" borderId="14" xfId="0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28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9" fillId="0" borderId="0" xfId="0" applyNumberFormat="1" applyFont="1" applyAlignment="1">
      <alignment horizontal="center"/>
    </xf>
    <xf numFmtId="0" fontId="6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/>
    </xf>
    <xf numFmtId="169" fontId="42" fillId="0" borderId="5" xfId="0" applyNumberFormat="1" applyFont="1" applyBorder="1" applyAlignment="1">
      <alignment horizontal="right" vertical="center"/>
    </xf>
    <xf numFmtId="174" fontId="42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2" fillId="9" borderId="18" xfId="0" applyNumberFormat="1" applyFont="1" applyFill="1" applyBorder="1" applyAlignment="1">
      <alignment horizontal="right" vertical="center"/>
    </xf>
    <xf numFmtId="0" fontId="42" fillId="0" borderId="4" xfId="0" applyFont="1" applyBorder="1" applyAlignment="1">
      <alignment horizontal="left" vertical="center" indent="1"/>
    </xf>
    <xf numFmtId="0" fontId="42" fillId="9" borderId="29" xfId="0" applyFont="1" applyFill="1" applyBorder="1" applyAlignment="1">
      <alignment horizontal="center" vertical="center"/>
    </xf>
    <xf numFmtId="0" fontId="42" fillId="9" borderId="21" xfId="0" applyFont="1" applyFill="1" applyBorder="1" applyAlignment="1">
      <alignment horizontal="left" vertical="center" indent="1"/>
    </xf>
    <xf numFmtId="174" fontId="42" fillId="9" borderId="19" xfId="0" applyNumberFormat="1" applyFont="1" applyFill="1" applyBorder="1" applyAlignment="1">
      <alignment horizontal="right" vertical="center" indent="1"/>
    </xf>
    <xf numFmtId="0" fontId="42" fillId="9" borderId="27" xfId="0" applyFont="1" applyFill="1" applyBorder="1" applyAlignment="1">
      <alignment horizontal="center" vertical="center"/>
    </xf>
    <xf numFmtId="0" fontId="42" fillId="9" borderId="4" xfId="0" applyFont="1" applyFill="1" applyBorder="1" applyAlignment="1">
      <alignment horizontal="left" vertical="center" indent="1"/>
    </xf>
    <xf numFmtId="169" fontId="42" fillId="9" borderId="5" xfId="0" applyNumberFormat="1" applyFont="1" applyFill="1" applyBorder="1" applyAlignment="1">
      <alignment horizontal="right" vertical="center"/>
    </xf>
    <xf numFmtId="174" fontId="42" fillId="9" borderId="2" xfId="0" applyNumberFormat="1" applyFont="1" applyFill="1" applyBorder="1" applyAlignment="1">
      <alignment horizontal="right" vertical="center" indent="1"/>
    </xf>
    <xf numFmtId="0" fontId="42" fillId="4" borderId="27" xfId="0" applyFont="1" applyFill="1" applyBorder="1" applyAlignment="1">
      <alignment horizontal="center" vertical="center"/>
    </xf>
    <xf numFmtId="0" fontId="42" fillId="4" borderId="4" xfId="0" applyFont="1" applyFill="1" applyBorder="1" applyAlignment="1">
      <alignment horizontal="left" vertical="center" indent="1"/>
    </xf>
    <xf numFmtId="169" fontId="42" fillId="4" borderId="5" xfId="0" applyNumberFormat="1" applyFont="1" applyFill="1" applyBorder="1" applyAlignment="1">
      <alignment horizontal="right" vertical="center"/>
    </xf>
    <xf numFmtId="174" fontId="42" fillId="4" borderId="2" xfId="0" applyNumberFormat="1" applyFont="1" applyFill="1" applyBorder="1" applyAlignment="1">
      <alignment horizontal="right" vertical="center" indent="1"/>
    </xf>
    <xf numFmtId="0" fontId="42" fillId="6" borderId="27" xfId="0" applyFont="1" applyFill="1" applyBorder="1" applyAlignment="1">
      <alignment horizontal="center" vertical="center"/>
    </xf>
    <xf numFmtId="0" fontId="42" fillId="6" borderId="4" xfId="0" applyFont="1" applyFill="1" applyBorder="1" applyAlignment="1">
      <alignment horizontal="left" vertical="center" indent="1"/>
    </xf>
    <xf numFmtId="169" fontId="42" fillId="6" borderId="5" xfId="0" applyNumberFormat="1" applyFont="1" applyFill="1" applyBorder="1" applyAlignment="1">
      <alignment horizontal="right" vertical="center"/>
    </xf>
    <xf numFmtId="174" fontId="42" fillId="6" borderId="2" xfId="0" applyNumberFormat="1" applyFont="1" applyFill="1" applyBorder="1" applyAlignment="1">
      <alignment horizontal="right" vertical="center" indent="1"/>
    </xf>
    <xf numFmtId="0" fontId="42" fillId="3" borderId="27" xfId="0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horizontal="left" vertical="center" indent="1"/>
    </xf>
    <xf numFmtId="169" fontId="42" fillId="3" borderId="5" xfId="0" applyNumberFormat="1" applyFont="1" applyFill="1" applyBorder="1" applyAlignment="1">
      <alignment horizontal="right" vertical="center"/>
    </xf>
    <xf numFmtId="174" fontId="42" fillId="3" borderId="2" xfId="0" applyNumberFormat="1" applyFont="1" applyFill="1" applyBorder="1" applyAlignment="1">
      <alignment horizontal="right" vertical="center" indent="1"/>
    </xf>
    <xf numFmtId="168" fontId="42" fillId="8" borderId="6" xfId="0" applyNumberFormat="1" applyFont="1" applyFill="1" applyBorder="1" applyProtection="1"/>
    <xf numFmtId="168" fontId="42" fillId="8" borderId="1" xfId="0" applyNumberFormat="1" applyFont="1" applyFill="1" applyBorder="1" applyProtection="1"/>
    <xf numFmtId="168" fontId="42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0" fillId="0" borderId="0" xfId="0" applyNumberFormat="1" applyFont="1" applyFill="1" applyProtection="1"/>
    <xf numFmtId="0" fontId="0" fillId="0" borderId="0" xfId="0" applyFill="1" applyProtection="1"/>
    <xf numFmtId="2" fontId="39" fillId="0" borderId="0" xfId="0" applyNumberFormat="1" applyFont="1" applyFill="1" applyBorder="1" applyProtection="1"/>
    <xf numFmtId="9" fontId="39" fillId="0" borderId="0" xfId="0" applyNumberFormat="1" applyFont="1" applyFill="1" applyProtection="1"/>
    <xf numFmtId="0" fontId="32" fillId="0" borderId="0" xfId="0" applyFont="1" applyFill="1" applyProtection="1"/>
    <xf numFmtId="0" fontId="38" fillId="0" borderId="0" xfId="0" applyFont="1" applyFill="1" applyProtection="1"/>
    <xf numFmtId="0" fontId="35" fillId="0" borderId="30" xfId="0" applyFont="1" applyFill="1" applyBorder="1" applyAlignment="1" applyProtection="1">
      <alignment horizontal="center"/>
    </xf>
    <xf numFmtId="9" fontId="6" fillId="2" borderId="3" xfId="0" applyNumberFormat="1" applyFont="1" applyFill="1" applyBorder="1" applyAlignment="1" applyProtection="1">
      <alignment horizontal="right"/>
    </xf>
    <xf numFmtId="9" fontId="6" fillId="6" borderId="3" xfId="0" applyNumberFormat="1" applyFont="1" applyFill="1" applyBorder="1" applyAlignment="1" applyProtection="1">
      <alignment horizontal="right"/>
    </xf>
    <xf numFmtId="9" fontId="6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8" fillId="0" borderId="0" xfId="0" applyFont="1" applyProtection="1"/>
    <xf numFmtId="1" fontId="14" fillId="0" borderId="0" xfId="0" applyNumberFormat="1" applyFont="1" applyAlignment="1" applyProtection="1">
      <alignment horizontal="center"/>
      <protection locked="0"/>
    </xf>
    <xf numFmtId="1" fontId="57" fillId="0" borderId="0" xfId="0" applyNumberFormat="1" applyFont="1" applyProtection="1"/>
    <xf numFmtId="1" fontId="57" fillId="4" borderId="0" xfId="0" applyNumberFormat="1" applyFont="1" applyFill="1" applyProtection="1"/>
    <xf numFmtId="1" fontId="57" fillId="3" borderId="0" xfId="0" applyNumberFormat="1" applyFont="1" applyFill="1" applyProtection="1"/>
    <xf numFmtId="1" fontId="58" fillId="0" borderId="0" xfId="0" applyNumberFormat="1" applyFont="1" applyProtection="1"/>
    <xf numFmtId="1" fontId="58" fillId="5" borderId="0" xfId="0" applyNumberFormat="1" applyFont="1" applyFill="1" applyProtection="1"/>
    <xf numFmtId="0" fontId="38" fillId="0" borderId="0" xfId="0" applyFont="1" applyFill="1" applyProtection="1">
      <protection locked="0"/>
    </xf>
    <xf numFmtId="171" fontId="10" fillId="8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/>
    <xf numFmtId="0" fontId="59" fillId="0" borderId="0" xfId="0" applyFont="1" applyProtection="1"/>
    <xf numFmtId="171" fontId="57" fillId="3" borderId="0" xfId="0" applyNumberFormat="1" applyFont="1" applyFill="1" applyProtection="1"/>
    <xf numFmtId="0" fontId="59" fillId="7" borderId="0" xfId="0" applyFont="1" applyFill="1" applyProtection="1"/>
    <xf numFmtId="0" fontId="60" fillId="0" borderId="0" xfId="0" applyFont="1" applyProtection="1"/>
    <xf numFmtId="0" fontId="61" fillId="0" borderId="0" xfId="0" applyFont="1" applyProtection="1"/>
    <xf numFmtId="0" fontId="61" fillId="0" borderId="0" xfId="0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  <protection locked="0"/>
    </xf>
    <xf numFmtId="0" fontId="13" fillId="0" borderId="0" xfId="0" applyFont="1" applyProtection="1"/>
    <xf numFmtId="0" fontId="60" fillId="0" borderId="0" xfId="0" applyFont="1" applyAlignment="1" applyProtection="1">
      <alignment horizontal="left"/>
    </xf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7" fillId="0" borderId="0" xfId="0" applyNumberFormat="1" applyFont="1" applyProtection="1"/>
    <xf numFmtId="1" fontId="17" fillId="4" borderId="0" xfId="0" applyNumberFormat="1" applyFont="1" applyFill="1" applyProtection="1"/>
    <xf numFmtId="1" fontId="17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6" fillId="8" borderId="0" xfId="0" applyNumberFormat="1" applyFont="1" applyFill="1" applyAlignment="1" applyProtection="1">
      <alignment horizontal="center"/>
      <protection locked="0"/>
    </xf>
    <xf numFmtId="171" fontId="14" fillId="8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0" fontId="0" fillId="4" borderId="0" xfId="0" applyFill="1"/>
    <xf numFmtId="0" fontId="0" fillId="3" borderId="0" xfId="0" applyFill="1"/>
    <xf numFmtId="1" fontId="28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0" fillId="0" borderId="0" xfId="0" applyFont="1" applyProtection="1"/>
    <xf numFmtId="0" fontId="20" fillId="3" borderId="0" xfId="0" applyFont="1" applyFill="1" applyProtection="1"/>
    <xf numFmtId="0" fontId="10" fillId="3" borderId="10" xfId="0" applyFont="1" applyFill="1" applyBorder="1" applyAlignment="1" applyProtection="1">
      <alignment horizontal="center"/>
    </xf>
    <xf numFmtId="1" fontId="10" fillId="2" borderId="31" xfId="0" applyNumberFormat="1" applyFont="1" applyFill="1" applyBorder="1" applyAlignment="1" applyProtection="1">
      <alignment horizontal="center"/>
    </xf>
    <xf numFmtId="1" fontId="10" fillId="3" borderId="31" xfId="0" applyNumberFormat="1" applyFont="1" applyFill="1" applyBorder="1" applyAlignment="1" applyProtection="1">
      <alignment horizontal="center"/>
    </xf>
    <xf numFmtId="0" fontId="9" fillId="2" borderId="14" xfId="0" applyFont="1" applyFill="1" applyBorder="1" applyAlignment="1" applyProtection="1">
      <alignment horizontal="center"/>
    </xf>
    <xf numFmtId="0" fontId="8" fillId="2" borderId="20" xfId="0" applyFont="1" applyFill="1" applyBorder="1" applyProtection="1"/>
    <xf numFmtId="0" fontId="28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9" fillId="0" borderId="0" xfId="0" applyFont="1"/>
    <xf numFmtId="0" fontId="68" fillId="8" borderId="25" xfId="0" applyFont="1" applyFill="1" applyBorder="1" applyAlignment="1" applyProtection="1">
      <alignment horizontal="center"/>
      <protection locked="0"/>
    </xf>
    <xf numFmtId="0" fontId="69" fillId="0" borderId="0" xfId="0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0" fontId="57" fillId="4" borderId="0" xfId="0" applyFont="1" applyFill="1" applyProtection="1"/>
    <xf numFmtId="0" fontId="57" fillId="3" borderId="0" xfId="0" applyFont="1" applyFill="1" applyProtection="1"/>
    <xf numFmtId="0" fontId="58" fillId="5" borderId="0" xfId="0" applyFont="1" applyFill="1" applyProtection="1"/>
    <xf numFmtId="171" fontId="58" fillId="5" borderId="0" xfId="0" applyNumberFormat="1" applyFont="1" applyFill="1" applyProtection="1"/>
    <xf numFmtId="0" fontId="70" fillId="0" borderId="0" xfId="0" applyFont="1" applyProtection="1"/>
    <xf numFmtId="0" fontId="72" fillId="0" borderId="0" xfId="0" applyFont="1" applyProtection="1"/>
    <xf numFmtId="1" fontId="74" fillId="8" borderId="25" xfId="0" applyNumberFormat="1" applyFont="1" applyFill="1" applyBorder="1" applyAlignment="1" applyProtection="1">
      <alignment horizontal="center"/>
      <protection locked="0"/>
    </xf>
    <xf numFmtId="171" fontId="74" fillId="8" borderId="0" xfId="0" applyNumberFormat="1" applyFont="1" applyFill="1" applyAlignment="1" applyProtection="1">
      <alignment horizontal="center"/>
      <protection locked="0"/>
    </xf>
    <xf numFmtId="0" fontId="75" fillId="4" borderId="0" xfId="0" applyFont="1" applyFill="1" applyProtection="1"/>
    <xf numFmtId="0" fontId="71" fillId="0" borderId="0" xfId="0" applyFont="1" applyProtection="1"/>
    <xf numFmtId="0" fontId="75" fillId="3" borderId="0" xfId="0" applyFont="1" applyFill="1" applyProtection="1"/>
    <xf numFmtId="1" fontId="70" fillId="8" borderId="25" xfId="0" applyNumberFormat="1" applyFont="1" applyFill="1" applyBorder="1" applyAlignment="1" applyProtection="1">
      <alignment horizontal="center"/>
      <protection locked="0"/>
    </xf>
    <xf numFmtId="0" fontId="71" fillId="7" borderId="0" xfId="0" applyFont="1" applyFill="1" applyProtection="1"/>
    <xf numFmtId="0" fontId="71" fillId="0" borderId="0" xfId="0" applyFont="1" applyProtection="1">
      <protection locked="0"/>
    </xf>
    <xf numFmtId="171" fontId="75" fillId="4" borderId="0" xfId="0" applyNumberFormat="1" applyFont="1" applyFill="1" applyProtection="1"/>
    <xf numFmtId="171" fontId="75" fillId="3" borderId="0" xfId="0" applyNumberFormat="1" applyFont="1" applyFill="1" applyProtection="1"/>
    <xf numFmtId="165" fontId="70" fillId="8" borderId="0" xfId="0" applyNumberFormat="1" applyFont="1" applyFill="1" applyAlignment="1" applyProtection="1">
      <alignment horizontal="center"/>
      <protection locked="0"/>
    </xf>
    <xf numFmtId="0" fontId="76" fillId="0" borderId="0" xfId="0" applyFont="1" applyProtection="1"/>
    <xf numFmtId="0" fontId="46" fillId="8" borderId="0" xfId="0" applyFont="1" applyFill="1" applyProtection="1">
      <protection locked="0"/>
    </xf>
    <xf numFmtId="0" fontId="18" fillId="4" borderId="0" xfId="0" applyFont="1" applyFill="1" applyAlignment="1" applyProtection="1">
      <alignment horizontal="center"/>
    </xf>
    <xf numFmtId="1" fontId="70" fillId="0" borderId="0" xfId="0" applyNumberFormat="1" applyFont="1" applyAlignment="1" applyProtection="1">
      <alignment horizontal="center"/>
      <protection locked="0"/>
    </xf>
    <xf numFmtId="1" fontId="70" fillId="3" borderId="0" xfId="0" applyNumberFormat="1" applyFont="1" applyFill="1" applyAlignment="1" applyProtection="1">
      <alignment horizontal="center"/>
    </xf>
    <xf numFmtId="1" fontId="73" fillId="5" borderId="0" xfId="0" applyNumberFormat="1" applyFont="1" applyFill="1" applyAlignment="1" applyProtection="1">
      <alignment horizontal="center"/>
    </xf>
    <xf numFmtId="166" fontId="8" fillId="0" borderId="30" xfId="0" applyNumberFormat="1" applyFont="1" applyFill="1" applyBorder="1" applyAlignment="1" applyProtection="1">
      <alignment horizontal="center" vertical="center"/>
    </xf>
    <xf numFmtId="0" fontId="8" fillId="0" borderId="32" xfId="0" applyFont="1" applyBorder="1" applyProtection="1"/>
    <xf numFmtId="0" fontId="77" fillId="0" borderId="0" xfId="0" applyFont="1"/>
    <xf numFmtId="0" fontId="76" fillId="0" borderId="0" xfId="0" applyFont="1" applyAlignment="1" applyProtection="1">
      <alignment horizontal="center"/>
      <protection locked="0"/>
    </xf>
    <xf numFmtId="1" fontId="76" fillId="0" borderId="0" xfId="0" applyNumberFormat="1" applyFont="1" applyAlignment="1" applyProtection="1">
      <alignment horizontal="center"/>
      <protection locked="0"/>
    </xf>
    <xf numFmtId="0" fontId="35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7" fillId="0" borderId="0" xfId="0" applyFont="1" applyProtection="1"/>
    <xf numFmtId="171" fontId="10" fillId="8" borderId="25" xfId="0" applyNumberFormat="1" applyFont="1" applyFill="1" applyBorder="1" applyAlignment="1" applyProtection="1">
      <alignment horizontal="center"/>
      <protection locked="0"/>
    </xf>
    <xf numFmtId="165" fontId="14" fillId="8" borderId="0" xfId="0" applyNumberFormat="1" applyFont="1" applyFill="1" applyAlignment="1" applyProtection="1">
      <alignment horizontal="center"/>
      <protection locked="0"/>
    </xf>
    <xf numFmtId="171" fontId="57" fillId="0" borderId="0" xfId="0" applyNumberFormat="1" applyFont="1" applyProtection="1"/>
    <xf numFmtId="1" fontId="14" fillId="8" borderId="25" xfId="0" applyNumberFormat="1" applyFont="1" applyFill="1" applyBorder="1" applyAlignment="1" applyProtection="1">
      <alignment horizontal="center"/>
      <protection locked="0"/>
    </xf>
    <xf numFmtId="165" fontId="14" fillId="0" borderId="0" xfId="0" applyNumberFormat="1" applyFont="1" applyFill="1" applyAlignment="1" applyProtection="1">
      <alignment horizontal="center"/>
      <protection locked="0"/>
    </xf>
    <xf numFmtId="1" fontId="16" fillId="0" borderId="0" xfId="0" applyNumberFormat="1" applyFont="1" applyBorder="1" applyAlignment="1" applyProtection="1">
      <alignment horizontal="center"/>
      <protection locked="0"/>
    </xf>
    <xf numFmtId="1" fontId="22" fillId="0" borderId="0" xfId="0" applyNumberFormat="1" applyFont="1" applyBorder="1" applyAlignment="1" applyProtection="1">
      <alignment horizontal="center"/>
      <protection locked="0"/>
    </xf>
    <xf numFmtId="0" fontId="78" fillId="0" borderId="0" xfId="0" applyFont="1" applyProtection="1"/>
    <xf numFmtId="171" fontId="55" fillId="0" borderId="0" xfId="0" applyNumberFormat="1" applyFont="1" applyProtection="1"/>
    <xf numFmtId="0" fontId="8" fillId="0" borderId="11" xfId="0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2" fontId="15" fillId="0" borderId="0" xfId="0" applyNumberFormat="1" applyFont="1" applyProtection="1"/>
    <xf numFmtId="2" fontId="18" fillId="0" borderId="0" xfId="0" applyNumberFormat="1" applyFont="1" applyProtection="1"/>
    <xf numFmtId="171" fontId="22" fillId="0" borderId="0" xfId="0" applyNumberFormat="1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</xf>
    <xf numFmtId="171" fontId="54" fillId="0" borderId="0" xfId="0" applyNumberFormat="1" applyFont="1" applyAlignment="1" applyProtection="1">
      <alignment horizontal="center"/>
    </xf>
    <xf numFmtId="171" fontId="55" fillId="4" borderId="0" xfId="0" applyNumberFormat="1" applyFont="1" applyFill="1" applyProtection="1"/>
    <xf numFmtId="171" fontId="55" fillId="3" borderId="0" xfId="0" applyNumberFormat="1" applyFont="1" applyFill="1" applyProtection="1"/>
    <xf numFmtId="171" fontId="56" fillId="5" borderId="0" xfId="0" applyNumberFormat="1" applyFont="1" applyFill="1" applyProtection="1"/>
    <xf numFmtId="165" fontId="22" fillId="0" borderId="0" xfId="0" applyNumberFormat="1" applyFont="1" applyAlignment="1" applyProtection="1">
      <alignment horizontal="center"/>
    </xf>
    <xf numFmtId="164" fontId="14" fillId="0" borderId="0" xfId="0" applyNumberFormat="1" applyFont="1" applyFill="1" applyBorder="1" applyAlignment="1" applyProtection="1">
      <alignment horizontal="center"/>
    </xf>
    <xf numFmtId="164" fontId="16" fillId="0" borderId="0" xfId="0" applyNumberFormat="1" applyFont="1" applyAlignment="1" applyProtection="1">
      <alignment horizontal="center"/>
    </xf>
    <xf numFmtId="165" fontId="16" fillId="0" borderId="0" xfId="0" applyNumberFormat="1" applyFont="1" applyAlignment="1" applyProtection="1">
      <alignment horizontal="center"/>
    </xf>
    <xf numFmtId="0" fontId="28" fillId="0" borderId="14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7" fillId="7" borderId="0" xfId="0" applyFont="1" applyFill="1" applyAlignment="1" applyProtection="1">
      <alignment horizontal="center" vertical="center" wrapText="1"/>
    </xf>
    <xf numFmtId="49" fontId="28" fillId="0" borderId="10" xfId="0" applyNumberFormat="1" applyFont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1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2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1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2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1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2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7" fillId="0" borderId="0" xfId="0" applyNumberFormat="1" applyFont="1" applyProtection="1"/>
    <xf numFmtId="2" fontId="12" fillId="0" borderId="0" xfId="0" applyNumberFormat="1" applyFont="1" applyProtection="1"/>
    <xf numFmtId="2" fontId="16" fillId="0" borderId="0" xfId="0" applyNumberFormat="1" applyFont="1" applyProtection="1"/>
    <xf numFmtId="171" fontId="74" fillId="0" borderId="0" xfId="0" applyNumberFormat="1" applyFont="1" applyFill="1" applyAlignment="1" applyProtection="1">
      <alignment horizontal="center"/>
    </xf>
    <xf numFmtId="165" fontId="70" fillId="0" borderId="0" xfId="0" applyNumberFormat="1" applyFont="1" applyFill="1" applyAlignment="1" applyProtection="1">
      <alignment horizontal="center"/>
    </xf>
    <xf numFmtId="0" fontId="46" fillId="0" borderId="0" xfId="0" applyFont="1" applyFill="1" applyProtection="1"/>
    <xf numFmtId="171" fontId="36" fillId="0" borderId="0" xfId="0" applyNumberFormat="1" applyFont="1" applyFill="1" applyAlignment="1" applyProtection="1">
      <alignment horizontal="center"/>
    </xf>
    <xf numFmtId="165" fontId="33" fillId="0" borderId="0" xfId="0" applyNumberFormat="1" applyFont="1" applyFill="1" applyAlignment="1" applyProtection="1">
      <alignment horizontal="center"/>
    </xf>
    <xf numFmtId="171" fontId="10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7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5" fillId="0" borderId="10" xfId="0" applyFont="1" applyBorder="1" applyAlignment="1" applyProtection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2" fillId="0" borderId="0" xfId="2" applyNumberFormat="1" applyFont="1"/>
    <xf numFmtId="0" fontId="80" fillId="0" borderId="0" xfId="2" applyNumberFormat="1" applyFont="1"/>
    <xf numFmtId="0" fontId="83" fillId="0" borderId="0" xfId="0" applyFont="1"/>
    <xf numFmtId="171" fontId="11" fillId="8" borderId="0" xfId="0" applyNumberFormat="1" applyFont="1" applyFill="1" applyAlignment="1" applyProtection="1">
      <alignment horizontal="center"/>
      <protection locked="0"/>
    </xf>
    <xf numFmtId="0" fontId="64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4" fillId="0" borderId="0" xfId="0" applyFont="1" applyBorder="1"/>
    <xf numFmtId="1" fontId="5" fillId="0" borderId="0" xfId="2" applyNumberFormat="1"/>
    <xf numFmtId="2" fontId="5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7" fillId="15" borderId="0" xfId="0" applyFont="1" applyFill="1" applyAlignment="1">
      <alignment horizontal="center" wrapText="1"/>
    </xf>
    <xf numFmtId="22" fontId="87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7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8" fillId="16" borderId="3" xfId="0" applyNumberFormat="1" applyFont="1" applyFill="1" applyBorder="1" applyAlignment="1" applyProtection="1">
      <alignment horizontal="center"/>
    </xf>
    <xf numFmtId="1" fontId="18" fillId="14" borderId="3" xfId="0" applyNumberFormat="1" applyFont="1" applyFill="1" applyBorder="1" applyAlignment="1" applyProtection="1">
      <alignment horizontal="center"/>
    </xf>
    <xf numFmtId="0" fontId="11" fillId="16" borderId="10" xfId="0" applyFont="1" applyFill="1" applyBorder="1" applyAlignment="1" applyProtection="1">
      <alignment horizontal="center" vertical="center" wrapText="1"/>
    </xf>
    <xf numFmtId="0" fontId="8" fillId="16" borderId="16" xfId="0" applyFont="1" applyFill="1" applyBorder="1" applyProtection="1"/>
    <xf numFmtId="1" fontId="18" fillId="16" borderId="22" xfId="0" applyNumberFormat="1" applyFont="1" applyFill="1" applyBorder="1" applyAlignment="1" applyProtection="1">
      <alignment horizontal="center"/>
    </xf>
    <xf numFmtId="1" fontId="18" fillId="16" borderId="23" xfId="0" applyNumberFormat="1" applyFont="1" applyFill="1" applyBorder="1" applyAlignment="1" applyProtection="1">
      <alignment horizontal="center"/>
    </xf>
    <xf numFmtId="0" fontId="27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8" fillId="16" borderId="8" xfId="0" applyNumberFormat="1" applyFont="1" applyFill="1" applyBorder="1" applyAlignment="1" applyProtection="1">
      <alignment horizontal="center"/>
    </xf>
    <xf numFmtId="1" fontId="18" fillId="14" borderId="22" xfId="0" applyNumberFormat="1" applyFont="1" applyFill="1" applyBorder="1" applyAlignment="1" applyProtection="1">
      <alignment horizontal="center"/>
    </xf>
    <xf numFmtId="1" fontId="18" fillId="16" borderId="26" xfId="0" applyNumberFormat="1" applyFont="1" applyFill="1" applyBorder="1" applyAlignment="1" applyProtection="1">
      <alignment horizontal="center"/>
    </xf>
    <xf numFmtId="1" fontId="18" fillId="16" borderId="38" xfId="0" applyNumberFormat="1" applyFont="1" applyFill="1" applyBorder="1" applyAlignment="1" applyProtection="1">
      <alignment horizontal="center"/>
    </xf>
    <xf numFmtId="0" fontId="60" fillId="0" borderId="0" xfId="0" applyFont="1" applyAlignment="1" applyProtection="1">
      <alignment horizontal="center"/>
    </xf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Protection="1"/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 applyAlignment="1" applyProtection="1">
      <alignment horizontal="center"/>
    </xf>
    <xf numFmtId="0" fontId="98" fillId="0" borderId="0" xfId="0" applyFont="1"/>
    <xf numFmtId="0" fontId="97" fillId="0" borderId="0" xfId="0" applyFont="1" applyProtection="1"/>
    <xf numFmtId="0" fontId="0" fillId="0" borderId="0" xfId="0" applyFill="1" applyProtection="1">
      <protection locked="0"/>
    </xf>
    <xf numFmtId="0" fontId="88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0" fontId="42" fillId="0" borderId="0" xfId="0" applyFont="1" applyFill="1" applyProtection="1">
      <protection locked="0"/>
    </xf>
    <xf numFmtId="0" fontId="53" fillId="0" borderId="0" xfId="0" applyFont="1" applyAlignment="1" applyProtection="1">
      <alignment horizontal="left"/>
      <protection locked="0"/>
    </xf>
    <xf numFmtId="0" fontId="81" fillId="0" borderId="0" xfId="0" applyFont="1" applyFill="1" applyProtection="1">
      <protection locked="0"/>
    </xf>
    <xf numFmtId="3" fontId="35" fillId="0" borderId="0" xfId="0" applyNumberFormat="1" applyFont="1" applyFill="1" applyAlignment="1" applyProtection="1">
      <protection locked="0"/>
    </xf>
    <xf numFmtId="0" fontId="44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7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5" fillId="0" borderId="17" xfId="2" applyNumberFormat="1" applyFill="1" applyBorder="1" applyAlignment="1" applyProtection="1">
      <alignment horizontal="right" vertical="center" indent="1"/>
    </xf>
    <xf numFmtId="1" fontId="5" fillId="0" borderId="18" xfId="2" applyNumberFormat="1" applyFill="1" applyBorder="1" applyAlignment="1" applyProtection="1">
      <alignment horizontal="right" vertical="center" indent="1"/>
    </xf>
    <xf numFmtId="1" fontId="5" fillId="0" borderId="19" xfId="2" applyNumberFormat="1" applyFill="1" applyBorder="1" applyAlignment="1" applyProtection="1">
      <alignment horizontal="right" vertical="center" indent="1"/>
    </xf>
    <xf numFmtId="168" fontId="5" fillId="0" borderId="17" xfId="2" applyNumberFormat="1" applyFill="1" applyBorder="1" applyAlignment="1" applyProtection="1">
      <alignment horizontal="right" vertical="center" indent="1"/>
    </xf>
    <xf numFmtId="168" fontId="5" fillId="0" borderId="18" xfId="2" applyNumberFormat="1" applyFill="1" applyBorder="1" applyAlignment="1" applyProtection="1">
      <alignment horizontal="right" vertical="center" indent="1"/>
    </xf>
    <xf numFmtId="168" fontId="5" fillId="0" borderId="19" xfId="2" applyNumberFormat="1" applyFill="1" applyBorder="1" applyAlignment="1" applyProtection="1">
      <alignment horizontal="right" vertical="center" indent="1"/>
    </xf>
    <xf numFmtId="176" fontId="5" fillId="0" borderId="17" xfId="1" applyNumberFormat="1" applyFont="1" applyFill="1" applyBorder="1" applyAlignment="1" applyProtection="1">
      <alignment horizontal="center" vertical="center"/>
    </xf>
    <xf numFmtId="176" fontId="5" fillId="0" borderId="18" xfId="1" applyNumberFormat="1" applyFont="1" applyFill="1" applyBorder="1" applyAlignment="1" applyProtection="1">
      <alignment horizontal="center" vertical="center"/>
    </xf>
    <xf numFmtId="176" fontId="5" fillId="0" borderId="19" xfId="1" applyNumberFormat="1" applyFont="1" applyFill="1" applyBorder="1" applyAlignment="1" applyProtection="1">
      <alignment horizontal="center" vertical="center"/>
    </xf>
    <xf numFmtId="175" fontId="5" fillId="0" borderId="17" xfId="2" applyNumberFormat="1" applyFill="1" applyBorder="1" applyAlignment="1" applyProtection="1">
      <alignment horizontal="right" vertical="center"/>
    </xf>
    <xf numFmtId="175" fontId="5" fillId="0" borderId="19" xfId="2" applyNumberFormat="1" applyFill="1" applyBorder="1" applyAlignment="1" applyProtection="1">
      <alignment horizontal="right" vertical="center"/>
    </xf>
    <xf numFmtId="1" fontId="5" fillId="0" borderId="1" xfId="2" applyNumberFormat="1" applyFill="1" applyBorder="1" applyAlignment="1" applyProtection="1">
      <alignment horizontal="right" vertical="center" indent="1"/>
    </xf>
    <xf numFmtId="1" fontId="5" fillId="0" borderId="5" xfId="2" applyNumberFormat="1" applyFill="1" applyBorder="1" applyAlignment="1" applyProtection="1">
      <alignment horizontal="right" vertical="center" indent="1"/>
    </xf>
    <xf numFmtId="1" fontId="5" fillId="0" borderId="2" xfId="2" applyNumberFormat="1" applyFill="1" applyBorder="1" applyAlignment="1" applyProtection="1">
      <alignment horizontal="right" vertical="center" indent="1"/>
    </xf>
    <xf numFmtId="168" fontId="5" fillId="0" borderId="1" xfId="2" applyNumberFormat="1" applyFill="1" applyBorder="1" applyAlignment="1" applyProtection="1">
      <alignment horizontal="right" vertical="center" indent="1"/>
    </xf>
    <xf numFmtId="168" fontId="5" fillId="0" borderId="5" xfId="2" applyNumberFormat="1" applyFill="1" applyBorder="1" applyAlignment="1" applyProtection="1">
      <alignment horizontal="right" vertical="center" indent="1"/>
    </xf>
    <xf numFmtId="168" fontId="5" fillId="0" borderId="2" xfId="2" applyNumberFormat="1" applyFill="1" applyBorder="1" applyAlignment="1" applyProtection="1">
      <alignment horizontal="right" vertical="center" inden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5" xfId="1" applyNumberFormat="1" applyFont="1" applyFill="1" applyBorder="1" applyAlignment="1" applyProtection="1">
      <alignment horizontal="center" vertical="center"/>
    </xf>
    <xf numFmtId="176" fontId="5" fillId="0" borderId="2" xfId="1" applyNumberFormat="1" applyFont="1" applyFill="1" applyBorder="1" applyAlignment="1" applyProtection="1">
      <alignment horizontal="center" vertical="center"/>
    </xf>
    <xf numFmtId="1" fontId="5" fillId="14" borderId="4" xfId="2" applyNumberFormat="1" applyFill="1" applyBorder="1" applyAlignment="1" applyProtection="1">
      <alignment horizontal="right" vertical="center" indent="1"/>
    </xf>
    <xf numFmtId="1" fontId="5" fillId="14" borderId="5" xfId="2" applyNumberFormat="1" applyFill="1" applyBorder="1" applyAlignment="1" applyProtection="1">
      <alignment horizontal="right" vertical="center" indent="1"/>
    </xf>
    <xf numFmtId="1" fontId="5" fillId="14" borderId="2" xfId="2" applyNumberFormat="1" applyFill="1" applyBorder="1" applyAlignment="1" applyProtection="1">
      <alignment horizontal="right" vertical="center" indent="1"/>
    </xf>
    <xf numFmtId="168" fontId="5" fillId="14" borderId="4" xfId="2" applyNumberFormat="1" applyFill="1" applyBorder="1" applyAlignment="1" applyProtection="1">
      <alignment horizontal="right" vertical="center" indent="1"/>
    </xf>
    <xf numFmtId="168" fontId="5" fillId="14" borderId="5" xfId="2" applyNumberFormat="1" applyFill="1" applyBorder="1" applyAlignment="1" applyProtection="1">
      <alignment horizontal="right" vertical="center" indent="1"/>
    </xf>
    <xf numFmtId="168" fontId="5" fillId="14" borderId="2" xfId="2" applyNumberFormat="1" applyFill="1" applyBorder="1" applyAlignment="1" applyProtection="1">
      <alignment horizontal="right" vertical="center" indent="1"/>
    </xf>
    <xf numFmtId="176" fontId="5" fillId="14" borderId="4" xfId="1" applyNumberFormat="1" applyFont="1" applyFill="1" applyBorder="1" applyAlignment="1" applyProtection="1">
      <alignment horizontal="center" vertical="center"/>
    </xf>
    <xf numFmtId="176" fontId="5" fillId="14" borderId="5" xfId="1" applyNumberFormat="1" applyFont="1" applyFill="1" applyBorder="1" applyAlignment="1" applyProtection="1">
      <alignment horizontal="center" vertical="center"/>
    </xf>
    <xf numFmtId="176" fontId="5" fillId="14" borderId="39" xfId="1" applyNumberFormat="1" applyFont="1" applyFill="1" applyBorder="1" applyAlignment="1" applyProtection="1">
      <alignment horizontal="center" vertical="center"/>
    </xf>
    <xf numFmtId="1" fontId="5" fillId="14" borderId="39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9" fillId="0" borderId="0" xfId="0" applyFont="1" applyAlignment="1" applyProtection="1">
      <alignment horizontal="right"/>
    </xf>
    <xf numFmtId="1" fontId="27" fillId="0" borderId="11" xfId="0" applyNumberFormat="1" applyFont="1" applyFill="1" applyBorder="1" applyAlignment="1" applyProtection="1">
      <alignment horizontal="right" vertical="center" indent="1"/>
    </xf>
    <xf numFmtId="1" fontId="27" fillId="0" borderId="12" xfId="0" applyNumberFormat="1" applyFont="1" applyFill="1" applyBorder="1" applyAlignment="1" applyProtection="1">
      <alignment horizontal="right" vertical="center" indent="1"/>
    </xf>
    <xf numFmtId="1" fontId="27" fillId="0" borderId="13" xfId="0" applyNumberFormat="1" applyFont="1" applyFill="1" applyBorder="1" applyAlignment="1" applyProtection="1">
      <alignment horizontal="right" vertical="center" indent="1"/>
    </xf>
    <xf numFmtId="168" fontId="27" fillId="0" borderId="11" xfId="0" applyNumberFormat="1" applyFont="1" applyFill="1" applyBorder="1" applyAlignment="1" applyProtection="1">
      <alignment horizontal="center" vertical="center"/>
    </xf>
    <xf numFmtId="168" fontId="27" fillId="0" borderId="12" xfId="0" applyNumberFormat="1" applyFont="1" applyFill="1" applyBorder="1" applyAlignment="1" applyProtection="1">
      <alignment horizontal="center" vertical="center"/>
    </xf>
    <xf numFmtId="168" fontId="27" fillId="0" borderId="13" xfId="0" applyNumberFormat="1" applyFont="1" applyFill="1" applyBorder="1" applyAlignment="1" applyProtection="1">
      <alignment horizontal="center" vertical="center"/>
    </xf>
    <xf numFmtId="3" fontId="27" fillId="0" borderId="11" xfId="0" applyNumberFormat="1" applyFont="1" applyFill="1" applyBorder="1" applyAlignment="1" applyProtection="1">
      <alignment horizontal="center" vertical="center"/>
    </xf>
    <xf numFmtId="3" fontId="27" fillId="0" borderId="12" xfId="0" applyNumberFormat="1" applyFont="1" applyFill="1" applyBorder="1" applyAlignment="1" applyProtection="1">
      <alignment horizontal="center" vertical="center"/>
    </xf>
    <xf numFmtId="3" fontId="27" fillId="0" borderId="13" xfId="0" applyNumberFormat="1" applyFont="1" applyFill="1" applyBorder="1" applyAlignment="1" applyProtection="1">
      <alignment horizontal="center" vertical="center"/>
    </xf>
    <xf numFmtId="0" fontId="82" fillId="0" borderId="0" xfId="2" applyNumberFormat="1" applyFont="1" applyProtection="1">
      <protection locked="0"/>
    </xf>
    <xf numFmtId="1" fontId="15" fillId="4" borderId="0" xfId="0" applyNumberFormat="1" applyFont="1" applyFill="1" applyBorder="1" applyProtection="1">
      <protection locked="0"/>
    </xf>
    <xf numFmtId="1" fontId="15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9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61" fillId="0" borderId="0" xfId="0" applyFont="1" applyProtection="1">
      <protection locked="0"/>
    </xf>
    <xf numFmtId="0" fontId="61" fillId="0" borderId="0" xfId="0" applyFont="1" applyAlignment="1" applyProtection="1">
      <alignment horizontal="center"/>
      <protection locked="0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15" fillId="4" borderId="0" xfId="0" applyFont="1" applyFill="1" applyBorder="1" applyProtection="1">
      <protection locked="0"/>
    </xf>
    <xf numFmtId="0" fontId="83" fillId="0" borderId="0" xfId="0" applyFont="1" applyProtection="1">
      <protection locked="0"/>
    </xf>
    <xf numFmtId="0" fontId="14" fillId="0" borderId="0" xfId="0" applyNumberFormat="1" applyFont="1" applyFill="1" applyBorder="1" applyAlignment="1" applyProtection="1">
      <alignment horizontal="center"/>
      <protection locked="0"/>
    </xf>
    <xf numFmtId="0" fontId="15" fillId="3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2" fontId="37" fillId="0" borderId="0" xfId="0" applyNumberFormat="1" applyFont="1" applyProtection="1">
      <protection locked="0"/>
    </xf>
    <xf numFmtId="0" fontId="15" fillId="4" borderId="0" xfId="0" applyFont="1" applyFill="1" applyProtection="1">
      <protection locked="0"/>
    </xf>
    <xf numFmtId="0" fontId="15" fillId="3" borderId="0" xfId="0" applyFont="1" applyFill="1" applyProtection="1">
      <protection locked="0"/>
    </xf>
    <xf numFmtId="0" fontId="65" fillId="0" borderId="0" xfId="0" applyFont="1" applyProtection="1">
      <protection locked="0"/>
    </xf>
    <xf numFmtId="0" fontId="17" fillId="4" borderId="0" xfId="0" applyFont="1" applyFill="1" applyProtection="1">
      <protection locked="0"/>
    </xf>
    <xf numFmtId="0" fontId="17" fillId="3" borderId="0" xfId="0" applyFont="1" applyFill="1" applyProtection="1">
      <protection locked="0"/>
    </xf>
    <xf numFmtId="171" fontId="17" fillId="4" borderId="0" xfId="0" applyNumberFormat="1" applyFont="1" applyFill="1" applyProtection="1">
      <protection locked="0"/>
    </xf>
    <xf numFmtId="0" fontId="77" fillId="0" borderId="0" xfId="0" applyFont="1" applyProtection="1">
      <protection locked="0"/>
    </xf>
    <xf numFmtId="171" fontId="17" fillId="3" borderId="0" xfId="0" applyNumberFormat="1" applyFont="1" applyFill="1" applyProtection="1">
      <protection locked="0"/>
    </xf>
    <xf numFmtId="0" fontId="60" fillId="0" borderId="0" xfId="0" applyFont="1" applyProtection="1">
      <protection locked="0"/>
    </xf>
    <xf numFmtId="2" fontId="12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0" fontId="60" fillId="0" borderId="0" xfId="0" applyFont="1" applyAlignment="1" applyProtection="1">
      <alignment horizontal="left"/>
      <protection locked="0"/>
    </xf>
    <xf numFmtId="0" fontId="72" fillId="0" borderId="0" xfId="0" applyFont="1" applyProtection="1">
      <protection locked="0"/>
    </xf>
    <xf numFmtId="0" fontId="75" fillId="4" borderId="0" xfId="0" applyFont="1" applyFill="1" applyProtection="1">
      <protection locked="0"/>
    </xf>
    <xf numFmtId="0" fontId="75" fillId="3" borderId="0" xfId="0" applyFont="1" applyFill="1" applyProtection="1">
      <protection locked="0"/>
    </xf>
    <xf numFmtId="171" fontId="75" fillId="4" borderId="0" xfId="0" applyNumberFormat="1" applyFont="1" applyFill="1" applyProtection="1">
      <protection locked="0"/>
    </xf>
    <xf numFmtId="171" fontId="75" fillId="3" borderId="0" xfId="0" applyNumberFormat="1" applyFont="1" applyFill="1" applyProtection="1">
      <protection locked="0"/>
    </xf>
    <xf numFmtId="171" fontId="74" fillId="0" borderId="0" xfId="0" applyNumberFormat="1" applyFont="1" applyFill="1" applyAlignment="1" applyProtection="1">
      <alignment horizontal="center"/>
      <protection locked="0"/>
    </xf>
    <xf numFmtId="165" fontId="70" fillId="0" borderId="0" xfId="0" applyNumberFormat="1" applyFont="1" applyFill="1" applyAlignment="1" applyProtection="1">
      <alignment horizontal="center"/>
      <protection locked="0"/>
    </xf>
    <xf numFmtId="0" fontId="69" fillId="0" borderId="0" xfId="0" applyFont="1" applyProtection="1">
      <protection locked="0"/>
    </xf>
    <xf numFmtId="171" fontId="57" fillId="3" borderId="0" xfId="0" applyNumberFormat="1" applyFont="1" applyFill="1" applyProtection="1">
      <protection locked="0"/>
    </xf>
    <xf numFmtId="0" fontId="33" fillId="0" borderId="0" xfId="0" applyFont="1" applyProtection="1">
      <protection locked="0"/>
    </xf>
    <xf numFmtId="171" fontId="36" fillId="0" borderId="0" xfId="0" applyNumberFormat="1" applyFont="1" applyFill="1" applyAlignment="1" applyProtection="1">
      <alignment horizontal="center"/>
      <protection locked="0"/>
    </xf>
    <xf numFmtId="171" fontId="34" fillId="4" borderId="0" xfId="0" applyNumberFormat="1" applyFont="1" applyFill="1" applyProtection="1">
      <protection locked="0"/>
    </xf>
    <xf numFmtId="171" fontId="34" fillId="3" borderId="0" xfId="0" applyNumberFormat="1" applyFont="1" applyFill="1" applyProtection="1">
      <protection locked="0"/>
    </xf>
    <xf numFmtId="165" fontId="33" fillId="0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>
      <protection locked="0"/>
    </xf>
    <xf numFmtId="0" fontId="80" fillId="0" borderId="0" xfId="2" applyNumberFormat="1" applyFont="1" applyProtection="1">
      <protection locked="0"/>
    </xf>
    <xf numFmtId="0" fontId="59" fillId="0" borderId="0" xfId="0" applyFont="1" applyProtection="1">
      <protection locked="0"/>
    </xf>
    <xf numFmtId="171" fontId="10" fillId="0" borderId="0" xfId="0" applyNumberFormat="1" applyFont="1" applyFill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64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4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3" fillId="0" borderId="0" xfId="0" applyFont="1"/>
    <xf numFmtId="10" fontId="103" fillId="0" borderId="0" xfId="0" applyNumberFormat="1" applyFont="1"/>
    <xf numFmtId="2" fontId="103" fillId="0" borderId="0" xfId="0" applyNumberFormat="1" applyFont="1"/>
    <xf numFmtId="14" fontId="0" fillId="0" borderId="0" xfId="0" applyNumberFormat="1"/>
    <xf numFmtId="0" fontId="102" fillId="17" borderId="40" xfId="4" applyFont="1" applyFill="1" applyBorder="1" applyAlignment="1">
      <alignment horizontal="center"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14" fontId="27" fillId="0" borderId="0" xfId="0" applyNumberFormat="1" applyFont="1" applyFill="1" applyProtection="1">
      <protection locked="0"/>
    </xf>
    <xf numFmtId="14" fontId="27" fillId="0" borderId="0" xfId="0" applyNumberFormat="1" applyFont="1" applyFill="1" applyAlignment="1" applyProtection="1">
      <protection locked="0"/>
    </xf>
    <xf numFmtId="14" fontId="102" fillId="17" borderId="40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5" fillId="20" borderId="17" xfId="0" applyNumberFormat="1" applyFont="1" applyFill="1" applyBorder="1" applyAlignment="1">
      <alignment horizontal="right" vertical="center" indent="1"/>
    </xf>
    <xf numFmtId="1" fontId="15" fillId="20" borderId="18" xfId="0" applyNumberFormat="1" applyFont="1" applyFill="1" applyBorder="1" applyAlignment="1">
      <alignment horizontal="right" vertical="center" indent="1"/>
    </xf>
    <xf numFmtId="1" fontId="15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5" fillId="20" borderId="1" xfId="0" applyNumberFormat="1" applyFont="1" applyFill="1" applyBorder="1" applyAlignment="1">
      <alignment horizontal="right" vertical="center" indent="1"/>
    </xf>
    <xf numFmtId="1" fontId="15" fillId="20" borderId="5" xfId="0" applyNumberFormat="1" applyFont="1" applyFill="1" applyBorder="1" applyAlignment="1">
      <alignment horizontal="right" vertical="center" indent="1"/>
    </xf>
    <xf numFmtId="1" fontId="15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5" fillId="20" borderId="47" xfId="0" applyNumberFormat="1" applyFont="1" applyFill="1" applyBorder="1" applyAlignment="1">
      <alignment horizontal="right" vertical="center" indent="1"/>
    </xf>
    <xf numFmtId="1" fontId="15" fillId="20" borderId="40" xfId="0" applyNumberFormat="1" applyFont="1" applyFill="1" applyBorder="1" applyAlignment="1">
      <alignment horizontal="right" vertical="center" indent="1"/>
    </xf>
    <xf numFmtId="1" fontId="15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7" fillId="20" borderId="36" xfId="0" applyFont="1" applyFill="1" applyBorder="1"/>
    <xf numFmtId="0" fontId="50" fillId="0" borderId="0" xfId="0" applyFont="1" applyFill="1" applyAlignment="1">
      <alignment horizontal="center"/>
    </xf>
    <xf numFmtId="0" fontId="35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7" fillId="0" borderId="13" xfId="0" applyFont="1" applyBorder="1" applyAlignment="1" applyProtection="1">
      <alignment horizontal="center" vertic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0" fontId="42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5" fillId="0" borderId="0" xfId="0" applyNumberFormat="1" applyFont="1" applyFill="1" applyProtection="1">
      <protection locked="0"/>
    </xf>
    <xf numFmtId="1" fontId="15" fillId="20" borderId="10" xfId="0" applyNumberFormat="1" applyFont="1" applyFill="1" applyBorder="1" applyAlignment="1">
      <alignment horizontal="right" vertical="center" indent="1"/>
    </xf>
    <xf numFmtId="0" fontId="81" fillId="0" borderId="0" xfId="0" applyFont="1" applyProtection="1"/>
    <xf numFmtId="176" fontId="44" fillId="0" borderId="0" xfId="1" applyNumberFormat="1" applyFont="1" applyFill="1" applyProtection="1">
      <protection locked="0"/>
    </xf>
    <xf numFmtId="9" fontId="44" fillId="0" borderId="0" xfId="1" applyNumberFormat="1" applyFont="1" applyFill="1" applyProtection="1">
      <protection locked="0"/>
    </xf>
    <xf numFmtId="2" fontId="35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8" fillId="0" borderId="0" xfId="2" applyNumberFormat="1" applyFont="1" applyFill="1" applyProtection="1">
      <protection locked="0"/>
    </xf>
    <xf numFmtId="0" fontId="6" fillId="0" borderId="0" xfId="0" applyFont="1" applyFill="1" applyProtection="1">
      <protection locked="0"/>
    </xf>
    <xf numFmtId="171" fontId="15" fillId="0" borderId="0" xfId="0" applyNumberFormat="1" applyFont="1" applyFill="1" applyAlignment="1" applyProtection="1">
      <alignment horizontal="center"/>
      <protection locked="0"/>
    </xf>
    <xf numFmtId="1" fontId="109" fillId="20" borderId="11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 indent="1"/>
    </xf>
    <xf numFmtId="1" fontId="110" fillId="20" borderId="10" xfId="0" applyNumberFormat="1" applyFont="1" applyFill="1" applyBorder="1" applyAlignment="1">
      <alignment horizontal="right" vertical="center"/>
    </xf>
    <xf numFmtId="1" fontId="109" fillId="20" borderId="15" xfId="0" applyNumberFormat="1" applyFont="1" applyFill="1" applyBorder="1" applyAlignment="1">
      <alignment horizontal="right" vertical="center" indent="1"/>
    </xf>
    <xf numFmtId="1" fontId="109" fillId="20" borderId="12" xfId="0" applyNumberFormat="1" applyFont="1" applyFill="1" applyBorder="1" applyAlignment="1">
      <alignment horizontal="right" vertical="center" indent="1"/>
    </xf>
    <xf numFmtId="1" fontId="5" fillId="14" borderId="17" xfId="2" applyNumberFormat="1" applyFill="1" applyBorder="1" applyAlignment="1" applyProtection="1">
      <alignment horizontal="right" vertical="center" indent="1"/>
    </xf>
    <xf numFmtId="1" fontId="5" fillId="14" borderId="19" xfId="2" applyNumberFormat="1" applyFill="1" applyBorder="1" applyAlignment="1" applyProtection="1">
      <alignment horizontal="right" vertical="center" indent="1"/>
    </xf>
    <xf numFmtId="175" fontId="5" fillId="14" borderId="17" xfId="2" applyNumberFormat="1" applyFill="1" applyBorder="1" applyAlignment="1" applyProtection="1">
      <alignment horizontal="right" vertical="center"/>
    </xf>
    <xf numFmtId="175" fontId="5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111" fillId="0" borderId="0" xfId="0" applyFont="1"/>
    <xf numFmtId="0" fontId="111" fillId="0" borderId="29" xfId="0" applyFont="1" applyBorder="1"/>
    <xf numFmtId="0" fontId="27" fillId="0" borderId="50" xfId="0" applyFont="1" applyBorder="1"/>
    <xf numFmtId="0" fontId="112" fillId="0" borderId="50" xfId="0" applyFont="1" applyBorder="1"/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1" fontId="113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3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3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3" fillId="0" borderId="0" xfId="0" applyFont="1"/>
    <xf numFmtId="175" fontId="5" fillId="0" borderId="18" xfId="2" applyNumberFormat="1" applyFill="1" applyBorder="1" applyAlignment="1" applyProtection="1">
      <alignment horizontal="right" vertical="center"/>
    </xf>
    <xf numFmtId="175" fontId="5" fillId="0" borderId="1" xfId="2" applyNumberFormat="1" applyFill="1" applyBorder="1" applyAlignment="1" applyProtection="1">
      <alignment horizontal="right" vertical="center"/>
    </xf>
    <xf numFmtId="175" fontId="5" fillId="0" borderId="5" xfId="2" applyNumberFormat="1" applyFill="1" applyBorder="1" applyAlignment="1" applyProtection="1">
      <alignment horizontal="right" vertical="center"/>
    </xf>
    <xf numFmtId="175" fontId="5" fillId="0" borderId="2" xfId="2" applyNumberFormat="1" applyFill="1" applyBorder="1" applyAlignment="1" applyProtection="1">
      <alignment horizontal="right" vertical="center"/>
    </xf>
    <xf numFmtId="175" fontId="5" fillId="14" borderId="4" xfId="2" applyNumberFormat="1" applyFill="1" applyBorder="1" applyAlignment="1" applyProtection="1">
      <alignment horizontal="right" vertical="center"/>
    </xf>
    <xf numFmtId="175" fontId="5" fillId="14" borderId="5" xfId="2" applyNumberFormat="1" applyFill="1" applyBorder="1" applyAlignment="1" applyProtection="1">
      <alignment horizontal="right" vertical="center"/>
    </xf>
    <xf numFmtId="175" fontId="5" fillId="14" borderId="2" xfId="2" applyNumberFormat="1" applyFill="1" applyBorder="1" applyAlignment="1" applyProtection="1">
      <alignment horizontal="right"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4" xfId="0" pivotButton="1" applyBorder="1"/>
    <xf numFmtId="177" fontId="0" fillId="0" borderId="54" xfId="0" applyNumberFormat="1" applyBorder="1"/>
    <xf numFmtId="177" fontId="0" fillId="0" borderId="59" xfId="0" applyNumberFormat="1" applyBorder="1"/>
    <xf numFmtId="0" fontId="0" fillId="0" borderId="62" xfId="0" applyBorder="1"/>
    <xf numFmtId="0" fontId="0" fillId="0" borderId="62" xfId="0" applyNumberFormat="1" applyBorder="1"/>
    <xf numFmtId="0" fontId="0" fillId="0" borderId="63" xfId="0" applyNumberFormat="1" applyBorder="1"/>
    <xf numFmtId="0" fontId="0" fillId="0" borderId="64" xfId="0" applyNumberFormat="1" applyBorder="1"/>
    <xf numFmtId="0" fontId="0" fillId="0" borderId="59" xfId="0" applyBorder="1"/>
    <xf numFmtId="0" fontId="0" fillId="0" borderId="61" xfId="0" applyBorder="1"/>
    <xf numFmtId="10" fontId="0" fillId="0" borderId="62" xfId="0" applyNumberFormat="1" applyBorder="1"/>
    <xf numFmtId="10" fontId="0" fillId="0" borderId="63" xfId="0" applyNumberFormat="1" applyBorder="1"/>
    <xf numFmtId="10" fontId="0" fillId="0" borderId="64" xfId="0" applyNumberFormat="1" applyBorder="1"/>
    <xf numFmtId="0" fontId="0" fillId="0" borderId="65" xfId="0" applyNumberFormat="1" applyBorder="1"/>
    <xf numFmtId="0" fontId="0" fillId="0" borderId="66" xfId="0" applyBorder="1"/>
    <xf numFmtId="0" fontId="0" fillId="0" borderId="54" xfId="0" applyNumberFormat="1" applyBorder="1"/>
    <xf numFmtId="0" fontId="0" fillId="0" borderId="66" xfId="0" applyNumberFormat="1" applyBorder="1"/>
    <xf numFmtId="0" fontId="0" fillId="0" borderId="59" xfId="0" applyNumberFormat="1" applyBorder="1"/>
    <xf numFmtId="0" fontId="0" fillId="0" borderId="60" xfId="0" applyNumberFormat="1" applyBorder="1"/>
    <xf numFmtId="0" fontId="0" fillId="0" borderId="67" xfId="0" applyNumberFormat="1" applyBorder="1"/>
    <xf numFmtId="0" fontId="0" fillId="0" borderId="60" xfId="0" applyBorder="1"/>
    <xf numFmtId="0" fontId="0" fillId="0" borderId="68" xfId="0" applyBorder="1"/>
    <xf numFmtId="0" fontId="0" fillId="0" borderId="5" xfId="0" applyFill="1" applyBorder="1"/>
    <xf numFmtId="0" fontId="0" fillId="0" borderId="10" xfId="0" applyFill="1" applyBorder="1"/>
    <xf numFmtId="1" fontId="0" fillId="0" borderId="5" xfId="0" applyNumberFormat="1" applyFill="1" applyBorder="1" applyAlignment="1">
      <alignment horizontal="right" vertical="center" indent="1"/>
    </xf>
    <xf numFmtId="1" fontId="10" fillId="3" borderId="34" xfId="0" applyNumberFormat="1" applyFont="1" applyFill="1" applyBorder="1" applyAlignment="1" applyProtection="1">
      <alignment horizontal="center"/>
    </xf>
    <xf numFmtId="1" fontId="10" fillId="12" borderId="34" xfId="0" applyNumberFormat="1" applyFont="1" applyFill="1" applyBorder="1" applyAlignment="1" applyProtection="1">
      <alignment horizontal="center"/>
    </xf>
    <xf numFmtId="1" fontId="10" fillId="12" borderId="35" xfId="0" applyNumberFormat="1" applyFont="1" applyFill="1" applyBorder="1" applyAlignment="1" applyProtection="1">
      <alignment horizontal="center"/>
    </xf>
    <xf numFmtId="1" fontId="10" fillId="3" borderId="36" xfId="0" applyNumberFormat="1" applyFont="1" applyFill="1" applyBorder="1" applyAlignment="1" applyProtection="1">
      <alignment horizontal="center"/>
    </xf>
    <xf numFmtId="1" fontId="10" fillId="3" borderId="37" xfId="0" applyNumberFormat="1" applyFont="1" applyFill="1" applyBorder="1" applyAlignment="1" applyProtection="1">
      <alignment horizontal="center"/>
    </xf>
    <xf numFmtId="1" fontId="10" fillId="3" borderId="14" xfId="0" applyNumberFormat="1" applyFont="1" applyFill="1" applyBorder="1" applyAlignment="1" applyProtection="1">
      <alignment horizontal="center"/>
    </xf>
    <xf numFmtId="0" fontId="104" fillId="17" borderId="5" xfId="0" applyFont="1" applyFill="1" applyBorder="1" applyAlignment="1">
      <alignment horizontal="left" vertical="center"/>
    </xf>
    <xf numFmtId="0" fontId="102" fillId="17" borderId="5" xfId="4" applyFont="1" applyFill="1" applyBorder="1" applyAlignment="1">
      <alignment horizontal="left" vertical="center"/>
    </xf>
    <xf numFmtId="0" fontId="102" fillId="19" borderId="40" xfId="4" applyFont="1" applyFill="1" applyBorder="1" applyAlignment="1">
      <alignment horizontal="left" vertical="center"/>
    </xf>
    <xf numFmtId="0" fontId="105" fillId="17" borderId="40" xfId="9" applyFill="1" applyBorder="1" applyAlignment="1">
      <alignment horizontal="left" vertical="center"/>
    </xf>
    <xf numFmtId="0" fontId="102" fillId="17" borderId="5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center" vertical="center"/>
    </xf>
    <xf numFmtId="0" fontId="104" fillId="17" borderId="5" xfId="0" applyFont="1" applyFill="1" applyBorder="1" applyAlignment="1">
      <alignment horizontal="center" vertical="center"/>
    </xf>
    <xf numFmtId="0" fontId="104" fillId="17" borderId="40" xfId="0" applyFont="1" applyFill="1" applyBorder="1" applyAlignment="1">
      <alignment horizontal="center" vertical="center"/>
    </xf>
    <xf numFmtId="0" fontId="102" fillId="18" borderId="40" xfId="4" applyFont="1" applyFill="1" applyBorder="1" applyAlignment="1">
      <alignment horizontal="left" vertical="center"/>
    </xf>
    <xf numFmtId="0" fontId="104" fillId="17" borderId="5" xfId="5" applyFont="1" applyFill="1" applyBorder="1" applyAlignment="1">
      <alignment horizontal="left" vertical="center"/>
    </xf>
    <xf numFmtId="0" fontId="104" fillId="17" borderId="40" xfId="5" applyFont="1" applyFill="1" applyBorder="1" applyAlignment="1">
      <alignment horizontal="left" vertical="center"/>
    </xf>
    <xf numFmtId="2" fontId="102" fillId="17" borderId="5" xfId="4" applyNumberFormat="1" applyFont="1" applyFill="1" applyBorder="1" applyAlignment="1">
      <alignment horizontal="center" vertical="center"/>
    </xf>
    <xf numFmtId="2" fontId="102" fillId="17" borderId="40" xfId="4" applyNumberFormat="1" applyFont="1" applyFill="1" applyBorder="1" applyAlignment="1">
      <alignment horizontal="center" vertical="center"/>
    </xf>
    <xf numFmtId="0" fontId="102" fillId="17" borderId="39" xfId="4" applyFont="1" applyFill="1" applyBorder="1" applyAlignment="1">
      <alignment horizontal="center" vertical="center"/>
    </xf>
    <xf numFmtId="0" fontId="102" fillId="17" borderId="4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left" vertical="center"/>
    </xf>
    <xf numFmtId="10" fontId="102" fillId="17" borderId="5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27" fillId="20" borderId="29" xfId="0" applyFont="1" applyFill="1" applyBorder="1" applyAlignment="1">
      <alignment horizontal="center" vertical="center" wrapText="1"/>
    </xf>
    <xf numFmtId="0" fontId="27" fillId="20" borderId="28" xfId="0" applyFont="1" applyFill="1" applyBorder="1" applyAlignment="1">
      <alignment horizontal="center" vertical="center" wrapText="1"/>
    </xf>
    <xf numFmtId="0" fontId="35" fillId="20" borderId="41" xfId="0" applyFont="1" applyFill="1" applyBorder="1" applyAlignment="1">
      <alignment horizontal="center"/>
    </xf>
    <xf numFmtId="0" fontId="35" fillId="20" borderId="42" xfId="0" applyFont="1" applyFill="1" applyBorder="1" applyAlignment="1">
      <alignment horizontal="center"/>
    </xf>
    <xf numFmtId="0" fontId="35" fillId="20" borderId="43" xfId="0" applyFont="1" applyFill="1" applyBorder="1" applyAlignment="1">
      <alignment horizontal="center"/>
    </xf>
    <xf numFmtId="0" fontId="35" fillId="20" borderId="41" xfId="0" applyFont="1" applyFill="1" applyBorder="1" applyAlignment="1">
      <alignment horizontal="center" vertical="center"/>
    </xf>
    <xf numFmtId="0" fontId="35" fillId="20" borderId="23" xfId="0" applyFont="1" applyFill="1" applyBorder="1" applyAlignment="1">
      <alignment horizontal="center" vertical="center"/>
    </xf>
    <xf numFmtId="0" fontId="28" fillId="0" borderId="0" xfId="0" applyFont="1" applyAlignment="1" applyProtection="1">
      <alignment horizontal="center" wrapText="1"/>
    </xf>
    <xf numFmtId="0" fontId="5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2" fillId="0" borderId="0" xfId="0" applyFont="1" applyAlignment="1">
      <alignment horizontal="left"/>
    </xf>
    <xf numFmtId="0" fontId="18" fillId="0" borderId="15" xfId="0" applyFont="1" applyFill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vertical="center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vertical="center" wrapText="1"/>
    </xf>
    <xf numFmtId="0" fontId="18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1" fillId="0" borderId="36" xfId="0" applyFont="1" applyFill="1" applyBorder="1" applyAlignment="1" applyProtection="1">
      <alignment horizontal="center" vertical="center" wrapText="1"/>
    </xf>
    <xf numFmtId="0" fontId="42" fillId="0" borderId="14" xfId="0" applyFont="1" applyBorder="1" applyAlignment="1" applyProtection="1">
      <alignment horizontal="center" vertical="center" wrapText="1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 wrapText="1"/>
    </xf>
    <xf numFmtId="0" fontId="27" fillId="0" borderId="1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1" fillId="0" borderId="41" xfId="0" applyFont="1" applyBorder="1" applyAlignment="1">
      <alignment horizontal="center"/>
    </xf>
    <xf numFmtId="0" fontId="111" fillId="0" borderId="43" xfId="0" applyFont="1" applyBorder="1" applyAlignment="1">
      <alignment horizontal="center"/>
    </xf>
    <xf numFmtId="0" fontId="111" fillId="0" borderId="49" xfId="0" applyFont="1" applyBorder="1" applyAlignment="1">
      <alignment horizontal="center"/>
    </xf>
    <xf numFmtId="0" fontId="111" fillId="0" borderId="32" xfId="0" applyFont="1" applyBorder="1" applyAlignment="1">
      <alignment horizontal="center"/>
    </xf>
    <xf numFmtId="0" fontId="111" fillId="21" borderId="49" xfId="0" applyFont="1" applyFill="1" applyBorder="1" applyAlignment="1" applyProtection="1">
      <alignment horizontal="center"/>
      <protection locked="0"/>
    </xf>
    <xf numFmtId="0" fontId="111" fillId="21" borderId="32" xfId="0" applyFont="1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7" fillId="0" borderId="51" xfId="0" applyFont="1" applyBorder="1" applyAlignment="1">
      <alignment horizontal="left" wrapText="1"/>
    </xf>
    <xf numFmtId="0" fontId="27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9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2 2 2" xfId="17"/>
    <cellStyle name="Обычный 2 2 3" xfId="18"/>
    <cellStyle name="Обычный 2 3" xfId="8"/>
    <cellStyle name="Обычный 2 3 2" xfId="15"/>
    <cellStyle name="Обычный 2 3 2 2" xfId="19"/>
    <cellStyle name="Обычный 2 3 3" xfId="20"/>
    <cellStyle name="Обычный 2 4" xfId="3"/>
    <cellStyle name="Обычный 2 4 2" xfId="12"/>
    <cellStyle name="Обычный 2 4 2 2" xfId="21"/>
    <cellStyle name="Обычный 2 4 3" xfId="22"/>
    <cellStyle name="Обычный 2 5" xfId="10"/>
    <cellStyle name="Обычный 2 5 2" xfId="16"/>
    <cellStyle name="Обычный 2 5 2 2" xfId="23"/>
    <cellStyle name="Обычный 2 5 3" xfId="24"/>
    <cellStyle name="Обычный 2 6" xfId="11"/>
    <cellStyle name="Обычный 2 6 2" xfId="25"/>
    <cellStyle name="Обычный 2 7" xfId="26"/>
    <cellStyle name="Обычный 3" xfId="5"/>
    <cellStyle name="Обычный 4" xfId="4"/>
    <cellStyle name="Обычный 4 2" xfId="13"/>
    <cellStyle name="Обычный 4 2 2" xfId="27"/>
    <cellStyle name="Обычный 4 3" xfId="28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v1.43 R321 - EURAUD_M0kass_v1_dd.xlsm]Анализ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результатов'!$R$3:$T$212</c:f>
              <c:multiLvlStrCache>
                <c:ptCount val="210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  <c:pt idx="177">
                    <c:v>Прибыль,$</c:v>
                  </c:pt>
                  <c:pt idx="178">
                    <c:v>Прибыль Buy,$</c:v>
                  </c:pt>
                  <c:pt idx="179">
                    <c:v>Прибыль Sell,$</c:v>
                  </c:pt>
                  <c:pt idx="180">
                    <c:v>Прибыль,$</c:v>
                  </c:pt>
                  <c:pt idx="181">
                    <c:v>Прибыль Buy,$</c:v>
                  </c:pt>
                  <c:pt idx="182">
                    <c:v>Прибыль Sell,$</c:v>
                  </c:pt>
                  <c:pt idx="183">
                    <c:v>Прибыль,$</c:v>
                  </c:pt>
                  <c:pt idx="184">
                    <c:v>Прибыль Buy,$</c:v>
                  </c:pt>
                  <c:pt idx="185">
                    <c:v>Прибыль Sell,$</c:v>
                  </c:pt>
                  <c:pt idx="186">
                    <c:v>Прибыль,$</c:v>
                  </c:pt>
                  <c:pt idx="187">
                    <c:v>Прибыль Buy,$</c:v>
                  </c:pt>
                  <c:pt idx="188">
                    <c:v>Прибыль Sell,$</c:v>
                  </c:pt>
                  <c:pt idx="189">
                    <c:v>Прибыль,$</c:v>
                  </c:pt>
                  <c:pt idx="190">
                    <c:v>Прибыль Buy,$</c:v>
                  </c:pt>
                  <c:pt idx="191">
                    <c:v>Прибыль Sell,$</c:v>
                  </c:pt>
                  <c:pt idx="192">
                    <c:v>Прибыль,$</c:v>
                  </c:pt>
                  <c:pt idx="193">
                    <c:v>Прибыль Buy,$</c:v>
                  </c:pt>
                  <c:pt idx="194">
                    <c:v>Прибыль Sell,$</c:v>
                  </c:pt>
                  <c:pt idx="195">
                    <c:v>Прибыль,$</c:v>
                  </c:pt>
                  <c:pt idx="196">
                    <c:v>Прибыль Buy,$</c:v>
                  </c:pt>
                  <c:pt idx="197">
                    <c:v>Прибыль Sell,$</c:v>
                  </c:pt>
                  <c:pt idx="198">
                    <c:v>Прибыль,$</c:v>
                  </c:pt>
                  <c:pt idx="199">
                    <c:v>Прибыль Buy,$</c:v>
                  </c:pt>
                  <c:pt idx="200">
                    <c:v>Прибыль Sell,$</c:v>
                  </c:pt>
                  <c:pt idx="201">
                    <c:v>Прибыль,$</c:v>
                  </c:pt>
                  <c:pt idx="202">
                    <c:v>Прибыль Buy,$</c:v>
                  </c:pt>
                  <c:pt idx="203">
                    <c:v>Прибыль Sell,$</c:v>
                  </c:pt>
                  <c:pt idx="204">
                    <c:v>Прибыль,$</c:v>
                  </c:pt>
                  <c:pt idx="205">
                    <c:v>Прибыль Buy,$</c:v>
                  </c:pt>
                  <c:pt idx="206">
                    <c:v>Прибыль Sell,$</c:v>
                  </c:pt>
                  <c:pt idx="207">
                    <c:v>Прибыль,$</c:v>
                  </c:pt>
                  <c:pt idx="208">
                    <c:v>Прибыль Buy,$</c:v>
                  </c:pt>
                  <c:pt idx="209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июн</c:v>
                  </c:pt>
                  <c:pt idx="159">
                    <c:v>июл</c:v>
                  </c:pt>
                  <c:pt idx="162">
                    <c:v>авг</c:v>
                  </c:pt>
                  <c:pt idx="165">
                    <c:v>сен</c:v>
                  </c:pt>
                  <c:pt idx="168">
                    <c:v>окт</c:v>
                  </c:pt>
                  <c:pt idx="171">
                    <c:v>ноя</c:v>
                  </c:pt>
                  <c:pt idx="174">
                    <c:v>дек</c:v>
                  </c:pt>
                  <c:pt idx="177">
                    <c:v>янв</c:v>
                  </c:pt>
                  <c:pt idx="180">
                    <c:v>фев</c:v>
                  </c:pt>
                  <c:pt idx="183">
                    <c:v>мар</c:v>
                  </c:pt>
                  <c:pt idx="186">
                    <c:v>апр</c:v>
                  </c:pt>
                  <c:pt idx="189">
                    <c:v>май</c:v>
                  </c:pt>
                  <c:pt idx="192">
                    <c:v>июн</c:v>
                  </c:pt>
                  <c:pt idx="195">
                    <c:v>июл</c:v>
                  </c:pt>
                  <c:pt idx="198">
                    <c:v>авг</c:v>
                  </c:pt>
                  <c:pt idx="201">
                    <c:v>сен</c:v>
                  </c:pt>
                  <c:pt idx="204">
                    <c:v>окт</c:v>
                  </c:pt>
                  <c:pt idx="207">
                    <c:v>ноя</c:v>
                  </c:pt>
                </c:lvl>
                <c:lvl>
                  <c:pt idx="0">
                    <c:v>2015</c:v>
                  </c:pt>
                  <c:pt idx="36">
                    <c:v>2016</c:v>
                  </c:pt>
                  <c:pt idx="72">
                    <c:v>2017</c:v>
                  </c:pt>
                  <c:pt idx="108">
                    <c:v>2018</c:v>
                  </c:pt>
                  <c:pt idx="144">
                    <c:v>2019</c:v>
                  </c:pt>
                  <c:pt idx="177">
                    <c:v>2020</c:v>
                  </c:pt>
                </c:lvl>
              </c:multiLvlStrCache>
            </c:multiLvlStrRef>
          </c:cat>
          <c:val>
            <c:numRef>
              <c:f>'Анализ результатов'!$U$3:$U$212</c:f>
              <c:numCache>
                <c:formatCode>General</c:formatCode>
                <c:ptCount val="210"/>
                <c:pt idx="0">
                  <c:v>128.28</c:v>
                </c:pt>
                <c:pt idx="1">
                  <c:v>65.66</c:v>
                </c:pt>
                <c:pt idx="2">
                  <c:v>62.620000000000005</c:v>
                </c:pt>
                <c:pt idx="3">
                  <c:v>222.58</c:v>
                </c:pt>
                <c:pt idx="4">
                  <c:v>185.37999999999997</c:v>
                </c:pt>
                <c:pt idx="5">
                  <c:v>37.199999999999996</c:v>
                </c:pt>
                <c:pt idx="6">
                  <c:v>43.059999999999988</c:v>
                </c:pt>
                <c:pt idx="7">
                  <c:v>11.840000000000002</c:v>
                </c:pt>
                <c:pt idx="8">
                  <c:v>31.220000000000006</c:v>
                </c:pt>
                <c:pt idx="9">
                  <c:v>38.619999999999997</c:v>
                </c:pt>
                <c:pt idx="10">
                  <c:v>7.39</c:v>
                </c:pt>
                <c:pt idx="11">
                  <c:v>31.229999999999997</c:v>
                </c:pt>
                <c:pt idx="12">
                  <c:v>74.05</c:v>
                </c:pt>
                <c:pt idx="13">
                  <c:v>56.04999999999999</c:v>
                </c:pt>
                <c:pt idx="14">
                  <c:v>18</c:v>
                </c:pt>
                <c:pt idx="15">
                  <c:v>115.33000000000001</c:v>
                </c:pt>
                <c:pt idx="16">
                  <c:v>37.58</c:v>
                </c:pt>
                <c:pt idx="17">
                  <c:v>77.749999999999986</c:v>
                </c:pt>
                <c:pt idx="18">
                  <c:v>292.41000000000003</c:v>
                </c:pt>
                <c:pt idx="19">
                  <c:v>142.17999999999995</c:v>
                </c:pt>
                <c:pt idx="20">
                  <c:v>150.22999999999999</c:v>
                </c:pt>
                <c:pt idx="21">
                  <c:v>111.33000000000007</c:v>
                </c:pt>
                <c:pt idx="22">
                  <c:v>42.339999999999996</c:v>
                </c:pt>
                <c:pt idx="23">
                  <c:v>68.989999999999981</c:v>
                </c:pt>
                <c:pt idx="24">
                  <c:v>313.97000000000014</c:v>
                </c:pt>
                <c:pt idx="25">
                  <c:v>68.629999999999981</c:v>
                </c:pt>
                <c:pt idx="26">
                  <c:v>245.33999999999997</c:v>
                </c:pt>
                <c:pt idx="27">
                  <c:v>171.30999999999986</c:v>
                </c:pt>
                <c:pt idx="28">
                  <c:v>104.13999999999999</c:v>
                </c:pt>
                <c:pt idx="29">
                  <c:v>67.169999999999987</c:v>
                </c:pt>
                <c:pt idx="30">
                  <c:v>37.200000000000003</c:v>
                </c:pt>
                <c:pt idx="31">
                  <c:v>13.320000000000002</c:v>
                </c:pt>
                <c:pt idx="32">
                  <c:v>23.880000000000003</c:v>
                </c:pt>
                <c:pt idx="33">
                  <c:v>152.71999999999997</c:v>
                </c:pt>
                <c:pt idx="34">
                  <c:v>19.240000000000002</c:v>
                </c:pt>
                <c:pt idx="35">
                  <c:v>133.47999999999999</c:v>
                </c:pt>
                <c:pt idx="36">
                  <c:v>261.99999999999983</c:v>
                </c:pt>
                <c:pt idx="37">
                  <c:v>93.90000000000002</c:v>
                </c:pt>
                <c:pt idx="38">
                  <c:v>168.09999999999985</c:v>
                </c:pt>
                <c:pt idx="39">
                  <c:v>228.62999999999988</c:v>
                </c:pt>
                <c:pt idx="40">
                  <c:v>116.24000000000002</c:v>
                </c:pt>
                <c:pt idx="41">
                  <c:v>112.39000000000003</c:v>
                </c:pt>
                <c:pt idx="42">
                  <c:v>108.73999999999997</c:v>
                </c:pt>
                <c:pt idx="43">
                  <c:v>73.219999999999985</c:v>
                </c:pt>
                <c:pt idx="44">
                  <c:v>35.520000000000003</c:v>
                </c:pt>
                <c:pt idx="45">
                  <c:v>235.99999999999994</c:v>
                </c:pt>
                <c:pt idx="46">
                  <c:v>79.239999999999995</c:v>
                </c:pt>
                <c:pt idx="47">
                  <c:v>156.76</c:v>
                </c:pt>
                <c:pt idx="48">
                  <c:v>39.120000000000005</c:v>
                </c:pt>
                <c:pt idx="49">
                  <c:v>22.39</c:v>
                </c:pt>
                <c:pt idx="50">
                  <c:v>16.73</c:v>
                </c:pt>
                <c:pt idx="51">
                  <c:v>126.53000000000003</c:v>
                </c:pt>
                <c:pt idx="52">
                  <c:v>79.030000000000015</c:v>
                </c:pt>
                <c:pt idx="53">
                  <c:v>47.499999999999986</c:v>
                </c:pt>
                <c:pt idx="54">
                  <c:v>31.479999999999997</c:v>
                </c:pt>
                <c:pt idx="55">
                  <c:v>15.01</c:v>
                </c:pt>
                <c:pt idx="56">
                  <c:v>16.47</c:v>
                </c:pt>
                <c:pt idx="57">
                  <c:v>50.529999999999994</c:v>
                </c:pt>
                <c:pt idx="58">
                  <c:v>8.86</c:v>
                </c:pt>
                <c:pt idx="59">
                  <c:v>41.669999999999995</c:v>
                </c:pt>
                <c:pt idx="60">
                  <c:v>68.109999999999985</c:v>
                </c:pt>
                <c:pt idx="61">
                  <c:v>54.58</c:v>
                </c:pt>
                <c:pt idx="62">
                  <c:v>13.53</c:v>
                </c:pt>
                <c:pt idx="63">
                  <c:v>158.61999999999998</c:v>
                </c:pt>
                <c:pt idx="64">
                  <c:v>145.07999999999998</c:v>
                </c:pt>
                <c:pt idx="65">
                  <c:v>13.540000000000001</c:v>
                </c:pt>
                <c:pt idx="66">
                  <c:v>173.2399999999999</c:v>
                </c:pt>
                <c:pt idx="67">
                  <c:v>133.15999999999997</c:v>
                </c:pt>
                <c:pt idx="68">
                  <c:v>40.080000000000005</c:v>
                </c:pt>
                <c:pt idx="69">
                  <c:v>16.260000000000002</c:v>
                </c:pt>
                <c:pt idx="70">
                  <c:v>10.34</c:v>
                </c:pt>
                <c:pt idx="71">
                  <c:v>5.92</c:v>
                </c:pt>
                <c:pt idx="72">
                  <c:v>4.4399999999999995</c:v>
                </c:pt>
                <c:pt idx="73">
                  <c:v>4.4399999999999995</c:v>
                </c:pt>
                <c:pt idx="74">
                  <c:v>0</c:v>
                </c:pt>
                <c:pt idx="75">
                  <c:v>11.059999999999999</c:v>
                </c:pt>
                <c:pt idx="76">
                  <c:v>11.059999999999999</c:v>
                </c:pt>
                <c:pt idx="77">
                  <c:v>0</c:v>
                </c:pt>
                <c:pt idx="78">
                  <c:v>133.49</c:v>
                </c:pt>
                <c:pt idx="79">
                  <c:v>133.49</c:v>
                </c:pt>
                <c:pt idx="80">
                  <c:v>0</c:v>
                </c:pt>
                <c:pt idx="81">
                  <c:v>8.8800000000000008</c:v>
                </c:pt>
                <c:pt idx="82">
                  <c:v>4.4399999999999995</c:v>
                </c:pt>
                <c:pt idx="83">
                  <c:v>4.4399999999999995</c:v>
                </c:pt>
                <c:pt idx="84">
                  <c:v>25.150000000000006</c:v>
                </c:pt>
                <c:pt idx="85">
                  <c:v>19.230000000000004</c:v>
                </c:pt>
                <c:pt idx="86">
                  <c:v>5.92</c:v>
                </c:pt>
                <c:pt idx="87">
                  <c:v>18.459999999999997</c:v>
                </c:pt>
                <c:pt idx="88">
                  <c:v>5.9</c:v>
                </c:pt>
                <c:pt idx="89">
                  <c:v>12.559999999999999</c:v>
                </c:pt>
                <c:pt idx="90">
                  <c:v>26.840000000000003</c:v>
                </c:pt>
                <c:pt idx="91">
                  <c:v>14.8</c:v>
                </c:pt>
                <c:pt idx="92">
                  <c:v>12.04</c:v>
                </c:pt>
                <c:pt idx="93">
                  <c:v>51.639999999999986</c:v>
                </c:pt>
                <c:pt idx="94">
                  <c:v>17.950000000000003</c:v>
                </c:pt>
                <c:pt idx="95">
                  <c:v>33.69</c:v>
                </c:pt>
                <c:pt idx="96">
                  <c:v>33.18</c:v>
                </c:pt>
                <c:pt idx="97">
                  <c:v>20.910000000000004</c:v>
                </c:pt>
                <c:pt idx="98">
                  <c:v>12.27</c:v>
                </c:pt>
                <c:pt idx="99">
                  <c:v>2.96</c:v>
                </c:pt>
                <c:pt idx="100">
                  <c:v>1.48</c:v>
                </c:pt>
                <c:pt idx="101">
                  <c:v>1.48</c:v>
                </c:pt>
                <c:pt idx="102">
                  <c:v>18.510000000000002</c:v>
                </c:pt>
                <c:pt idx="103">
                  <c:v>8.89</c:v>
                </c:pt>
                <c:pt idx="104">
                  <c:v>9.620000000000001</c:v>
                </c:pt>
                <c:pt idx="105">
                  <c:v>13.340000000000002</c:v>
                </c:pt>
                <c:pt idx="106">
                  <c:v>2.96</c:v>
                </c:pt>
                <c:pt idx="107">
                  <c:v>10.38</c:v>
                </c:pt>
                <c:pt idx="108">
                  <c:v>4.4399999999999995</c:v>
                </c:pt>
                <c:pt idx="109">
                  <c:v>2.96</c:v>
                </c:pt>
                <c:pt idx="110">
                  <c:v>1.48</c:v>
                </c:pt>
                <c:pt idx="111">
                  <c:v>34.44</c:v>
                </c:pt>
                <c:pt idx="112">
                  <c:v>29.990000000000002</c:v>
                </c:pt>
                <c:pt idx="113">
                  <c:v>4.45</c:v>
                </c:pt>
                <c:pt idx="114">
                  <c:v>175.03999999999996</c:v>
                </c:pt>
                <c:pt idx="115">
                  <c:v>11.85</c:v>
                </c:pt>
                <c:pt idx="116">
                  <c:v>163.19</c:v>
                </c:pt>
                <c:pt idx="117">
                  <c:v>4.4399999999999995</c:v>
                </c:pt>
                <c:pt idx="118">
                  <c:v>1.48</c:v>
                </c:pt>
                <c:pt idx="119">
                  <c:v>2.96</c:v>
                </c:pt>
                <c:pt idx="120">
                  <c:v>23.360000000000003</c:v>
                </c:pt>
                <c:pt idx="121">
                  <c:v>17.21</c:v>
                </c:pt>
                <c:pt idx="122">
                  <c:v>6.15</c:v>
                </c:pt>
                <c:pt idx="123">
                  <c:v>133.14999999999998</c:v>
                </c:pt>
                <c:pt idx="124">
                  <c:v>7.4099999999999993</c:v>
                </c:pt>
                <c:pt idx="125">
                  <c:v>125.74</c:v>
                </c:pt>
                <c:pt idx="126">
                  <c:v>4.4399999999999995</c:v>
                </c:pt>
                <c:pt idx="127">
                  <c:v>2.96</c:v>
                </c:pt>
                <c:pt idx="128">
                  <c:v>1.48</c:v>
                </c:pt>
                <c:pt idx="129">
                  <c:v>126.02</c:v>
                </c:pt>
                <c:pt idx="130">
                  <c:v>123.06</c:v>
                </c:pt>
                <c:pt idx="131">
                  <c:v>2.96</c:v>
                </c:pt>
                <c:pt idx="132">
                  <c:v>86.47999999999999</c:v>
                </c:pt>
                <c:pt idx="133">
                  <c:v>6.13</c:v>
                </c:pt>
                <c:pt idx="134">
                  <c:v>80.349999999999994</c:v>
                </c:pt>
                <c:pt idx="135">
                  <c:v>47.47999999999999</c:v>
                </c:pt>
                <c:pt idx="136">
                  <c:v>43.04999999999999</c:v>
                </c:pt>
                <c:pt idx="137">
                  <c:v>4.43</c:v>
                </c:pt>
                <c:pt idx="138">
                  <c:v>43.08</c:v>
                </c:pt>
                <c:pt idx="139">
                  <c:v>41.6</c:v>
                </c:pt>
                <c:pt idx="140">
                  <c:v>1.48</c:v>
                </c:pt>
                <c:pt idx="141">
                  <c:v>5.91</c:v>
                </c:pt>
                <c:pt idx="142">
                  <c:v>4.43</c:v>
                </c:pt>
                <c:pt idx="143">
                  <c:v>1.48</c:v>
                </c:pt>
                <c:pt idx="144">
                  <c:v>15.54</c:v>
                </c:pt>
                <c:pt idx="145">
                  <c:v>11.100000000000001</c:v>
                </c:pt>
                <c:pt idx="146">
                  <c:v>4.4399999999999995</c:v>
                </c:pt>
                <c:pt idx="147">
                  <c:v>5.92</c:v>
                </c:pt>
                <c:pt idx="148">
                  <c:v>5.92</c:v>
                </c:pt>
                <c:pt idx="149">
                  <c:v>0</c:v>
                </c:pt>
                <c:pt idx="150">
                  <c:v>12.55</c:v>
                </c:pt>
                <c:pt idx="151">
                  <c:v>1.48</c:v>
                </c:pt>
                <c:pt idx="152">
                  <c:v>11.07</c:v>
                </c:pt>
                <c:pt idx="153">
                  <c:v>5.93</c:v>
                </c:pt>
                <c:pt idx="154">
                  <c:v>2.9699999999999998</c:v>
                </c:pt>
                <c:pt idx="155">
                  <c:v>2.96</c:v>
                </c:pt>
                <c:pt idx="156">
                  <c:v>10.36</c:v>
                </c:pt>
                <c:pt idx="157">
                  <c:v>7.4</c:v>
                </c:pt>
                <c:pt idx="158">
                  <c:v>2.96</c:v>
                </c:pt>
                <c:pt idx="159">
                  <c:v>1.48</c:v>
                </c:pt>
                <c:pt idx="160">
                  <c:v>0</c:v>
                </c:pt>
                <c:pt idx="161">
                  <c:v>1.48</c:v>
                </c:pt>
                <c:pt idx="162">
                  <c:v>40.82</c:v>
                </c:pt>
                <c:pt idx="163">
                  <c:v>19.41</c:v>
                </c:pt>
                <c:pt idx="164">
                  <c:v>21.41</c:v>
                </c:pt>
                <c:pt idx="165">
                  <c:v>5.9</c:v>
                </c:pt>
                <c:pt idx="166">
                  <c:v>0</c:v>
                </c:pt>
                <c:pt idx="167">
                  <c:v>5.9</c:v>
                </c:pt>
                <c:pt idx="168">
                  <c:v>6.15</c:v>
                </c:pt>
                <c:pt idx="169">
                  <c:v>4.67</c:v>
                </c:pt>
                <c:pt idx="170">
                  <c:v>1.48</c:v>
                </c:pt>
                <c:pt idx="171">
                  <c:v>1.48</c:v>
                </c:pt>
                <c:pt idx="172">
                  <c:v>1.48</c:v>
                </c:pt>
                <c:pt idx="173">
                  <c:v>0</c:v>
                </c:pt>
                <c:pt idx="174">
                  <c:v>1.48</c:v>
                </c:pt>
                <c:pt idx="175">
                  <c:v>1.48</c:v>
                </c:pt>
                <c:pt idx="176">
                  <c:v>0</c:v>
                </c:pt>
                <c:pt idx="177">
                  <c:v>1.48</c:v>
                </c:pt>
                <c:pt idx="178">
                  <c:v>0</c:v>
                </c:pt>
                <c:pt idx="179">
                  <c:v>1.48</c:v>
                </c:pt>
                <c:pt idx="180">
                  <c:v>14.780000000000003</c:v>
                </c:pt>
                <c:pt idx="181">
                  <c:v>2.96</c:v>
                </c:pt>
                <c:pt idx="182">
                  <c:v>11.820000000000002</c:v>
                </c:pt>
                <c:pt idx="183">
                  <c:v>73.989999999999981</c:v>
                </c:pt>
                <c:pt idx="184">
                  <c:v>38.830000000000005</c:v>
                </c:pt>
                <c:pt idx="185">
                  <c:v>35.159999999999997</c:v>
                </c:pt>
                <c:pt idx="186">
                  <c:v>117.20000000000003</c:v>
                </c:pt>
                <c:pt idx="187">
                  <c:v>96.5</c:v>
                </c:pt>
                <c:pt idx="188">
                  <c:v>20.700000000000003</c:v>
                </c:pt>
                <c:pt idx="189">
                  <c:v>205.29999999999987</c:v>
                </c:pt>
                <c:pt idx="190">
                  <c:v>189.01</c:v>
                </c:pt>
                <c:pt idx="191">
                  <c:v>16.290000000000003</c:v>
                </c:pt>
                <c:pt idx="192">
                  <c:v>84.020000000000024</c:v>
                </c:pt>
                <c:pt idx="193">
                  <c:v>30.56</c:v>
                </c:pt>
                <c:pt idx="194">
                  <c:v>53.459999999999972</c:v>
                </c:pt>
                <c:pt idx="195">
                  <c:v>10.350000000000001</c:v>
                </c:pt>
                <c:pt idx="196">
                  <c:v>5.93</c:v>
                </c:pt>
                <c:pt idx="197">
                  <c:v>4.42</c:v>
                </c:pt>
                <c:pt idx="198">
                  <c:v>28.540000000000003</c:v>
                </c:pt>
                <c:pt idx="199">
                  <c:v>5.92</c:v>
                </c:pt>
                <c:pt idx="200">
                  <c:v>22.62</c:v>
                </c:pt>
                <c:pt idx="201">
                  <c:v>21.12</c:v>
                </c:pt>
                <c:pt idx="202">
                  <c:v>7.6</c:v>
                </c:pt>
                <c:pt idx="203">
                  <c:v>13.520000000000003</c:v>
                </c:pt>
                <c:pt idx="204">
                  <c:v>141.53</c:v>
                </c:pt>
                <c:pt idx="205">
                  <c:v>14.01</c:v>
                </c:pt>
                <c:pt idx="206">
                  <c:v>127.52000000000002</c:v>
                </c:pt>
                <c:pt idx="207">
                  <c:v>28.510000000000005</c:v>
                </c:pt>
                <c:pt idx="208">
                  <c:v>22.39</c:v>
                </c:pt>
                <c:pt idx="209">
                  <c:v>6.120000000000001</c:v>
                </c:pt>
              </c:numCache>
            </c:numRef>
          </c:val>
        </c:ser>
        <c:axId val="200834048"/>
        <c:axId val="51356416"/>
      </c:barChart>
      <c:catAx>
        <c:axId val="200834048"/>
        <c:scaling>
          <c:orientation val="minMax"/>
        </c:scaling>
        <c:axPos val="b"/>
        <c:tickLblPos val="nextTo"/>
        <c:crossAx val="51356416"/>
        <c:crosses val="autoZero"/>
        <c:auto val="1"/>
        <c:lblAlgn val="ctr"/>
        <c:lblOffset val="100"/>
      </c:catAx>
      <c:valAx>
        <c:axId val="51356416"/>
        <c:scaling>
          <c:orientation val="minMax"/>
        </c:scaling>
        <c:axPos val="l"/>
        <c:majorGridlines/>
        <c:numFmt formatCode="General" sourceLinked="1"/>
        <c:tickLblPos val="nextTo"/>
        <c:crossAx val="2008340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v1.43 R321 - EURAUD_M0kass_v1_dd.xlsm]Анализ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результатов'!$W$3:$Y$212</c:f>
              <c:multiLvlStrCache>
                <c:ptCount val="210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  <c:pt idx="186">
                    <c:v>Sell+Buy %</c:v>
                  </c:pt>
                  <c:pt idx="187">
                    <c:v>Sell %</c:v>
                  </c:pt>
                  <c:pt idx="188">
                    <c:v>Buy %</c:v>
                  </c:pt>
                  <c:pt idx="189">
                    <c:v>Sell+Buy %</c:v>
                  </c:pt>
                  <c:pt idx="190">
                    <c:v>Sell %</c:v>
                  </c:pt>
                  <c:pt idx="191">
                    <c:v>Buy %</c:v>
                  </c:pt>
                  <c:pt idx="192">
                    <c:v>Sell+Buy %</c:v>
                  </c:pt>
                  <c:pt idx="193">
                    <c:v>Sell %</c:v>
                  </c:pt>
                  <c:pt idx="194">
                    <c:v>Buy %</c:v>
                  </c:pt>
                  <c:pt idx="195">
                    <c:v>Sell+Buy %</c:v>
                  </c:pt>
                  <c:pt idx="196">
                    <c:v>Sell %</c:v>
                  </c:pt>
                  <c:pt idx="197">
                    <c:v>Buy %</c:v>
                  </c:pt>
                  <c:pt idx="198">
                    <c:v>Sell+Buy %</c:v>
                  </c:pt>
                  <c:pt idx="199">
                    <c:v>Sell %</c:v>
                  </c:pt>
                  <c:pt idx="200">
                    <c:v>Buy %</c:v>
                  </c:pt>
                  <c:pt idx="201">
                    <c:v>Sell+Buy %</c:v>
                  </c:pt>
                  <c:pt idx="202">
                    <c:v>Sell %</c:v>
                  </c:pt>
                  <c:pt idx="203">
                    <c:v>Buy %</c:v>
                  </c:pt>
                  <c:pt idx="204">
                    <c:v>Sell+Buy %</c:v>
                  </c:pt>
                  <c:pt idx="205">
                    <c:v>Sell %</c:v>
                  </c:pt>
                  <c:pt idx="206">
                    <c:v>Buy %</c:v>
                  </c:pt>
                  <c:pt idx="207">
                    <c:v>Sell+Buy %</c:v>
                  </c:pt>
                  <c:pt idx="208">
                    <c:v>Sell %</c:v>
                  </c:pt>
                  <c:pt idx="209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июн</c:v>
                  </c:pt>
                  <c:pt idx="159">
                    <c:v>июл</c:v>
                  </c:pt>
                  <c:pt idx="162">
                    <c:v>авг</c:v>
                  </c:pt>
                  <c:pt idx="165">
                    <c:v>сен</c:v>
                  </c:pt>
                  <c:pt idx="168">
                    <c:v>окт</c:v>
                  </c:pt>
                  <c:pt idx="171">
                    <c:v>ноя</c:v>
                  </c:pt>
                  <c:pt idx="174">
                    <c:v>дек</c:v>
                  </c:pt>
                  <c:pt idx="177">
                    <c:v>янв</c:v>
                  </c:pt>
                  <c:pt idx="180">
                    <c:v>фев</c:v>
                  </c:pt>
                  <c:pt idx="183">
                    <c:v>мар</c:v>
                  </c:pt>
                  <c:pt idx="186">
                    <c:v>апр</c:v>
                  </c:pt>
                  <c:pt idx="189">
                    <c:v>май</c:v>
                  </c:pt>
                  <c:pt idx="192">
                    <c:v>июн</c:v>
                  </c:pt>
                  <c:pt idx="195">
                    <c:v>июл</c:v>
                  </c:pt>
                  <c:pt idx="198">
                    <c:v>авг</c:v>
                  </c:pt>
                  <c:pt idx="201">
                    <c:v>сен</c:v>
                  </c:pt>
                  <c:pt idx="204">
                    <c:v>окт</c:v>
                  </c:pt>
                  <c:pt idx="207">
                    <c:v>ноя</c:v>
                  </c:pt>
                </c:lvl>
                <c:lvl>
                  <c:pt idx="0">
                    <c:v>2015</c:v>
                  </c:pt>
                  <c:pt idx="36">
                    <c:v>2016</c:v>
                  </c:pt>
                  <c:pt idx="72">
                    <c:v>2017</c:v>
                  </c:pt>
                  <c:pt idx="108">
                    <c:v>2018</c:v>
                  </c:pt>
                  <c:pt idx="144">
                    <c:v>2019</c:v>
                  </c:pt>
                  <c:pt idx="177">
                    <c:v>2020</c:v>
                  </c:pt>
                </c:lvl>
              </c:multiLvlStrCache>
            </c:multiLvlStrRef>
          </c:cat>
          <c:val>
            <c:numRef>
              <c:f>'Анализ результатов'!$Z$3:$Z$212</c:f>
              <c:numCache>
                <c:formatCode>0.00%</c:formatCode>
                <c:ptCount val="210"/>
                <c:pt idx="0">
                  <c:v>0.15837037037037036</c:v>
                </c:pt>
                <c:pt idx="1">
                  <c:v>7.7308641975308651E-2</c:v>
                </c:pt>
                <c:pt idx="2">
                  <c:v>8.1061728395061705E-2</c:v>
                </c:pt>
                <c:pt idx="3">
                  <c:v>0.27479012345678999</c:v>
                </c:pt>
                <c:pt idx="4">
                  <c:v>4.5925925925925933E-2</c:v>
                </c:pt>
                <c:pt idx="5">
                  <c:v>0.22886419753086421</c:v>
                </c:pt>
                <c:pt idx="6">
                  <c:v>5.3160493827160503E-2</c:v>
                </c:pt>
                <c:pt idx="7">
                  <c:v>3.8543209876543215E-2</c:v>
                </c:pt>
                <c:pt idx="8">
                  <c:v>1.4617283950617286E-2</c:v>
                </c:pt>
                <c:pt idx="9">
                  <c:v>4.767901234567902E-2</c:v>
                </c:pt>
                <c:pt idx="10">
                  <c:v>3.8555555555555551E-2</c:v>
                </c:pt>
                <c:pt idx="11">
                  <c:v>9.1234567901234565E-3</c:v>
                </c:pt>
                <c:pt idx="12">
                  <c:v>9.1419753086419711E-2</c:v>
                </c:pt>
                <c:pt idx="13">
                  <c:v>2.2222222222222223E-2</c:v>
                </c:pt>
                <c:pt idx="14">
                  <c:v>6.9197530864197512E-2</c:v>
                </c:pt>
                <c:pt idx="15">
                  <c:v>0.14238271604938268</c:v>
                </c:pt>
                <c:pt idx="16">
                  <c:v>9.5987654320987645E-2</c:v>
                </c:pt>
                <c:pt idx="17">
                  <c:v>4.6395061728395068E-2</c:v>
                </c:pt>
                <c:pt idx="18">
                  <c:v>0.36099999999999999</c:v>
                </c:pt>
                <c:pt idx="19">
                  <c:v>0.18546913580246915</c:v>
                </c:pt>
                <c:pt idx="20">
                  <c:v>0.17553086419753092</c:v>
                </c:pt>
                <c:pt idx="21">
                  <c:v>0.13744444444444431</c:v>
                </c:pt>
                <c:pt idx="22">
                  <c:v>8.5172839506172784E-2</c:v>
                </c:pt>
                <c:pt idx="23">
                  <c:v>5.2271604938271612E-2</c:v>
                </c:pt>
                <c:pt idx="24">
                  <c:v>0.38761728395061718</c:v>
                </c:pt>
                <c:pt idx="25">
                  <c:v>0.30288888888888876</c:v>
                </c:pt>
                <c:pt idx="26">
                  <c:v>8.4728395061728343E-2</c:v>
                </c:pt>
                <c:pt idx="27">
                  <c:v>0.21149382716049378</c:v>
                </c:pt>
                <c:pt idx="28">
                  <c:v>8.2925925925925889E-2</c:v>
                </c:pt>
                <c:pt idx="29">
                  <c:v>0.12856790123456788</c:v>
                </c:pt>
                <c:pt idx="30">
                  <c:v>4.5925925925925933E-2</c:v>
                </c:pt>
                <c:pt idx="31">
                  <c:v>2.9481481481481484E-2</c:v>
                </c:pt>
                <c:pt idx="32">
                  <c:v>1.6444444444444446E-2</c:v>
                </c:pt>
                <c:pt idx="33">
                  <c:v>0.18854320987654322</c:v>
                </c:pt>
                <c:pt idx="34">
                  <c:v>0.16479012345679012</c:v>
                </c:pt>
                <c:pt idx="35">
                  <c:v>2.375308641975309E-2</c:v>
                </c:pt>
                <c:pt idx="36">
                  <c:v>0.32345679012345674</c:v>
                </c:pt>
                <c:pt idx="37">
                  <c:v>0.20753086419753095</c:v>
                </c:pt>
                <c:pt idx="38">
                  <c:v>0.11592592592592592</c:v>
                </c:pt>
                <c:pt idx="39">
                  <c:v>0.28225925925925921</c:v>
                </c:pt>
                <c:pt idx="40">
                  <c:v>0.13875308641975306</c:v>
                </c:pt>
                <c:pt idx="41">
                  <c:v>0.14350617283950617</c:v>
                </c:pt>
                <c:pt idx="42">
                  <c:v>0.13424691358024682</c:v>
                </c:pt>
                <c:pt idx="43">
                  <c:v>4.3851851851851857E-2</c:v>
                </c:pt>
                <c:pt idx="44">
                  <c:v>9.0395061728395051E-2</c:v>
                </c:pt>
                <c:pt idx="45">
                  <c:v>0.29135802469135796</c:v>
                </c:pt>
                <c:pt idx="46">
                  <c:v>0.19353086419753085</c:v>
                </c:pt>
                <c:pt idx="47">
                  <c:v>9.7827160493827128E-2</c:v>
                </c:pt>
                <c:pt idx="48">
                  <c:v>4.8296296296296296E-2</c:v>
                </c:pt>
                <c:pt idx="49">
                  <c:v>2.065432098765432E-2</c:v>
                </c:pt>
                <c:pt idx="50">
                  <c:v>2.7641975308641976E-2</c:v>
                </c:pt>
                <c:pt idx="51">
                  <c:v>0.15620987654320992</c:v>
                </c:pt>
                <c:pt idx="52">
                  <c:v>5.8641975308641979E-2</c:v>
                </c:pt>
                <c:pt idx="53">
                  <c:v>9.7567901234567864E-2</c:v>
                </c:pt>
                <c:pt idx="54">
                  <c:v>3.8864197530864196E-2</c:v>
                </c:pt>
                <c:pt idx="55">
                  <c:v>2.0333333333333335E-2</c:v>
                </c:pt>
                <c:pt idx="56">
                  <c:v>1.8530864197530864E-2</c:v>
                </c:pt>
                <c:pt idx="57">
                  <c:v>6.2382716049382718E-2</c:v>
                </c:pt>
                <c:pt idx="58">
                  <c:v>5.1444444444444445E-2</c:v>
                </c:pt>
                <c:pt idx="59">
                  <c:v>1.0938271604938272E-2</c:v>
                </c:pt>
                <c:pt idx="60">
                  <c:v>8.4086419753086422E-2</c:v>
                </c:pt>
                <c:pt idx="61">
                  <c:v>1.6703703703703703E-2</c:v>
                </c:pt>
                <c:pt idx="62">
                  <c:v>6.7382716049382715E-2</c:v>
                </c:pt>
                <c:pt idx="63">
                  <c:v>0.1958271604938272</c:v>
                </c:pt>
                <c:pt idx="64">
                  <c:v>1.671604938271605E-2</c:v>
                </c:pt>
                <c:pt idx="65">
                  <c:v>0.17911111111111111</c:v>
                </c:pt>
                <c:pt idx="66">
                  <c:v>0.21387654320987656</c:v>
                </c:pt>
                <c:pt idx="67">
                  <c:v>4.9481481481481494E-2</c:v>
                </c:pt>
                <c:pt idx="68">
                  <c:v>0.16439506172839505</c:v>
                </c:pt>
                <c:pt idx="69">
                  <c:v>2.0074074074074078E-2</c:v>
                </c:pt>
                <c:pt idx="70">
                  <c:v>7.3086419753086423E-3</c:v>
                </c:pt>
                <c:pt idx="71">
                  <c:v>1.2765432098765433E-2</c:v>
                </c:pt>
                <c:pt idx="72">
                  <c:v>5.4814814814814813E-3</c:v>
                </c:pt>
                <c:pt idx="73">
                  <c:v>0</c:v>
                </c:pt>
                <c:pt idx="74">
                  <c:v>5.4814814814814813E-3</c:v>
                </c:pt>
                <c:pt idx="75">
                  <c:v>1.365432098765432E-2</c:v>
                </c:pt>
                <c:pt idx="76">
                  <c:v>0</c:v>
                </c:pt>
                <c:pt idx="77">
                  <c:v>1.365432098765432E-2</c:v>
                </c:pt>
                <c:pt idx="78">
                  <c:v>0.16480246913580249</c:v>
                </c:pt>
                <c:pt idx="79">
                  <c:v>0</c:v>
                </c:pt>
                <c:pt idx="80">
                  <c:v>0.16480246913580249</c:v>
                </c:pt>
                <c:pt idx="81">
                  <c:v>1.0962962962962964E-2</c:v>
                </c:pt>
                <c:pt idx="82">
                  <c:v>5.4814814814814813E-3</c:v>
                </c:pt>
                <c:pt idx="83">
                  <c:v>5.4814814814814813E-3</c:v>
                </c:pt>
                <c:pt idx="84">
                  <c:v>3.104938271604939E-2</c:v>
                </c:pt>
                <c:pt idx="85">
                  <c:v>7.3086419753086423E-3</c:v>
                </c:pt>
                <c:pt idx="86">
                  <c:v>2.3740740740740746E-2</c:v>
                </c:pt>
                <c:pt idx="87">
                  <c:v>2.2790123456790122E-2</c:v>
                </c:pt>
                <c:pt idx="88">
                  <c:v>1.5506172839506172E-2</c:v>
                </c:pt>
                <c:pt idx="89">
                  <c:v>7.2839506172839505E-3</c:v>
                </c:pt>
                <c:pt idx="90">
                  <c:v>3.3135802469135806E-2</c:v>
                </c:pt>
                <c:pt idx="91">
                  <c:v>1.4864197530864199E-2</c:v>
                </c:pt>
                <c:pt idx="92">
                  <c:v>1.8271604938271607E-2</c:v>
                </c:pt>
                <c:pt idx="93">
                  <c:v>6.375308641975308E-2</c:v>
                </c:pt>
                <c:pt idx="94">
                  <c:v>4.1592592592592591E-2</c:v>
                </c:pt>
                <c:pt idx="95">
                  <c:v>2.2160493827160496E-2</c:v>
                </c:pt>
                <c:pt idx="96">
                  <c:v>4.0962962962962965E-2</c:v>
                </c:pt>
                <c:pt idx="97">
                  <c:v>1.514814814814815E-2</c:v>
                </c:pt>
                <c:pt idx="98">
                  <c:v>2.5814814814814818E-2</c:v>
                </c:pt>
                <c:pt idx="99">
                  <c:v>3.6543209876543211E-3</c:v>
                </c:pt>
                <c:pt idx="100">
                  <c:v>1.8271604938271606E-3</c:v>
                </c:pt>
                <c:pt idx="101">
                  <c:v>1.8271604938271606E-3</c:v>
                </c:pt>
                <c:pt idx="102">
                  <c:v>2.2851851851851856E-2</c:v>
                </c:pt>
                <c:pt idx="103">
                  <c:v>1.1876543209876545E-2</c:v>
                </c:pt>
                <c:pt idx="104">
                  <c:v>1.0975308641975309E-2</c:v>
                </c:pt>
                <c:pt idx="105">
                  <c:v>1.6469135802469139E-2</c:v>
                </c:pt>
                <c:pt idx="106">
                  <c:v>1.2814814814814815E-2</c:v>
                </c:pt>
                <c:pt idx="107">
                  <c:v>3.6543209876543211E-3</c:v>
                </c:pt>
                <c:pt idx="108">
                  <c:v>5.4814814814814813E-3</c:v>
                </c:pt>
                <c:pt idx="109">
                  <c:v>1.8271604938271606E-3</c:v>
                </c:pt>
                <c:pt idx="110">
                  <c:v>3.6543209876543211E-3</c:v>
                </c:pt>
                <c:pt idx="111">
                  <c:v>4.2518518518518525E-2</c:v>
                </c:pt>
                <c:pt idx="112">
                  <c:v>5.493827160493828E-3</c:v>
                </c:pt>
                <c:pt idx="113">
                  <c:v>3.7024691358024692E-2</c:v>
                </c:pt>
                <c:pt idx="114">
                  <c:v>0.21609876543209883</c:v>
                </c:pt>
                <c:pt idx="115">
                  <c:v>0.20146913580246914</c:v>
                </c:pt>
                <c:pt idx="116">
                  <c:v>1.4629629629629631E-2</c:v>
                </c:pt>
                <c:pt idx="117">
                  <c:v>5.4814814814814813E-3</c:v>
                </c:pt>
                <c:pt idx="118">
                  <c:v>3.6543209876543211E-3</c:v>
                </c:pt>
                <c:pt idx="119">
                  <c:v>1.8271604938271606E-3</c:v>
                </c:pt>
                <c:pt idx="120">
                  <c:v>2.8839506172839507E-2</c:v>
                </c:pt>
                <c:pt idx="121">
                  <c:v>7.5925925925925918E-3</c:v>
                </c:pt>
                <c:pt idx="122">
                  <c:v>2.1246913580246916E-2</c:v>
                </c:pt>
                <c:pt idx="123">
                  <c:v>0.1643827160493827</c:v>
                </c:pt>
                <c:pt idx="124">
                  <c:v>0.15523456790123455</c:v>
                </c:pt>
                <c:pt idx="125">
                  <c:v>9.1481481481481483E-3</c:v>
                </c:pt>
                <c:pt idx="126">
                  <c:v>5.4814814814814813E-3</c:v>
                </c:pt>
                <c:pt idx="127">
                  <c:v>1.8271604938271606E-3</c:v>
                </c:pt>
                <c:pt idx="128">
                  <c:v>3.6543209876543211E-3</c:v>
                </c:pt>
                <c:pt idx="129">
                  <c:v>0.15558024691358024</c:v>
                </c:pt>
                <c:pt idx="130">
                  <c:v>3.6543209876543211E-3</c:v>
                </c:pt>
                <c:pt idx="131">
                  <c:v>0.15192592592592594</c:v>
                </c:pt>
                <c:pt idx="132">
                  <c:v>0.10676543209876542</c:v>
                </c:pt>
                <c:pt idx="133">
                  <c:v>9.9197530864197525E-2</c:v>
                </c:pt>
                <c:pt idx="134">
                  <c:v>7.5679012345679017E-3</c:v>
                </c:pt>
                <c:pt idx="135">
                  <c:v>5.8617283950617285E-2</c:v>
                </c:pt>
                <c:pt idx="136">
                  <c:v>5.4691358024691362E-3</c:v>
                </c:pt>
                <c:pt idx="137">
                  <c:v>5.3148148148148146E-2</c:v>
                </c:pt>
                <c:pt idx="138">
                  <c:v>5.318518518518519E-2</c:v>
                </c:pt>
                <c:pt idx="139">
                  <c:v>1.8271604938271606E-3</c:v>
                </c:pt>
                <c:pt idx="140">
                  <c:v>5.1358024691358029E-2</c:v>
                </c:pt>
                <c:pt idx="141">
                  <c:v>7.2962962962962973E-3</c:v>
                </c:pt>
                <c:pt idx="142">
                  <c:v>1.8271604938271606E-3</c:v>
                </c:pt>
                <c:pt idx="143">
                  <c:v>5.4691358024691362E-3</c:v>
                </c:pt>
                <c:pt idx="144">
                  <c:v>1.9185185185185187E-2</c:v>
                </c:pt>
                <c:pt idx="145">
                  <c:v>5.4814814814814813E-3</c:v>
                </c:pt>
                <c:pt idx="146">
                  <c:v>1.3703703703703704E-2</c:v>
                </c:pt>
                <c:pt idx="147">
                  <c:v>7.3086419753086423E-3</c:v>
                </c:pt>
                <c:pt idx="148">
                  <c:v>0</c:v>
                </c:pt>
                <c:pt idx="149">
                  <c:v>7.3086419753086423E-3</c:v>
                </c:pt>
                <c:pt idx="150">
                  <c:v>1.5493827160493828E-2</c:v>
                </c:pt>
                <c:pt idx="151">
                  <c:v>1.3666666666666667E-2</c:v>
                </c:pt>
                <c:pt idx="152">
                  <c:v>1.8271604938271606E-3</c:v>
                </c:pt>
                <c:pt idx="153">
                  <c:v>7.3209876543209873E-3</c:v>
                </c:pt>
                <c:pt idx="154">
                  <c:v>3.6543209876543211E-3</c:v>
                </c:pt>
                <c:pt idx="155">
                  <c:v>3.6666666666666662E-3</c:v>
                </c:pt>
                <c:pt idx="156">
                  <c:v>1.2790123456790124E-2</c:v>
                </c:pt>
                <c:pt idx="157">
                  <c:v>3.6543209876543211E-3</c:v>
                </c:pt>
                <c:pt idx="158">
                  <c:v>9.1358024691358033E-3</c:v>
                </c:pt>
                <c:pt idx="159">
                  <c:v>1.8271604938271606E-3</c:v>
                </c:pt>
                <c:pt idx="160">
                  <c:v>1.8271604938271606E-3</c:v>
                </c:pt>
                <c:pt idx="161">
                  <c:v>0</c:v>
                </c:pt>
                <c:pt idx="162">
                  <c:v>5.0395061728395064E-2</c:v>
                </c:pt>
                <c:pt idx="163">
                  <c:v>2.6432098765432101E-2</c:v>
                </c:pt>
                <c:pt idx="164">
                  <c:v>2.3962962962962964E-2</c:v>
                </c:pt>
                <c:pt idx="165">
                  <c:v>7.2839506172839505E-3</c:v>
                </c:pt>
                <c:pt idx="166">
                  <c:v>7.2839506172839505E-3</c:v>
                </c:pt>
                <c:pt idx="167">
                  <c:v>0</c:v>
                </c:pt>
                <c:pt idx="168">
                  <c:v>7.5925925925925918E-3</c:v>
                </c:pt>
                <c:pt idx="169">
                  <c:v>1.8271604938271606E-3</c:v>
                </c:pt>
                <c:pt idx="170">
                  <c:v>5.7654320987654316E-3</c:v>
                </c:pt>
                <c:pt idx="171">
                  <c:v>1.8271604938271606E-3</c:v>
                </c:pt>
                <c:pt idx="172">
                  <c:v>0</c:v>
                </c:pt>
                <c:pt idx="173">
                  <c:v>1.8271604938271606E-3</c:v>
                </c:pt>
                <c:pt idx="174">
                  <c:v>1.8271604938271606E-3</c:v>
                </c:pt>
                <c:pt idx="175">
                  <c:v>0</c:v>
                </c:pt>
                <c:pt idx="176">
                  <c:v>1.8271604938271606E-3</c:v>
                </c:pt>
                <c:pt idx="177">
                  <c:v>1.8271604938271606E-3</c:v>
                </c:pt>
                <c:pt idx="178">
                  <c:v>1.8271604938271606E-3</c:v>
                </c:pt>
                <c:pt idx="179">
                  <c:v>0</c:v>
                </c:pt>
                <c:pt idx="180">
                  <c:v>1.8246913580246917E-2</c:v>
                </c:pt>
                <c:pt idx="181">
                  <c:v>1.4592592592592595E-2</c:v>
                </c:pt>
                <c:pt idx="182">
                  <c:v>3.6543209876543211E-3</c:v>
                </c:pt>
                <c:pt idx="183">
                  <c:v>9.1345679012345665E-2</c:v>
                </c:pt>
                <c:pt idx="184">
                  <c:v>4.3407407407407408E-2</c:v>
                </c:pt>
                <c:pt idx="185">
                  <c:v>4.7938271604938278E-2</c:v>
                </c:pt>
                <c:pt idx="186">
                  <c:v>0.14469135802469138</c:v>
                </c:pt>
                <c:pt idx="187">
                  <c:v>2.5555555555555561E-2</c:v>
                </c:pt>
                <c:pt idx="188">
                  <c:v>0.11913580246913576</c:v>
                </c:pt>
                <c:pt idx="189">
                  <c:v>0.25345679012345684</c:v>
                </c:pt>
                <c:pt idx="190">
                  <c:v>2.0111111111111114E-2</c:v>
                </c:pt>
                <c:pt idx="191">
                  <c:v>0.23334567901234574</c:v>
                </c:pt>
                <c:pt idx="192">
                  <c:v>0.10372839506172833</c:v>
                </c:pt>
                <c:pt idx="193">
                  <c:v>6.5999999999999989E-2</c:v>
                </c:pt>
                <c:pt idx="194">
                  <c:v>3.7728395061728391E-2</c:v>
                </c:pt>
                <c:pt idx="195">
                  <c:v>1.2777777777777779E-2</c:v>
                </c:pt>
                <c:pt idx="196">
                  <c:v>5.4567901234567912E-3</c:v>
                </c:pt>
                <c:pt idx="197">
                  <c:v>7.3209876543209882E-3</c:v>
                </c:pt>
                <c:pt idx="198">
                  <c:v>3.5234567901234567E-2</c:v>
                </c:pt>
                <c:pt idx="199">
                  <c:v>2.7925925925925927E-2</c:v>
                </c:pt>
                <c:pt idx="200">
                  <c:v>7.3086419753086423E-3</c:v>
                </c:pt>
                <c:pt idx="201">
                  <c:v>2.6074074074074076E-2</c:v>
                </c:pt>
                <c:pt idx="202">
                  <c:v>1.669135802469136E-2</c:v>
                </c:pt>
                <c:pt idx="203">
                  <c:v>9.3827160493827159E-3</c:v>
                </c:pt>
                <c:pt idx="204">
                  <c:v>0.17472839506172844</c:v>
                </c:pt>
                <c:pt idx="205">
                  <c:v>0.15743209876543213</c:v>
                </c:pt>
                <c:pt idx="206">
                  <c:v>1.7296296296296296E-2</c:v>
                </c:pt>
                <c:pt idx="207">
                  <c:v>3.5197530864197538E-2</c:v>
                </c:pt>
                <c:pt idx="208">
                  <c:v>7.5555555555555567E-3</c:v>
                </c:pt>
                <c:pt idx="209">
                  <c:v>2.7641975308641979E-2</c:v>
                </c:pt>
              </c:numCache>
            </c:numRef>
          </c:val>
        </c:ser>
        <c:axId val="203507968"/>
        <c:axId val="259026944"/>
      </c:barChart>
      <c:catAx>
        <c:axId val="203507968"/>
        <c:scaling>
          <c:orientation val="minMax"/>
        </c:scaling>
        <c:axPos val="b"/>
        <c:tickLblPos val="nextTo"/>
        <c:crossAx val="259026944"/>
        <c:crosses val="autoZero"/>
        <c:auto val="1"/>
        <c:lblAlgn val="ctr"/>
        <c:lblOffset val="100"/>
      </c:catAx>
      <c:valAx>
        <c:axId val="259026944"/>
        <c:scaling>
          <c:orientation val="minMax"/>
        </c:scaling>
        <c:axPos val="l"/>
        <c:majorGridlines/>
        <c:numFmt formatCode="#,000%" sourceLinked="0"/>
        <c:tickLblPos val="nextTo"/>
        <c:crossAx val="2035079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[(EA) - Setka v1.43 R321 - EURAUD_M0kass_v1_dd.xlsm]Анализ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результатов'!$AD$4:$AD$74</c:f>
              <c:numCache>
                <c:formatCode>General</c:formatCode>
                <c:ptCount val="70"/>
                <c:pt idx="0">
                  <c:v>19</c:v>
                </c:pt>
                <c:pt idx="1">
                  <c:v>14</c:v>
                </c:pt>
                <c:pt idx="2">
                  <c:v>13</c:v>
                </c:pt>
                <c:pt idx="3">
                  <c:v>6</c:v>
                </c:pt>
                <c:pt idx="4">
                  <c:v>15</c:v>
                </c:pt>
                <c:pt idx="5">
                  <c:v>14</c:v>
                </c:pt>
                <c:pt idx="6">
                  <c:v>16</c:v>
                </c:pt>
                <c:pt idx="7">
                  <c:v>24</c:v>
                </c:pt>
                <c:pt idx="8">
                  <c:v>36</c:v>
                </c:pt>
                <c:pt idx="9">
                  <c:v>26</c:v>
                </c:pt>
                <c:pt idx="10">
                  <c:v>12</c:v>
                </c:pt>
                <c:pt idx="11">
                  <c:v>15</c:v>
                </c:pt>
                <c:pt idx="12">
                  <c:v>30</c:v>
                </c:pt>
                <c:pt idx="13">
                  <c:v>24</c:v>
                </c:pt>
                <c:pt idx="14">
                  <c:v>23</c:v>
                </c:pt>
                <c:pt idx="15">
                  <c:v>17</c:v>
                </c:pt>
                <c:pt idx="16">
                  <c:v>9</c:v>
                </c:pt>
                <c:pt idx="17">
                  <c:v>12</c:v>
                </c:pt>
                <c:pt idx="18">
                  <c:v>7</c:v>
                </c:pt>
                <c:pt idx="19">
                  <c:v>3</c:v>
                </c:pt>
                <c:pt idx="20">
                  <c:v>8</c:v>
                </c:pt>
                <c:pt idx="21">
                  <c:v>6</c:v>
                </c:pt>
                <c:pt idx="22">
                  <c:v>12</c:v>
                </c:pt>
                <c:pt idx="23">
                  <c:v>3</c:v>
                </c:pt>
                <c:pt idx="24">
                  <c:v>1</c:v>
                </c:pt>
                <c:pt idx="26">
                  <c:v>2</c:v>
                </c:pt>
                <c:pt idx="27">
                  <c:v>6</c:v>
                </c:pt>
                <c:pt idx="28">
                  <c:v>5</c:v>
                </c:pt>
                <c:pt idx="29">
                  <c:v>3</c:v>
                </c:pt>
                <c:pt idx="30">
                  <c:v>7</c:v>
                </c:pt>
                <c:pt idx="31">
                  <c:v>5</c:v>
                </c:pt>
                <c:pt idx="32">
                  <c:v>2</c:v>
                </c:pt>
                <c:pt idx="33">
                  <c:v>2</c:v>
                </c:pt>
                <c:pt idx="34">
                  <c:v>5</c:v>
                </c:pt>
                <c:pt idx="35">
                  <c:v>7</c:v>
                </c:pt>
                <c:pt idx="36">
                  <c:v>3</c:v>
                </c:pt>
                <c:pt idx="37">
                  <c:v>2</c:v>
                </c:pt>
                <c:pt idx="38">
                  <c:v>6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4">
                  <c:v>1</c:v>
                </c:pt>
                <c:pt idx="45">
                  <c:v>3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2</c:v>
                </c:pt>
                <c:pt idx="50">
                  <c:v>3</c:v>
                </c:pt>
                <c:pt idx="51">
                  <c:v>2</c:v>
                </c:pt>
                <c:pt idx="52">
                  <c:v>1</c:v>
                </c:pt>
                <c:pt idx="53">
                  <c:v>1</c:v>
                </c:pt>
                <c:pt idx="54">
                  <c:v>6</c:v>
                </c:pt>
                <c:pt idx="55">
                  <c:v>2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6</c:v>
                </c:pt>
                <c:pt idx="61">
                  <c:v>11</c:v>
                </c:pt>
                <c:pt idx="62">
                  <c:v>21</c:v>
                </c:pt>
                <c:pt idx="63">
                  <c:v>15</c:v>
                </c:pt>
                <c:pt idx="64">
                  <c:v>17</c:v>
                </c:pt>
                <c:pt idx="65">
                  <c:v>3</c:v>
                </c:pt>
                <c:pt idx="66">
                  <c:v>2</c:v>
                </c:pt>
                <c:pt idx="67">
                  <c:v>4</c:v>
                </c:pt>
                <c:pt idx="68">
                  <c:v>3</c:v>
                </c:pt>
                <c:pt idx="69">
                  <c:v>4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результатов'!$AE$4:$AE$74</c:f>
              <c:numCache>
                <c:formatCode>General</c:formatCode>
                <c:ptCount val="70"/>
                <c:pt idx="0">
                  <c:v>4</c:v>
                </c:pt>
                <c:pt idx="1">
                  <c:v>10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5</c:v>
                </c:pt>
                <c:pt idx="7">
                  <c:v>3</c:v>
                </c:pt>
                <c:pt idx="8">
                  <c:v>9</c:v>
                </c:pt>
                <c:pt idx="9">
                  <c:v>9</c:v>
                </c:pt>
                <c:pt idx="10">
                  <c:v>5</c:v>
                </c:pt>
                <c:pt idx="11">
                  <c:v>1</c:v>
                </c:pt>
                <c:pt idx="12">
                  <c:v>6</c:v>
                </c:pt>
                <c:pt idx="13">
                  <c:v>10</c:v>
                </c:pt>
                <c:pt idx="14">
                  <c:v>10</c:v>
                </c:pt>
                <c:pt idx="15">
                  <c:v>7</c:v>
                </c:pt>
                <c:pt idx="16">
                  <c:v>4</c:v>
                </c:pt>
                <c:pt idx="17">
                  <c:v>1</c:v>
                </c:pt>
                <c:pt idx="18">
                  <c:v>4</c:v>
                </c:pt>
                <c:pt idx="19">
                  <c:v>2</c:v>
                </c:pt>
                <c:pt idx="20">
                  <c:v>1</c:v>
                </c:pt>
                <c:pt idx="21">
                  <c:v>2</c:v>
                </c:pt>
                <c:pt idx="22">
                  <c:v>5</c:v>
                </c:pt>
                <c:pt idx="23">
                  <c:v>4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8">
                  <c:v>6</c:v>
                </c:pt>
                <c:pt idx="29">
                  <c:v>2</c:v>
                </c:pt>
                <c:pt idx="30">
                  <c:v>4</c:v>
                </c:pt>
                <c:pt idx="31">
                  <c:v>3</c:v>
                </c:pt>
                <c:pt idx="32">
                  <c:v>1</c:v>
                </c:pt>
                <c:pt idx="34">
                  <c:v>1</c:v>
                </c:pt>
                <c:pt idx="35">
                  <c:v>1</c:v>
                </c:pt>
                <c:pt idx="37">
                  <c:v>3</c:v>
                </c:pt>
                <c:pt idx="38">
                  <c:v>1</c:v>
                </c:pt>
                <c:pt idx="40">
                  <c:v>1</c:v>
                </c:pt>
                <c:pt idx="41">
                  <c:v>3</c:v>
                </c:pt>
                <c:pt idx="42">
                  <c:v>1</c:v>
                </c:pt>
                <c:pt idx="43">
                  <c:v>1</c:v>
                </c:pt>
                <c:pt idx="45">
                  <c:v>1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1">
                  <c:v>1</c:v>
                </c:pt>
                <c:pt idx="52">
                  <c:v>3</c:v>
                </c:pt>
                <c:pt idx="54">
                  <c:v>2</c:v>
                </c:pt>
                <c:pt idx="55">
                  <c:v>1</c:v>
                </c:pt>
                <c:pt idx="60">
                  <c:v>2</c:v>
                </c:pt>
                <c:pt idx="61">
                  <c:v>6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2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результатов'!$AF$4:$AF$74</c:f>
              <c:numCache>
                <c:formatCode>General</c:formatCode>
                <c:ptCount val="70"/>
                <c:pt idx="0">
                  <c:v>3</c:v>
                </c:pt>
                <c:pt idx="1">
                  <c:v>2</c:v>
                </c:pt>
                <c:pt idx="4">
                  <c:v>3</c:v>
                </c:pt>
                <c:pt idx="5">
                  <c:v>3</c:v>
                </c:pt>
                <c:pt idx="7">
                  <c:v>4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20">
                  <c:v>2</c:v>
                </c:pt>
                <c:pt idx="21">
                  <c:v>1</c:v>
                </c:pt>
                <c:pt idx="26">
                  <c:v>1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7">
                  <c:v>1</c:v>
                </c:pt>
                <c:pt idx="40">
                  <c:v>2</c:v>
                </c:pt>
                <c:pt idx="44">
                  <c:v>1</c:v>
                </c:pt>
                <c:pt idx="56">
                  <c:v>1</c:v>
                </c:pt>
                <c:pt idx="61">
                  <c:v>3</c:v>
                </c:pt>
                <c:pt idx="64">
                  <c:v>1</c:v>
                </c:pt>
                <c:pt idx="66">
                  <c:v>1</c:v>
                </c:pt>
                <c:pt idx="67">
                  <c:v>2</c:v>
                </c:pt>
                <c:pt idx="69">
                  <c:v>1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результатов'!$AG$4:$AG$74</c:f>
              <c:numCache>
                <c:formatCode>General</c:formatCode>
                <c:ptCount val="70"/>
                <c:pt idx="0">
                  <c:v>2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3">
                  <c:v>3</c:v>
                </c:pt>
                <c:pt idx="17">
                  <c:v>2</c:v>
                </c:pt>
                <c:pt idx="20">
                  <c:v>1</c:v>
                </c:pt>
                <c:pt idx="21">
                  <c:v>2</c:v>
                </c:pt>
                <c:pt idx="25">
                  <c:v>1</c:v>
                </c:pt>
                <c:pt idx="29">
                  <c:v>1</c:v>
                </c:pt>
                <c:pt idx="31">
                  <c:v>1</c:v>
                </c:pt>
                <c:pt idx="34">
                  <c:v>1</c:v>
                </c:pt>
                <c:pt idx="40">
                  <c:v>1</c:v>
                </c:pt>
                <c:pt idx="48">
                  <c:v>1</c:v>
                </c:pt>
                <c:pt idx="50">
                  <c:v>1</c:v>
                </c:pt>
                <c:pt idx="54">
                  <c:v>1</c:v>
                </c:pt>
                <c:pt idx="61">
                  <c:v>1</c:v>
                </c:pt>
                <c:pt idx="62">
                  <c:v>2</c:v>
                </c:pt>
                <c:pt idx="63">
                  <c:v>1</c:v>
                </c:pt>
                <c:pt idx="64">
                  <c:v>3</c:v>
                </c:pt>
                <c:pt idx="68">
                  <c:v>1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результатов'!$AH$4:$AH$74</c:f>
              <c:numCache>
                <c:formatCode>General</c:formatCode>
                <c:ptCount val="70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8">
                  <c:v>3</c:v>
                </c:pt>
                <c:pt idx="9">
                  <c:v>2</c:v>
                </c:pt>
                <c:pt idx="12">
                  <c:v>1</c:v>
                </c:pt>
                <c:pt idx="14">
                  <c:v>2</c:v>
                </c:pt>
                <c:pt idx="15">
                  <c:v>1</c:v>
                </c:pt>
                <c:pt idx="20">
                  <c:v>2</c:v>
                </c:pt>
                <c:pt idx="22">
                  <c:v>1</c:v>
                </c:pt>
                <c:pt idx="31">
                  <c:v>1</c:v>
                </c:pt>
                <c:pt idx="32">
                  <c:v>1</c:v>
                </c:pt>
                <c:pt idx="37">
                  <c:v>1</c:v>
                </c:pt>
                <c:pt idx="54">
                  <c:v>1</c:v>
                </c:pt>
                <c:pt idx="61">
                  <c:v>1</c:v>
                </c:pt>
                <c:pt idx="62">
                  <c:v>1</c:v>
                </c:pt>
                <c:pt idx="64">
                  <c:v>1</c:v>
                </c:pt>
                <c:pt idx="66">
                  <c:v>1</c:v>
                </c:pt>
                <c:pt idx="69">
                  <c:v>1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результатов'!$AI$4:$AI$74</c:f>
              <c:numCache>
                <c:formatCode>General</c:formatCode>
                <c:ptCount val="70"/>
                <c:pt idx="0">
                  <c:v>1</c:v>
                </c:pt>
                <c:pt idx="1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2">
                  <c:v>1</c:v>
                </c:pt>
                <c:pt idx="13">
                  <c:v>3</c:v>
                </c:pt>
                <c:pt idx="15">
                  <c:v>1</c:v>
                </c:pt>
                <c:pt idx="17">
                  <c:v>2</c:v>
                </c:pt>
                <c:pt idx="19">
                  <c:v>1</c:v>
                </c:pt>
                <c:pt idx="38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1</c:v>
                </c:pt>
                <c:pt idx="62">
                  <c:v>1</c:v>
                </c:pt>
                <c:pt idx="63">
                  <c:v>1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cat>
            <c:multiLvlStrRef>
              <c:f>'Анализ результатов'!$AB$4:$AC$74</c:f>
              <c:multiLvlStrCache>
                <c:ptCount val="70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июн</c:v>
                  </c:pt>
                  <c:pt idx="53">
                    <c:v>июл</c:v>
                  </c:pt>
                  <c:pt idx="54">
                    <c:v>авг</c:v>
                  </c:pt>
                  <c:pt idx="55">
                    <c:v>сен</c:v>
                  </c:pt>
                  <c:pt idx="56">
                    <c:v>окт</c:v>
                  </c:pt>
                  <c:pt idx="57">
                    <c:v>ноя</c:v>
                  </c:pt>
                  <c:pt idx="58">
                    <c:v>дек</c:v>
                  </c:pt>
                  <c:pt idx="59">
                    <c:v>янв</c:v>
                  </c:pt>
                  <c:pt idx="60">
                    <c:v>фев</c:v>
                  </c:pt>
                  <c:pt idx="61">
                    <c:v>мар</c:v>
                  </c:pt>
                  <c:pt idx="62">
                    <c:v>апр</c:v>
                  </c:pt>
                  <c:pt idx="63">
                    <c:v>май</c:v>
                  </c:pt>
                  <c:pt idx="64">
                    <c:v>июн</c:v>
                  </c:pt>
                  <c:pt idx="65">
                    <c:v>июл</c:v>
                  </c:pt>
                  <c:pt idx="66">
                    <c:v>авг</c:v>
                  </c:pt>
                  <c:pt idx="67">
                    <c:v>сен</c:v>
                  </c:pt>
                  <c:pt idx="68">
                    <c:v>окт</c:v>
                  </c:pt>
                  <c:pt idx="69">
                    <c:v>ноя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59">
                    <c:v>2020</c:v>
                  </c:pt>
                </c:lvl>
              </c:multiLvlStrCache>
            </c:multiLvlStrRef>
          </c:cat>
          <c:val>
            <c:numRef>
              <c:f>'Анализ результатов'!$AJ$4:$AJ$74</c:f>
              <c:numCache>
                <c:formatCode>General</c:formatCode>
                <c:ptCount val="70"/>
                <c:pt idx="1">
                  <c:v>1</c:v>
                </c:pt>
                <c:pt idx="6">
                  <c:v>2</c:v>
                </c:pt>
                <c:pt idx="8">
                  <c:v>1</c:v>
                </c:pt>
                <c:pt idx="11">
                  <c:v>1</c:v>
                </c:pt>
                <c:pt idx="12">
                  <c:v>1</c:v>
                </c:pt>
                <c:pt idx="15">
                  <c:v>1</c:v>
                </c:pt>
                <c:pt idx="21">
                  <c:v>1</c:v>
                </c:pt>
                <c:pt idx="22">
                  <c:v>1</c:v>
                </c:pt>
                <c:pt idx="26">
                  <c:v>1</c:v>
                </c:pt>
                <c:pt idx="38">
                  <c:v>1</c:v>
                </c:pt>
                <c:pt idx="41">
                  <c:v>1</c:v>
                </c:pt>
                <c:pt idx="43">
                  <c:v>1</c:v>
                </c:pt>
                <c:pt idx="63">
                  <c:v>1</c:v>
                </c:pt>
                <c:pt idx="68">
                  <c:v>1</c:v>
                </c:pt>
              </c:numCache>
            </c:numRef>
          </c:val>
        </c:ser>
        <c:overlap val="100"/>
        <c:axId val="280233472"/>
        <c:axId val="281146496"/>
      </c:barChart>
      <c:catAx>
        <c:axId val="280233472"/>
        <c:scaling>
          <c:orientation val="minMax"/>
        </c:scaling>
        <c:axPos val="l"/>
        <c:tickLblPos val="nextTo"/>
        <c:crossAx val="281146496"/>
        <c:crosses val="autoZero"/>
        <c:auto val="1"/>
        <c:lblAlgn val="ctr"/>
        <c:lblOffset val="100"/>
      </c:catAx>
      <c:valAx>
        <c:axId val="281146496"/>
        <c:scaling>
          <c:orientation val="minMax"/>
        </c:scaling>
        <c:axPos val="b"/>
        <c:majorGridlines/>
        <c:numFmt formatCode="General" sourceLinked="1"/>
        <c:tickLblPos val="nextTo"/>
        <c:crossAx val="2802334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F:\Tests_and_sets\(EA)%20-%20Setka%20v1.43%20-%20EURAUD%20M0kass\(EA)%20-%20Setka%20v1.43%20R321%20-%20EURAUD_M0kass_v1_dd711\(EA)%20-%20Setka%20v1.43%20R321%20-%20EURAUD_M0kass_v1_dd711_150115-201120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0985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8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9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n" refreshedDate="44162.587961458332" createdVersion="3" refreshedVersion="3" minRefreshableVersion="3" recordCount="887">
  <cacheSource type="worksheet">
    <worksheetSource ref="A1:O888" sheet="Данные из терминала"/>
  </cacheSource>
  <cacheFields count="15">
    <cacheField name="№№ сетки" numFmtId="0">
      <sharedItems containsSemiMixedTypes="0" containsString="0" containsNumber="1" containsInteger="1" minValue="1" maxValue="887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7" count="7">
        <n v="4"/>
        <n v="2"/>
        <n v="1"/>
        <n v="3"/>
        <n v="5"/>
        <n v="6"/>
        <n v="7"/>
      </sharedItems>
    </cacheField>
    <cacheField name="Максимальный лот" numFmtId="0">
      <sharedItems containsSemiMixedTypes="0" containsString="0" containsNumber="1" minValue="0.01" maxValue="0.28000000000000003"/>
    </cacheField>
    <cacheField name="Общая лотность" numFmtId="0">
      <sharedItems containsSemiMixedTypes="0" containsString="0" containsNumber="1" minValue="0.01" maxValue="0.45"/>
    </cacheField>
    <cacheField name="Дата открытия" numFmtId="177">
      <sharedItems containsSemiMixedTypes="0" containsNonDate="0" containsDate="1" containsString="0" minDate="2015-01-15T01:01:00" maxDate="2020-11-13T16:15:00"/>
    </cacheField>
    <cacheField name="Цена открытия" numFmtId="0">
      <sharedItems containsSemiMixedTypes="0" containsString="0" containsNumber="1" minValue="1.3725400000000001" maxValue="1.82124"/>
    </cacheField>
    <cacheField name="Дальний ордер дата" numFmtId="177">
      <sharedItems containsSemiMixedTypes="0" containsNonDate="0" containsDate="1" containsString="0" minDate="2015-01-15T09:48:00" maxDate="2020-11-16T17:09:00"/>
    </cacheField>
    <cacheField name="Дальний ордер цена" numFmtId="0">
      <sharedItems containsSemiMixedTypes="0" containsString="0" containsNumber="1" minValue="1.3692800000000001" maxValue="1.83589"/>
    </cacheField>
    <cacheField name="Дата закрытия" numFmtId="177">
      <sharedItems containsSemiMixedTypes="0" containsNonDate="0" containsDate="1" containsString="0" minDate="2015-01-15T11:08:00" maxDate="2020-11-17T14:32:00"/>
    </cacheField>
    <cacheField name="Цена закрытия" numFmtId="0">
      <sharedItems containsSemiMixedTypes="0" containsString="0" containsNumber="1" minValue="1.3704000000000001" maxValue="1.8236000000000001"/>
    </cacheField>
    <cacheField name="Размер сетки пипс " numFmtId="0">
      <sharedItems containsSemiMixedTypes="0" containsString="0" containsNumber="1" minValue="0" maxValue="416.00000000000182"/>
    </cacheField>
    <cacheField name="Пипсов до TP" numFmtId="0">
      <sharedItems containsSemiMixedTypes="0" containsString="0" containsNumber="1" minValue="21.399999999997817" maxValue="137"/>
    </cacheField>
    <cacheField name="Прибыль" numFmtId="0">
      <sharedItems containsSemiMixedTypes="0" containsString="0" containsNumber="1" minValue="1.47" maxValue="123.10000000000002"/>
    </cacheField>
    <cacheField name="Время сетки" numFmtId="175">
      <sharedItems containsSemiMixedTypes="0" containsDate="1" containsString="0" containsMixedTypes="1" minDate="1900-01-07T00:01:11" maxDate="1900-01-10T05:14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ilann" refreshedDate="44162.588198958336" createdVersion="2" refreshedVersion="3" recordCount="887">
  <cacheSource type="worksheet">
    <worksheetSource ref="J1:Q888" sheet="Данные из терминала"/>
  </cacheSource>
  <cacheFields count="9">
    <cacheField name="Дата закрытия" numFmtId="177">
      <sharedItems containsSemiMixedTypes="0" containsNonDate="0" containsDate="1" containsString="0" minDate="2015-01-15T11:08:00" maxDate="2020-11-17T14:32:00" count="887">
        <d v="2015-01-15T11:08:00"/>
        <d v="2015-01-15T23:08:00"/>
        <d v="2015-01-16T09:54:00"/>
        <d v="2015-01-19T09:39:00"/>
        <d v="2015-01-19T16:23:00"/>
        <d v="2015-01-20T16:21:00"/>
        <d v="2015-01-21T09:47:00"/>
        <d v="2015-01-21T04:37:00"/>
        <d v="2015-01-21T13:00:00"/>
        <d v="2015-01-21T15:46:00"/>
        <d v="2015-01-21T17:16:00"/>
        <d v="2015-01-21T22:22:00"/>
        <d v="2015-01-22T03:53:00"/>
        <d v="2015-01-23T13:46:00"/>
        <d v="2015-01-22T13:01:00"/>
        <d v="2015-01-22T13:44:00"/>
        <d v="2015-01-23T09:46:00"/>
        <d v="2015-01-23T12:43:00"/>
        <d v="2015-01-23T14:28:00"/>
        <d v="2015-01-23T19:59:00"/>
        <d v="2015-01-26T01:15:00"/>
        <d v="2015-01-26T22:53:00"/>
        <d v="2015-01-27T09:14:00"/>
        <d v="2015-01-28T11:29:00"/>
        <d v="2015-01-28T13:55:00"/>
        <d v="2015-01-29T06:44:00"/>
        <d v="2015-01-30T16:58:00"/>
        <d v="2015-01-29T15:27:00"/>
        <d v="2015-01-29T18:52:00"/>
        <d v="2015-01-30T14:53:00"/>
        <d v="2015-02-02T07:12:00"/>
        <d v="2015-02-02T09:31:00"/>
        <d v="2015-02-02T09:49:00"/>
        <d v="2015-02-02T12:25:00"/>
        <d v="2015-02-02T20:50:00"/>
        <d v="2015-02-03T04:29:00"/>
        <d v="2015-02-03T09:55:00"/>
        <d v="2015-02-03T17:27:00"/>
        <d v="2015-02-03T23:58:00"/>
        <d v="2015-02-04T11:27:00"/>
        <d v="2015-02-04T12:17:00"/>
        <d v="2015-02-05T01:47:00"/>
        <d v="2015-02-05T13:17:00"/>
        <d v="2015-02-10T15:31:00"/>
        <d v="2015-02-06T14:47:00"/>
        <d v="2015-02-10T18:09:00"/>
        <d v="2015-02-11T11:32:00"/>
        <d v="2015-02-12T04:46:00"/>
        <d v="2015-02-12T16:46:00"/>
        <d v="2015-02-12T17:11:00"/>
        <d v="2015-02-13T08:58:00"/>
        <d v="2015-02-13T13:59:00"/>
        <d v="2015-02-17T12:52:00"/>
        <d v="2015-02-17T13:51:00"/>
        <d v="2015-02-20T16:23:00"/>
        <d v="2015-02-24T16:23:00"/>
        <d v="2015-02-25T08:30:00"/>
        <d v="2015-02-26T09:18:00"/>
        <d v="2015-03-03T04:29:00"/>
        <d v="2015-03-05T14:37:00"/>
        <d v="2015-03-10T12:29:00"/>
        <d v="2015-03-11T07:31:00"/>
        <d v="2015-03-12T09:57:00"/>
        <d v="2015-03-12T15:15:00"/>
        <d v="2015-03-13T05:46:00"/>
        <d v="2015-03-13T11:36:00"/>
        <d v="2015-03-13T15:47:00"/>
        <d v="2015-03-19T09:23:00"/>
        <d v="2015-03-18T22:02:00"/>
        <d v="2015-03-20T19:57:00"/>
        <d v="2015-03-24T00:55:00"/>
        <d v="2015-03-24T09:53:00"/>
        <d v="2015-03-24T14:49:00"/>
        <d v="2015-03-27T09:43:00"/>
        <d v="2015-04-02T08:46:00"/>
        <d v="2015-04-09T04:57:00"/>
        <d v="2015-04-10T15:53:00"/>
        <d v="2015-04-15T16:00:00"/>
        <d v="2015-04-16T19:33:00"/>
        <d v="2015-04-17T21:30:00"/>
        <d v="2015-04-24T14:15:00"/>
        <d v="2015-04-27T10:23:00"/>
        <d v="2015-04-28T16:46:00"/>
        <d v="2015-04-30T02:46:00"/>
        <d v="2015-04-30T16:17:00"/>
        <d v="2015-05-01T04:25:00"/>
        <d v="2015-05-01T08:49:00"/>
        <d v="2015-05-05T11:50:00"/>
        <d v="2015-05-06T15:52:00"/>
        <d v="2015-05-07T09:53:00"/>
        <d v="2015-05-08T03:37:00"/>
        <d v="2015-05-08T08:20:00"/>
        <d v="2015-05-08T10:05:00"/>
        <d v="2015-05-08T15:23:00"/>
        <d v="2015-05-11T09:05:00"/>
        <d v="2015-05-11T14:46:00"/>
        <d v="2015-05-12T09:49:00"/>
        <d v="2015-05-12T15:43:00"/>
        <d v="2015-05-13T10:33:00"/>
        <d v="2015-05-14T08:09:00"/>
        <d v="2015-05-14T13:37:00"/>
        <d v="2015-05-14T20:15:00"/>
        <d v="2015-05-14T20:45:00"/>
        <d v="2015-05-15T08:22:00"/>
        <d v="2015-05-18T12:41:00"/>
        <d v="2015-05-21T08:00:00"/>
        <d v="2015-05-20T16:55:00"/>
        <d v="2015-05-28T07:33:00"/>
        <d v="2015-05-29T11:34:00"/>
        <d v="2015-06-01T14:14:00"/>
        <d v="2015-06-01T18:07:00"/>
        <d v="2015-06-02T10:52:00"/>
        <d v="2015-06-02T12:19:00"/>
        <d v="2015-06-02T15:06:00"/>
        <d v="2015-06-02T16:10:00"/>
        <d v="2015-06-03T15:32:00"/>
        <d v="2015-06-04T13:18:00"/>
        <d v="2015-06-04T16:35:00"/>
        <d v="2015-06-04T19:55:00"/>
        <d v="2015-06-05T18:47:00"/>
        <d v="2015-06-09T12:21:00"/>
        <d v="2015-06-09T02:42:00"/>
        <d v="2015-06-10T06:27:00"/>
        <d v="2015-06-09T17:19:00"/>
        <d v="2015-06-12T15:02:00"/>
        <d v="2015-06-15T10:06:00"/>
        <d v="2015-06-14T23:00:00"/>
        <d v="2015-06-17T05:03:00"/>
        <d v="2015-06-17T12:43:00"/>
        <d v="2015-06-18T01:29:00"/>
        <d v="2015-06-21T23:00:00"/>
        <d v="2015-06-28T23:00:00"/>
        <d v="2015-06-30T08:34:00"/>
        <d v="2015-07-02T22:05:00"/>
        <d v="2015-07-06T04:16:00"/>
        <d v="2015-07-06T16:30:00"/>
        <d v="2015-07-06T21:24:00"/>
        <d v="2015-07-07T07:32:00"/>
        <d v="2015-07-08T12:59:00"/>
        <d v="2015-07-08T06:36:00"/>
        <d v="2015-07-08T16:02:00"/>
        <d v="2015-07-09T03:30:00"/>
        <d v="2015-07-09T14:10:00"/>
        <d v="2015-07-09T16:09:00"/>
        <d v="2015-07-10T20:31:00"/>
        <d v="2015-07-15T10:43:00"/>
        <d v="2015-07-13T10:07:00"/>
        <d v="2015-07-14T14:33:00"/>
        <d v="2015-07-20T04:58:00"/>
        <d v="2015-07-21T21:41:00"/>
        <d v="2015-07-22T05:44:00"/>
        <d v="2015-07-22T09:24:00"/>
        <d v="2015-07-22T13:46:00"/>
        <d v="2015-07-28T12:06:00"/>
        <d v="2015-07-30T13:16:00"/>
        <d v="2015-07-31T08:42:00"/>
        <d v="2015-07-31T14:30:00"/>
        <d v="2015-08-04T08:05:00"/>
        <d v="2015-08-07T14:30:00"/>
        <d v="2015-08-07T15:21:00"/>
        <d v="2015-08-11T03:47:00"/>
        <d v="2015-08-12T12:34:00"/>
        <d v="2015-08-12T03:16:00"/>
        <d v="2015-08-12T06:59:00"/>
        <d v="2015-08-12T14:02:00"/>
        <d v="2015-08-12T14:34:00"/>
        <d v="2015-08-13T03:17:00"/>
        <d v="2015-08-12T18:56:00"/>
        <d v="2015-08-18T09:20:00"/>
        <d v="2015-08-19T04:58:00"/>
        <d v="2015-08-21T17:01:00"/>
        <d v="2015-08-21T12:59:00"/>
        <d v="2015-08-21T22:42:00"/>
        <d v="2015-08-24T03:05:00"/>
        <d v="2015-08-24T07:56:00"/>
        <d v="2015-08-24T12:03:00"/>
        <d v="2015-08-24T13:51:00"/>
        <d v="2015-08-24T15:02:00"/>
        <d v="2015-08-25T10:44:00"/>
        <d v="2015-08-25T21:20:00"/>
        <d v="2015-08-26T07:01:00"/>
        <d v="2015-08-26T11:29:00"/>
        <d v="2015-08-27T06:52:00"/>
        <d v="2015-08-27T13:55:00"/>
        <d v="2015-08-27T14:52:00"/>
        <d v="2015-08-27T17:53:00"/>
        <d v="2015-08-28T02:06:00"/>
        <d v="2015-08-28T15:43:00"/>
        <d v="2015-08-28T20:18:00"/>
        <d v="2015-08-31T14:12:00"/>
        <d v="2015-09-02T09:35:00"/>
        <d v="2015-09-02T03:30:00"/>
        <d v="2015-09-03T03:30:00"/>
        <d v="2015-09-02T20:25:00"/>
        <d v="2015-09-03T04:34:00"/>
        <d v="2015-09-03T13:01:00"/>
        <d v="2015-09-04T04:24:00"/>
        <d v="2015-09-08T09:05:00"/>
        <d v="2015-09-08T11:07:00"/>
        <d v="2015-09-08T10:16:00"/>
        <d v="2015-09-08T20:26:00"/>
        <d v="2015-09-09T04:36:00"/>
        <d v="2015-09-09T10:46:00"/>
        <d v="2015-09-09T17:10:00"/>
        <d v="2015-09-10T06:54:00"/>
        <d v="2015-09-10T21:37:00"/>
        <d v="2015-09-11T09:28:00"/>
        <d v="2015-09-11T09:56:00"/>
        <d v="2015-09-11T17:07:00"/>
        <d v="2015-09-14T07:03:00"/>
        <d v="2015-09-14T13:41:00"/>
        <d v="2015-09-14T16:15:00"/>
        <d v="2015-09-15T03:55:00"/>
        <d v="2015-09-15T07:05:00"/>
        <d v="2015-09-16T14:40:00"/>
        <d v="2015-09-16T18:33:00"/>
        <d v="2015-09-17T20:38:00"/>
        <d v="2015-09-17T10:18:00"/>
        <d v="2015-09-17T20:06:00"/>
        <d v="2015-09-17T21:48:00"/>
        <d v="2015-09-18T08:42:00"/>
        <d v="2015-09-18T10:01:00"/>
        <d v="2015-09-18T21:14:00"/>
        <d v="2015-09-18T21:34:00"/>
        <d v="2015-09-21T10:03:00"/>
        <d v="2015-09-21T16:22:00"/>
        <d v="2015-09-22T07:58:00"/>
        <d v="2015-09-22T17:51:00"/>
        <d v="2015-09-23T10:43:00"/>
        <d v="2015-09-24T18:31:00"/>
        <d v="2015-09-23T20:37:00"/>
        <d v="2015-09-24T08:35:00"/>
        <d v="2015-09-24T19:33:00"/>
        <d v="2015-09-24T21:10:00"/>
        <d v="2015-09-25T09:21:00"/>
        <d v="2015-09-25T12:12:00"/>
        <d v="2015-09-25T13:47:00"/>
        <d v="2015-09-25T14:09:00"/>
        <d v="2015-09-25T15:40:00"/>
        <d v="2015-09-29T13:54:00"/>
        <d v="2015-09-29T18:43:00"/>
        <d v="2015-09-30T01:05:00"/>
        <d v="2015-10-01T18:00:00"/>
        <d v="2015-09-30T10:31:00"/>
        <d v="2015-10-02T03:30:00"/>
        <d v="2015-10-02T16:15:00"/>
        <d v="2015-10-02T17:53:00"/>
        <d v="2015-10-05T20:14:00"/>
        <d v="2015-10-06T13:05:00"/>
        <d v="2015-10-06T10:45:00"/>
        <d v="2015-10-06T15:23:00"/>
        <d v="2015-10-08T03:55:00"/>
        <d v="2015-10-08T09:19:00"/>
        <d v="2015-10-08T13:30:00"/>
        <d v="2015-10-08T17:42:00"/>
        <d v="2015-10-09T08:27:00"/>
        <d v="2015-10-13T01:54:00"/>
        <d v="2015-10-13T08:32:00"/>
        <d v="2015-10-13T11:29:00"/>
        <d v="2015-10-13T16:04:00"/>
        <d v="2015-10-14T10:04:00"/>
        <d v="2015-10-14T03:31:00"/>
        <d v="2015-10-14T10:50:00"/>
        <d v="2015-10-14T14:51:00"/>
        <d v="2015-10-14T18:46:00"/>
        <d v="2015-10-14T21:09:00"/>
        <d v="2015-10-15T06:42:00"/>
        <d v="2015-10-15T14:38:00"/>
        <d v="2015-10-15T15:38:00"/>
        <d v="2015-10-16T10:11:00"/>
        <d v="2015-10-16T21:34:00"/>
        <d v="2015-10-19T14:37:00"/>
        <d v="2015-10-20T16:58:00"/>
        <d v="2015-10-20T17:54:00"/>
        <d v="2015-10-22T09:25:00"/>
        <d v="2015-10-22T17:59:00"/>
        <d v="2015-10-23T10:45:00"/>
        <d v="2015-10-23T16:41:00"/>
        <d v="2015-10-26T05:22:00"/>
        <d v="2015-10-26T14:03:00"/>
        <d v="2015-10-27T19:01:00"/>
        <d v="2015-10-28T19:59:00"/>
        <d v="2015-10-28T23:50:00"/>
        <d v="2015-10-29T11:15:00"/>
        <d v="2015-10-30T02:14:00"/>
        <d v="2015-10-30T18:01:00"/>
        <d v="2015-11-02T09:32:00"/>
        <d v="2015-11-02T14:48:00"/>
        <d v="2015-11-02T22:20:00"/>
        <d v="2015-11-03T16:46:00"/>
        <d v="2015-11-05T09:20:00"/>
        <d v="2015-11-05T17:05:00"/>
        <d v="2015-11-06T14:29:00"/>
        <d v="2015-11-06T16:22:00"/>
        <d v="2015-11-12T04:59:00"/>
        <d v="2015-11-12T15:43:00"/>
        <d v="2015-11-13T12:36:00"/>
        <d v="2015-11-17T11:50:00"/>
        <d v="2015-11-19T01:56:00"/>
        <d v="2015-11-18T02:55:00"/>
        <d v="2015-11-19T16:05:00"/>
        <d v="2015-11-23T16:59:00"/>
        <d v="2015-11-24T07:47:00"/>
        <d v="2015-11-27T07:46:00"/>
        <d v="2015-12-03T22:15:00"/>
        <d v="2015-12-04T18:26:00"/>
        <d v="2015-12-07T16:07:00"/>
        <d v="2015-12-08T14:46:00"/>
        <d v="2015-12-08T14:57:00"/>
        <d v="2015-12-08T16:52:00"/>
        <d v="2015-12-09T01:34:00"/>
        <d v="2015-12-09T09:31:00"/>
        <d v="2015-12-09T10:08:00"/>
        <d v="2015-12-09T18:30:00"/>
        <d v="2015-12-10T09:12:00"/>
        <d v="2015-12-10T11:49:00"/>
        <d v="2015-12-14T09:33:00"/>
        <d v="2015-12-10T18:17:00"/>
        <d v="2015-12-11T15:11:00"/>
        <d v="2015-12-14T00:17:00"/>
        <d v="2015-12-14T00:52:00"/>
        <d v="2015-12-14T12:27:00"/>
        <d v="2016-01-15T02:25:00"/>
        <d v="2016-01-15T03:58:00"/>
        <d v="2016-01-15T05:03:00"/>
        <d v="2016-01-15T05:48:00"/>
        <d v="2016-01-15T14:11:00"/>
        <d v="2016-01-15T15:37:00"/>
        <d v="2016-01-18T09:29:00"/>
        <d v="2016-01-19T01:18:00"/>
        <d v="2016-01-19T09:48:00"/>
        <d v="2016-01-19T13:34:00"/>
        <d v="2016-01-20T16:05:00"/>
        <d v="2016-01-19T15:11:00"/>
        <d v="2016-01-19T20:10:00"/>
        <d v="2016-01-20T03:31:00"/>
        <d v="2016-01-20T16:36:00"/>
        <d v="2016-01-21T00:39:00"/>
        <d v="2016-01-21T05:50:00"/>
        <d v="2016-01-21T09:08:00"/>
        <d v="2016-01-21T08:30:00"/>
        <d v="2016-01-21T08:39:00"/>
        <d v="2016-01-21T14:15:00"/>
        <d v="2016-01-21T20:18:00"/>
        <d v="2016-01-25T01:55:00"/>
        <d v="2016-01-22T00:51:00"/>
        <d v="2016-01-25T21:06:00"/>
        <d v="2016-01-25T19:04:00"/>
        <d v="2016-01-27T20:09:00"/>
        <d v="2016-01-27T01:30:00"/>
        <d v="2016-01-27T06:29:00"/>
        <d v="2016-01-27T07:26:00"/>
        <d v="2016-01-27T13:21:00"/>
        <d v="2016-01-27T17:39:00"/>
        <d v="2016-01-28T09:39:00"/>
        <d v="2016-01-28T12:02:00"/>
        <d v="2016-01-28T12:44:00"/>
        <d v="2016-01-28T13:28:00"/>
        <d v="2016-01-29T05:22:00"/>
        <d v="2016-01-29T06:14:00"/>
        <d v="2016-01-29T07:13:00"/>
        <d v="2016-01-29T09:07:00"/>
        <d v="2016-01-29T14:40:00"/>
        <d v="2016-01-29T11:22:00"/>
        <d v="2016-01-29T15:10:00"/>
        <d v="2016-02-01T21:20:00"/>
        <d v="2016-02-02T14:00:00"/>
        <d v="2016-02-02T14:22:00"/>
        <d v="2016-02-03T08:49:00"/>
        <d v="2016-02-02T20:03:00"/>
        <d v="2016-02-03T10:07:00"/>
        <d v="2016-02-03T15:54:00"/>
        <d v="2016-02-08T09:43:00"/>
        <d v="2016-02-05T19:49:00"/>
        <d v="2016-02-09T08:37:00"/>
        <d v="2016-02-09T09:05:00"/>
        <d v="2016-02-09T13:51:00"/>
        <d v="2016-02-09T15:15:00"/>
        <d v="2016-02-11T05:10:00"/>
        <d v="2016-02-10T14:24:00"/>
        <d v="2016-02-10T15:58:00"/>
        <d v="2016-02-11T01:14:00"/>
        <d v="2016-02-11T15:19:00"/>
        <d v="2016-02-11T20:30:00"/>
        <d v="2016-02-12T04:33:00"/>
        <d v="2016-02-12T09:13:00"/>
        <d v="2016-02-15T15:21:00"/>
        <d v="2016-02-16T10:05:00"/>
        <d v="2016-02-17T10:58:00"/>
        <d v="2016-02-16T14:20:00"/>
        <d v="2016-02-17T05:39:00"/>
        <d v="2016-02-19T01:47:00"/>
        <d v="2016-02-18T02:15:00"/>
        <d v="2016-02-18T20:50:00"/>
        <d v="2016-02-19T07:34:00"/>
        <d v="2016-02-19T17:21:00"/>
        <d v="2016-02-23T03:20:00"/>
        <d v="2016-02-23T14:59:00"/>
        <d v="2016-02-24T04:25:00"/>
        <d v="2016-02-24T15:45:00"/>
        <d v="2016-02-25T01:32:00"/>
        <d v="2016-02-25T08:51:00"/>
        <d v="2016-02-25T16:03:00"/>
        <d v="2016-02-25T14:19:00"/>
        <d v="2016-02-26T06:24:00"/>
        <d v="2016-02-26T10:01:00"/>
        <d v="2016-02-26T14:35:00"/>
        <d v="2016-02-29T01:22:00"/>
        <d v="2016-03-01T01:38:00"/>
        <d v="2016-02-29T17:11:00"/>
        <d v="2016-03-01T07:06:00"/>
        <d v="2016-03-01T08:31:00"/>
        <d v="2016-03-01T11:04:00"/>
        <d v="2016-03-01T16:21:00"/>
        <d v="2016-03-01T17:08:00"/>
        <d v="2016-03-02T14:02:00"/>
        <d v="2016-03-03T02:33:00"/>
        <d v="2016-03-03T11:47:00"/>
        <d v="2016-03-03T09:28:00"/>
        <d v="2016-03-07T11:06:00"/>
        <d v="2016-03-08T16:47:00"/>
        <d v="2016-03-09T09:06:00"/>
        <d v="2016-03-09T10:35:00"/>
        <d v="2016-03-09T16:51:00"/>
        <d v="2016-03-09T15:06:00"/>
        <d v="2016-03-09T18:39:00"/>
        <d v="2016-03-09T21:00:00"/>
        <d v="2016-03-14T09:07:00"/>
        <d v="2016-03-14T16:05:00"/>
        <d v="2016-03-15T03:20:00"/>
        <d v="2016-03-15T15:28:00"/>
        <d v="2016-03-15T17:16:00"/>
        <d v="2016-03-16T07:42:00"/>
        <d v="2016-03-16T10:05:00"/>
        <d v="2016-03-17T07:04:00"/>
        <d v="2016-03-18T10:33:00"/>
        <d v="2016-03-18T10:55:00"/>
        <d v="2016-03-23T15:02:00"/>
        <d v="2016-03-21T18:16:00"/>
        <d v="2016-03-22T16:26:00"/>
        <d v="2016-03-23T02:51:00"/>
        <d v="2016-03-23T15:40:00"/>
        <d v="2016-03-23T17:30:00"/>
        <d v="2016-03-30T09:18:00"/>
        <d v="2016-03-30T03:18:00"/>
        <d v="2016-03-31T19:17:00"/>
        <d v="2016-04-01T05:31:00"/>
        <d v="2016-04-05T04:02:00"/>
        <d v="2016-04-05T09:41:00"/>
        <d v="2016-04-05T17:45:00"/>
        <d v="2016-04-07T11:35:00"/>
        <d v="2016-04-06T08:52:00"/>
        <d v="2016-04-07T07:05:00"/>
        <d v="2016-04-08T03:17:00"/>
        <d v="2016-04-08T15:31:00"/>
        <d v="2016-04-08T14:33:00"/>
        <d v="2016-04-08T17:48:00"/>
        <d v="2016-04-11T08:29:00"/>
        <d v="2016-04-11T04:54:00"/>
        <d v="2016-04-11T09:47:00"/>
        <d v="2016-04-11T14:39:00"/>
        <d v="2016-04-11T15:21:00"/>
        <d v="2016-04-12T03:33:00"/>
        <d v="2016-04-12T18:33:00"/>
        <d v="2016-04-14T11:28:00"/>
        <d v="2016-04-14T11:55:00"/>
        <d v="2016-04-15T17:42:00"/>
        <d v="2016-04-18T09:53:00"/>
        <d v="2016-04-21T14:44:00"/>
        <d v="2016-04-21T17:33:00"/>
        <d v="2016-04-22T16:00:00"/>
        <d v="2016-04-28T08:47:00"/>
        <d v="2016-04-27T05:18:00"/>
        <d v="2016-04-28T16:28:00"/>
        <d v="2016-04-29T17:31:00"/>
        <d v="2016-05-02T13:26:00"/>
        <d v="2016-05-03T11:05:00"/>
        <d v="2016-05-06T03:30:00"/>
        <d v="2016-05-06T05:48:00"/>
        <d v="2016-05-09T13:55:00"/>
        <d v="2016-05-10T10:48:00"/>
        <d v="2016-05-12T18:05:00"/>
        <d v="2016-05-13T14:39:00"/>
        <d v="2016-05-18T03:32:00"/>
        <d v="2016-05-19T15:15:00"/>
        <d v="2016-05-19T19:30:00"/>
        <d v="2016-05-24T08:39:00"/>
        <d v="2016-05-25T22:38:00"/>
        <d v="2016-05-30T03:21:00"/>
        <d v="2016-05-30T10:36:00"/>
        <d v="2016-05-31T15:33:00"/>
        <d v="2016-06-03T07:35:00"/>
        <d v="2016-06-03T14:49:00"/>
        <d v="2016-06-09T03:08:00"/>
        <d v="2016-06-08T23:00:00"/>
        <d v="2016-06-10T09:24:00"/>
        <d v="2016-06-13T16:59:00"/>
        <d v="2016-06-16T04:28:00"/>
        <d v="2016-06-16T08:36:00"/>
        <d v="2016-06-16T12:00:00"/>
        <d v="2016-06-17T09:13:00"/>
        <d v="2016-06-24T01:25:00"/>
        <d v="2016-06-24T15:44:00"/>
        <d v="2016-06-24T17:18:00"/>
        <d v="2016-06-24T19:14:00"/>
        <d v="2016-06-27T03:18:00"/>
        <d v="2016-06-27T07:54:00"/>
        <d v="2016-06-27T16:00:00"/>
        <d v="2016-06-30T09:10:00"/>
        <d v="2016-06-30T09:41:00"/>
        <d v="2016-07-05T17:49:00"/>
        <d v="2016-07-06T07:40:00"/>
        <d v="2016-07-06T15:48:00"/>
        <d v="2016-07-08T13:12:00"/>
        <d v="2016-07-12T03:17:00"/>
        <d v="2016-07-13T08:18:00"/>
        <d v="2016-07-14T03:32:00"/>
        <d v="2016-07-14T06:11:00"/>
        <d v="2016-07-15T01:24:00"/>
        <d v="2016-07-20T15:21:00"/>
        <d v="2016-07-21T15:45:00"/>
        <d v="2016-07-27T20:00:00"/>
        <d v="2016-07-28T15:37:00"/>
        <d v="2016-08-01T21:47:00"/>
        <d v="2016-08-02T07:41:00"/>
        <d v="2016-08-05T16:33:00"/>
        <d v="2016-08-26T16:35:00"/>
        <d v="2016-08-17T03:09:00"/>
        <d v="2016-08-24T08:19:00"/>
        <d v="2016-09-07T09:24:00"/>
        <d v="2016-09-06T02:17:00"/>
        <d v="2016-09-08T14:25:00"/>
        <d v="2016-09-08T07:57:00"/>
        <d v="2016-09-08T09:33:00"/>
        <d v="2016-09-12T13:55:00"/>
        <d v="2016-09-14T11:08:00"/>
        <d v="2016-09-14T17:31:00"/>
        <d v="2016-09-16T16:00:00"/>
        <d v="2016-09-23T19:09:00"/>
        <d v="2016-09-27T11:01:00"/>
        <d v="2016-09-27T11:48:00"/>
        <d v="2016-09-28T11:24:00"/>
        <d v="2016-09-29T00:50:00"/>
        <d v="2016-10-03T01:55:00"/>
        <d v="2016-10-04T17:39:00"/>
        <d v="2016-10-04T10:55:00"/>
        <d v="2016-10-07T16:34:00"/>
        <d v="2016-10-11T05:26:00"/>
        <d v="2016-10-20T14:45:00"/>
        <d v="2016-10-18T16:00:00"/>
        <d v="2016-10-21T09:51:00"/>
        <d v="2016-10-20T16:16:00"/>
        <d v="2016-10-25T06:58:00"/>
        <d v="2016-10-27T17:44:00"/>
        <d v="2016-10-31T14:30:00"/>
        <d v="2016-11-09T03:01:00"/>
        <d v="2016-11-09T08:45:00"/>
        <d v="2016-11-10T09:38:00"/>
        <d v="2016-11-10T10:51:00"/>
        <d v="2016-11-10T11:21:00"/>
        <d v="2016-11-11T13:56:00"/>
        <d v="2016-11-11T14:18:00"/>
        <d v="2016-11-11T17:43:00"/>
        <d v="2016-11-11T17:56:00"/>
        <d v="2016-11-14T00:10:00"/>
        <d v="2016-11-14T14:43:00"/>
        <d v="2016-11-15T20:58:00"/>
        <d v="2016-11-16T16:34:00"/>
        <d v="2016-11-17T07:29:00"/>
        <d v="2016-11-18T03:42:00"/>
        <d v="2016-11-21T18:34:00"/>
        <d v="2016-11-24T10:08:00"/>
        <d v="2016-11-24T14:37:00"/>
        <d v="2016-11-30T09:51:00"/>
        <d v="2016-12-02T04:24:00"/>
        <d v="2016-12-05T09:27:00"/>
        <d v="2016-12-05T19:20:00"/>
        <d v="2016-12-06T02:02:00"/>
        <d v="2016-12-13T14:23:00"/>
        <d v="2016-12-14T20:55:00"/>
        <d v="2016-12-14T20:00:00"/>
        <d v="2017-01-30T02:53:00"/>
        <d v="2017-01-31T12:40:00"/>
        <d v="2017-02-16T16:27:00"/>
        <d v="2017-02-24T02:31:00"/>
        <d v="2017-03-16T17:24:00"/>
        <d v="2017-03-16T20:57:00"/>
        <d v="2017-03-21T05:14:00"/>
        <d v="2017-03-22T10:47:00"/>
        <d v="2017-03-24T12:48:00"/>
        <d v="2017-04-06T15:47:00"/>
        <d v="2017-04-07T09:40:00"/>
        <d v="2017-04-11T18:14:00"/>
        <d v="2017-04-19T07:26:00"/>
        <d v="2017-04-24T08:41:00"/>
        <d v="2017-04-28T11:01:00"/>
        <d v="2017-05-07T23:01:00"/>
        <d v="2017-05-05T20:49:00"/>
        <d v="2017-05-10T12:14:00"/>
        <d v="2017-05-12T15:27:00"/>
        <d v="2017-05-17T14:15:00"/>
        <d v="2017-05-18T10:44:00"/>
        <d v="2017-05-18T13:36:00"/>
        <d v="2017-05-21T23:05:00"/>
        <d v="2017-05-24T02:19:00"/>
        <d v="2017-05-25T09:27:00"/>
        <d v="2017-05-25T10:42:00"/>
        <d v="2017-06-02T17:47:00"/>
        <d v="2017-06-06T14:57:00"/>
        <d v="2017-06-13T14:00:00"/>
        <d v="2017-06-19T02:01:00"/>
        <d v="2017-06-27T09:20:00"/>
        <d v="2017-06-28T09:29:00"/>
        <d v="2017-07-03T13:52:00"/>
        <d v="2017-07-05T15:43:00"/>
        <d v="2017-07-06T11:24:00"/>
        <d v="2017-07-07T01:30:00"/>
        <d v="2017-07-13T17:22:00"/>
        <d v="2017-07-18T03:57:00"/>
        <d v="2017-07-18T14:41:00"/>
        <d v="2017-07-19T02:38:00"/>
        <d v="2017-07-24T08:57:00"/>
        <d v="2017-07-26T02:54:00"/>
        <d v="2017-07-27T10:34:00"/>
        <d v="2017-07-31T17:58:00"/>
        <d v="2017-08-01T06:30:00"/>
        <d v="2017-08-04T16:59:00"/>
        <d v="2017-08-16T10:03:00"/>
        <d v="2017-08-11T15:27:00"/>
        <d v="2017-08-21T02:13:00"/>
        <d v="2017-08-21T16:36:00"/>
        <d v="2017-08-24T08:25:00"/>
        <d v="2017-08-28T16:22:00"/>
        <d v="2017-08-29T12:44:00"/>
        <d v="2017-08-31T15:17:00"/>
        <d v="2017-08-30T14:49:00"/>
        <d v="2017-08-31T11:00:00"/>
        <d v="2017-09-12T09:24:00"/>
        <d v="2017-09-18T20:04:00"/>
        <d v="2017-09-21T07:40:00"/>
        <d v="2017-09-22T12:56:00"/>
        <d v="2017-09-28T05:27:00"/>
        <d v="2017-09-27T15:34:00"/>
        <d v="2017-10-06T15:34:00"/>
        <d v="2017-10-26T13:45:00"/>
        <d v="2017-11-06T12:48:00"/>
        <d v="2017-11-13T17:43:00"/>
        <d v="2017-11-14T18:09:00"/>
        <d v="2017-11-21T09:30:00"/>
        <d v="2017-11-22T14:01:00"/>
        <d v="2017-11-23T09:53:00"/>
        <d v="2017-11-29T16:11:00"/>
        <d v="2017-12-01T15:38:00"/>
        <d v="2017-12-04T11:20:00"/>
        <d v="2017-12-06T13:45:00"/>
        <d v="2017-12-08T16:22:00"/>
        <d v="2017-12-11T08:04:00"/>
        <d v="2017-12-14T14:35:00"/>
        <d v="2017-12-14T14:54:00"/>
        <d v="2017-12-14T16:57:00"/>
        <d v="2018-01-17T11:20:00"/>
        <d v="2018-01-30T08:42:00"/>
        <d v="2018-01-31T18:25:00"/>
        <d v="2018-02-05T20:18:00"/>
        <d v="2018-02-06T07:14:00"/>
        <d v="2018-02-06T08:44:00"/>
        <d v="2018-02-09T16:27:00"/>
        <d v="2018-02-12T13:24:00"/>
        <d v="2018-02-15T13:37:00"/>
        <d v="2018-02-21T16:14:00"/>
        <d v="2018-03-08T01:30:00"/>
        <d v="2018-03-14T17:06:00"/>
        <d v="2018-03-21T10:14:00"/>
        <d v="2018-03-28T16:03:00"/>
        <d v="2018-03-23T20:59:00"/>
        <d v="2018-03-27T09:01:00"/>
        <d v="2018-03-27T19:25:00"/>
        <d v="2018-03-27T22:11:00"/>
        <d v="2018-03-28T16:46:00"/>
        <d v="2018-04-04T09:53:00"/>
        <d v="2018-04-04T10:40:00"/>
        <d v="2018-04-27T09:25:00"/>
        <d v="2018-05-07T03:29:00"/>
        <d v="2018-05-15T22:33:00"/>
        <d v="2018-05-24T09:07:00"/>
        <d v="2018-05-28T03:05:00"/>
        <d v="2018-05-28T11:04:00"/>
        <d v="2018-05-31T16:55:00"/>
        <d v="2018-06-07T09:15:00"/>
        <d v="2018-06-19T11:22:00"/>
        <d v="2018-06-28T11:08:00"/>
        <d v="2018-06-28T17:39:00"/>
        <d v="2018-06-29T04:36:00"/>
        <d v="2018-07-03T08:10:00"/>
        <d v="2018-07-23T04:25:00"/>
        <d v="2018-08-08T14:47:00"/>
        <d v="2018-08-10T16:50:00"/>
        <d v="2018-09-04T07:04:00"/>
        <d v="2018-09-12T17:14:00"/>
        <d v="2018-09-07T19:56:00"/>
        <d v="2018-09-10T18:25:00"/>
        <d v="2018-10-03T03:30:00"/>
        <d v="2018-10-04T18:32:00"/>
        <d v="2018-10-11T14:30:00"/>
        <d v="2018-10-22T02:26:00"/>
        <d v="2018-10-25T11:49:00"/>
        <d v="2018-11-02T16:41:00"/>
        <d v="2018-11-20T11:12:00"/>
        <d v="2018-11-21T15:02:00"/>
        <d v="2018-12-06T00:02:00"/>
        <d v="2018-12-07T16:58:00"/>
        <d v="2018-12-10T09:06:00"/>
        <d v="2019-01-15T17:11:00"/>
        <d v="2019-01-18T16:19:00"/>
        <d v="2019-01-22T19:10:00"/>
        <d v="2019-01-28T15:49:00"/>
        <d v="2019-02-05T01:30:00"/>
        <d v="2019-02-12T17:22:00"/>
        <d v="2019-02-27T09:18:00"/>
        <d v="2019-03-04T11:55:00"/>
        <d v="2019-03-06T03:54:00"/>
        <d v="2019-03-20T20:02:00"/>
        <d v="2019-03-21T02:30:00"/>
        <d v="2019-04-16T14:00:00"/>
        <d v="2019-04-17T04:00:00"/>
        <d v="2019-04-30T03:00:00"/>
        <d v="2019-06-03T04:58:00"/>
        <d v="2019-06-03T21:04:00"/>
        <d v="2019-06-04T11:30:00"/>
        <d v="2019-06-17T14:09:00"/>
        <d v="2019-07-02T04:33:00"/>
        <d v="2019-08-02T03:59:00"/>
        <d v="2019-08-07T09:07:00"/>
        <d v="2019-08-07T19:41:00"/>
        <d v="2019-08-08T11:05:00"/>
        <d v="2019-08-14T13:23:00"/>
        <d v="2019-08-21T14:12:00"/>
        <d v="2019-08-26T04:49:00"/>
        <d v="2019-08-23T17:05:00"/>
        <d v="2019-08-29T03:30:00"/>
        <d v="2019-08-26T17:09:00"/>
        <d v="2019-09-04T03:30:00"/>
        <d v="2019-09-09T04:21:00"/>
        <d v="2019-09-11T06:04:00"/>
        <d v="2019-10-11T09:40:00"/>
        <d v="2019-10-24T09:15:00"/>
        <d v="2019-11-07T23:52:00"/>
        <d v="2019-12-16T08:28:00"/>
        <d v="2020-01-16T01:16:00"/>
        <d v="2020-02-03T01:37:00"/>
        <d v="2020-02-04T04:32:00"/>
        <d v="2020-02-13T14:50:00"/>
        <d v="2020-02-13T21:45:00"/>
        <d v="2020-02-20T06:01:00"/>
        <d v="2020-02-21T13:26:00"/>
        <d v="2020-02-26T03:37:00"/>
        <d v="2020-02-27T22:30:00"/>
        <d v="2020-03-02T12:03:00"/>
        <d v="2020-03-02T22:34:00"/>
        <d v="2020-03-03T19:52:00"/>
        <d v="2020-03-04T01:08:00"/>
        <d v="2020-03-06T07:39:00"/>
        <d v="2020-03-06T14:01:00"/>
        <d v="2020-03-06T16:26:00"/>
        <d v="2020-03-09T09:54:00"/>
        <d v="2020-03-10T03:04:00"/>
        <d v="2020-03-10T14:07:00"/>
        <d v="2020-03-10T15:04:00"/>
        <d v="2020-03-10T16:50:00"/>
        <d v="2020-03-11T07:00:00"/>
        <d v="2020-03-11T17:00:00"/>
        <d v="2020-03-11T18:21:00"/>
        <d v="2020-03-11T17:57:00"/>
        <d v="2020-03-12T08:50:00"/>
        <d v="2020-03-12T12:50:00"/>
        <d v="2020-03-13T13:43:00"/>
        <d v="2020-03-13T15:48:00"/>
        <d v="2020-03-24T20:59:00"/>
        <d v="2020-03-26T13:12:00"/>
        <d v="2020-04-01T15:37:00"/>
        <d v="2020-04-02T13:00:00"/>
        <d v="2020-04-03T16:53:00"/>
        <d v="2020-04-06T17:02:00"/>
        <d v="2020-04-07T06:10:00"/>
        <d v="2020-04-07T15:01:00"/>
        <d v="2020-04-08T09:38:00"/>
        <d v="2020-04-08T15:13:00"/>
        <d v="2020-04-13T13:45:00"/>
        <d v="2020-04-14T10:33:00"/>
        <d v="2020-04-14T11:38:00"/>
        <d v="2020-04-15T03:24:00"/>
        <d v="2020-04-16T03:57:00"/>
        <d v="2020-04-21T02:17:00"/>
        <d v="2020-04-16T20:40:00"/>
        <d v="2020-04-20T16:48:00"/>
        <d v="2020-04-21T11:26:00"/>
        <d v="2020-04-21T17:27:00"/>
        <d v="2020-04-23T02:22:00"/>
        <d v="2020-04-22T08:51:00"/>
        <d v="2020-04-22T17:04:00"/>
        <d v="2020-04-23T18:45:00"/>
        <d v="2020-04-23T19:59:00"/>
        <d v="2020-04-24T09:24:00"/>
        <d v="2020-04-24T14:04:00"/>
        <d v="2020-04-29T11:23:00"/>
        <d v="2020-04-30T09:42:00"/>
        <d v="2020-04-30T14:41:00"/>
        <d v="2020-04-30T16:01:00"/>
        <d v="2020-05-01T05:13:00"/>
        <d v="2020-05-01T09:35:00"/>
        <d v="2020-05-03T23:24:00"/>
        <d v="2020-05-04T09:53:00"/>
        <d v="2020-05-07T00:52:00"/>
        <d v="2020-05-07T17:25:00"/>
        <d v="2020-05-11T18:00:00"/>
        <d v="2020-05-12T06:16:00"/>
        <d v="2020-05-12T12:15:00"/>
        <d v="2020-05-12T19:24:00"/>
        <d v="2020-05-13T04:39:00"/>
        <d v="2020-05-15T12:53:00"/>
        <d v="2020-05-20T09:26:00"/>
        <d v="2020-05-18T03:06:00"/>
        <d v="2020-05-20T12:05:00"/>
        <d v="2020-05-21T13:19:00"/>
        <d v="2020-05-26T10:44:00"/>
        <d v="2020-05-26T14:56:00"/>
        <d v="2020-05-27T03:17:00"/>
        <d v="2020-06-01T02:18:00"/>
        <d v="2020-05-28T05:43:00"/>
        <d v="2020-05-28T20:25:00"/>
        <d v="2020-05-31T23:00:00"/>
        <d v="2020-06-01T15:12:00"/>
        <d v="2020-06-03T02:45:00"/>
        <d v="2020-06-03T12:53:00"/>
        <d v="2020-06-03T13:28:00"/>
        <d v="2020-06-05T09:20:00"/>
        <d v="2020-06-08T15:57:00"/>
        <d v="2020-06-10T05:03:00"/>
        <d v="2020-06-11T10:25:00"/>
        <d v="2020-06-12T06:02:00"/>
        <d v="2020-06-12T15:37:00"/>
        <d v="2020-06-12T17:05:00"/>
        <d v="2020-06-14T23:47:00"/>
        <d v="2020-06-16T09:31:00"/>
        <d v="2020-06-17T08:23:00"/>
        <d v="2020-06-17T15:21:00"/>
        <d v="2020-06-18T03:30:00"/>
        <d v="2020-06-19T18:15:00"/>
        <d v="2020-06-19T18:20:00"/>
        <d v="2020-06-23T01:55:00"/>
        <d v="2020-06-23T20:01:00"/>
        <d v="2020-06-25T10:43:00"/>
        <d v="2020-06-25T12:24:00"/>
        <d v="2020-06-29T16:39:00"/>
        <d v="2020-06-30T13:28:00"/>
        <d v="2020-06-30T21:37:00"/>
        <d v="2020-07-07T08:56:00"/>
        <d v="2020-07-21T14:41:00"/>
        <d v="2020-07-21T20:56:00"/>
        <d v="2020-07-22T09:37:00"/>
        <d v="2020-07-27T13:39:00"/>
        <d v="2020-08-04T15:51:00"/>
        <d v="2020-08-12T04:19:00"/>
        <d v="2020-08-13T08:00:00"/>
        <d v="2020-08-18T04:48:00"/>
        <d v="2020-08-25T13:04:00"/>
        <d v="2020-09-01T10:54:00"/>
        <d v="2020-09-04T21:45:00"/>
        <d v="2020-09-09T09:44:00"/>
        <d v="2020-09-17T03:30:00"/>
        <d v="2020-09-18T18:10:00"/>
        <d v="2020-09-22T10:39:00"/>
        <d v="2020-09-24T18:59:00"/>
        <d v="2020-09-25T12:57:00"/>
        <d v="2020-10-02T06:55:00"/>
        <d v="2020-10-02T15:58:00"/>
        <d v="2020-10-23T00:38:00"/>
        <d v="2020-10-19T13:32:00"/>
        <d v="2020-10-27T16:00:00"/>
        <d v="2020-10-29T16:18:00"/>
        <d v="2020-10-30T17:30:00"/>
        <d v="2020-11-05T13:38:00"/>
        <d v="2020-11-09T12:45:00"/>
        <d v="2020-11-06T12:59:00"/>
        <d v="2020-11-12T05:57:00"/>
        <d v="2020-11-12T09:25:00"/>
        <d v="2020-11-17T14:32:00"/>
      </sharedItems>
      <fieldGroup par="8" base="0">
        <rangePr groupBy="months" startDate="2015-01-15T11:08:00" endDate="2020-11-17T14:32:00"/>
        <groupItems count="14">
          <s v="&lt;15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11.2020"/>
        </groupItems>
      </fieldGroup>
    </cacheField>
    <cacheField name="Цена закрытия" numFmtId="0">
      <sharedItems containsSemiMixedTypes="0" containsString="0" containsNumber="1" minValue="1.3704000000000001" maxValue="1.8236000000000001"/>
    </cacheField>
    <cacheField name="Размер сетки пипс " numFmtId="0">
      <sharedItems containsSemiMixedTypes="0" containsString="0" containsNumber="1" minValue="0" maxValue="416.00000000000182"/>
    </cacheField>
    <cacheField name="Пипсов до TP" numFmtId="0">
      <sharedItems containsSemiMixedTypes="0" containsString="0" containsNumber="1" minValue="21.399999999997817" maxValue="137"/>
    </cacheField>
    <cacheField name="Прибыль" numFmtId="0">
      <sharedItems containsSemiMixedTypes="0" containsString="0" containsNumber="1" minValue="1.47" maxValue="123.10000000000002"/>
    </cacheField>
    <cacheField name="Время сетки" numFmtId="175">
      <sharedItems containsSemiMixedTypes="0" containsDate="1" containsString="0" containsMixedTypes="1" minDate="1900-01-07T00:01:11" maxDate="1900-01-10T05:14:00"/>
    </cacheField>
    <cacheField name="Profit Sell" numFmtId="2">
      <sharedItems containsSemiMixedTypes="0" containsString="0" containsNumber="1" minValue="0" maxValue="123.10000000000002"/>
    </cacheField>
    <cacheField name="Profit Buy" numFmtId="2">
      <sharedItems containsSemiMixedTypes="0" containsString="0" containsNumber="1" minValue="0" maxValue="123.06"/>
    </cacheField>
    <cacheField name="Годы" numFmtId="0" databaseField="0">
      <fieldGroup base="0">
        <rangePr groupBy="years" startDate="2015-01-15T11:08:00" endDate="2020-11-17T14:32:00"/>
        <groupItems count="8">
          <s v="&lt;15.01.2015"/>
          <s v="2015"/>
          <s v="2016"/>
          <s v="2017"/>
          <s v="2018"/>
          <s v="2019"/>
          <s v="2020"/>
          <s v="&gt;17.11.2020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ilann" refreshedDate="44162.588213773146" createdVersion="2" refreshedVersion="3" recordCount="887">
  <cacheSource type="worksheet">
    <worksheetSource ref="J1:R888" sheet="Данные из терминала"/>
  </cacheSource>
  <cacheFields count="10">
    <cacheField name="Дата закрытия" numFmtId="177">
      <sharedItems containsSemiMixedTypes="0" containsNonDate="0" containsDate="1" containsString="0" minDate="2015-01-15T11:08:00" maxDate="2020-11-17T14:32:00" count="887">
        <d v="2015-01-15T11:08:00"/>
        <d v="2015-01-15T23:08:00"/>
        <d v="2015-01-16T09:54:00"/>
        <d v="2015-01-19T09:39:00"/>
        <d v="2015-01-19T16:23:00"/>
        <d v="2015-01-20T16:21:00"/>
        <d v="2015-01-21T09:47:00"/>
        <d v="2015-01-21T04:37:00"/>
        <d v="2015-01-21T13:00:00"/>
        <d v="2015-01-21T15:46:00"/>
        <d v="2015-01-21T17:16:00"/>
        <d v="2015-01-21T22:22:00"/>
        <d v="2015-01-22T03:53:00"/>
        <d v="2015-01-23T13:46:00"/>
        <d v="2015-01-22T13:01:00"/>
        <d v="2015-01-22T13:44:00"/>
        <d v="2015-01-23T09:46:00"/>
        <d v="2015-01-23T12:43:00"/>
        <d v="2015-01-23T14:28:00"/>
        <d v="2015-01-23T19:59:00"/>
        <d v="2015-01-26T01:15:00"/>
        <d v="2015-01-26T22:53:00"/>
        <d v="2015-01-27T09:14:00"/>
        <d v="2015-01-28T11:29:00"/>
        <d v="2015-01-28T13:55:00"/>
        <d v="2015-01-29T06:44:00"/>
        <d v="2015-01-30T16:58:00"/>
        <d v="2015-01-29T15:27:00"/>
        <d v="2015-01-29T18:52:00"/>
        <d v="2015-01-30T14:53:00"/>
        <d v="2015-02-02T07:12:00"/>
        <d v="2015-02-02T09:31:00"/>
        <d v="2015-02-02T09:49:00"/>
        <d v="2015-02-02T12:25:00"/>
        <d v="2015-02-02T20:50:00"/>
        <d v="2015-02-03T04:29:00"/>
        <d v="2015-02-03T09:55:00"/>
        <d v="2015-02-03T17:27:00"/>
        <d v="2015-02-03T23:58:00"/>
        <d v="2015-02-04T11:27:00"/>
        <d v="2015-02-04T12:17:00"/>
        <d v="2015-02-05T01:47:00"/>
        <d v="2015-02-05T13:17:00"/>
        <d v="2015-02-10T15:31:00"/>
        <d v="2015-02-06T14:47:00"/>
        <d v="2015-02-10T18:09:00"/>
        <d v="2015-02-11T11:32:00"/>
        <d v="2015-02-12T04:46:00"/>
        <d v="2015-02-12T16:46:00"/>
        <d v="2015-02-12T17:11:00"/>
        <d v="2015-02-13T08:58:00"/>
        <d v="2015-02-13T13:59:00"/>
        <d v="2015-02-17T12:52:00"/>
        <d v="2015-02-17T13:51:00"/>
        <d v="2015-02-20T16:23:00"/>
        <d v="2015-02-24T16:23:00"/>
        <d v="2015-02-25T08:30:00"/>
        <d v="2015-02-26T09:18:00"/>
        <d v="2015-03-03T04:29:00"/>
        <d v="2015-03-05T14:37:00"/>
        <d v="2015-03-10T12:29:00"/>
        <d v="2015-03-11T07:31:00"/>
        <d v="2015-03-12T09:57:00"/>
        <d v="2015-03-12T15:15:00"/>
        <d v="2015-03-13T05:46:00"/>
        <d v="2015-03-13T11:36:00"/>
        <d v="2015-03-13T15:47:00"/>
        <d v="2015-03-19T09:23:00"/>
        <d v="2015-03-18T22:02:00"/>
        <d v="2015-03-20T19:57:00"/>
        <d v="2015-03-24T00:55:00"/>
        <d v="2015-03-24T09:53:00"/>
        <d v="2015-03-24T14:49:00"/>
        <d v="2015-03-27T09:43:00"/>
        <d v="2015-04-02T08:46:00"/>
        <d v="2015-04-09T04:57:00"/>
        <d v="2015-04-10T15:53:00"/>
        <d v="2015-04-15T16:00:00"/>
        <d v="2015-04-16T19:33:00"/>
        <d v="2015-04-17T21:30:00"/>
        <d v="2015-04-24T14:15:00"/>
        <d v="2015-04-27T10:23:00"/>
        <d v="2015-04-28T16:46:00"/>
        <d v="2015-04-30T02:46:00"/>
        <d v="2015-04-30T16:17:00"/>
        <d v="2015-05-01T04:25:00"/>
        <d v="2015-05-01T08:49:00"/>
        <d v="2015-05-05T11:50:00"/>
        <d v="2015-05-06T15:52:00"/>
        <d v="2015-05-07T09:53:00"/>
        <d v="2015-05-08T03:37:00"/>
        <d v="2015-05-08T08:20:00"/>
        <d v="2015-05-08T10:05:00"/>
        <d v="2015-05-08T15:23:00"/>
        <d v="2015-05-11T09:05:00"/>
        <d v="2015-05-11T14:46:00"/>
        <d v="2015-05-12T09:49:00"/>
        <d v="2015-05-12T15:43:00"/>
        <d v="2015-05-13T10:33:00"/>
        <d v="2015-05-14T08:09:00"/>
        <d v="2015-05-14T13:37:00"/>
        <d v="2015-05-14T20:15:00"/>
        <d v="2015-05-14T20:45:00"/>
        <d v="2015-05-15T08:22:00"/>
        <d v="2015-05-18T12:41:00"/>
        <d v="2015-05-21T08:00:00"/>
        <d v="2015-05-20T16:55:00"/>
        <d v="2015-05-28T07:33:00"/>
        <d v="2015-05-29T11:34:00"/>
        <d v="2015-06-01T14:14:00"/>
        <d v="2015-06-01T18:07:00"/>
        <d v="2015-06-02T10:52:00"/>
        <d v="2015-06-02T12:19:00"/>
        <d v="2015-06-02T15:06:00"/>
        <d v="2015-06-02T16:10:00"/>
        <d v="2015-06-03T15:32:00"/>
        <d v="2015-06-04T13:18:00"/>
        <d v="2015-06-04T16:35:00"/>
        <d v="2015-06-04T19:55:00"/>
        <d v="2015-06-05T18:47:00"/>
        <d v="2015-06-09T12:21:00"/>
        <d v="2015-06-09T02:42:00"/>
        <d v="2015-06-10T06:27:00"/>
        <d v="2015-06-09T17:19:00"/>
        <d v="2015-06-12T15:02:00"/>
        <d v="2015-06-15T10:06:00"/>
        <d v="2015-06-14T23:00:00"/>
        <d v="2015-06-17T05:03:00"/>
        <d v="2015-06-17T12:43:00"/>
        <d v="2015-06-18T01:29:00"/>
        <d v="2015-06-21T23:00:00"/>
        <d v="2015-06-28T23:00:00"/>
        <d v="2015-06-30T08:34:00"/>
        <d v="2015-07-02T22:05:00"/>
        <d v="2015-07-06T04:16:00"/>
        <d v="2015-07-06T16:30:00"/>
        <d v="2015-07-06T21:24:00"/>
        <d v="2015-07-07T07:32:00"/>
        <d v="2015-07-08T12:59:00"/>
        <d v="2015-07-08T06:36:00"/>
        <d v="2015-07-08T16:02:00"/>
        <d v="2015-07-09T03:30:00"/>
        <d v="2015-07-09T14:10:00"/>
        <d v="2015-07-09T16:09:00"/>
        <d v="2015-07-10T20:31:00"/>
        <d v="2015-07-15T10:43:00"/>
        <d v="2015-07-13T10:07:00"/>
        <d v="2015-07-14T14:33:00"/>
        <d v="2015-07-20T04:58:00"/>
        <d v="2015-07-21T21:41:00"/>
        <d v="2015-07-22T05:44:00"/>
        <d v="2015-07-22T09:24:00"/>
        <d v="2015-07-22T13:46:00"/>
        <d v="2015-07-28T12:06:00"/>
        <d v="2015-07-30T13:16:00"/>
        <d v="2015-07-31T08:42:00"/>
        <d v="2015-07-31T14:30:00"/>
        <d v="2015-08-04T08:05:00"/>
        <d v="2015-08-07T14:30:00"/>
        <d v="2015-08-07T15:21:00"/>
        <d v="2015-08-11T03:47:00"/>
        <d v="2015-08-12T12:34:00"/>
        <d v="2015-08-12T03:16:00"/>
        <d v="2015-08-12T06:59:00"/>
        <d v="2015-08-12T14:02:00"/>
        <d v="2015-08-12T14:34:00"/>
        <d v="2015-08-13T03:17:00"/>
        <d v="2015-08-12T18:56:00"/>
        <d v="2015-08-18T09:20:00"/>
        <d v="2015-08-19T04:58:00"/>
        <d v="2015-08-21T17:01:00"/>
        <d v="2015-08-21T12:59:00"/>
        <d v="2015-08-21T22:42:00"/>
        <d v="2015-08-24T03:05:00"/>
        <d v="2015-08-24T07:56:00"/>
        <d v="2015-08-24T12:03:00"/>
        <d v="2015-08-24T13:51:00"/>
        <d v="2015-08-24T15:02:00"/>
        <d v="2015-08-25T10:44:00"/>
        <d v="2015-08-25T21:20:00"/>
        <d v="2015-08-26T07:01:00"/>
        <d v="2015-08-26T11:29:00"/>
        <d v="2015-08-27T06:52:00"/>
        <d v="2015-08-27T13:55:00"/>
        <d v="2015-08-27T14:52:00"/>
        <d v="2015-08-27T17:53:00"/>
        <d v="2015-08-28T02:06:00"/>
        <d v="2015-08-28T15:43:00"/>
        <d v="2015-08-28T20:18:00"/>
        <d v="2015-08-31T14:12:00"/>
        <d v="2015-09-02T09:35:00"/>
        <d v="2015-09-02T03:30:00"/>
        <d v="2015-09-03T03:30:00"/>
        <d v="2015-09-02T20:25:00"/>
        <d v="2015-09-03T04:34:00"/>
        <d v="2015-09-03T13:01:00"/>
        <d v="2015-09-04T04:24:00"/>
        <d v="2015-09-08T09:05:00"/>
        <d v="2015-09-08T11:07:00"/>
        <d v="2015-09-08T10:16:00"/>
        <d v="2015-09-08T20:26:00"/>
        <d v="2015-09-09T04:36:00"/>
        <d v="2015-09-09T10:46:00"/>
        <d v="2015-09-09T17:10:00"/>
        <d v="2015-09-10T06:54:00"/>
        <d v="2015-09-10T21:37:00"/>
        <d v="2015-09-11T09:28:00"/>
        <d v="2015-09-11T09:56:00"/>
        <d v="2015-09-11T17:07:00"/>
        <d v="2015-09-14T07:03:00"/>
        <d v="2015-09-14T13:41:00"/>
        <d v="2015-09-14T16:15:00"/>
        <d v="2015-09-15T03:55:00"/>
        <d v="2015-09-15T07:05:00"/>
        <d v="2015-09-16T14:40:00"/>
        <d v="2015-09-16T18:33:00"/>
        <d v="2015-09-17T20:38:00"/>
        <d v="2015-09-17T10:18:00"/>
        <d v="2015-09-17T20:06:00"/>
        <d v="2015-09-17T21:48:00"/>
        <d v="2015-09-18T08:42:00"/>
        <d v="2015-09-18T10:01:00"/>
        <d v="2015-09-18T21:14:00"/>
        <d v="2015-09-18T21:34:00"/>
        <d v="2015-09-21T10:03:00"/>
        <d v="2015-09-21T16:22:00"/>
        <d v="2015-09-22T07:58:00"/>
        <d v="2015-09-22T17:51:00"/>
        <d v="2015-09-23T10:43:00"/>
        <d v="2015-09-24T18:31:00"/>
        <d v="2015-09-23T20:37:00"/>
        <d v="2015-09-24T08:35:00"/>
        <d v="2015-09-24T19:33:00"/>
        <d v="2015-09-24T21:10:00"/>
        <d v="2015-09-25T09:21:00"/>
        <d v="2015-09-25T12:12:00"/>
        <d v="2015-09-25T13:47:00"/>
        <d v="2015-09-25T14:09:00"/>
        <d v="2015-09-25T15:40:00"/>
        <d v="2015-09-29T13:54:00"/>
        <d v="2015-09-29T18:43:00"/>
        <d v="2015-09-30T01:05:00"/>
        <d v="2015-10-01T18:00:00"/>
        <d v="2015-09-30T10:31:00"/>
        <d v="2015-10-02T03:30:00"/>
        <d v="2015-10-02T16:15:00"/>
        <d v="2015-10-02T17:53:00"/>
        <d v="2015-10-05T20:14:00"/>
        <d v="2015-10-06T13:05:00"/>
        <d v="2015-10-06T10:45:00"/>
        <d v="2015-10-06T15:23:00"/>
        <d v="2015-10-08T03:55:00"/>
        <d v="2015-10-08T09:19:00"/>
        <d v="2015-10-08T13:30:00"/>
        <d v="2015-10-08T17:42:00"/>
        <d v="2015-10-09T08:27:00"/>
        <d v="2015-10-13T01:54:00"/>
        <d v="2015-10-13T08:32:00"/>
        <d v="2015-10-13T11:29:00"/>
        <d v="2015-10-13T16:04:00"/>
        <d v="2015-10-14T10:04:00"/>
        <d v="2015-10-14T03:31:00"/>
        <d v="2015-10-14T10:50:00"/>
        <d v="2015-10-14T14:51:00"/>
        <d v="2015-10-14T18:46:00"/>
        <d v="2015-10-14T21:09:00"/>
        <d v="2015-10-15T06:42:00"/>
        <d v="2015-10-15T14:38:00"/>
        <d v="2015-10-15T15:38:00"/>
        <d v="2015-10-16T10:11:00"/>
        <d v="2015-10-16T21:34:00"/>
        <d v="2015-10-19T14:37:00"/>
        <d v="2015-10-20T16:58:00"/>
        <d v="2015-10-20T17:54:00"/>
        <d v="2015-10-22T09:25:00"/>
        <d v="2015-10-22T17:59:00"/>
        <d v="2015-10-23T10:45:00"/>
        <d v="2015-10-23T16:41:00"/>
        <d v="2015-10-26T05:22:00"/>
        <d v="2015-10-26T14:03:00"/>
        <d v="2015-10-27T19:01:00"/>
        <d v="2015-10-28T19:59:00"/>
        <d v="2015-10-28T23:50:00"/>
        <d v="2015-10-29T11:15:00"/>
        <d v="2015-10-30T02:14:00"/>
        <d v="2015-10-30T18:01:00"/>
        <d v="2015-11-02T09:32:00"/>
        <d v="2015-11-02T14:48:00"/>
        <d v="2015-11-02T22:20:00"/>
        <d v="2015-11-03T16:46:00"/>
        <d v="2015-11-05T09:20:00"/>
        <d v="2015-11-05T17:05:00"/>
        <d v="2015-11-06T14:29:00"/>
        <d v="2015-11-06T16:22:00"/>
        <d v="2015-11-12T04:59:00"/>
        <d v="2015-11-12T15:43:00"/>
        <d v="2015-11-13T12:36:00"/>
        <d v="2015-11-17T11:50:00"/>
        <d v="2015-11-19T01:56:00"/>
        <d v="2015-11-18T02:55:00"/>
        <d v="2015-11-19T16:05:00"/>
        <d v="2015-11-23T16:59:00"/>
        <d v="2015-11-24T07:47:00"/>
        <d v="2015-11-27T07:46:00"/>
        <d v="2015-12-03T22:15:00"/>
        <d v="2015-12-04T18:26:00"/>
        <d v="2015-12-07T16:07:00"/>
        <d v="2015-12-08T14:46:00"/>
        <d v="2015-12-08T14:57:00"/>
        <d v="2015-12-08T16:52:00"/>
        <d v="2015-12-09T01:34:00"/>
        <d v="2015-12-09T09:31:00"/>
        <d v="2015-12-09T10:08:00"/>
        <d v="2015-12-09T18:30:00"/>
        <d v="2015-12-10T09:12:00"/>
        <d v="2015-12-10T11:49:00"/>
        <d v="2015-12-14T09:33:00"/>
        <d v="2015-12-10T18:17:00"/>
        <d v="2015-12-11T15:11:00"/>
        <d v="2015-12-14T00:17:00"/>
        <d v="2015-12-14T00:52:00"/>
        <d v="2015-12-14T12:27:00"/>
        <d v="2016-01-15T02:25:00"/>
        <d v="2016-01-15T03:58:00"/>
        <d v="2016-01-15T05:03:00"/>
        <d v="2016-01-15T05:48:00"/>
        <d v="2016-01-15T14:11:00"/>
        <d v="2016-01-15T15:37:00"/>
        <d v="2016-01-18T09:29:00"/>
        <d v="2016-01-19T01:18:00"/>
        <d v="2016-01-19T09:48:00"/>
        <d v="2016-01-19T13:34:00"/>
        <d v="2016-01-20T16:05:00"/>
        <d v="2016-01-19T15:11:00"/>
        <d v="2016-01-19T20:10:00"/>
        <d v="2016-01-20T03:31:00"/>
        <d v="2016-01-20T16:36:00"/>
        <d v="2016-01-21T00:39:00"/>
        <d v="2016-01-21T05:50:00"/>
        <d v="2016-01-21T09:08:00"/>
        <d v="2016-01-21T08:30:00"/>
        <d v="2016-01-21T08:39:00"/>
        <d v="2016-01-21T14:15:00"/>
        <d v="2016-01-21T20:18:00"/>
        <d v="2016-01-25T01:55:00"/>
        <d v="2016-01-22T00:51:00"/>
        <d v="2016-01-25T21:06:00"/>
        <d v="2016-01-25T19:04:00"/>
        <d v="2016-01-27T20:09:00"/>
        <d v="2016-01-27T01:30:00"/>
        <d v="2016-01-27T06:29:00"/>
        <d v="2016-01-27T07:26:00"/>
        <d v="2016-01-27T13:21:00"/>
        <d v="2016-01-27T17:39:00"/>
        <d v="2016-01-28T09:39:00"/>
        <d v="2016-01-28T12:02:00"/>
        <d v="2016-01-28T12:44:00"/>
        <d v="2016-01-28T13:28:00"/>
        <d v="2016-01-29T05:22:00"/>
        <d v="2016-01-29T06:14:00"/>
        <d v="2016-01-29T07:13:00"/>
        <d v="2016-01-29T09:07:00"/>
        <d v="2016-01-29T14:40:00"/>
        <d v="2016-01-29T11:22:00"/>
        <d v="2016-01-29T15:10:00"/>
        <d v="2016-02-01T21:20:00"/>
        <d v="2016-02-02T14:00:00"/>
        <d v="2016-02-02T14:22:00"/>
        <d v="2016-02-03T08:49:00"/>
        <d v="2016-02-02T20:03:00"/>
        <d v="2016-02-03T10:07:00"/>
        <d v="2016-02-03T15:54:00"/>
        <d v="2016-02-08T09:43:00"/>
        <d v="2016-02-05T19:49:00"/>
        <d v="2016-02-09T08:37:00"/>
        <d v="2016-02-09T09:05:00"/>
        <d v="2016-02-09T13:51:00"/>
        <d v="2016-02-09T15:15:00"/>
        <d v="2016-02-11T05:10:00"/>
        <d v="2016-02-10T14:24:00"/>
        <d v="2016-02-10T15:58:00"/>
        <d v="2016-02-11T01:14:00"/>
        <d v="2016-02-11T15:19:00"/>
        <d v="2016-02-11T20:30:00"/>
        <d v="2016-02-12T04:33:00"/>
        <d v="2016-02-12T09:13:00"/>
        <d v="2016-02-15T15:21:00"/>
        <d v="2016-02-16T10:05:00"/>
        <d v="2016-02-17T10:58:00"/>
        <d v="2016-02-16T14:20:00"/>
        <d v="2016-02-17T05:39:00"/>
        <d v="2016-02-19T01:47:00"/>
        <d v="2016-02-18T02:15:00"/>
        <d v="2016-02-18T20:50:00"/>
        <d v="2016-02-19T07:34:00"/>
        <d v="2016-02-19T17:21:00"/>
        <d v="2016-02-23T03:20:00"/>
        <d v="2016-02-23T14:59:00"/>
        <d v="2016-02-24T04:25:00"/>
        <d v="2016-02-24T15:45:00"/>
        <d v="2016-02-25T01:32:00"/>
        <d v="2016-02-25T08:51:00"/>
        <d v="2016-02-25T16:03:00"/>
        <d v="2016-02-25T14:19:00"/>
        <d v="2016-02-26T06:24:00"/>
        <d v="2016-02-26T10:01:00"/>
        <d v="2016-02-26T14:35:00"/>
        <d v="2016-02-29T01:22:00"/>
        <d v="2016-03-01T01:38:00"/>
        <d v="2016-02-29T17:11:00"/>
        <d v="2016-03-01T07:06:00"/>
        <d v="2016-03-01T08:31:00"/>
        <d v="2016-03-01T11:04:00"/>
        <d v="2016-03-01T16:21:00"/>
        <d v="2016-03-01T17:08:00"/>
        <d v="2016-03-02T14:02:00"/>
        <d v="2016-03-03T02:33:00"/>
        <d v="2016-03-03T11:47:00"/>
        <d v="2016-03-03T09:28:00"/>
        <d v="2016-03-07T11:06:00"/>
        <d v="2016-03-08T16:47:00"/>
        <d v="2016-03-09T09:06:00"/>
        <d v="2016-03-09T10:35:00"/>
        <d v="2016-03-09T16:51:00"/>
        <d v="2016-03-09T15:06:00"/>
        <d v="2016-03-09T18:39:00"/>
        <d v="2016-03-09T21:00:00"/>
        <d v="2016-03-14T09:07:00"/>
        <d v="2016-03-14T16:05:00"/>
        <d v="2016-03-15T03:20:00"/>
        <d v="2016-03-15T15:28:00"/>
        <d v="2016-03-15T17:16:00"/>
        <d v="2016-03-16T07:42:00"/>
        <d v="2016-03-16T10:05:00"/>
        <d v="2016-03-17T07:04:00"/>
        <d v="2016-03-18T10:33:00"/>
        <d v="2016-03-18T10:55:00"/>
        <d v="2016-03-23T15:02:00"/>
        <d v="2016-03-21T18:16:00"/>
        <d v="2016-03-22T16:26:00"/>
        <d v="2016-03-23T02:51:00"/>
        <d v="2016-03-23T15:40:00"/>
        <d v="2016-03-23T17:30:00"/>
        <d v="2016-03-30T09:18:00"/>
        <d v="2016-03-30T03:18:00"/>
        <d v="2016-03-31T19:17:00"/>
        <d v="2016-04-01T05:31:00"/>
        <d v="2016-04-05T04:02:00"/>
        <d v="2016-04-05T09:41:00"/>
        <d v="2016-04-05T17:45:00"/>
        <d v="2016-04-07T11:35:00"/>
        <d v="2016-04-06T08:52:00"/>
        <d v="2016-04-07T07:05:00"/>
        <d v="2016-04-08T03:17:00"/>
        <d v="2016-04-08T15:31:00"/>
        <d v="2016-04-08T14:33:00"/>
        <d v="2016-04-08T17:48:00"/>
        <d v="2016-04-11T08:29:00"/>
        <d v="2016-04-11T04:54:00"/>
        <d v="2016-04-11T09:47:00"/>
        <d v="2016-04-11T14:39:00"/>
        <d v="2016-04-11T15:21:00"/>
        <d v="2016-04-12T03:33:00"/>
        <d v="2016-04-12T18:33:00"/>
        <d v="2016-04-14T11:28:00"/>
        <d v="2016-04-14T11:55:00"/>
        <d v="2016-04-15T17:42:00"/>
        <d v="2016-04-18T09:53:00"/>
        <d v="2016-04-21T14:44:00"/>
        <d v="2016-04-21T17:33:00"/>
        <d v="2016-04-22T16:00:00"/>
        <d v="2016-04-28T08:47:00"/>
        <d v="2016-04-27T05:18:00"/>
        <d v="2016-04-28T16:28:00"/>
        <d v="2016-04-29T17:31:00"/>
        <d v="2016-05-02T13:26:00"/>
        <d v="2016-05-03T11:05:00"/>
        <d v="2016-05-06T03:30:00"/>
        <d v="2016-05-06T05:48:00"/>
        <d v="2016-05-09T13:55:00"/>
        <d v="2016-05-10T10:48:00"/>
        <d v="2016-05-12T18:05:00"/>
        <d v="2016-05-13T14:39:00"/>
        <d v="2016-05-18T03:32:00"/>
        <d v="2016-05-19T15:15:00"/>
        <d v="2016-05-19T19:30:00"/>
        <d v="2016-05-24T08:39:00"/>
        <d v="2016-05-25T22:38:00"/>
        <d v="2016-05-30T03:21:00"/>
        <d v="2016-05-30T10:36:00"/>
        <d v="2016-05-31T15:33:00"/>
        <d v="2016-06-03T07:35:00"/>
        <d v="2016-06-03T14:49:00"/>
        <d v="2016-06-09T03:08:00"/>
        <d v="2016-06-08T23:00:00"/>
        <d v="2016-06-10T09:24:00"/>
        <d v="2016-06-13T16:59:00"/>
        <d v="2016-06-16T04:28:00"/>
        <d v="2016-06-16T08:36:00"/>
        <d v="2016-06-16T12:00:00"/>
        <d v="2016-06-17T09:13:00"/>
        <d v="2016-06-24T01:25:00"/>
        <d v="2016-06-24T15:44:00"/>
        <d v="2016-06-24T17:18:00"/>
        <d v="2016-06-24T19:14:00"/>
        <d v="2016-06-27T03:18:00"/>
        <d v="2016-06-27T07:54:00"/>
        <d v="2016-06-27T16:00:00"/>
        <d v="2016-06-30T09:10:00"/>
        <d v="2016-06-30T09:41:00"/>
        <d v="2016-07-05T17:49:00"/>
        <d v="2016-07-06T07:40:00"/>
        <d v="2016-07-06T15:48:00"/>
        <d v="2016-07-08T13:12:00"/>
        <d v="2016-07-12T03:17:00"/>
        <d v="2016-07-13T08:18:00"/>
        <d v="2016-07-14T03:32:00"/>
        <d v="2016-07-14T06:11:00"/>
        <d v="2016-07-15T01:24:00"/>
        <d v="2016-07-20T15:21:00"/>
        <d v="2016-07-21T15:45:00"/>
        <d v="2016-07-27T20:00:00"/>
        <d v="2016-07-28T15:37:00"/>
        <d v="2016-08-01T21:47:00"/>
        <d v="2016-08-02T07:41:00"/>
        <d v="2016-08-05T16:33:00"/>
        <d v="2016-08-26T16:35:00"/>
        <d v="2016-08-17T03:09:00"/>
        <d v="2016-08-24T08:19:00"/>
        <d v="2016-09-07T09:24:00"/>
        <d v="2016-09-06T02:17:00"/>
        <d v="2016-09-08T14:25:00"/>
        <d v="2016-09-08T07:57:00"/>
        <d v="2016-09-08T09:33:00"/>
        <d v="2016-09-12T13:55:00"/>
        <d v="2016-09-14T11:08:00"/>
        <d v="2016-09-14T17:31:00"/>
        <d v="2016-09-16T16:00:00"/>
        <d v="2016-09-23T19:09:00"/>
        <d v="2016-09-27T11:01:00"/>
        <d v="2016-09-27T11:48:00"/>
        <d v="2016-09-28T11:24:00"/>
        <d v="2016-09-29T00:50:00"/>
        <d v="2016-10-03T01:55:00"/>
        <d v="2016-10-04T17:39:00"/>
        <d v="2016-10-04T10:55:00"/>
        <d v="2016-10-07T16:34:00"/>
        <d v="2016-10-11T05:26:00"/>
        <d v="2016-10-20T14:45:00"/>
        <d v="2016-10-18T16:00:00"/>
        <d v="2016-10-21T09:51:00"/>
        <d v="2016-10-20T16:16:00"/>
        <d v="2016-10-25T06:58:00"/>
        <d v="2016-10-27T17:44:00"/>
        <d v="2016-10-31T14:30:00"/>
        <d v="2016-11-09T03:01:00"/>
        <d v="2016-11-09T08:45:00"/>
        <d v="2016-11-10T09:38:00"/>
        <d v="2016-11-10T10:51:00"/>
        <d v="2016-11-10T11:21:00"/>
        <d v="2016-11-11T13:56:00"/>
        <d v="2016-11-11T14:18:00"/>
        <d v="2016-11-11T17:43:00"/>
        <d v="2016-11-11T17:56:00"/>
        <d v="2016-11-14T00:10:00"/>
        <d v="2016-11-14T14:43:00"/>
        <d v="2016-11-15T20:58:00"/>
        <d v="2016-11-16T16:34:00"/>
        <d v="2016-11-17T07:29:00"/>
        <d v="2016-11-18T03:42:00"/>
        <d v="2016-11-21T18:34:00"/>
        <d v="2016-11-24T10:08:00"/>
        <d v="2016-11-24T14:37:00"/>
        <d v="2016-11-30T09:51:00"/>
        <d v="2016-12-02T04:24:00"/>
        <d v="2016-12-05T09:27:00"/>
        <d v="2016-12-05T19:20:00"/>
        <d v="2016-12-06T02:02:00"/>
        <d v="2016-12-13T14:23:00"/>
        <d v="2016-12-14T20:55:00"/>
        <d v="2016-12-14T20:00:00"/>
        <d v="2017-01-30T02:53:00"/>
        <d v="2017-01-31T12:40:00"/>
        <d v="2017-02-16T16:27:00"/>
        <d v="2017-02-24T02:31:00"/>
        <d v="2017-03-16T17:24:00"/>
        <d v="2017-03-16T20:57:00"/>
        <d v="2017-03-21T05:14:00"/>
        <d v="2017-03-22T10:47:00"/>
        <d v="2017-03-24T12:48:00"/>
        <d v="2017-04-06T15:47:00"/>
        <d v="2017-04-07T09:40:00"/>
        <d v="2017-04-11T18:14:00"/>
        <d v="2017-04-19T07:26:00"/>
        <d v="2017-04-24T08:41:00"/>
        <d v="2017-04-28T11:01:00"/>
        <d v="2017-05-07T23:01:00"/>
        <d v="2017-05-05T20:49:00"/>
        <d v="2017-05-10T12:14:00"/>
        <d v="2017-05-12T15:27:00"/>
        <d v="2017-05-17T14:15:00"/>
        <d v="2017-05-18T10:44:00"/>
        <d v="2017-05-18T13:36:00"/>
        <d v="2017-05-21T23:05:00"/>
        <d v="2017-05-24T02:19:00"/>
        <d v="2017-05-25T09:27:00"/>
        <d v="2017-05-25T10:42:00"/>
        <d v="2017-06-02T17:47:00"/>
        <d v="2017-06-06T14:57:00"/>
        <d v="2017-06-13T14:00:00"/>
        <d v="2017-06-19T02:01:00"/>
        <d v="2017-06-27T09:20:00"/>
        <d v="2017-06-28T09:29:00"/>
        <d v="2017-07-03T13:52:00"/>
        <d v="2017-07-05T15:43:00"/>
        <d v="2017-07-06T11:24:00"/>
        <d v="2017-07-07T01:30:00"/>
        <d v="2017-07-13T17:22:00"/>
        <d v="2017-07-18T03:57:00"/>
        <d v="2017-07-18T14:41:00"/>
        <d v="2017-07-19T02:38:00"/>
        <d v="2017-07-24T08:57:00"/>
        <d v="2017-07-26T02:54:00"/>
        <d v="2017-07-27T10:34:00"/>
        <d v="2017-07-31T17:58:00"/>
        <d v="2017-08-01T06:30:00"/>
        <d v="2017-08-04T16:59:00"/>
        <d v="2017-08-16T10:03:00"/>
        <d v="2017-08-11T15:27:00"/>
        <d v="2017-08-21T02:13:00"/>
        <d v="2017-08-21T16:36:00"/>
        <d v="2017-08-24T08:25:00"/>
        <d v="2017-08-28T16:22:00"/>
        <d v="2017-08-29T12:44:00"/>
        <d v="2017-08-31T15:17:00"/>
        <d v="2017-08-30T14:49:00"/>
        <d v="2017-08-31T11:00:00"/>
        <d v="2017-09-12T09:24:00"/>
        <d v="2017-09-18T20:04:00"/>
        <d v="2017-09-21T07:40:00"/>
        <d v="2017-09-22T12:56:00"/>
        <d v="2017-09-28T05:27:00"/>
        <d v="2017-09-27T15:34:00"/>
        <d v="2017-10-06T15:34:00"/>
        <d v="2017-10-26T13:45:00"/>
        <d v="2017-11-06T12:48:00"/>
        <d v="2017-11-13T17:43:00"/>
        <d v="2017-11-14T18:09:00"/>
        <d v="2017-11-21T09:30:00"/>
        <d v="2017-11-22T14:01:00"/>
        <d v="2017-11-23T09:53:00"/>
        <d v="2017-11-29T16:11:00"/>
        <d v="2017-12-01T15:38:00"/>
        <d v="2017-12-04T11:20:00"/>
        <d v="2017-12-06T13:45:00"/>
        <d v="2017-12-08T16:22:00"/>
        <d v="2017-12-11T08:04:00"/>
        <d v="2017-12-14T14:35:00"/>
        <d v="2017-12-14T14:54:00"/>
        <d v="2017-12-14T16:57:00"/>
        <d v="2018-01-17T11:20:00"/>
        <d v="2018-01-30T08:42:00"/>
        <d v="2018-01-31T18:25:00"/>
        <d v="2018-02-05T20:18:00"/>
        <d v="2018-02-06T07:14:00"/>
        <d v="2018-02-06T08:44:00"/>
        <d v="2018-02-09T16:27:00"/>
        <d v="2018-02-12T13:24:00"/>
        <d v="2018-02-15T13:37:00"/>
        <d v="2018-02-21T16:14:00"/>
        <d v="2018-03-08T01:30:00"/>
        <d v="2018-03-14T17:06:00"/>
        <d v="2018-03-21T10:14:00"/>
        <d v="2018-03-28T16:03:00"/>
        <d v="2018-03-23T20:59:00"/>
        <d v="2018-03-27T09:01:00"/>
        <d v="2018-03-27T19:25:00"/>
        <d v="2018-03-27T22:11:00"/>
        <d v="2018-03-28T16:46:00"/>
        <d v="2018-04-04T09:53:00"/>
        <d v="2018-04-04T10:40:00"/>
        <d v="2018-04-27T09:25:00"/>
        <d v="2018-05-07T03:29:00"/>
        <d v="2018-05-15T22:33:00"/>
        <d v="2018-05-24T09:07:00"/>
        <d v="2018-05-28T03:05:00"/>
        <d v="2018-05-28T11:04:00"/>
        <d v="2018-05-31T16:55:00"/>
        <d v="2018-06-07T09:15:00"/>
        <d v="2018-06-19T11:22:00"/>
        <d v="2018-06-28T11:08:00"/>
        <d v="2018-06-28T17:39:00"/>
        <d v="2018-06-29T04:36:00"/>
        <d v="2018-07-03T08:10:00"/>
        <d v="2018-07-23T04:25:00"/>
        <d v="2018-08-08T14:47:00"/>
        <d v="2018-08-10T16:50:00"/>
        <d v="2018-09-04T07:04:00"/>
        <d v="2018-09-12T17:14:00"/>
        <d v="2018-09-07T19:56:00"/>
        <d v="2018-09-10T18:25:00"/>
        <d v="2018-10-03T03:30:00"/>
        <d v="2018-10-04T18:32:00"/>
        <d v="2018-10-11T14:30:00"/>
        <d v="2018-10-22T02:26:00"/>
        <d v="2018-10-25T11:49:00"/>
        <d v="2018-11-02T16:41:00"/>
        <d v="2018-11-20T11:12:00"/>
        <d v="2018-11-21T15:02:00"/>
        <d v="2018-12-06T00:02:00"/>
        <d v="2018-12-07T16:58:00"/>
        <d v="2018-12-10T09:06:00"/>
        <d v="2019-01-15T17:11:00"/>
        <d v="2019-01-18T16:19:00"/>
        <d v="2019-01-22T19:10:00"/>
        <d v="2019-01-28T15:49:00"/>
        <d v="2019-02-05T01:30:00"/>
        <d v="2019-02-12T17:22:00"/>
        <d v="2019-02-27T09:18:00"/>
        <d v="2019-03-04T11:55:00"/>
        <d v="2019-03-06T03:54:00"/>
        <d v="2019-03-20T20:02:00"/>
        <d v="2019-03-21T02:30:00"/>
        <d v="2019-04-16T14:00:00"/>
        <d v="2019-04-17T04:00:00"/>
        <d v="2019-04-30T03:00:00"/>
        <d v="2019-06-03T04:58:00"/>
        <d v="2019-06-03T21:04:00"/>
        <d v="2019-06-04T11:30:00"/>
        <d v="2019-06-17T14:09:00"/>
        <d v="2019-07-02T04:33:00"/>
        <d v="2019-08-02T03:59:00"/>
        <d v="2019-08-07T09:07:00"/>
        <d v="2019-08-07T19:41:00"/>
        <d v="2019-08-08T11:05:00"/>
        <d v="2019-08-14T13:23:00"/>
        <d v="2019-08-21T14:12:00"/>
        <d v="2019-08-26T04:49:00"/>
        <d v="2019-08-23T17:05:00"/>
        <d v="2019-08-29T03:30:00"/>
        <d v="2019-08-26T17:09:00"/>
        <d v="2019-09-04T03:30:00"/>
        <d v="2019-09-09T04:21:00"/>
        <d v="2019-09-11T06:04:00"/>
        <d v="2019-10-11T09:40:00"/>
        <d v="2019-10-24T09:15:00"/>
        <d v="2019-11-07T23:52:00"/>
        <d v="2019-12-16T08:28:00"/>
        <d v="2020-01-16T01:16:00"/>
        <d v="2020-02-03T01:37:00"/>
        <d v="2020-02-04T04:32:00"/>
        <d v="2020-02-13T14:50:00"/>
        <d v="2020-02-13T21:45:00"/>
        <d v="2020-02-20T06:01:00"/>
        <d v="2020-02-21T13:26:00"/>
        <d v="2020-02-26T03:37:00"/>
        <d v="2020-02-27T22:30:00"/>
        <d v="2020-03-02T12:03:00"/>
        <d v="2020-03-02T22:34:00"/>
        <d v="2020-03-03T19:52:00"/>
        <d v="2020-03-04T01:08:00"/>
        <d v="2020-03-06T07:39:00"/>
        <d v="2020-03-06T14:01:00"/>
        <d v="2020-03-06T16:26:00"/>
        <d v="2020-03-09T09:54:00"/>
        <d v="2020-03-10T03:04:00"/>
        <d v="2020-03-10T14:07:00"/>
        <d v="2020-03-10T15:04:00"/>
        <d v="2020-03-10T16:50:00"/>
        <d v="2020-03-11T07:00:00"/>
        <d v="2020-03-11T17:00:00"/>
        <d v="2020-03-11T18:21:00"/>
        <d v="2020-03-11T17:57:00"/>
        <d v="2020-03-12T08:50:00"/>
        <d v="2020-03-12T12:50:00"/>
        <d v="2020-03-13T13:43:00"/>
        <d v="2020-03-13T15:48:00"/>
        <d v="2020-03-24T20:59:00"/>
        <d v="2020-03-26T13:12:00"/>
        <d v="2020-04-01T15:37:00"/>
        <d v="2020-04-02T13:00:00"/>
        <d v="2020-04-03T16:53:00"/>
        <d v="2020-04-06T17:02:00"/>
        <d v="2020-04-07T06:10:00"/>
        <d v="2020-04-07T15:01:00"/>
        <d v="2020-04-08T09:38:00"/>
        <d v="2020-04-08T15:13:00"/>
        <d v="2020-04-13T13:45:00"/>
        <d v="2020-04-14T10:33:00"/>
        <d v="2020-04-14T11:38:00"/>
        <d v="2020-04-15T03:24:00"/>
        <d v="2020-04-16T03:57:00"/>
        <d v="2020-04-21T02:17:00"/>
        <d v="2020-04-16T20:40:00"/>
        <d v="2020-04-20T16:48:00"/>
        <d v="2020-04-21T11:26:00"/>
        <d v="2020-04-21T17:27:00"/>
        <d v="2020-04-23T02:22:00"/>
        <d v="2020-04-22T08:51:00"/>
        <d v="2020-04-22T17:04:00"/>
        <d v="2020-04-23T18:45:00"/>
        <d v="2020-04-23T19:59:00"/>
        <d v="2020-04-24T09:24:00"/>
        <d v="2020-04-24T14:04:00"/>
        <d v="2020-04-29T11:23:00"/>
        <d v="2020-04-30T09:42:00"/>
        <d v="2020-04-30T14:41:00"/>
        <d v="2020-04-30T16:01:00"/>
        <d v="2020-05-01T05:13:00"/>
        <d v="2020-05-01T09:35:00"/>
        <d v="2020-05-03T23:24:00"/>
        <d v="2020-05-04T09:53:00"/>
        <d v="2020-05-07T00:52:00"/>
        <d v="2020-05-07T17:25:00"/>
        <d v="2020-05-11T18:00:00"/>
        <d v="2020-05-12T06:16:00"/>
        <d v="2020-05-12T12:15:00"/>
        <d v="2020-05-12T19:24:00"/>
        <d v="2020-05-13T04:39:00"/>
        <d v="2020-05-15T12:53:00"/>
        <d v="2020-05-20T09:26:00"/>
        <d v="2020-05-18T03:06:00"/>
        <d v="2020-05-20T12:05:00"/>
        <d v="2020-05-21T13:19:00"/>
        <d v="2020-05-26T10:44:00"/>
        <d v="2020-05-26T14:56:00"/>
        <d v="2020-05-27T03:17:00"/>
        <d v="2020-06-01T02:18:00"/>
        <d v="2020-05-28T05:43:00"/>
        <d v="2020-05-28T20:25:00"/>
        <d v="2020-05-31T23:00:00"/>
        <d v="2020-06-01T15:12:00"/>
        <d v="2020-06-03T02:45:00"/>
        <d v="2020-06-03T12:53:00"/>
        <d v="2020-06-03T13:28:00"/>
        <d v="2020-06-05T09:20:00"/>
        <d v="2020-06-08T15:57:00"/>
        <d v="2020-06-10T05:03:00"/>
        <d v="2020-06-11T10:25:00"/>
        <d v="2020-06-12T06:02:00"/>
        <d v="2020-06-12T15:37:00"/>
        <d v="2020-06-12T17:05:00"/>
        <d v="2020-06-14T23:47:00"/>
        <d v="2020-06-16T09:31:00"/>
        <d v="2020-06-17T08:23:00"/>
        <d v="2020-06-17T15:21:00"/>
        <d v="2020-06-18T03:30:00"/>
        <d v="2020-06-19T18:15:00"/>
        <d v="2020-06-19T18:20:00"/>
        <d v="2020-06-23T01:55:00"/>
        <d v="2020-06-23T20:01:00"/>
        <d v="2020-06-25T10:43:00"/>
        <d v="2020-06-25T12:24:00"/>
        <d v="2020-06-29T16:39:00"/>
        <d v="2020-06-30T13:28:00"/>
        <d v="2020-06-30T21:37:00"/>
        <d v="2020-07-07T08:56:00"/>
        <d v="2020-07-21T14:41:00"/>
        <d v="2020-07-21T20:56:00"/>
        <d v="2020-07-22T09:37:00"/>
        <d v="2020-07-27T13:39:00"/>
        <d v="2020-08-04T15:51:00"/>
        <d v="2020-08-12T04:19:00"/>
        <d v="2020-08-13T08:00:00"/>
        <d v="2020-08-18T04:48:00"/>
        <d v="2020-08-25T13:04:00"/>
        <d v="2020-09-01T10:54:00"/>
        <d v="2020-09-04T21:45:00"/>
        <d v="2020-09-09T09:44:00"/>
        <d v="2020-09-17T03:30:00"/>
        <d v="2020-09-18T18:10:00"/>
        <d v="2020-09-22T10:39:00"/>
        <d v="2020-09-24T18:59:00"/>
        <d v="2020-09-25T12:57:00"/>
        <d v="2020-10-02T06:55:00"/>
        <d v="2020-10-02T15:58:00"/>
        <d v="2020-10-23T00:38:00"/>
        <d v="2020-10-19T13:32:00"/>
        <d v="2020-10-27T16:00:00"/>
        <d v="2020-10-29T16:18:00"/>
        <d v="2020-10-30T17:30:00"/>
        <d v="2020-11-05T13:38:00"/>
        <d v="2020-11-09T12:45:00"/>
        <d v="2020-11-06T12:59:00"/>
        <d v="2020-11-12T05:57:00"/>
        <d v="2020-11-12T09:25:00"/>
        <d v="2020-11-17T14:32:00"/>
      </sharedItems>
      <fieldGroup par="9" base="0">
        <rangePr groupBy="months" startDate="2015-01-15T11:08:00" endDate="2020-11-17T14:32:00"/>
        <groupItems count="14">
          <s v="&lt;15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11.2020"/>
        </groupItems>
      </fieldGroup>
    </cacheField>
    <cacheField name="Цена закрытия" numFmtId="0">
      <sharedItems containsSemiMixedTypes="0" containsString="0" containsNumber="1" minValue="1.3704000000000001" maxValue="1.8236000000000001"/>
    </cacheField>
    <cacheField name="Размер сетки пипс " numFmtId="0">
      <sharedItems containsSemiMixedTypes="0" containsString="0" containsNumber="1" minValue="0" maxValue="416.00000000000182"/>
    </cacheField>
    <cacheField name="Пипсов до TP" numFmtId="0">
      <sharedItems containsSemiMixedTypes="0" containsString="0" containsNumber="1" minValue="21.399999999997817" maxValue="137"/>
    </cacheField>
    <cacheField name="Прибыль" numFmtId="0">
      <sharedItems containsSemiMixedTypes="0" containsString="0" containsNumber="1" minValue="1.47" maxValue="123.10000000000002"/>
    </cacheField>
    <cacheField name="Время сетки" numFmtId="175">
      <sharedItems containsSemiMixedTypes="0" containsDate="1" containsString="0" containsMixedTypes="1" minDate="1900-01-07T00:01:11" maxDate="1900-01-10T05:14:00"/>
    </cacheField>
    <cacheField name="Profit %" numFmtId="10">
      <sharedItems containsSemiMixedTypes="0" containsString="0" containsNumber="1" minValue="1.8148148148148147E-3" maxValue="0.15197530864197534"/>
    </cacheField>
    <cacheField name="Profit Sell %" numFmtId="10">
      <sharedItems containsSemiMixedTypes="0" containsString="0" containsNumber="1" minValue="0" maxValue="0.15197530864197534"/>
    </cacheField>
    <cacheField name="Profit Buy %" numFmtId="10">
      <sharedItems containsSemiMixedTypes="0" containsString="0" containsNumber="1" minValue="0" maxValue="0.15192592592592594"/>
    </cacheField>
    <cacheField name="Годы" numFmtId="0" databaseField="0">
      <fieldGroup base="0">
        <rangePr groupBy="years" startDate="2015-01-15T11:08:00" endDate="2020-11-17T14:32:00"/>
        <groupItems count="8">
          <s v="&lt;15.01.2015"/>
          <s v="2015"/>
          <s v="2016"/>
          <s v="2017"/>
          <s v="2018"/>
          <s v="2019"/>
          <s v="2020"/>
          <s v="&gt;17.11.2020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ilann" refreshedDate="44162.588252662033" createdVersion="2" refreshedVersion="3" recordCount="887">
  <cacheSource type="worksheet">
    <worksheetSource ref="B1:J888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7" count="7">
        <n v="4"/>
        <n v="2"/>
        <n v="1"/>
        <n v="3"/>
        <n v="5"/>
        <n v="6"/>
        <n v="7"/>
      </sharedItems>
    </cacheField>
    <cacheField name="Максимальный лот" numFmtId="0">
      <sharedItems containsSemiMixedTypes="0" containsString="0" containsNumber="1" minValue="0.01" maxValue="0.28000000000000003"/>
    </cacheField>
    <cacheField name="Общая лотность" numFmtId="0">
      <sharedItems containsSemiMixedTypes="0" containsString="0" containsNumber="1" minValue="0.01" maxValue="0.45"/>
    </cacheField>
    <cacheField name="Дата открытия" numFmtId="177">
      <sharedItems containsSemiMixedTypes="0" containsNonDate="0" containsDate="1" containsString="0" minDate="2015-01-15T01:01:00" maxDate="2020-11-13T16:15:00"/>
    </cacheField>
    <cacheField name="Цена открытия" numFmtId="0">
      <sharedItems containsSemiMixedTypes="0" containsString="0" containsNumber="1" minValue="1.3725400000000001" maxValue="1.82124"/>
    </cacheField>
    <cacheField name="Дальний ордер дата" numFmtId="177">
      <sharedItems containsSemiMixedTypes="0" containsNonDate="0" containsDate="1" containsString="0" minDate="2015-01-15T09:48:00" maxDate="2020-11-16T17:09:00"/>
    </cacheField>
    <cacheField name="Дальний ордер цена" numFmtId="0">
      <sharedItems containsSemiMixedTypes="0" containsString="0" containsNumber="1" minValue="1.3692800000000001" maxValue="1.83589"/>
    </cacheField>
    <cacheField name="Дата закрытия" numFmtId="177">
      <sharedItems containsSemiMixedTypes="0" containsNonDate="0" containsDate="1" containsString="0" minDate="2015-01-15T11:08:00" maxDate="2020-11-17T14:32:00" count="887">
        <d v="2015-01-15T11:08:00"/>
        <d v="2015-01-15T23:08:00"/>
        <d v="2015-01-16T09:54:00"/>
        <d v="2015-01-19T09:39:00"/>
        <d v="2015-01-19T16:23:00"/>
        <d v="2015-01-20T16:21:00"/>
        <d v="2015-01-21T09:47:00"/>
        <d v="2015-01-21T04:37:00"/>
        <d v="2015-01-21T13:00:00"/>
        <d v="2015-01-21T15:46:00"/>
        <d v="2015-01-21T17:16:00"/>
        <d v="2015-01-21T22:22:00"/>
        <d v="2015-01-22T03:53:00"/>
        <d v="2015-01-23T13:46:00"/>
        <d v="2015-01-22T13:01:00"/>
        <d v="2015-01-22T13:44:00"/>
        <d v="2015-01-23T09:46:00"/>
        <d v="2015-01-23T12:43:00"/>
        <d v="2015-01-23T14:28:00"/>
        <d v="2015-01-23T19:59:00"/>
        <d v="2015-01-26T01:15:00"/>
        <d v="2015-01-26T22:53:00"/>
        <d v="2015-01-27T09:14:00"/>
        <d v="2015-01-28T11:29:00"/>
        <d v="2015-01-28T13:55:00"/>
        <d v="2015-01-29T06:44:00"/>
        <d v="2015-01-30T16:58:00"/>
        <d v="2015-01-29T15:27:00"/>
        <d v="2015-01-29T18:52:00"/>
        <d v="2015-01-30T14:53:00"/>
        <d v="2015-02-02T07:12:00"/>
        <d v="2015-02-02T09:31:00"/>
        <d v="2015-02-02T09:49:00"/>
        <d v="2015-02-02T12:25:00"/>
        <d v="2015-02-02T20:50:00"/>
        <d v="2015-02-03T04:29:00"/>
        <d v="2015-02-03T09:55:00"/>
        <d v="2015-02-03T17:27:00"/>
        <d v="2015-02-03T23:58:00"/>
        <d v="2015-02-04T11:27:00"/>
        <d v="2015-02-04T12:17:00"/>
        <d v="2015-02-05T01:47:00"/>
        <d v="2015-02-05T13:17:00"/>
        <d v="2015-02-10T15:31:00"/>
        <d v="2015-02-06T14:47:00"/>
        <d v="2015-02-10T18:09:00"/>
        <d v="2015-02-11T11:32:00"/>
        <d v="2015-02-12T04:46:00"/>
        <d v="2015-02-12T16:46:00"/>
        <d v="2015-02-12T17:11:00"/>
        <d v="2015-02-13T08:58:00"/>
        <d v="2015-02-13T13:59:00"/>
        <d v="2015-02-17T12:52:00"/>
        <d v="2015-02-17T13:51:00"/>
        <d v="2015-02-20T16:23:00"/>
        <d v="2015-02-24T16:23:00"/>
        <d v="2015-02-25T08:30:00"/>
        <d v="2015-02-26T09:18:00"/>
        <d v="2015-03-03T04:29:00"/>
        <d v="2015-03-05T14:37:00"/>
        <d v="2015-03-10T12:29:00"/>
        <d v="2015-03-11T07:31:00"/>
        <d v="2015-03-12T09:57:00"/>
        <d v="2015-03-12T15:15:00"/>
        <d v="2015-03-13T05:46:00"/>
        <d v="2015-03-13T11:36:00"/>
        <d v="2015-03-13T15:47:00"/>
        <d v="2015-03-19T09:23:00"/>
        <d v="2015-03-18T22:02:00"/>
        <d v="2015-03-20T19:57:00"/>
        <d v="2015-03-24T00:55:00"/>
        <d v="2015-03-24T09:53:00"/>
        <d v="2015-03-24T14:49:00"/>
        <d v="2015-03-27T09:43:00"/>
        <d v="2015-04-02T08:46:00"/>
        <d v="2015-04-09T04:57:00"/>
        <d v="2015-04-10T15:53:00"/>
        <d v="2015-04-15T16:00:00"/>
        <d v="2015-04-16T19:33:00"/>
        <d v="2015-04-17T21:30:00"/>
        <d v="2015-04-24T14:15:00"/>
        <d v="2015-04-27T10:23:00"/>
        <d v="2015-04-28T16:46:00"/>
        <d v="2015-04-30T02:46:00"/>
        <d v="2015-04-30T16:17:00"/>
        <d v="2015-05-01T04:25:00"/>
        <d v="2015-05-01T08:49:00"/>
        <d v="2015-05-05T11:50:00"/>
        <d v="2015-05-06T15:52:00"/>
        <d v="2015-05-07T09:53:00"/>
        <d v="2015-05-08T03:37:00"/>
        <d v="2015-05-08T08:20:00"/>
        <d v="2015-05-08T10:05:00"/>
        <d v="2015-05-08T15:23:00"/>
        <d v="2015-05-11T09:05:00"/>
        <d v="2015-05-11T14:46:00"/>
        <d v="2015-05-12T09:49:00"/>
        <d v="2015-05-12T15:43:00"/>
        <d v="2015-05-13T10:33:00"/>
        <d v="2015-05-14T08:09:00"/>
        <d v="2015-05-14T13:37:00"/>
        <d v="2015-05-14T20:15:00"/>
        <d v="2015-05-14T20:45:00"/>
        <d v="2015-05-15T08:22:00"/>
        <d v="2015-05-18T12:41:00"/>
        <d v="2015-05-21T08:00:00"/>
        <d v="2015-05-20T16:55:00"/>
        <d v="2015-05-28T07:33:00"/>
        <d v="2015-05-29T11:34:00"/>
        <d v="2015-06-01T14:14:00"/>
        <d v="2015-06-01T18:07:00"/>
        <d v="2015-06-02T10:52:00"/>
        <d v="2015-06-02T12:19:00"/>
        <d v="2015-06-02T15:06:00"/>
        <d v="2015-06-02T16:10:00"/>
        <d v="2015-06-03T15:32:00"/>
        <d v="2015-06-04T13:18:00"/>
        <d v="2015-06-04T16:35:00"/>
        <d v="2015-06-04T19:55:00"/>
        <d v="2015-06-05T18:47:00"/>
        <d v="2015-06-09T12:21:00"/>
        <d v="2015-06-09T02:42:00"/>
        <d v="2015-06-10T06:27:00"/>
        <d v="2015-06-09T17:19:00"/>
        <d v="2015-06-12T15:02:00"/>
        <d v="2015-06-15T10:06:00"/>
        <d v="2015-06-14T23:00:00"/>
        <d v="2015-06-17T05:03:00"/>
        <d v="2015-06-17T12:43:00"/>
        <d v="2015-06-18T01:29:00"/>
        <d v="2015-06-21T23:00:00"/>
        <d v="2015-06-28T23:00:00"/>
        <d v="2015-06-30T08:34:00"/>
        <d v="2015-07-02T22:05:00"/>
        <d v="2015-07-06T04:16:00"/>
        <d v="2015-07-06T16:30:00"/>
        <d v="2015-07-06T21:24:00"/>
        <d v="2015-07-07T07:32:00"/>
        <d v="2015-07-08T12:59:00"/>
        <d v="2015-07-08T06:36:00"/>
        <d v="2015-07-08T16:02:00"/>
        <d v="2015-07-09T03:30:00"/>
        <d v="2015-07-09T14:10:00"/>
        <d v="2015-07-09T16:09:00"/>
        <d v="2015-07-10T20:31:00"/>
        <d v="2015-07-15T10:43:00"/>
        <d v="2015-07-13T10:07:00"/>
        <d v="2015-07-14T14:33:00"/>
        <d v="2015-07-20T04:58:00"/>
        <d v="2015-07-21T21:41:00"/>
        <d v="2015-07-22T05:44:00"/>
        <d v="2015-07-22T09:24:00"/>
        <d v="2015-07-22T13:46:00"/>
        <d v="2015-07-28T12:06:00"/>
        <d v="2015-07-30T13:16:00"/>
        <d v="2015-07-31T08:42:00"/>
        <d v="2015-07-31T14:30:00"/>
        <d v="2015-08-04T08:05:00"/>
        <d v="2015-08-07T14:30:00"/>
        <d v="2015-08-07T15:21:00"/>
        <d v="2015-08-11T03:47:00"/>
        <d v="2015-08-12T12:34:00"/>
        <d v="2015-08-12T03:16:00"/>
        <d v="2015-08-12T06:59:00"/>
        <d v="2015-08-12T14:02:00"/>
        <d v="2015-08-12T14:34:00"/>
        <d v="2015-08-13T03:17:00"/>
        <d v="2015-08-12T18:56:00"/>
        <d v="2015-08-18T09:20:00"/>
        <d v="2015-08-19T04:58:00"/>
        <d v="2015-08-21T17:01:00"/>
        <d v="2015-08-21T12:59:00"/>
        <d v="2015-08-21T22:42:00"/>
        <d v="2015-08-24T03:05:00"/>
        <d v="2015-08-24T07:56:00"/>
        <d v="2015-08-24T12:03:00"/>
        <d v="2015-08-24T13:51:00"/>
        <d v="2015-08-24T15:02:00"/>
        <d v="2015-08-25T10:44:00"/>
        <d v="2015-08-25T21:20:00"/>
        <d v="2015-08-26T07:01:00"/>
        <d v="2015-08-26T11:29:00"/>
        <d v="2015-08-27T06:52:00"/>
        <d v="2015-08-27T13:55:00"/>
        <d v="2015-08-27T14:52:00"/>
        <d v="2015-08-27T17:53:00"/>
        <d v="2015-08-28T02:06:00"/>
        <d v="2015-08-28T15:43:00"/>
        <d v="2015-08-28T20:18:00"/>
        <d v="2015-08-31T14:12:00"/>
        <d v="2015-09-02T09:35:00"/>
        <d v="2015-09-02T03:30:00"/>
        <d v="2015-09-03T03:30:00"/>
        <d v="2015-09-02T20:25:00"/>
        <d v="2015-09-03T04:34:00"/>
        <d v="2015-09-03T13:01:00"/>
        <d v="2015-09-04T04:24:00"/>
        <d v="2015-09-08T09:05:00"/>
        <d v="2015-09-08T11:07:00"/>
        <d v="2015-09-08T10:16:00"/>
        <d v="2015-09-08T20:26:00"/>
        <d v="2015-09-09T04:36:00"/>
        <d v="2015-09-09T10:46:00"/>
        <d v="2015-09-09T17:10:00"/>
        <d v="2015-09-10T06:54:00"/>
        <d v="2015-09-10T21:37:00"/>
        <d v="2015-09-11T09:28:00"/>
        <d v="2015-09-11T09:56:00"/>
        <d v="2015-09-11T17:07:00"/>
        <d v="2015-09-14T07:03:00"/>
        <d v="2015-09-14T13:41:00"/>
        <d v="2015-09-14T16:15:00"/>
        <d v="2015-09-15T03:55:00"/>
        <d v="2015-09-15T07:05:00"/>
        <d v="2015-09-16T14:40:00"/>
        <d v="2015-09-16T18:33:00"/>
        <d v="2015-09-17T20:38:00"/>
        <d v="2015-09-17T10:18:00"/>
        <d v="2015-09-17T20:06:00"/>
        <d v="2015-09-17T21:48:00"/>
        <d v="2015-09-18T08:42:00"/>
        <d v="2015-09-18T10:01:00"/>
        <d v="2015-09-18T21:14:00"/>
        <d v="2015-09-18T21:34:00"/>
        <d v="2015-09-21T10:03:00"/>
        <d v="2015-09-21T16:22:00"/>
        <d v="2015-09-22T07:58:00"/>
        <d v="2015-09-22T17:51:00"/>
        <d v="2015-09-23T10:43:00"/>
        <d v="2015-09-24T18:31:00"/>
        <d v="2015-09-23T20:37:00"/>
        <d v="2015-09-24T08:35:00"/>
        <d v="2015-09-24T19:33:00"/>
        <d v="2015-09-24T21:10:00"/>
        <d v="2015-09-25T09:21:00"/>
        <d v="2015-09-25T12:12:00"/>
        <d v="2015-09-25T13:47:00"/>
        <d v="2015-09-25T14:09:00"/>
        <d v="2015-09-25T15:40:00"/>
        <d v="2015-09-29T13:54:00"/>
        <d v="2015-09-29T18:43:00"/>
        <d v="2015-09-30T01:05:00"/>
        <d v="2015-10-01T18:00:00"/>
        <d v="2015-09-30T10:31:00"/>
        <d v="2015-10-02T03:30:00"/>
        <d v="2015-10-02T16:15:00"/>
        <d v="2015-10-02T17:53:00"/>
        <d v="2015-10-05T20:14:00"/>
        <d v="2015-10-06T13:05:00"/>
        <d v="2015-10-06T10:45:00"/>
        <d v="2015-10-06T15:23:00"/>
        <d v="2015-10-08T03:55:00"/>
        <d v="2015-10-08T09:19:00"/>
        <d v="2015-10-08T13:30:00"/>
        <d v="2015-10-08T17:42:00"/>
        <d v="2015-10-09T08:27:00"/>
        <d v="2015-10-13T01:54:00"/>
        <d v="2015-10-13T08:32:00"/>
        <d v="2015-10-13T11:29:00"/>
        <d v="2015-10-13T16:04:00"/>
        <d v="2015-10-14T10:04:00"/>
        <d v="2015-10-14T03:31:00"/>
        <d v="2015-10-14T10:50:00"/>
        <d v="2015-10-14T14:51:00"/>
        <d v="2015-10-14T18:46:00"/>
        <d v="2015-10-14T21:09:00"/>
        <d v="2015-10-15T06:42:00"/>
        <d v="2015-10-15T14:38:00"/>
        <d v="2015-10-15T15:38:00"/>
        <d v="2015-10-16T10:11:00"/>
        <d v="2015-10-16T21:34:00"/>
        <d v="2015-10-19T14:37:00"/>
        <d v="2015-10-20T16:58:00"/>
        <d v="2015-10-20T17:54:00"/>
        <d v="2015-10-22T09:25:00"/>
        <d v="2015-10-22T17:59:00"/>
        <d v="2015-10-23T10:45:00"/>
        <d v="2015-10-23T16:41:00"/>
        <d v="2015-10-26T05:22:00"/>
        <d v="2015-10-26T14:03:00"/>
        <d v="2015-10-27T19:01:00"/>
        <d v="2015-10-28T19:59:00"/>
        <d v="2015-10-28T23:50:00"/>
        <d v="2015-10-29T11:15:00"/>
        <d v="2015-10-30T02:14:00"/>
        <d v="2015-10-30T18:01:00"/>
        <d v="2015-11-02T09:32:00"/>
        <d v="2015-11-02T14:48:00"/>
        <d v="2015-11-02T22:20:00"/>
        <d v="2015-11-03T16:46:00"/>
        <d v="2015-11-05T09:20:00"/>
        <d v="2015-11-05T17:05:00"/>
        <d v="2015-11-06T14:29:00"/>
        <d v="2015-11-06T16:22:00"/>
        <d v="2015-11-12T04:59:00"/>
        <d v="2015-11-12T15:43:00"/>
        <d v="2015-11-13T12:36:00"/>
        <d v="2015-11-17T11:50:00"/>
        <d v="2015-11-19T01:56:00"/>
        <d v="2015-11-18T02:55:00"/>
        <d v="2015-11-19T16:05:00"/>
        <d v="2015-11-23T16:59:00"/>
        <d v="2015-11-24T07:47:00"/>
        <d v="2015-11-27T07:46:00"/>
        <d v="2015-12-03T22:15:00"/>
        <d v="2015-12-04T18:26:00"/>
        <d v="2015-12-07T16:07:00"/>
        <d v="2015-12-08T14:46:00"/>
        <d v="2015-12-08T14:57:00"/>
        <d v="2015-12-08T16:52:00"/>
        <d v="2015-12-09T01:34:00"/>
        <d v="2015-12-09T09:31:00"/>
        <d v="2015-12-09T10:08:00"/>
        <d v="2015-12-09T18:30:00"/>
        <d v="2015-12-10T09:12:00"/>
        <d v="2015-12-10T11:49:00"/>
        <d v="2015-12-14T09:33:00"/>
        <d v="2015-12-10T18:17:00"/>
        <d v="2015-12-11T15:11:00"/>
        <d v="2015-12-14T00:17:00"/>
        <d v="2015-12-14T00:52:00"/>
        <d v="2015-12-14T12:27:00"/>
        <d v="2016-01-15T02:25:00"/>
        <d v="2016-01-15T03:58:00"/>
        <d v="2016-01-15T05:03:00"/>
        <d v="2016-01-15T05:48:00"/>
        <d v="2016-01-15T14:11:00"/>
        <d v="2016-01-15T15:37:00"/>
        <d v="2016-01-18T09:29:00"/>
        <d v="2016-01-19T01:18:00"/>
        <d v="2016-01-19T09:48:00"/>
        <d v="2016-01-19T13:34:00"/>
        <d v="2016-01-20T16:05:00"/>
        <d v="2016-01-19T15:11:00"/>
        <d v="2016-01-19T20:10:00"/>
        <d v="2016-01-20T03:31:00"/>
        <d v="2016-01-20T16:36:00"/>
        <d v="2016-01-21T00:39:00"/>
        <d v="2016-01-21T05:50:00"/>
        <d v="2016-01-21T09:08:00"/>
        <d v="2016-01-21T08:30:00"/>
        <d v="2016-01-21T08:39:00"/>
        <d v="2016-01-21T14:15:00"/>
        <d v="2016-01-21T20:18:00"/>
        <d v="2016-01-25T01:55:00"/>
        <d v="2016-01-22T00:51:00"/>
        <d v="2016-01-25T21:06:00"/>
        <d v="2016-01-25T19:04:00"/>
        <d v="2016-01-27T20:09:00"/>
        <d v="2016-01-27T01:30:00"/>
        <d v="2016-01-27T06:29:00"/>
        <d v="2016-01-27T07:26:00"/>
        <d v="2016-01-27T13:21:00"/>
        <d v="2016-01-27T17:39:00"/>
        <d v="2016-01-28T09:39:00"/>
        <d v="2016-01-28T12:02:00"/>
        <d v="2016-01-28T12:44:00"/>
        <d v="2016-01-28T13:28:00"/>
        <d v="2016-01-29T05:22:00"/>
        <d v="2016-01-29T06:14:00"/>
        <d v="2016-01-29T07:13:00"/>
        <d v="2016-01-29T09:07:00"/>
        <d v="2016-01-29T14:40:00"/>
        <d v="2016-01-29T11:22:00"/>
        <d v="2016-01-29T15:10:00"/>
        <d v="2016-02-01T21:20:00"/>
        <d v="2016-02-02T14:00:00"/>
        <d v="2016-02-02T14:22:00"/>
        <d v="2016-02-03T08:49:00"/>
        <d v="2016-02-02T20:03:00"/>
        <d v="2016-02-03T10:07:00"/>
        <d v="2016-02-03T15:54:00"/>
        <d v="2016-02-08T09:43:00"/>
        <d v="2016-02-05T19:49:00"/>
        <d v="2016-02-09T08:37:00"/>
        <d v="2016-02-09T09:05:00"/>
        <d v="2016-02-09T13:51:00"/>
        <d v="2016-02-09T15:15:00"/>
        <d v="2016-02-11T05:10:00"/>
        <d v="2016-02-10T14:24:00"/>
        <d v="2016-02-10T15:58:00"/>
        <d v="2016-02-11T01:14:00"/>
        <d v="2016-02-11T15:19:00"/>
        <d v="2016-02-11T20:30:00"/>
        <d v="2016-02-12T04:33:00"/>
        <d v="2016-02-12T09:13:00"/>
        <d v="2016-02-15T15:21:00"/>
        <d v="2016-02-16T10:05:00"/>
        <d v="2016-02-17T10:58:00"/>
        <d v="2016-02-16T14:20:00"/>
        <d v="2016-02-17T05:39:00"/>
        <d v="2016-02-19T01:47:00"/>
        <d v="2016-02-18T02:15:00"/>
        <d v="2016-02-18T20:50:00"/>
        <d v="2016-02-19T07:34:00"/>
        <d v="2016-02-19T17:21:00"/>
        <d v="2016-02-23T03:20:00"/>
        <d v="2016-02-23T14:59:00"/>
        <d v="2016-02-24T04:25:00"/>
        <d v="2016-02-24T15:45:00"/>
        <d v="2016-02-25T01:32:00"/>
        <d v="2016-02-25T08:51:00"/>
        <d v="2016-02-25T16:03:00"/>
        <d v="2016-02-25T14:19:00"/>
        <d v="2016-02-26T06:24:00"/>
        <d v="2016-02-26T10:01:00"/>
        <d v="2016-02-26T14:35:00"/>
        <d v="2016-02-29T01:22:00"/>
        <d v="2016-03-01T01:38:00"/>
        <d v="2016-02-29T17:11:00"/>
        <d v="2016-03-01T07:06:00"/>
        <d v="2016-03-01T08:31:00"/>
        <d v="2016-03-01T11:04:00"/>
        <d v="2016-03-01T16:21:00"/>
        <d v="2016-03-01T17:08:00"/>
        <d v="2016-03-02T14:02:00"/>
        <d v="2016-03-03T02:33:00"/>
        <d v="2016-03-03T11:47:00"/>
        <d v="2016-03-03T09:28:00"/>
        <d v="2016-03-07T11:06:00"/>
        <d v="2016-03-08T16:47:00"/>
        <d v="2016-03-09T09:06:00"/>
        <d v="2016-03-09T10:35:00"/>
        <d v="2016-03-09T16:51:00"/>
        <d v="2016-03-09T15:06:00"/>
        <d v="2016-03-09T18:39:00"/>
        <d v="2016-03-09T21:00:00"/>
        <d v="2016-03-14T09:07:00"/>
        <d v="2016-03-14T16:05:00"/>
        <d v="2016-03-15T03:20:00"/>
        <d v="2016-03-15T15:28:00"/>
        <d v="2016-03-15T17:16:00"/>
        <d v="2016-03-16T07:42:00"/>
        <d v="2016-03-16T10:05:00"/>
        <d v="2016-03-17T07:04:00"/>
        <d v="2016-03-18T10:33:00"/>
        <d v="2016-03-18T10:55:00"/>
        <d v="2016-03-23T15:02:00"/>
        <d v="2016-03-21T18:16:00"/>
        <d v="2016-03-22T16:26:00"/>
        <d v="2016-03-23T02:51:00"/>
        <d v="2016-03-23T15:40:00"/>
        <d v="2016-03-23T17:30:00"/>
        <d v="2016-03-30T09:18:00"/>
        <d v="2016-03-30T03:18:00"/>
        <d v="2016-03-31T19:17:00"/>
        <d v="2016-04-01T05:31:00"/>
        <d v="2016-04-05T04:02:00"/>
        <d v="2016-04-05T09:41:00"/>
        <d v="2016-04-05T17:45:00"/>
        <d v="2016-04-07T11:35:00"/>
        <d v="2016-04-06T08:52:00"/>
        <d v="2016-04-07T07:05:00"/>
        <d v="2016-04-08T03:17:00"/>
        <d v="2016-04-08T15:31:00"/>
        <d v="2016-04-08T14:33:00"/>
        <d v="2016-04-08T17:48:00"/>
        <d v="2016-04-11T08:29:00"/>
        <d v="2016-04-11T04:54:00"/>
        <d v="2016-04-11T09:47:00"/>
        <d v="2016-04-11T14:39:00"/>
        <d v="2016-04-11T15:21:00"/>
        <d v="2016-04-12T03:33:00"/>
        <d v="2016-04-12T18:33:00"/>
        <d v="2016-04-14T11:28:00"/>
        <d v="2016-04-14T11:55:00"/>
        <d v="2016-04-15T17:42:00"/>
        <d v="2016-04-18T09:53:00"/>
        <d v="2016-04-21T14:44:00"/>
        <d v="2016-04-21T17:33:00"/>
        <d v="2016-04-22T16:00:00"/>
        <d v="2016-04-28T08:47:00"/>
        <d v="2016-04-27T05:18:00"/>
        <d v="2016-04-28T16:28:00"/>
        <d v="2016-04-29T17:31:00"/>
        <d v="2016-05-02T13:26:00"/>
        <d v="2016-05-03T11:05:00"/>
        <d v="2016-05-06T03:30:00"/>
        <d v="2016-05-06T05:48:00"/>
        <d v="2016-05-09T13:55:00"/>
        <d v="2016-05-10T10:48:00"/>
        <d v="2016-05-12T18:05:00"/>
        <d v="2016-05-13T14:39:00"/>
        <d v="2016-05-18T03:32:00"/>
        <d v="2016-05-19T15:15:00"/>
        <d v="2016-05-19T19:30:00"/>
        <d v="2016-05-24T08:39:00"/>
        <d v="2016-05-25T22:38:00"/>
        <d v="2016-05-30T03:21:00"/>
        <d v="2016-05-30T10:36:00"/>
        <d v="2016-05-31T15:33:00"/>
        <d v="2016-06-03T07:35:00"/>
        <d v="2016-06-03T14:49:00"/>
        <d v="2016-06-09T03:08:00"/>
        <d v="2016-06-08T23:00:00"/>
        <d v="2016-06-10T09:24:00"/>
        <d v="2016-06-13T16:59:00"/>
        <d v="2016-06-16T04:28:00"/>
        <d v="2016-06-16T08:36:00"/>
        <d v="2016-06-16T12:00:00"/>
        <d v="2016-06-17T09:13:00"/>
        <d v="2016-06-24T01:25:00"/>
        <d v="2016-06-24T15:44:00"/>
        <d v="2016-06-24T17:18:00"/>
        <d v="2016-06-24T19:14:00"/>
        <d v="2016-06-27T03:18:00"/>
        <d v="2016-06-27T07:54:00"/>
        <d v="2016-06-27T16:00:00"/>
        <d v="2016-06-30T09:10:00"/>
        <d v="2016-06-30T09:41:00"/>
        <d v="2016-07-05T17:49:00"/>
        <d v="2016-07-06T07:40:00"/>
        <d v="2016-07-06T15:48:00"/>
        <d v="2016-07-08T13:12:00"/>
        <d v="2016-07-12T03:17:00"/>
        <d v="2016-07-13T08:18:00"/>
        <d v="2016-07-14T03:32:00"/>
        <d v="2016-07-14T06:11:00"/>
        <d v="2016-07-15T01:24:00"/>
        <d v="2016-07-20T15:21:00"/>
        <d v="2016-07-21T15:45:00"/>
        <d v="2016-07-27T20:00:00"/>
        <d v="2016-07-28T15:37:00"/>
        <d v="2016-08-01T21:47:00"/>
        <d v="2016-08-02T07:41:00"/>
        <d v="2016-08-05T16:33:00"/>
        <d v="2016-08-26T16:35:00"/>
        <d v="2016-08-17T03:09:00"/>
        <d v="2016-08-24T08:19:00"/>
        <d v="2016-09-07T09:24:00"/>
        <d v="2016-09-06T02:17:00"/>
        <d v="2016-09-08T14:25:00"/>
        <d v="2016-09-08T07:57:00"/>
        <d v="2016-09-08T09:33:00"/>
        <d v="2016-09-12T13:55:00"/>
        <d v="2016-09-14T11:08:00"/>
        <d v="2016-09-14T17:31:00"/>
        <d v="2016-09-16T16:00:00"/>
        <d v="2016-09-23T19:09:00"/>
        <d v="2016-09-27T11:01:00"/>
        <d v="2016-09-27T11:48:00"/>
        <d v="2016-09-28T11:24:00"/>
        <d v="2016-09-29T00:50:00"/>
        <d v="2016-10-03T01:55:00"/>
        <d v="2016-10-04T17:39:00"/>
        <d v="2016-10-04T10:55:00"/>
        <d v="2016-10-07T16:34:00"/>
        <d v="2016-10-11T05:26:00"/>
        <d v="2016-10-20T14:45:00"/>
        <d v="2016-10-18T16:00:00"/>
        <d v="2016-10-21T09:51:00"/>
        <d v="2016-10-20T16:16:00"/>
        <d v="2016-10-25T06:58:00"/>
        <d v="2016-10-27T17:44:00"/>
        <d v="2016-10-31T14:30:00"/>
        <d v="2016-11-09T03:01:00"/>
        <d v="2016-11-09T08:45:00"/>
        <d v="2016-11-10T09:38:00"/>
        <d v="2016-11-10T10:51:00"/>
        <d v="2016-11-10T11:21:00"/>
        <d v="2016-11-11T13:56:00"/>
        <d v="2016-11-11T14:18:00"/>
        <d v="2016-11-11T17:43:00"/>
        <d v="2016-11-11T17:56:00"/>
        <d v="2016-11-14T00:10:00"/>
        <d v="2016-11-14T14:43:00"/>
        <d v="2016-11-15T20:58:00"/>
        <d v="2016-11-16T16:34:00"/>
        <d v="2016-11-17T07:29:00"/>
        <d v="2016-11-18T03:42:00"/>
        <d v="2016-11-21T18:34:00"/>
        <d v="2016-11-24T10:08:00"/>
        <d v="2016-11-24T14:37:00"/>
        <d v="2016-11-30T09:51:00"/>
        <d v="2016-12-02T04:24:00"/>
        <d v="2016-12-05T09:27:00"/>
        <d v="2016-12-05T19:20:00"/>
        <d v="2016-12-06T02:02:00"/>
        <d v="2016-12-13T14:23:00"/>
        <d v="2016-12-14T20:55:00"/>
        <d v="2016-12-14T20:00:00"/>
        <d v="2017-01-30T02:53:00"/>
        <d v="2017-01-31T12:40:00"/>
        <d v="2017-02-16T16:27:00"/>
        <d v="2017-02-24T02:31:00"/>
        <d v="2017-03-16T17:24:00"/>
        <d v="2017-03-16T20:57:00"/>
        <d v="2017-03-21T05:14:00"/>
        <d v="2017-03-22T10:47:00"/>
        <d v="2017-03-24T12:48:00"/>
        <d v="2017-04-06T15:47:00"/>
        <d v="2017-04-07T09:40:00"/>
        <d v="2017-04-11T18:14:00"/>
        <d v="2017-04-19T07:26:00"/>
        <d v="2017-04-24T08:41:00"/>
        <d v="2017-04-28T11:01:00"/>
        <d v="2017-05-07T23:01:00"/>
        <d v="2017-05-05T20:49:00"/>
        <d v="2017-05-10T12:14:00"/>
        <d v="2017-05-12T15:27:00"/>
        <d v="2017-05-17T14:15:00"/>
        <d v="2017-05-18T10:44:00"/>
        <d v="2017-05-18T13:36:00"/>
        <d v="2017-05-21T23:05:00"/>
        <d v="2017-05-24T02:19:00"/>
        <d v="2017-05-25T09:27:00"/>
        <d v="2017-05-25T10:42:00"/>
        <d v="2017-06-02T17:47:00"/>
        <d v="2017-06-06T14:57:00"/>
        <d v="2017-06-13T14:00:00"/>
        <d v="2017-06-19T02:01:00"/>
        <d v="2017-06-27T09:20:00"/>
        <d v="2017-06-28T09:29:00"/>
        <d v="2017-07-03T13:52:00"/>
        <d v="2017-07-05T15:43:00"/>
        <d v="2017-07-06T11:24:00"/>
        <d v="2017-07-07T01:30:00"/>
        <d v="2017-07-13T17:22:00"/>
        <d v="2017-07-18T03:57:00"/>
        <d v="2017-07-18T14:41:00"/>
        <d v="2017-07-19T02:38:00"/>
        <d v="2017-07-24T08:57:00"/>
        <d v="2017-07-26T02:54:00"/>
        <d v="2017-07-27T10:34:00"/>
        <d v="2017-07-31T17:58:00"/>
        <d v="2017-08-01T06:30:00"/>
        <d v="2017-08-04T16:59:00"/>
        <d v="2017-08-16T10:03:00"/>
        <d v="2017-08-11T15:27:00"/>
        <d v="2017-08-21T02:13:00"/>
        <d v="2017-08-21T16:36:00"/>
        <d v="2017-08-24T08:25:00"/>
        <d v="2017-08-28T16:22:00"/>
        <d v="2017-08-29T12:44:00"/>
        <d v="2017-08-31T15:17:00"/>
        <d v="2017-08-30T14:49:00"/>
        <d v="2017-08-31T11:00:00"/>
        <d v="2017-09-12T09:24:00"/>
        <d v="2017-09-18T20:04:00"/>
        <d v="2017-09-21T07:40:00"/>
        <d v="2017-09-22T12:56:00"/>
        <d v="2017-09-28T05:27:00"/>
        <d v="2017-09-27T15:34:00"/>
        <d v="2017-10-06T15:34:00"/>
        <d v="2017-10-26T13:45:00"/>
        <d v="2017-11-06T12:48:00"/>
        <d v="2017-11-13T17:43:00"/>
        <d v="2017-11-14T18:09:00"/>
        <d v="2017-11-21T09:30:00"/>
        <d v="2017-11-22T14:01:00"/>
        <d v="2017-11-23T09:53:00"/>
        <d v="2017-11-29T16:11:00"/>
        <d v="2017-12-01T15:38:00"/>
        <d v="2017-12-04T11:20:00"/>
        <d v="2017-12-06T13:45:00"/>
        <d v="2017-12-08T16:22:00"/>
        <d v="2017-12-11T08:04:00"/>
        <d v="2017-12-14T14:35:00"/>
        <d v="2017-12-14T14:54:00"/>
        <d v="2017-12-14T16:57:00"/>
        <d v="2018-01-17T11:20:00"/>
        <d v="2018-01-30T08:42:00"/>
        <d v="2018-01-31T18:25:00"/>
        <d v="2018-02-05T20:18:00"/>
        <d v="2018-02-06T07:14:00"/>
        <d v="2018-02-06T08:44:00"/>
        <d v="2018-02-09T16:27:00"/>
        <d v="2018-02-12T13:24:00"/>
        <d v="2018-02-15T13:37:00"/>
        <d v="2018-02-21T16:14:00"/>
        <d v="2018-03-08T01:30:00"/>
        <d v="2018-03-14T17:06:00"/>
        <d v="2018-03-21T10:14:00"/>
        <d v="2018-03-28T16:03:00"/>
        <d v="2018-03-23T20:59:00"/>
        <d v="2018-03-27T09:01:00"/>
        <d v="2018-03-27T19:25:00"/>
        <d v="2018-03-27T22:11:00"/>
        <d v="2018-03-28T16:46:00"/>
        <d v="2018-04-04T09:53:00"/>
        <d v="2018-04-04T10:40:00"/>
        <d v="2018-04-27T09:25:00"/>
        <d v="2018-05-07T03:29:00"/>
        <d v="2018-05-15T22:33:00"/>
        <d v="2018-05-24T09:07:00"/>
        <d v="2018-05-28T03:05:00"/>
        <d v="2018-05-28T11:04:00"/>
        <d v="2018-05-31T16:55:00"/>
        <d v="2018-06-07T09:15:00"/>
        <d v="2018-06-19T11:22:00"/>
        <d v="2018-06-28T11:08:00"/>
        <d v="2018-06-28T17:39:00"/>
        <d v="2018-06-29T04:36:00"/>
        <d v="2018-07-03T08:10:00"/>
        <d v="2018-07-23T04:25:00"/>
        <d v="2018-08-08T14:47:00"/>
        <d v="2018-08-10T16:50:00"/>
        <d v="2018-09-04T07:04:00"/>
        <d v="2018-09-12T17:14:00"/>
        <d v="2018-09-07T19:56:00"/>
        <d v="2018-09-10T18:25:00"/>
        <d v="2018-10-03T03:30:00"/>
        <d v="2018-10-04T18:32:00"/>
        <d v="2018-10-11T14:30:00"/>
        <d v="2018-10-22T02:26:00"/>
        <d v="2018-10-25T11:49:00"/>
        <d v="2018-11-02T16:41:00"/>
        <d v="2018-11-20T11:12:00"/>
        <d v="2018-11-21T15:02:00"/>
        <d v="2018-12-06T00:02:00"/>
        <d v="2018-12-07T16:58:00"/>
        <d v="2018-12-10T09:06:00"/>
        <d v="2019-01-15T17:11:00"/>
        <d v="2019-01-18T16:19:00"/>
        <d v="2019-01-22T19:10:00"/>
        <d v="2019-01-28T15:49:00"/>
        <d v="2019-02-05T01:30:00"/>
        <d v="2019-02-12T17:22:00"/>
        <d v="2019-02-27T09:18:00"/>
        <d v="2019-03-04T11:55:00"/>
        <d v="2019-03-06T03:54:00"/>
        <d v="2019-03-20T20:02:00"/>
        <d v="2019-03-21T02:30:00"/>
        <d v="2019-04-16T14:00:00"/>
        <d v="2019-04-17T04:00:00"/>
        <d v="2019-04-30T03:00:00"/>
        <d v="2019-06-03T04:58:00"/>
        <d v="2019-06-03T21:04:00"/>
        <d v="2019-06-04T11:30:00"/>
        <d v="2019-06-17T14:09:00"/>
        <d v="2019-07-02T04:33:00"/>
        <d v="2019-08-02T03:59:00"/>
        <d v="2019-08-07T09:07:00"/>
        <d v="2019-08-07T19:41:00"/>
        <d v="2019-08-08T11:05:00"/>
        <d v="2019-08-14T13:23:00"/>
        <d v="2019-08-21T14:12:00"/>
        <d v="2019-08-26T04:49:00"/>
        <d v="2019-08-23T17:05:00"/>
        <d v="2019-08-29T03:30:00"/>
        <d v="2019-08-26T17:09:00"/>
        <d v="2019-09-04T03:30:00"/>
        <d v="2019-09-09T04:21:00"/>
        <d v="2019-09-11T06:04:00"/>
        <d v="2019-10-11T09:40:00"/>
        <d v="2019-10-24T09:15:00"/>
        <d v="2019-11-07T23:52:00"/>
        <d v="2019-12-16T08:28:00"/>
        <d v="2020-01-16T01:16:00"/>
        <d v="2020-02-03T01:37:00"/>
        <d v="2020-02-04T04:32:00"/>
        <d v="2020-02-13T14:50:00"/>
        <d v="2020-02-13T21:45:00"/>
        <d v="2020-02-20T06:01:00"/>
        <d v="2020-02-21T13:26:00"/>
        <d v="2020-02-26T03:37:00"/>
        <d v="2020-02-27T22:30:00"/>
        <d v="2020-03-02T12:03:00"/>
        <d v="2020-03-02T22:34:00"/>
        <d v="2020-03-03T19:52:00"/>
        <d v="2020-03-04T01:08:00"/>
        <d v="2020-03-06T07:39:00"/>
        <d v="2020-03-06T14:01:00"/>
        <d v="2020-03-06T16:26:00"/>
        <d v="2020-03-09T09:54:00"/>
        <d v="2020-03-10T03:04:00"/>
        <d v="2020-03-10T14:07:00"/>
        <d v="2020-03-10T15:04:00"/>
        <d v="2020-03-10T16:50:00"/>
        <d v="2020-03-11T07:00:00"/>
        <d v="2020-03-11T17:00:00"/>
        <d v="2020-03-11T18:21:00"/>
        <d v="2020-03-11T17:57:00"/>
        <d v="2020-03-12T08:50:00"/>
        <d v="2020-03-12T12:50:00"/>
        <d v="2020-03-13T13:43:00"/>
        <d v="2020-03-13T15:48:00"/>
        <d v="2020-03-24T20:59:00"/>
        <d v="2020-03-26T13:12:00"/>
        <d v="2020-04-01T15:37:00"/>
        <d v="2020-04-02T13:00:00"/>
        <d v="2020-04-03T16:53:00"/>
        <d v="2020-04-06T17:02:00"/>
        <d v="2020-04-07T06:10:00"/>
        <d v="2020-04-07T15:01:00"/>
        <d v="2020-04-08T09:38:00"/>
        <d v="2020-04-08T15:13:00"/>
        <d v="2020-04-13T13:45:00"/>
        <d v="2020-04-14T10:33:00"/>
        <d v="2020-04-14T11:38:00"/>
        <d v="2020-04-15T03:24:00"/>
        <d v="2020-04-16T03:57:00"/>
        <d v="2020-04-21T02:17:00"/>
        <d v="2020-04-16T20:40:00"/>
        <d v="2020-04-20T16:48:00"/>
        <d v="2020-04-21T11:26:00"/>
        <d v="2020-04-21T17:27:00"/>
        <d v="2020-04-23T02:22:00"/>
        <d v="2020-04-22T08:51:00"/>
        <d v="2020-04-22T17:04:00"/>
        <d v="2020-04-23T18:45:00"/>
        <d v="2020-04-23T19:59:00"/>
        <d v="2020-04-24T09:24:00"/>
        <d v="2020-04-24T14:04:00"/>
        <d v="2020-04-29T11:23:00"/>
        <d v="2020-04-30T09:42:00"/>
        <d v="2020-04-30T14:41:00"/>
        <d v="2020-04-30T16:01:00"/>
        <d v="2020-05-01T05:13:00"/>
        <d v="2020-05-01T09:35:00"/>
        <d v="2020-05-03T23:24:00"/>
        <d v="2020-05-04T09:53:00"/>
        <d v="2020-05-07T00:52:00"/>
        <d v="2020-05-07T17:25:00"/>
        <d v="2020-05-11T18:00:00"/>
        <d v="2020-05-12T06:16:00"/>
        <d v="2020-05-12T12:15:00"/>
        <d v="2020-05-12T19:24:00"/>
        <d v="2020-05-13T04:39:00"/>
        <d v="2020-05-15T12:53:00"/>
        <d v="2020-05-20T09:26:00"/>
        <d v="2020-05-18T03:06:00"/>
        <d v="2020-05-20T12:05:00"/>
        <d v="2020-05-21T13:19:00"/>
        <d v="2020-05-26T10:44:00"/>
        <d v="2020-05-26T14:56:00"/>
        <d v="2020-05-27T03:17:00"/>
        <d v="2020-06-01T02:18:00"/>
        <d v="2020-05-28T05:43:00"/>
        <d v="2020-05-28T20:25:00"/>
        <d v="2020-05-31T23:00:00"/>
        <d v="2020-06-01T15:12:00"/>
        <d v="2020-06-03T02:45:00"/>
        <d v="2020-06-03T12:53:00"/>
        <d v="2020-06-03T13:28:00"/>
        <d v="2020-06-05T09:20:00"/>
        <d v="2020-06-08T15:57:00"/>
        <d v="2020-06-10T05:03:00"/>
        <d v="2020-06-11T10:25:00"/>
        <d v="2020-06-12T06:02:00"/>
        <d v="2020-06-12T15:37:00"/>
        <d v="2020-06-12T17:05:00"/>
        <d v="2020-06-14T23:47:00"/>
        <d v="2020-06-16T09:31:00"/>
        <d v="2020-06-17T08:23:00"/>
        <d v="2020-06-17T15:21:00"/>
        <d v="2020-06-18T03:30:00"/>
        <d v="2020-06-19T18:15:00"/>
        <d v="2020-06-19T18:20:00"/>
        <d v="2020-06-23T01:55:00"/>
        <d v="2020-06-23T20:01:00"/>
        <d v="2020-06-25T10:43:00"/>
        <d v="2020-06-25T12:24:00"/>
        <d v="2020-06-29T16:39:00"/>
        <d v="2020-06-30T13:28:00"/>
        <d v="2020-06-30T21:37:00"/>
        <d v="2020-07-07T08:56:00"/>
        <d v="2020-07-21T14:41:00"/>
        <d v="2020-07-21T20:56:00"/>
        <d v="2020-07-22T09:37:00"/>
        <d v="2020-07-27T13:39:00"/>
        <d v="2020-08-04T15:51:00"/>
        <d v="2020-08-12T04:19:00"/>
        <d v="2020-08-13T08:00:00"/>
        <d v="2020-08-18T04:48:00"/>
        <d v="2020-08-25T13:04:00"/>
        <d v="2020-09-01T10:54:00"/>
        <d v="2020-09-04T21:45:00"/>
        <d v="2020-09-09T09:44:00"/>
        <d v="2020-09-17T03:30:00"/>
        <d v="2020-09-18T18:10:00"/>
        <d v="2020-09-22T10:39:00"/>
        <d v="2020-09-24T18:59:00"/>
        <d v="2020-09-25T12:57:00"/>
        <d v="2020-10-02T06:55:00"/>
        <d v="2020-10-02T15:58:00"/>
        <d v="2020-10-23T00:38:00"/>
        <d v="2020-10-19T13:32:00"/>
        <d v="2020-10-27T16:00:00"/>
        <d v="2020-10-29T16:18:00"/>
        <d v="2020-10-30T17:30:00"/>
        <d v="2020-11-05T13:38:00"/>
        <d v="2020-11-09T12:45:00"/>
        <d v="2020-11-06T12:59:00"/>
        <d v="2020-11-12T05:57:00"/>
        <d v="2020-11-12T09:25:00"/>
        <d v="2020-11-17T14:32:00"/>
      </sharedItems>
      <fieldGroup par="9" base="8">
        <rangePr groupBy="months" startDate="2015-01-15T11:08:00" endDate="2020-11-17T14:32:00"/>
        <groupItems count="14">
          <s v="&lt;15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7.11.2020"/>
        </groupItems>
      </fieldGroup>
    </cacheField>
    <cacheField name="Годы" numFmtId="0" databaseField="0">
      <fieldGroup base="8">
        <rangePr groupBy="years" startDate="2015-01-15T11:08:00" endDate="2020-11-17T14:32:00"/>
        <groupItems count="8">
          <s v="&lt;15.01.2015"/>
          <s v="2015"/>
          <s v="2016"/>
          <s v="2017"/>
          <s v="2018"/>
          <s v="2019"/>
          <s v="2020"/>
          <s v="&gt;17.11.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7">
  <r>
    <x v="0"/>
    <n v="1.4378500000000001"/>
    <n v="192.89999999999964"/>
    <n v="84.799999999999272"/>
    <n v="8.1199999999999992"/>
    <d v="1899-12-30T10:07:00"/>
    <n v="0"/>
    <n v="8.1199999999999992"/>
  </r>
  <r>
    <x v="1"/>
    <n v="1.41703"/>
    <n v="37.799999999999272"/>
    <n v="40.299999999999272"/>
    <n v="2.96"/>
    <d v="1899-12-30T03:52:00"/>
    <n v="0"/>
    <n v="2.96"/>
  </r>
  <r>
    <x v="2"/>
    <n v="1.4119999999999999"/>
    <n v="0"/>
    <n v="21.399999999999636"/>
    <n v="1.48"/>
    <d v="1899-12-30T00:24:00"/>
    <n v="1.48"/>
    <n v="0"/>
  </r>
  <r>
    <x v="3"/>
    <n v="1.4105399999999999"/>
    <n v="0"/>
    <n v="21.399999999997817"/>
    <n v="1.48"/>
    <d v="1899-12-30T00:24:00"/>
    <n v="0"/>
    <n v="1.48"/>
  </r>
  <r>
    <x v="4"/>
    <n v="1.4154"/>
    <n v="0"/>
    <n v="21.399999999999636"/>
    <n v="1.48"/>
    <d v="1899-12-30T02:53:00"/>
    <n v="0"/>
    <n v="1.48"/>
  </r>
  <r>
    <x v="5"/>
    <n v="1.4172"/>
    <n v="0"/>
    <n v="21.399999999999636"/>
    <n v="1.48"/>
    <d v="1899-12-30T08:04:00"/>
    <n v="0"/>
    <n v="1.48"/>
  </r>
  <r>
    <x v="6"/>
    <n v="1.4145099999999999"/>
    <n v="84.400000000001455"/>
    <n v="67.599999999998545"/>
    <n v="4.66"/>
    <d v="1899-12-30T16:44:00"/>
    <n v="0"/>
    <n v="4.66"/>
  </r>
  <r>
    <x v="7"/>
    <n v="1.4105099999999999"/>
    <n v="0"/>
    <n v="21.400000000001455"/>
    <n v="1.48"/>
    <d v="1899-12-30T01:37:00"/>
    <n v="1.48"/>
    <n v="0"/>
  </r>
  <r>
    <x v="8"/>
    <n v="1.40896"/>
    <n v="71.299999999999272"/>
    <n v="58.199999999998909"/>
    <n v="4.66"/>
    <d v="1899-12-30T04:27:00"/>
    <n v="4.66"/>
    <n v="0"/>
  </r>
  <r>
    <x v="9"/>
    <n v="1.4153500000000001"/>
    <n v="0"/>
    <n v="21.400000000001455"/>
    <n v="1.48"/>
    <d v="1899-12-30T00:01:00"/>
    <n v="0"/>
    <n v="1.48"/>
  </r>
  <r>
    <x v="10"/>
    <n v="1.4283999999999999"/>
    <n v="0"/>
    <n v="21.399999999997817"/>
    <n v="1.48"/>
    <d v="1899-12-30T00:01:00"/>
    <n v="0"/>
    <n v="1.48"/>
  </r>
  <r>
    <x v="11"/>
    <n v="1.4337599999999999"/>
    <n v="0"/>
    <n v="21.399999999999636"/>
    <n v="1.48"/>
    <d v="1899-12-30T02:21:00"/>
    <n v="0"/>
    <n v="1.48"/>
  </r>
  <r>
    <x v="12"/>
    <n v="1.4367799999999999"/>
    <n v="0"/>
    <n v="21.399999999999636"/>
    <n v="1.48"/>
    <d v="1899-12-30T01:37:00"/>
    <n v="0"/>
    <n v="1.48"/>
  </r>
  <r>
    <x v="13"/>
    <n v="1.4159200000000001"/>
    <n v="328.5"/>
    <n v="126.10000000000036"/>
    <n v="17.910000000000004"/>
    <d v="1899-12-31T03:16:00"/>
    <n v="0"/>
    <n v="17.910000000000004"/>
  </r>
  <r>
    <x v="14"/>
    <n v="1.4307300000000001"/>
    <n v="0"/>
    <n v="21.399999999999636"/>
    <n v="1.48"/>
    <d v="1899-12-30T02:14:00"/>
    <n v="1.48"/>
    <n v="0"/>
  </r>
  <r>
    <x v="15"/>
    <n v="1.4284300000000001"/>
    <n v="0"/>
    <n v="21.399999999997817"/>
    <n v="1.48"/>
    <d v="1899-12-30T00:43:00"/>
    <n v="1.48"/>
    <n v="0"/>
  </r>
  <r>
    <x v="16"/>
    <n v="1.41334"/>
    <n v="33.300000000001091"/>
    <n v="38.000000000001819"/>
    <n v="2.96"/>
    <d v="1899-12-30T08:15:00"/>
    <n v="2.96"/>
    <n v="0"/>
  </r>
  <r>
    <x v="17"/>
    <n v="1.40934"/>
    <n v="0"/>
    <n v="21.400000000001455"/>
    <n v="1.48"/>
    <d v="1899-12-30T01:41:00"/>
    <n v="1.48"/>
    <n v="0"/>
  </r>
  <r>
    <x v="18"/>
    <n v="1.4144300000000001"/>
    <n v="0"/>
    <n v="21.399999999999636"/>
    <n v="1.48"/>
    <d v="1899-12-30T00:12:00"/>
    <n v="1.48"/>
    <n v="0"/>
  </r>
  <r>
    <x v="19"/>
    <n v="1.417"/>
    <n v="0"/>
    <n v="21.400000000001455"/>
    <n v="1.48"/>
    <d v="1899-12-30T00:28:00"/>
    <n v="1.48"/>
    <n v="0"/>
  </r>
  <r>
    <x v="20"/>
    <n v="1.41733"/>
    <n v="54.300000000001091"/>
    <n v="48.5"/>
    <n v="2.96"/>
    <d v="1899-12-30T02:58:00"/>
    <n v="0"/>
    <n v="2.96"/>
  </r>
  <r>
    <x v="21"/>
    <n v="1.4184000000000001"/>
    <n v="45"/>
    <n v="43.899999999997817"/>
    <n v="2.96"/>
    <d v="1899-12-30T14:20:00"/>
    <n v="2.96"/>
    <n v="0"/>
  </r>
  <r>
    <x v="22"/>
    <n v="1.4224699999999999"/>
    <n v="81.500000000001819"/>
    <n v="65.299999999999272"/>
    <n v="4.67"/>
    <d v="1899-12-30T17:13:00"/>
    <n v="0"/>
    <n v="4.67"/>
  </r>
  <r>
    <x v="23"/>
    <n v="1.4238599999999999"/>
    <n v="0"/>
    <n v="21.399999999997817"/>
    <n v="1.48"/>
    <d v="1899-12-30T00:28:00"/>
    <n v="0"/>
    <n v="1.48"/>
  </r>
  <r>
    <x v="24"/>
    <n v="1.42445"/>
    <n v="0"/>
    <n v="21.399999999999636"/>
    <n v="1.48"/>
    <d v="1899-12-30T00:39:00"/>
    <n v="1.48"/>
    <n v="0"/>
  </r>
  <r>
    <x v="25"/>
    <n v="1.43319"/>
    <n v="0"/>
    <n v="21.399999999999636"/>
    <n v="1.48"/>
    <d v="1899-12-30T07:58:00"/>
    <n v="0"/>
    <n v="1.48"/>
  </r>
  <r>
    <x v="26"/>
    <n v="1.4517800000000001"/>
    <n v="276.20000000000073"/>
    <n v="96.600000000000364"/>
    <n v="40.200000000000003"/>
    <d v="1899-12-31T09:26:00"/>
    <n v="40.200000000000003"/>
    <n v="0"/>
  </r>
  <r>
    <x v="27"/>
    <n v="1.45668"/>
    <n v="0"/>
    <n v="21.399999999999636"/>
    <n v="1.48"/>
    <d v="1899-12-30T00:27:00"/>
    <n v="0"/>
    <n v="1.48"/>
  </r>
  <r>
    <x v="28"/>
    <n v="1.46255"/>
    <n v="0"/>
    <n v="21.399999999999636"/>
    <n v="1.48"/>
    <d v="1899-12-30T00:07:00"/>
    <n v="0"/>
    <n v="1.48"/>
  </r>
  <r>
    <x v="29"/>
    <n v="1.4617500000000001"/>
    <n v="118"/>
    <n v="73.600000000000364"/>
    <n v="8.1000000000000014"/>
    <d v="1899-12-30T03:08:00"/>
    <n v="0"/>
    <n v="8.1000000000000014"/>
  </r>
  <r>
    <x v="30"/>
    <n v="1.45105"/>
    <n v="43"/>
    <n v="42.900000000001455"/>
    <n v="2.95"/>
    <d v="1899-12-30T10:12:00"/>
    <n v="2.95"/>
    <n v="0"/>
  </r>
  <r>
    <x v="31"/>
    <n v="1.4559299999999999"/>
    <n v="33.100000000000364"/>
    <n v="37.899999999999636"/>
    <n v="2.96"/>
    <d v="1899-12-30T05:01:00"/>
    <n v="0"/>
    <n v="2.96"/>
  </r>
  <r>
    <x v="32"/>
    <n v="1.45075"/>
    <n v="33.899999999999636"/>
    <n v="38.299999999999272"/>
    <n v="2.96"/>
    <d v="1899-12-30T01:32:00"/>
    <n v="2.96"/>
    <n v="0"/>
  </r>
  <r>
    <x v="33"/>
    <n v="1.4510000000000001"/>
    <n v="0"/>
    <n v="21.400000000001455"/>
    <n v="1.48"/>
    <d v="1899-12-30T00:23:00"/>
    <n v="1.48"/>
    <n v="0"/>
  </r>
  <r>
    <x v="34"/>
    <n v="1.4540900000000001"/>
    <n v="35.800000000001091"/>
    <n v="39.30000000000291"/>
    <n v="2.96"/>
    <d v="1899-12-30T08:18:00"/>
    <n v="0"/>
    <n v="2.96"/>
  </r>
  <r>
    <x v="35"/>
    <n v="1.4559200000000001"/>
    <n v="0"/>
    <n v="21.399999999999636"/>
    <n v="1.48"/>
    <d v="1899-12-30T00:13:00"/>
    <n v="0"/>
    <n v="1.48"/>
  </r>
  <r>
    <x v="36"/>
    <n v="1.4783500000000001"/>
    <n v="74.100000000000364"/>
    <n v="58.399999999999636"/>
    <n v="2.95"/>
    <d v="1899-12-30T02:40:00"/>
    <n v="2.95"/>
    <n v="0"/>
  </r>
  <r>
    <x v="37"/>
    <n v="1.48369"/>
    <n v="33.099999999998545"/>
    <n v="37.899999999999636"/>
    <n v="2.96"/>
    <d v="1899-12-30T01:41:00"/>
    <n v="2.96"/>
    <n v="0"/>
  </r>
  <r>
    <x v="38"/>
    <n v="1.4761599999999999"/>
    <n v="66.100000000000364"/>
    <n v="54.399999999997817"/>
    <n v="2.96"/>
    <d v="1899-12-30T03:27:00"/>
    <n v="0"/>
    <n v="2.96"/>
  </r>
  <r>
    <x v="39"/>
    <n v="1.46418"/>
    <n v="33.399999999999636"/>
    <n v="38.099999999998545"/>
    <n v="2.96"/>
    <d v="1899-12-30T04:57:00"/>
    <n v="2.96"/>
    <n v="0"/>
  </r>
  <r>
    <x v="40"/>
    <n v="1.4650399999999999"/>
    <n v="0"/>
    <n v="21.399999999999636"/>
    <n v="1.48"/>
    <d v="1899-12-30T00:16:00"/>
    <n v="1.48"/>
    <n v="0"/>
  </r>
  <r>
    <x v="41"/>
    <n v="1.4652400000000001"/>
    <n v="0"/>
    <n v="21.400000000001455"/>
    <n v="1.48"/>
    <d v="1899-12-30T00:02:00"/>
    <n v="0"/>
    <n v="1.48"/>
  </r>
  <r>
    <x v="42"/>
    <n v="1.4613799999999999"/>
    <n v="0"/>
    <n v="21.399999999999636"/>
    <n v="1.48"/>
    <d v="1899-12-30T00:32:00"/>
    <n v="1.48"/>
    <n v="0"/>
  </r>
  <r>
    <x v="43"/>
    <n v="1.4562600000000001"/>
    <n v="239.70000000000073"/>
    <n v="91.400000000001455"/>
    <n v="40.17"/>
    <d v="1900-01-01T20:15:00"/>
    <n v="0"/>
    <n v="40.17"/>
  </r>
  <r>
    <x v="44"/>
    <n v="1.45408"/>
    <n v="0"/>
    <n v="21.399999999999636"/>
    <n v="1.48"/>
    <d v="1899-12-30T00:30:00"/>
    <n v="1.48"/>
    <n v="0"/>
  </r>
  <r>
    <x v="45"/>
    <n v="1.4542200000000001"/>
    <n v="0"/>
    <n v="21.399999999999636"/>
    <n v="1.48"/>
    <d v="1899-12-30T02:24:00"/>
    <n v="1.48"/>
    <n v="0"/>
  </r>
  <r>
    <x v="46"/>
    <n v="1.46021"/>
    <n v="0"/>
    <n v="21.400000000001455"/>
    <n v="1.48"/>
    <d v="1899-12-30T02:45:00"/>
    <n v="0"/>
    <n v="1.48"/>
  </r>
  <r>
    <x v="47"/>
    <n v="1.47604"/>
    <n v="0"/>
    <n v="21.400000000001455"/>
    <n v="1.48"/>
    <d v="1899-12-30T02:01:00"/>
    <n v="1.48"/>
    <n v="0"/>
  </r>
  <r>
    <x v="48"/>
    <n v="1.47417"/>
    <n v="33.200000000000728"/>
    <n v="38.000000000001819"/>
    <n v="2.9699999999999998"/>
    <d v="1899-12-30T03:46:00"/>
    <n v="2.9699999999999998"/>
    <n v="0"/>
  </r>
  <r>
    <x v="49"/>
    <n v="1.4718100000000001"/>
    <n v="0"/>
    <n v="21.400000000001455"/>
    <n v="1.48"/>
    <d v="1899-12-30T00:24:00"/>
    <n v="1.48"/>
    <n v="0"/>
  </r>
  <r>
    <x v="50"/>
    <n v="1.4721599999999999"/>
    <n v="33.200000000000728"/>
    <n v="37.999999999998181"/>
    <n v="2.9699999999999998"/>
    <d v="1899-12-30T07:42:00"/>
    <n v="0"/>
    <n v="2.9699999999999998"/>
  </r>
  <r>
    <x v="51"/>
    <n v="1.4709700000000001"/>
    <n v="85.5"/>
    <n v="63"/>
    <n v="4.6500000000000004"/>
    <d v="1899-12-30T08:58:00"/>
    <n v="4.6500000000000004"/>
    <n v="0"/>
  </r>
  <r>
    <x v="52"/>
    <n v="1.46211"/>
    <n v="87.30000000000291"/>
    <n v="63.500000000001819"/>
    <n v="4.6499999999999995"/>
    <d v="1899-12-30T18:52:00"/>
    <n v="0"/>
    <n v="4.6499999999999995"/>
  </r>
  <r>
    <x v="53"/>
    <n v="1.4597800000000001"/>
    <n v="0"/>
    <n v="21.399999999999636"/>
    <n v="1.48"/>
    <d v="1899-12-30T00:49:00"/>
    <n v="1.48"/>
    <n v="0"/>
  </r>
  <r>
    <x v="54"/>
    <n v="1.44781"/>
    <n v="327.5"/>
    <n v="88.5"/>
    <n v="122.78999999999999"/>
    <d v="1899-12-31T06:22:00"/>
    <n v="0"/>
    <n v="122.78999999999999"/>
  </r>
  <r>
    <x v="55"/>
    <n v="1.4532700000000001"/>
    <n v="0"/>
    <n v="21.399999999999636"/>
    <n v="1.48"/>
    <d v="1899-12-30T00:08:00"/>
    <n v="1.48"/>
    <n v="0"/>
  </r>
  <r>
    <x v="56"/>
    <n v="1.44319"/>
    <n v="0"/>
    <n v="21.399999999999636"/>
    <n v="1.48"/>
    <d v="1899-12-30T00:13:00"/>
    <n v="0"/>
    <n v="1.48"/>
  </r>
  <r>
    <x v="57"/>
    <n v="1.44086"/>
    <n v="0"/>
    <n v="21.399999999999636"/>
    <n v="1.48"/>
    <d v="1899-12-30T00:17:00"/>
    <n v="1.48"/>
    <n v="0"/>
  </r>
  <r>
    <x v="58"/>
    <n v="1.4374400000000001"/>
    <n v="33"/>
    <n v="37.899999999999636"/>
    <n v="2.96"/>
    <d v="1899-12-30T11:27:00"/>
    <n v="2.96"/>
    <n v="0"/>
  </r>
  <r>
    <x v="59"/>
    <n v="1.4235500000000001"/>
    <n v="0"/>
    <n v="21.400000000001455"/>
    <n v="1.48"/>
    <d v="1899-12-30T00:20:00"/>
    <n v="0"/>
    <n v="1.48"/>
  </r>
  <r>
    <x v="60"/>
    <n v="1.40865"/>
    <n v="0"/>
    <n v="21.399999999999636"/>
    <n v="1.48"/>
    <d v="1899-12-30T01:14:00"/>
    <n v="1.48"/>
    <n v="0"/>
  </r>
  <r>
    <x v="61"/>
    <n v="1.4072899999999999"/>
    <n v="33"/>
    <n v="37.899999999999636"/>
    <n v="2.96"/>
    <d v="1899-12-30T13:00:00"/>
    <n v="0"/>
    <n v="2.96"/>
  </r>
  <r>
    <x v="62"/>
    <n v="1.38486"/>
    <n v="0"/>
    <n v="21.400000000001455"/>
    <n v="1.48"/>
    <d v="1899-12-30T00:57:00"/>
    <n v="0"/>
    <n v="1.48"/>
  </r>
  <r>
    <x v="63"/>
    <n v="1.37696"/>
    <n v="0"/>
    <n v="21.399999999999636"/>
    <n v="1.48"/>
    <d v="1899-12-30T00:13:00"/>
    <n v="1.48"/>
    <n v="0"/>
  </r>
  <r>
    <x v="64"/>
    <n v="1.3812"/>
    <n v="0"/>
    <n v="21.399999999999636"/>
    <n v="1.48"/>
    <d v="1899-12-30T13:16:00"/>
    <n v="0"/>
    <n v="1.48"/>
  </r>
  <r>
    <x v="65"/>
    <n v="1.38348"/>
    <n v="0"/>
    <n v="21.400000000001455"/>
    <n v="1.48"/>
    <d v="1899-12-30T05:50:00"/>
    <n v="0"/>
    <n v="1.48"/>
  </r>
  <r>
    <x v="66"/>
    <n v="1.37957"/>
    <n v="0"/>
    <n v="21.400000000001455"/>
    <n v="1.48"/>
    <d v="1899-12-30T03:01:00"/>
    <n v="1.48"/>
    <n v="0"/>
  </r>
  <r>
    <x v="67"/>
    <n v="1.3898999999999999"/>
    <n v="167.89999999999964"/>
    <n v="83.899999999999636"/>
    <n v="17.900000000000002"/>
    <d v="1899-12-31T22:07:00"/>
    <n v="17.900000000000002"/>
    <n v="0"/>
  </r>
  <r>
    <x v="68"/>
    <n v="1.3944700000000001"/>
    <n v="0"/>
    <n v="21.399999999999636"/>
    <n v="1.48"/>
    <d v="1899-12-30T00:01:00"/>
    <n v="0"/>
    <n v="1.48"/>
  </r>
  <r>
    <x v="69"/>
    <n v="1.39157"/>
    <n v="0"/>
    <n v="21.400000000001455"/>
    <n v="1.48"/>
    <d v="1899-12-30T00:26:00"/>
    <n v="1.48"/>
    <n v="0"/>
  </r>
  <r>
    <x v="70"/>
    <n v="1.3876200000000001"/>
    <n v="0"/>
    <n v="21.399999999999636"/>
    <n v="1.48"/>
    <d v="1899-12-30T06:40:00"/>
    <n v="1.48"/>
    <n v="0"/>
  </r>
  <r>
    <x v="71"/>
    <n v="1.39202"/>
    <n v="0"/>
    <n v="21.400000000001455"/>
    <n v="1.48"/>
    <d v="1899-12-30T00:21:00"/>
    <n v="0"/>
    <n v="1.48"/>
  </r>
  <r>
    <x v="72"/>
    <n v="1.3879699999999999"/>
    <n v="0"/>
    <n v="21.400000000001455"/>
    <n v="1.48"/>
    <d v="1899-12-30T02:03:00"/>
    <n v="1.48"/>
    <n v="0"/>
  </r>
  <r>
    <x v="73"/>
    <n v="1.3902399999999999"/>
    <n v="0"/>
    <n v="21.399999999999636"/>
    <n v="1.48"/>
    <d v="1899-12-30T00:13:00"/>
    <n v="1.48"/>
    <n v="0"/>
  </r>
  <r>
    <x v="74"/>
    <n v="1.4252400000000001"/>
    <n v="0"/>
    <n v="21.400000000001455"/>
    <n v="1.48"/>
    <d v="1899-12-30T00:30:00"/>
    <n v="0"/>
    <n v="1.48"/>
  </r>
  <r>
    <x v="75"/>
    <n v="1.40093"/>
    <n v="33.099999999998545"/>
    <n v="37.899999999999636"/>
    <n v="2.94"/>
    <d v="1899-12-30T08:40:00"/>
    <n v="2.94"/>
    <n v="0"/>
  </r>
  <r>
    <x v="76"/>
    <n v="1.3803099999999999"/>
    <n v="0"/>
    <n v="21.400000000001455"/>
    <n v="1.48"/>
    <d v="1899-12-30T01:38:00"/>
    <n v="1.48"/>
    <n v="0"/>
  </r>
  <r>
    <x v="77"/>
    <n v="1.3938299999999999"/>
    <n v="33.399999999997817"/>
    <n v="38.100000000000364"/>
    <n v="2.95"/>
    <d v="1899-12-30T04:58:00"/>
    <n v="2.95"/>
    <n v="0"/>
  </r>
  <r>
    <x v="78"/>
    <n v="1.37961"/>
    <n v="0"/>
    <n v="21.400000000001455"/>
    <n v="1.48"/>
    <d v="1899-12-30T02:32:00"/>
    <n v="0"/>
    <n v="1.48"/>
  </r>
  <r>
    <x v="79"/>
    <n v="1.3891899999999999"/>
    <n v="0"/>
    <n v="21.400000000001455"/>
    <n v="1.48"/>
    <d v="1899-12-30T04:30:00"/>
    <n v="0"/>
    <n v="1.48"/>
  </r>
  <r>
    <x v="80"/>
    <n v="1.3883399999999999"/>
    <n v="173.70000000000073"/>
    <n v="84.600000000000364"/>
    <n v="17.949999999999996"/>
    <d v="1900-01-01T00:00:00"/>
    <n v="17.949999999999996"/>
    <n v="0"/>
  </r>
  <r>
    <x v="81"/>
    <n v="1.3872899999999999"/>
    <n v="33.200000000000728"/>
    <n v="38"/>
    <n v="2.95"/>
    <d v="1899-12-30T17:22:00"/>
    <n v="2.95"/>
    <n v="0"/>
  </r>
  <r>
    <x v="82"/>
    <n v="1.3704000000000001"/>
    <n v="0"/>
    <n v="21.400000000001455"/>
    <n v="1.48"/>
    <d v="1899-12-30T01:31:00"/>
    <n v="1.48"/>
    <n v="0"/>
  </r>
  <r>
    <x v="83"/>
    <n v="1.3882399999999999"/>
    <n v="0"/>
    <n v="21.399999999999636"/>
    <n v="1.48"/>
    <d v="1899-12-30T02:46:00"/>
    <n v="1.48"/>
    <n v="0"/>
  </r>
  <r>
    <x v="84"/>
    <n v="1.4165000000000001"/>
    <n v="33.5"/>
    <n v="38.100000000002183"/>
    <n v="2.95"/>
    <d v="1899-12-30T02:31:00"/>
    <n v="0"/>
    <n v="2.95"/>
  </r>
  <r>
    <x v="85"/>
    <n v="1.42252"/>
    <n v="38.900000000001455"/>
    <n v="40.800000000001091"/>
    <n v="2.95"/>
    <d v="1899-12-30T07:25:00"/>
    <n v="0"/>
    <n v="2.95"/>
  </r>
  <r>
    <x v="86"/>
    <n v="1.4250100000000001"/>
    <n v="0"/>
    <n v="21.399999999999636"/>
    <n v="1.48"/>
    <d v="1899-12-30T00:04:00"/>
    <n v="0"/>
    <n v="1.48"/>
  </r>
  <r>
    <x v="87"/>
    <n v="1.4111800000000001"/>
    <n v="33"/>
    <n v="37.900000000001455"/>
    <n v="2.96"/>
    <d v="1899-12-30T03:34:00"/>
    <n v="0"/>
    <n v="2.96"/>
  </r>
  <r>
    <x v="88"/>
    <n v="1.4118599999999999"/>
    <n v="69.399999999999636"/>
    <n v="57.499999999998181"/>
    <n v="4.6399999999999997"/>
    <d v="1899-12-31T03:36:00"/>
    <n v="0"/>
    <n v="4.6399999999999997"/>
  </r>
  <r>
    <x v="89"/>
    <n v="1.4286399999999999"/>
    <n v="0"/>
    <n v="21.399999999997817"/>
    <n v="1.48"/>
    <d v="1899-12-30T00:37:00"/>
    <n v="0"/>
    <n v="1.48"/>
  </r>
  <r>
    <x v="90"/>
    <n v="1.42814"/>
    <n v="134.29999999999927"/>
    <n v="78.199999999998909"/>
    <n v="8.120000000000001"/>
    <d v="1899-12-30T16:22:00"/>
    <n v="0"/>
    <n v="8.120000000000001"/>
  </r>
  <r>
    <x v="91"/>
    <n v="1.41544"/>
    <n v="0"/>
    <n v="21.400000000001455"/>
    <n v="1.48"/>
    <d v="1899-12-30T00:35:00"/>
    <n v="1.48"/>
    <n v="0"/>
  </r>
  <r>
    <x v="92"/>
    <n v="1.41821"/>
    <n v="0"/>
    <n v="21.400000000001455"/>
    <n v="1.48"/>
    <d v="1899-12-30T00:35:00"/>
    <n v="0"/>
    <n v="1.48"/>
  </r>
  <r>
    <x v="93"/>
    <n v="1.41614"/>
    <n v="0"/>
    <n v="21.399999999999636"/>
    <n v="1.48"/>
    <d v="1899-12-30T00:21:00"/>
    <n v="1.48"/>
    <n v="0"/>
  </r>
  <r>
    <x v="94"/>
    <n v="1.4153199999999999"/>
    <n v="0"/>
    <n v="21.399999999997817"/>
    <n v="1.48"/>
    <d v="1899-12-30T05:20:00"/>
    <n v="0"/>
    <n v="1.48"/>
  </r>
  <r>
    <x v="95"/>
    <n v="1.40944"/>
    <n v="0"/>
    <n v="21.400000000001455"/>
    <n v="1.48"/>
    <d v="1899-12-30T01:59:00"/>
    <n v="1.48"/>
    <n v="0"/>
  </r>
  <r>
    <x v="96"/>
    <n v="1.4141300000000001"/>
    <n v="0"/>
    <n v="21.399999999999636"/>
    <n v="1.48"/>
    <d v="1899-12-30T00:32:00"/>
    <n v="0"/>
    <n v="1.48"/>
  </r>
  <r>
    <x v="97"/>
    <n v="1.4136200000000001"/>
    <n v="87.399999999999636"/>
    <n v="67.899999999999636"/>
    <n v="4.6400000000000006"/>
    <d v="1899-12-30T05:42:00"/>
    <n v="0"/>
    <n v="4.6400000000000006"/>
  </r>
  <r>
    <x v="98"/>
    <n v="1.4034199999999999"/>
    <n v="69.300000000001091"/>
    <n v="57.500000000001819"/>
    <n v="4.67"/>
    <d v="1899-12-30T08:16:00"/>
    <n v="4.67"/>
    <n v="0"/>
  </r>
  <r>
    <x v="99"/>
    <n v="1.40222"/>
    <n v="171.29999999999927"/>
    <n v="84.600000000000364"/>
    <n v="17.939999999999998"/>
    <d v="1899-12-31T00:38:00"/>
    <n v="0"/>
    <n v="17.939999999999998"/>
  </r>
  <r>
    <x v="100"/>
    <n v="1.40984"/>
    <n v="0"/>
    <n v="21.399999999999636"/>
    <n v="1.48"/>
    <d v="1899-12-30T00:36:00"/>
    <n v="1.48"/>
    <n v="0"/>
  </r>
  <r>
    <x v="101"/>
    <n v="1.41004"/>
    <n v="0"/>
    <n v="21.399999999999636"/>
    <n v="1.48"/>
    <d v="1899-12-30T02:29:00"/>
    <n v="0"/>
    <n v="1.48"/>
  </r>
  <r>
    <x v="102"/>
    <n v="1.4126000000000001"/>
    <n v="0"/>
    <n v="21.399999999999636"/>
    <n v="1.48"/>
    <d v="1899-12-30T00:29:00"/>
    <n v="0"/>
    <n v="1.48"/>
  </r>
  <r>
    <x v="103"/>
    <n v="1.4130499999999999"/>
    <n v="0"/>
    <n v="21.399999999999636"/>
    <n v="1.48"/>
    <d v="1899-12-30T00:20:00"/>
    <n v="1.48"/>
    <n v="0"/>
  </r>
  <r>
    <x v="104"/>
    <n v="1.4251400000000001"/>
    <n v="0"/>
    <n v="21.400000000001455"/>
    <n v="1.48"/>
    <d v="1899-12-30T00:55:00"/>
    <n v="0"/>
    <n v="1.48"/>
  </r>
  <r>
    <x v="105"/>
    <n v="1.4060999999999999"/>
    <n v="33.100000000002183"/>
    <n v="37.900000000003274"/>
    <n v="2.96"/>
    <d v="1899-12-30T21:29:00"/>
    <n v="2.96"/>
    <n v="0"/>
  </r>
  <r>
    <x v="106"/>
    <n v="1.41103"/>
    <n v="0"/>
    <n v="21.399999999999636"/>
    <n v="1.48"/>
    <d v="1899-12-30T02:22:00"/>
    <n v="0"/>
    <n v="1.48"/>
  </r>
  <r>
    <x v="107"/>
    <n v="1.41737"/>
    <n v="33.200000000000728"/>
    <n v="38"/>
    <n v="2.9699999999999998"/>
    <d v="1899-12-30T02:33:00"/>
    <n v="2.9699999999999998"/>
    <n v="0"/>
  </r>
  <r>
    <x v="108"/>
    <n v="1.43441"/>
    <n v="0"/>
    <n v="21.400000000001455"/>
    <n v="1.48"/>
    <d v="1899-12-30T01:34:00"/>
    <n v="0"/>
    <n v="1.48"/>
  </r>
  <r>
    <x v="109"/>
    <n v="1.43367"/>
    <n v="0"/>
    <n v="21.400000000001455"/>
    <n v="1.48"/>
    <d v="1899-12-30T01:44:00"/>
    <n v="0"/>
    <n v="1.48"/>
  </r>
  <r>
    <x v="110"/>
    <n v="1.43466"/>
    <n v="33.300000000001091"/>
    <n v="38"/>
    <n v="2.9400000000000004"/>
    <d v="1899-12-30T03:52:00"/>
    <n v="0"/>
    <n v="2.9400000000000004"/>
  </r>
  <r>
    <x v="111"/>
    <n v="1.42818"/>
    <n v="0"/>
    <n v="21.399999999999636"/>
    <n v="1.48"/>
    <d v="1899-12-30T01:36:00"/>
    <n v="0"/>
    <n v="1.48"/>
  </r>
  <r>
    <x v="112"/>
    <n v="1.4332499999999999"/>
    <n v="0"/>
    <n v="21.399999999999636"/>
    <n v="1.48"/>
    <d v="1899-12-30T00:17:00"/>
    <n v="0"/>
    <n v="1.48"/>
  </r>
  <r>
    <x v="113"/>
    <n v="1.4420900000000001"/>
    <n v="0"/>
    <n v="21.400000000001455"/>
    <n v="1.48"/>
    <d v="1899-12-30T00:06:00"/>
    <n v="0"/>
    <n v="1.48"/>
  </r>
  <r>
    <x v="114"/>
    <n v="1.4346699999999999"/>
    <n v="0"/>
    <n v="21.399999999999636"/>
    <n v="1.48"/>
    <d v="1899-12-30T00:22:00"/>
    <n v="1.48"/>
    <n v="0"/>
  </r>
  <r>
    <x v="115"/>
    <n v="1.43936"/>
    <n v="0"/>
    <n v="21.400000000001455"/>
    <n v="1.47"/>
    <d v="1899-12-30T00:00:00"/>
    <n v="0"/>
    <n v="1.47"/>
  </r>
  <r>
    <x v="116"/>
    <n v="1.4622200000000001"/>
    <n v="0"/>
    <n v="21.399999999999636"/>
    <n v="1.48"/>
    <d v="1899-12-30T02:48:00"/>
    <n v="1.48"/>
    <n v="0"/>
  </r>
  <r>
    <x v="117"/>
    <n v="1.4678599999999999"/>
    <n v="0"/>
    <n v="21.399999999999636"/>
    <n v="1.48"/>
    <d v="1899-12-30T00:34:00"/>
    <n v="0"/>
    <n v="1.48"/>
  </r>
  <r>
    <x v="118"/>
    <n v="1.4638"/>
    <n v="0"/>
    <n v="21.399999999999636"/>
    <n v="1.48"/>
    <d v="1899-12-30T00:09:00"/>
    <n v="1.48"/>
    <n v="0"/>
  </r>
  <r>
    <x v="119"/>
    <n v="1.4590700000000001"/>
    <n v="0"/>
    <n v="21.399999999999636"/>
    <n v="1.48"/>
    <d v="1899-12-30T01:46:00"/>
    <n v="0"/>
    <n v="1.48"/>
  </r>
  <r>
    <x v="120"/>
    <n v="1.4654700000000001"/>
    <n v="173.39999999999964"/>
    <n v="81.199999999998909"/>
    <n v="17.909999999999997"/>
    <d v="1899-12-31T01:20:00"/>
    <n v="17.909999999999997"/>
    <n v="0"/>
  </r>
  <r>
    <x v="121"/>
    <n v="1.4687300000000001"/>
    <n v="33.100000000000364"/>
    <n v="37.900000000001455"/>
    <n v="2.96"/>
    <d v="1899-12-30T08:56:00"/>
    <n v="0"/>
    <n v="2.96"/>
  </r>
  <r>
    <x v="122"/>
    <n v="1.4680200000000001"/>
    <n v="164.09999999999854"/>
    <n v="81.699999999998909"/>
    <n v="17.979999999999997"/>
    <d v="1899-12-30T14:57:00"/>
    <n v="17.979999999999997"/>
    <n v="0"/>
  </r>
  <r>
    <x v="123"/>
    <n v="1.46767"/>
    <n v="0"/>
    <n v="21.400000000001455"/>
    <n v="1.48"/>
    <d v="1899-12-30T00:18:00"/>
    <n v="0"/>
    <n v="1.48"/>
  </r>
  <r>
    <x v="124"/>
    <n v="1.4583900000000001"/>
    <n v="0"/>
    <n v="21.400000000001455"/>
    <n v="1.48"/>
    <d v="1899-12-30T00:47:00"/>
    <n v="0"/>
    <n v="1.48"/>
  </r>
  <r>
    <x v="125"/>
    <n v="1.45726"/>
    <n v="70.700000000000728"/>
    <n v="58"/>
    <n v="4.6499999999999995"/>
    <d v="1899-12-30T19:04:00"/>
    <n v="0"/>
    <n v="4.6499999999999995"/>
  </r>
  <r>
    <x v="126"/>
    <n v="1.45343"/>
    <n v="0"/>
    <n v="21.400000000001455"/>
    <n v="1.48"/>
    <d v="1899-12-30T07:15:00"/>
    <n v="1.48"/>
    <n v="0"/>
  </r>
  <r>
    <x v="127"/>
    <n v="1.45696"/>
    <n v="119.89999999999964"/>
    <n v="90.799999999999272"/>
    <n v="4.6399999999999997"/>
    <d v="1899-12-30T19:01:00"/>
    <n v="0"/>
    <n v="4.6399999999999997"/>
  </r>
  <r>
    <x v="128"/>
    <n v="1.46807"/>
    <n v="33.099999999998545"/>
    <n v="37.899999999999636"/>
    <n v="2.95"/>
    <d v="1899-12-30T02:28:00"/>
    <n v="0"/>
    <n v="2.95"/>
  </r>
  <r>
    <x v="129"/>
    <n v="1.4684600000000001"/>
    <n v="70.200000000000728"/>
    <n v="58"/>
    <n v="4.6499999999999995"/>
    <d v="1899-12-30T11:14:00"/>
    <n v="0"/>
    <n v="4.6499999999999995"/>
  </r>
  <r>
    <x v="130"/>
    <n v="1.46418"/>
    <n v="0"/>
    <n v="21.400000000001455"/>
    <n v="1.48"/>
    <d v="1899-12-30T06:57:00"/>
    <n v="0"/>
    <n v="1.48"/>
  </r>
  <r>
    <x v="131"/>
    <n v="1.4536500000000001"/>
    <n v="155.40000000000146"/>
    <n v="79.299999999999272"/>
    <n v="17.970000000000002"/>
    <d v="1899-12-31T09:43:00"/>
    <n v="17.970000000000002"/>
    <n v="0"/>
  </r>
  <r>
    <x v="132"/>
    <n v="1.45401"/>
    <n v="239.39999999999964"/>
    <n v="89.600000000000364"/>
    <n v="17.97"/>
    <d v="1899-12-31T00:47:00"/>
    <n v="17.97"/>
    <n v="0"/>
  </r>
  <r>
    <x v="133"/>
    <n v="1.4523999999999999"/>
    <n v="0"/>
    <n v="21.399999999999636"/>
    <n v="1.48"/>
    <d v="1899-12-30T07:02:00"/>
    <n v="1.48"/>
    <n v="0"/>
  </r>
  <r>
    <x v="134"/>
    <n v="1.4730300000000001"/>
    <n v="0"/>
    <n v="21.400000000001455"/>
    <n v="1.48"/>
    <d v="1899-12-30T00:45:00"/>
    <n v="0"/>
    <n v="1.48"/>
  </r>
  <r>
    <x v="135"/>
    <n v="1.4716899999999999"/>
    <n v="0"/>
    <n v="21.399999999999636"/>
    <n v="1.48"/>
    <d v="1899-12-30T00:13:00"/>
    <n v="0"/>
    <n v="1.48"/>
  </r>
  <r>
    <x v="136"/>
    <n v="1.47498"/>
    <n v="0"/>
    <n v="21.399999999999636"/>
    <n v="1.48"/>
    <d v="1899-12-30T03:38:00"/>
    <n v="0"/>
    <n v="1.48"/>
  </r>
  <r>
    <x v="137"/>
    <n v="1.4716100000000001"/>
    <n v="0"/>
    <n v="21.399999999997817"/>
    <n v="1.48"/>
    <d v="1899-12-30T00:31:00"/>
    <n v="1.48"/>
    <n v="0"/>
  </r>
  <r>
    <x v="138"/>
    <n v="1.4842"/>
    <n v="163"/>
    <n v="96.600000000000364"/>
    <n v="8.14"/>
    <d v="1899-12-30T14:26:00"/>
    <n v="8.14"/>
    <n v="0"/>
  </r>
  <r>
    <x v="139"/>
    <n v="1.48516"/>
    <n v="0"/>
    <n v="21.399999999999636"/>
    <n v="1.48"/>
    <d v="1899-12-30T00:19:00"/>
    <n v="0"/>
    <n v="1.48"/>
  </r>
  <r>
    <x v="140"/>
    <n v="1.48542"/>
    <n v="0"/>
    <n v="21.400000000001455"/>
    <n v="1.48"/>
    <d v="1899-12-30T00:32:00"/>
    <n v="1.48"/>
    <n v="0"/>
  </r>
  <r>
    <x v="141"/>
    <n v="1.48908"/>
    <n v="0"/>
    <n v="21.400000000001455"/>
    <n v="1.48"/>
    <d v="1899-12-30T00:13:00"/>
    <n v="1.48"/>
    <n v="0"/>
  </r>
  <r>
    <x v="142"/>
    <n v="1.4818100000000001"/>
    <n v="75.100000000000364"/>
    <n v="58.899999999999636"/>
    <n v="2.96"/>
    <d v="1899-12-30T04:55:00"/>
    <n v="2.96"/>
    <n v="0"/>
  </r>
  <r>
    <x v="143"/>
    <n v="1.48634"/>
    <n v="0"/>
    <n v="21.399999999999636"/>
    <n v="1.48"/>
    <d v="1899-12-30T00:23:00"/>
    <n v="0"/>
    <n v="1.48"/>
  </r>
  <r>
    <x v="144"/>
    <n v="1.4995400000000001"/>
    <n v="69.399999999999636"/>
    <n v="56.099999999998545"/>
    <n v="2.95"/>
    <d v="1899-12-30T06:01:00"/>
    <n v="2.95"/>
    <n v="0"/>
  </r>
  <r>
    <x v="145"/>
    <n v="1.4799100000000001"/>
    <n v="358.5"/>
    <n v="95.700000000000728"/>
    <n v="122.94000000000001"/>
    <d v="1900-01-01T17:42:00"/>
    <n v="0"/>
    <n v="122.94000000000001"/>
  </r>
  <r>
    <x v="146"/>
    <n v="1.4917499999999999"/>
    <n v="0"/>
    <n v="21.399999999999636"/>
    <n v="1.48"/>
    <d v="1899-12-30T01:35:00"/>
    <n v="1.48"/>
    <n v="0"/>
  </r>
  <r>
    <x v="147"/>
    <n v="1.4809000000000001"/>
    <n v="0"/>
    <n v="21.399999999997817"/>
    <n v="1.47"/>
    <d v="1899-12-30T00:33:00"/>
    <n v="1.47"/>
    <n v="0"/>
  </r>
  <r>
    <x v="148"/>
    <n v="1.47275"/>
    <n v="33.199999999998909"/>
    <n v="38"/>
    <n v="2.9699999999999998"/>
    <d v="1899-12-30T18:12:00"/>
    <n v="0"/>
    <n v="2.9699999999999998"/>
  </r>
  <r>
    <x v="149"/>
    <n v="1.4742999999999999"/>
    <n v="50.300000000001091"/>
    <n v="46.500000000001819"/>
    <n v="2.95"/>
    <d v="1899-12-30T07:39:00"/>
    <n v="0"/>
    <n v="2.95"/>
  </r>
  <r>
    <x v="150"/>
    <n v="1.47499"/>
    <n v="0"/>
    <n v="21.400000000001455"/>
    <n v="1.48"/>
    <d v="1899-12-30T00:13:00"/>
    <n v="1.48"/>
    <n v="0"/>
  </r>
  <r>
    <x v="151"/>
    <n v="1.4736899999999999"/>
    <n v="33.300000000001091"/>
    <n v="38"/>
    <n v="2.96"/>
    <d v="1899-12-30T03:23:00"/>
    <n v="2.96"/>
    <n v="0"/>
  </r>
  <r>
    <x v="152"/>
    <n v="1.47682"/>
    <n v="0"/>
    <n v="21.400000000001455"/>
    <n v="1.48"/>
    <d v="1899-12-30T01:16:00"/>
    <n v="0"/>
    <n v="1.48"/>
  </r>
  <r>
    <x v="153"/>
    <n v="1.51034"/>
    <n v="379.70000000000073"/>
    <n v="112.90000000000146"/>
    <n v="122.86999999999999"/>
    <d v="1900-01-02T01:51:00"/>
    <n v="122.86999999999999"/>
    <n v="0"/>
  </r>
  <r>
    <x v="154"/>
    <n v="1.50803"/>
    <n v="0"/>
    <n v="21.399999999999636"/>
    <n v="1.48"/>
    <d v="1899-12-30T01:28:00"/>
    <n v="0"/>
    <n v="1.48"/>
  </r>
  <r>
    <x v="155"/>
    <n v="1.5037700000000001"/>
    <n v="0"/>
    <n v="21.399999999999636"/>
    <n v="1.48"/>
    <d v="1899-12-30T00:10:00"/>
    <n v="0"/>
    <n v="1.48"/>
  </r>
  <r>
    <x v="156"/>
    <n v="1.5168299999999999"/>
    <n v="0"/>
    <n v="21.399999999997817"/>
    <n v="1.48"/>
    <d v="1899-12-30T02:28:00"/>
    <n v="0"/>
    <n v="1.48"/>
  </r>
  <r>
    <x v="157"/>
    <n v="1.48553"/>
    <n v="0"/>
    <n v="21.400000000001455"/>
    <n v="1.48"/>
    <d v="1899-12-30T00:20:00"/>
    <n v="1.48"/>
    <n v="0"/>
  </r>
  <r>
    <x v="158"/>
    <n v="1.47899"/>
    <n v="123.19999999999891"/>
    <n v="76.5"/>
    <n v="8.1"/>
    <d v="1900-01-01T03:42:00"/>
    <n v="8.1"/>
    <n v="0"/>
  </r>
  <r>
    <x v="159"/>
    <n v="1.48095"/>
    <n v="0"/>
    <n v="21.399999999999636"/>
    <n v="1.48"/>
    <d v="1899-12-30T00:19:00"/>
    <n v="0"/>
    <n v="1.48"/>
  </r>
  <r>
    <x v="160"/>
    <n v="1.49566"/>
    <n v="0"/>
    <n v="21.400000000001455"/>
    <n v="1.48"/>
    <d v="1899-12-30T00:01:00"/>
    <n v="0"/>
    <n v="1.48"/>
  </r>
  <r>
    <x v="161"/>
    <n v="1.5190900000000001"/>
    <n v="264.20000000000073"/>
    <n v="104.70000000000073"/>
    <n v="40.18"/>
    <d v="1899-12-31T01:32:00"/>
    <n v="40.18"/>
    <n v="0"/>
  </r>
  <r>
    <x v="162"/>
    <n v="1.5150300000000001"/>
    <n v="69.899999999999636"/>
    <n v="57.900000000001455"/>
    <n v="4.68"/>
    <d v="1899-12-30T11:15:00"/>
    <n v="0"/>
    <n v="4.68"/>
  </r>
  <r>
    <x v="163"/>
    <n v="1.5298400000000001"/>
    <n v="0"/>
    <n v="21.400000000001455"/>
    <n v="1.48"/>
    <d v="1899-12-30T01:13:00"/>
    <n v="0"/>
    <n v="1.48"/>
  </r>
  <r>
    <x v="164"/>
    <n v="1.51485"/>
    <n v="0"/>
    <n v="21.400000000001455"/>
    <n v="1.48"/>
    <d v="1899-12-30T00:46:00"/>
    <n v="1.48"/>
    <n v="0"/>
  </r>
  <r>
    <x v="165"/>
    <n v="1.5155799999999999"/>
    <n v="0"/>
    <n v="21.399999999999636"/>
    <n v="1.48"/>
    <d v="1899-12-30T00:17:00"/>
    <n v="0"/>
    <n v="1.48"/>
  </r>
  <r>
    <x v="166"/>
    <n v="1.51902"/>
    <n v="69.299999999999272"/>
    <n v="57.600000000000364"/>
    <n v="4.66"/>
    <d v="1899-12-30T11:31:00"/>
    <n v="0"/>
    <n v="4.66"/>
  </r>
  <r>
    <x v="167"/>
    <n v="1.5152600000000001"/>
    <n v="0"/>
    <n v="21.399999999999636"/>
    <n v="1.48"/>
    <d v="1899-12-30T01:55:00"/>
    <n v="1.48"/>
    <n v="0"/>
  </r>
  <r>
    <x v="168"/>
    <n v="1.5077"/>
    <n v="0"/>
    <n v="21.399999999999636"/>
    <n v="1.48"/>
    <d v="1899-12-30T00:47:00"/>
    <n v="0"/>
    <n v="1.48"/>
  </r>
  <r>
    <x v="169"/>
    <n v="1.50589"/>
    <n v="33.199999999998909"/>
    <n v="38"/>
    <n v="2.95"/>
    <d v="1899-12-30T11:57:00"/>
    <n v="0"/>
    <n v="2.95"/>
  </r>
  <r>
    <x v="170"/>
    <n v="1.54335"/>
    <n v="88.599999999998545"/>
    <n v="70.399999999999636"/>
    <n v="4.66"/>
    <d v="1899-12-30T09:45:00"/>
    <n v="0"/>
    <n v="4.66"/>
  </r>
  <r>
    <x v="171"/>
    <n v="1.53624"/>
    <n v="0"/>
    <n v="21.400000000001455"/>
    <n v="1.48"/>
    <d v="1899-12-30T00:43:00"/>
    <n v="1.48"/>
    <n v="0"/>
  </r>
  <r>
    <x v="172"/>
    <n v="1.55314"/>
    <n v="0"/>
    <n v="21.399999999999636"/>
    <n v="1.48"/>
    <d v="1899-12-30T00:41:00"/>
    <n v="0"/>
    <n v="1.48"/>
  </r>
  <r>
    <x v="173"/>
    <n v="1.57074"/>
    <n v="0"/>
    <n v="21.399999999999636"/>
    <n v="1.48"/>
    <d v="1899-12-30T01:05:00"/>
    <n v="0"/>
    <n v="1.48"/>
  </r>
  <r>
    <x v="174"/>
    <n v="1.58117"/>
    <n v="0"/>
    <n v="21.400000000001455"/>
    <n v="1.48"/>
    <d v="1899-12-30T00:26:00"/>
    <n v="1.48"/>
    <n v="0"/>
  </r>
  <r>
    <x v="175"/>
    <n v="1.58741"/>
    <n v="0"/>
    <n v="21.400000000001455"/>
    <n v="1.48"/>
    <d v="1899-12-30T00:16:00"/>
    <n v="0"/>
    <n v="1.48"/>
  </r>
  <r>
    <x v="176"/>
    <n v="1.5886100000000001"/>
    <n v="0"/>
    <n v="21.400000000001455"/>
    <n v="1.48"/>
    <d v="1899-12-30T01:03:00"/>
    <n v="1.48"/>
    <n v="0"/>
  </r>
  <r>
    <x v="177"/>
    <n v="1.60093"/>
    <n v="0"/>
    <n v="21.399999999999636"/>
    <n v="1.48"/>
    <d v="1899-12-30T00:16:00"/>
    <n v="0"/>
    <n v="1.48"/>
  </r>
  <r>
    <x v="178"/>
    <n v="1.60561"/>
    <n v="0"/>
    <n v="21.400000000001455"/>
    <n v="1.48"/>
    <d v="1899-12-30T00:12:00"/>
    <n v="0"/>
    <n v="1.48"/>
  </r>
  <r>
    <x v="179"/>
    <n v="1.59779"/>
    <n v="34"/>
    <n v="38.399999999999636"/>
    <n v="2.95"/>
    <d v="1899-12-30T01:35:00"/>
    <n v="0"/>
    <n v="2.95"/>
  </r>
  <r>
    <x v="180"/>
    <n v="1.6104499999999999"/>
    <n v="0"/>
    <n v="21.399999999999636"/>
    <n v="1.48"/>
    <d v="1899-12-30T00:31:00"/>
    <n v="1.48"/>
    <n v="0"/>
  </r>
  <r>
    <x v="181"/>
    <n v="1.6070500000000001"/>
    <n v="0"/>
    <n v="21.399999999999636"/>
    <n v="1.48"/>
    <d v="1899-12-30T00:43:00"/>
    <n v="1.48"/>
    <n v="0"/>
  </r>
  <r>
    <x v="182"/>
    <n v="1.59616"/>
    <n v="0"/>
    <n v="21.399999999999636"/>
    <n v="1.48"/>
    <d v="1899-12-30T01:35:00"/>
    <n v="0"/>
    <n v="1.48"/>
  </r>
  <r>
    <x v="183"/>
    <n v="1.58219"/>
    <n v="0"/>
    <n v="21.399999999999636"/>
    <n v="1.48"/>
    <d v="1899-12-30T00:53:00"/>
    <n v="0"/>
    <n v="1.48"/>
  </r>
  <r>
    <x v="184"/>
    <n v="1.5763499999999999"/>
    <n v="0"/>
    <n v="21.399999999999636"/>
    <n v="1.48"/>
    <d v="1899-12-30T01:36:00"/>
    <n v="1.48"/>
    <n v="0"/>
  </r>
  <r>
    <x v="185"/>
    <n v="1.5660499999999999"/>
    <n v="0"/>
    <n v="21.399999999999636"/>
    <n v="1.48"/>
    <d v="1899-12-30T00:07:00"/>
    <n v="1.48"/>
    <n v="0"/>
  </r>
  <r>
    <x v="186"/>
    <n v="1.5640700000000001"/>
    <n v="0"/>
    <n v="21.399999999999636"/>
    <n v="1.48"/>
    <d v="1899-12-30T00:03:00"/>
    <n v="1.48"/>
    <n v="0"/>
  </r>
  <r>
    <x v="187"/>
    <n v="1.57423"/>
    <n v="33.699999999998909"/>
    <n v="38.200000000000728"/>
    <n v="2.95"/>
    <d v="1899-12-30T04:43:00"/>
    <n v="2.95"/>
    <n v="0"/>
  </r>
  <r>
    <x v="188"/>
    <n v="1.56063"/>
    <n v="0"/>
    <n v="21.400000000001455"/>
    <n v="1.48"/>
    <d v="1899-12-30T01:47:00"/>
    <n v="1.48"/>
    <n v="0"/>
  </r>
  <r>
    <x v="189"/>
    <n v="1.5759700000000001"/>
    <n v="73.399999999999636"/>
    <n v="59.100000000000364"/>
    <n v="4.68"/>
    <d v="1899-12-30T09:57:00"/>
    <n v="0"/>
    <n v="4.68"/>
  </r>
  <r>
    <x v="190"/>
    <n v="1.59802"/>
    <n v="416.00000000000182"/>
    <n v="137"/>
    <n v="40.200000000000003"/>
    <d v="1899-12-31T22:35:00"/>
    <n v="40.200000000000003"/>
    <n v="0"/>
  </r>
  <r>
    <x v="191"/>
    <n v="1.60938"/>
    <n v="0"/>
    <n v="21.400000000001455"/>
    <n v="1.48"/>
    <d v="1899-12-30T00:43:00"/>
    <n v="0"/>
    <n v="1.48"/>
  </r>
  <r>
    <x v="192"/>
    <n v="1.5990800000000001"/>
    <n v="181.90000000000327"/>
    <n v="82.200000000002547"/>
    <n v="17.91"/>
    <d v="1899-12-30T14:12:00"/>
    <n v="0"/>
    <n v="17.91"/>
  </r>
  <r>
    <x v="193"/>
    <n v="1.5956300000000001"/>
    <n v="0"/>
    <n v="21.399999999997817"/>
    <n v="1.48"/>
    <d v="1899-12-30T00:54:00"/>
    <n v="1.48"/>
    <n v="0"/>
  </r>
  <r>
    <x v="194"/>
    <n v="1.5966499999999999"/>
    <n v="0"/>
    <n v="21.400000000001455"/>
    <n v="1.48"/>
    <d v="1899-12-30T00:31:00"/>
    <n v="1.48"/>
    <n v="0"/>
  </r>
  <r>
    <x v="195"/>
    <n v="1.6031"/>
    <n v="34.300000000001091"/>
    <n v="38.5"/>
    <n v="2.95"/>
    <d v="1899-12-30T03:43:00"/>
    <n v="0"/>
    <n v="2.95"/>
  </r>
  <r>
    <x v="196"/>
    <n v="1.595"/>
    <n v="221.80000000000109"/>
    <n v="132.30000000000109"/>
    <n v="2.95"/>
    <d v="1899-12-30T15:08:00"/>
    <n v="0"/>
    <n v="2.95"/>
  </r>
  <r>
    <x v="197"/>
    <n v="1.60131"/>
    <n v="242"/>
    <n v="107.5"/>
    <n v="17.910000000000004"/>
    <d v="1900-01-01T06:35:00"/>
    <n v="17.910000000000004"/>
    <n v="0"/>
  </r>
  <r>
    <x v="198"/>
    <n v="1.60036"/>
    <n v="33.100000000000364"/>
    <n v="37.899999999999636"/>
    <n v="2.94"/>
    <d v="1899-12-30T01:50:00"/>
    <n v="2.94"/>
    <n v="0"/>
  </r>
  <r>
    <x v="199"/>
    <n v="1.6038600000000001"/>
    <n v="32.999999999998181"/>
    <n v="37.899999999999636"/>
    <n v="2.97"/>
    <d v="1899-12-30T00:46:00"/>
    <n v="0"/>
    <n v="2.97"/>
  </r>
  <r>
    <x v="200"/>
    <n v="1.5884"/>
    <n v="33.199999999998909"/>
    <n v="38"/>
    <n v="2.95"/>
    <d v="1899-12-30T02:10:00"/>
    <n v="2.95"/>
    <n v="0"/>
  </r>
  <r>
    <x v="201"/>
    <n v="1.5861700000000001"/>
    <n v="0"/>
    <n v="21.399999999999636"/>
    <n v="1.48"/>
    <d v="1899-12-30T00:05:00"/>
    <n v="0"/>
    <n v="1.48"/>
  </r>
  <r>
    <x v="202"/>
    <n v="1.59015"/>
    <n v="0"/>
    <n v="21.400000000001455"/>
    <n v="1.48"/>
    <d v="1899-12-30T00:01:00"/>
    <n v="0"/>
    <n v="1.48"/>
  </r>
  <r>
    <x v="203"/>
    <n v="1.5856600000000001"/>
    <n v="0"/>
    <n v="21.400000000001455"/>
    <n v="1.48"/>
    <d v="1899-12-30T00:22:00"/>
    <n v="1.48"/>
    <n v="0"/>
  </r>
  <r>
    <x v="204"/>
    <n v="1.59951"/>
    <n v="0"/>
    <n v="21.399999999999636"/>
    <n v="1.48"/>
    <d v="1899-12-30T00:09:00"/>
    <n v="1.48"/>
    <n v="0"/>
  </r>
  <r>
    <x v="205"/>
    <n v="1.59527"/>
    <n v="0"/>
    <n v="21.399999999999636"/>
    <n v="1.48"/>
    <d v="1899-12-30T01:51:00"/>
    <n v="0"/>
    <n v="1.48"/>
  </r>
  <r>
    <x v="206"/>
    <n v="1.60379"/>
    <n v="0"/>
    <n v="21.399999999999636"/>
    <n v="1.48"/>
    <d v="1899-12-30T00:13:00"/>
    <n v="0"/>
    <n v="1.48"/>
  </r>
  <r>
    <x v="207"/>
    <n v="1.60083"/>
    <n v="0"/>
    <n v="21.400000000001455"/>
    <n v="1.48"/>
    <d v="1899-12-30T00:10:00"/>
    <n v="1.48"/>
    <n v="0"/>
  </r>
  <r>
    <x v="208"/>
    <n v="1.6008500000000001"/>
    <n v="97.400000000001455"/>
    <n v="66.900000000001455"/>
    <n v="4.6400000000000006"/>
    <d v="1899-12-30T06:50:00"/>
    <n v="0"/>
    <n v="4.6400000000000006"/>
  </r>
  <r>
    <x v="209"/>
    <n v="1.59951"/>
    <n v="0"/>
    <n v="21.399999999999636"/>
    <n v="1.48"/>
    <d v="1899-12-30T00:46:00"/>
    <n v="1.48"/>
    <n v="0"/>
  </r>
  <r>
    <x v="210"/>
    <n v="1.5908199999999999"/>
    <n v="0"/>
    <n v="21.399999999997817"/>
    <n v="1.48"/>
    <d v="1899-12-30T00:41:00"/>
    <n v="0"/>
    <n v="1.48"/>
  </r>
  <r>
    <x v="211"/>
    <n v="1.58534"/>
    <n v="33.499999999998181"/>
    <n v="38.100000000000364"/>
    <n v="2.95"/>
    <d v="1899-12-30T01:29:00"/>
    <n v="2.95"/>
    <n v="0"/>
  </r>
  <r>
    <x v="212"/>
    <n v="1.5876600000000001"/>
    <n v="85.600000000002183"/>
    <n v="63.900000000001455"/>
    <n v="4.66"/>
    <d v="1899-12-30T12:08:00"/>
    <n v="0"/>
    <n v="4.66"/>
  </r>
  <r>
    <x v="213"/>
    <n v="1.59022"/>
    <n v="0"/>
    <n v="21.399999999999636"/>
    <n v="1.48"/>
    <d v="1899-12-30T00:18:00"/>
    <n v="0"/>
    <n v="1.48"/>
  </r>
  <r>
    <x v="214"/>
    <n v="1.5720400000000001"/>
    <n v="0"/>
    <n v="21.400000000001455"/>
    <n v="1.48"/>
    <d v="1899-12-30T04:40:00"/>
    <n v="0"/>
    <n v="1.48"/>
  </r>
  <r>
    <x v="215"/>
    <n v="1.5740799999999999"/>
    <n v="0"/>
    <n v="21.399999999999636"/>
    <n v="1.48"/>
    <d v="1899-12-30T01:15:00"/>
    <n v="0"/>
    <n v="1.48"/>
  </r>
  <r>
    <x v="216"/>
    <n v="1.57334"/>
    <n v="132"/>
    <n v="78.100000000000364"/>
    <n v="8.11"/>
    <d v="1899-12-30T23:38:00"/>
    <n v="8.11"/>
    <n v="0"/>
  </r>
  <r>
    <x v="217"/>
    <n v="1.58074"/>
    <n v="0"/>
    <n v="21.399999999999636"/>
    <n v="1.48"/>
    <d v="1899-12-30T00:16:00"/>
    <n v="0"/>
    <n v="1.48"/>
  </r>
  <r>
    <x v="218"/>
    <n v="1.5843799999999999"/>
    <n v="0"/>
    <n v="21.399999999997817"/>
    <n v="1.48"/>
    <d v="1899-12-30T01:34:00"/>
    <n v="0"/>
    <n v="1.48"/>
  </r>
  <r>
    <x v="219"/>
    <n v="1.5886100000000001"/>
    <n v="0"/>
    <n v="21.399999999999636"/>
    <n v="1.48"/>
    <d v="1899-12-30T00:18:00"/>
    <n v="0"/>
    <n v="1.48"/>
  </r>
  <r>
    <x v="220"/>
    <n v="1.57714"/>
    <n v="0"/>
    <n v="21.399999999999636"/>
    <n v="1.48"/>
    <d v="1899-12-30T00:11:00"/>
    <n v="1.48"/>
    <n v="0"/>
  </r>
  <r>
    <x v="221"/>
    <n v="1.5792200000000001"/>
    <n v="0"/>
    <n v="21.399999999999636"/>
    <n v="1.48"/>
    <d v="1899-12-30T00:14:00"/>
    <n v="0"/>
    <n v="1.48"/>
  </r>
  <r>
    <x v="222"/>
    <n v="1.5750999999999999"/>
    <n v="33.199999999998909"/>
    <n v="38"/>
    <n v="2.95"/>
    <d v="1899-12-30T04:29:00"/>
    <n v="0"/>
    <n v="2.95"/>
  </r>
  <r>
    <x v="223"/>
    <n v="1.5701099999999999"/>
    <n v="0"/>
    <n v="21.400000000001455"/>
    <n v="1.48"/>
    <d v="1899-12-30T02:32:00"/>
    <n v="1.48"/>
    <n v="0"/>
  </r>
  <r>
    <x v="224"/>
    <n v="1.57847"/>
    <n v="0"/>
    <n v="21.400000000001455"/>
    <n v="1.48"/>
    <d v="1899-12-30T00:32:00"/>
    <n v="0"/>
    <n v="1.48"/>
  </r>
  <r>
    <x v="225"/>
    <n v="1.5687800000000001"/>
    <n v="52.200000000000728"/>
    <n v="47.5"/>
    <n v="2.96"/>
    <d v="1899-12-30T01:37:00"/>
    <n v="2.96"/>
    <n v="0"/>
  </r>
  <r>
    <x v="226"/>
    <n v="1.5665899999999999"/>
    <n v="0"/>
    <n v="21.399999999999636"/>
    <n v="1.47"/>
    <d v="1899-12-30T04:27:00"/>
    <n v="1.47"/>
    <n v="0"/>
  </r>
  <r>
    <x v="227"/>
    <n v="1.5738399999999999"/>
    <n v="0"/>
    <n v="21.399999999999636"/>
    <n v="1.48"/>
    <d v="1899-12-30T01:06:00"/>
    <n v="1.48"/>
    <n v="0"/>
  </r>
  <r>
    <x v="228"/>
    <n v="1.5772900000000001"/>
    <n v="0"/>
    <n v="21.399999999997817"/>
    <n v="1.48"/>
    <d v="1899-12-30T02:10:00"/>
    <n v="1.48"/>
    <n v="0"/>
  </r>
  <r>
    <x v="229"/>
    <n v="1.6051599999999999"/>
    <n v="388.79999999999927"/>
    <n v="105.20000000000073"/>
    <n v="122.77999999999999"/>
    <d v="1899-12-31T07:46:00"/>
    <n v="122.77999999999999"/>
    <n v="0"/>
  </r>
  <r>
    <x v="230"/>
    <n v="1.6005"/>
    <n v="0"/>
    <n v="21.399999999999636"/>
    <n v="1.48"/>
    <d v="1899-12-30T00:22:00"/>
    <n v="0"/>
    <n v="1.48"/>
  </r>
  <r>
    <x v="231"/>
    <n v="1.60229"/>
    <n v="0"/>
    <n v="21.399999999999636"/>
    <n v="1.48"/>
    <d v="1899-12-30T03:19:00"/>
    <n v="0"/>
    <n v="1.48"/>
  </r>
  <r>
    <x v="232"/>
    <n v="1.6028"/>
    <n v="0"/>
    <n v="21.399999999999636"/>
    <n v="1.48"/>
    <d v="1899-12-30T01:02:00"/>
    <n v="1.48"/>
    <n v="0"/>
  </r>
  <r>
    <x v="233"/>
    <n v="1.59771"/>
    <n v="0"/>
    <n v="21.400000000001455"/>
    <n v="1.48"/>
    <d v="1899-12-30T00:09:00"/>
    <n v="0"/>
    <n v="1.48"/>
  </r>
  <r>
    <x v="234"/>
    <n v="1.5838699999999999"/>
    <n v="0"/>
    <n v="21.399999999999636"/>
    <n v="1.48"/>
    <d v="1899-12-30T00:20:00"/>
    <n v="1.48"/>
    <n v="0"/>
  </r>
  <r>
    <x v="235"/>
    <n v="1.59412"/>
    <n v="0"/>
    <n v="21.399999999999636"/>
    <n v="1.48"/>
    <d v="1899-12-30T00:26:00"/>
    <n v="0"/>
    <n v="1.48"/>
  </r>
  <r>
    <x v="236"/>
    <n v="1.5929599999999999"/>
    <n v="0"/>
    <n v="21.400000000001455"/>
    <n v="1.48"/>
    <d v="1899-12-30T01:00:00"/>
    <n v="1.48"/>
    <n v="0"/>
  </r>
  <r>
    <x v="237"/>
    <n v="1.5896999999999999"/>
    <n v="0"/>
    <n v="21.400000000001455"/>
    <n v="1.48"/>
    <d v="1899-12-30T00:07:00"/>
    <n v="1.48"/>
    <n v="0"/>
  </r>
  <r>
    <x v="238"/>
    <n v="1.5937699999999999"/>
    <n v="0"/>
    <n v="21.399999999997817"/>
    <n v="1.48"/>
    <d v="1899-12-30T01:10:00"/>
    <n v="0"/>
    <n v="1.48"/>
  </r>
  <r>
    <x v="239"/>
    <n v="1.6068899999999999"/>
    <n v="208.90000000000146"/>
    <n v="105.20000000000073"/>
    <n v="17.91"/>
    <d v="1899-12-30T23:38:00"/>
    <n v="17.91"/>
    <n v="0"/>
  </r>
  <r>
    <x v="240"/>
    <n v="1.6122399999999999"/>
    <n v="0"/>
    <n v="21.399999999999636"/>
    <n v="1.48"/>
    <d v="1899-12-30T05:26:00"/>
    <n v="0"/>
    <n v="1.48"/>
  </r>
  <r>
    <x v="241"/>
    <n v="1.6079699999999999"/>
    <n v="52.100000000000364"/>
    <n v="47.400000000001455"/>
    <n v="2.96"/>
    <d v="1899-12-30T06:50:00"/>
    <n v="2.96"/>
    <n v="0"/>
  </r>
  <r>
    <x v="242"/>
    <n v="1.5920799999999999"/>
    <n v="294.89999999999964"/>
    <n v="117.19999999999891"/>
    <n v="40.179999999999993"/>
    <d v="1899-12-31T19:57:00"/>
    <n v="0"/>
    <n v="40.179999999999993"/>
  </r>
  <r>
    <x v="243"/>
    <n v="1.59842"/>
    <n v="0"/>
    <n v="21.400000000001455"/>
    <n v="1.48"/>
    <d v="1899-12-30T00:15:00"/>
    <n v="1.48"/>
    <n v="0"/>
  </r>
  <r>
    <x v="244"/>
    <n v="1.5864199999999999"/>
    <n v="0"/>
    <n v="21.400000000001455"/>
    <n v="1.48"/>
    <d v="1899-12-30T01:15:00"/>
    <n v="1.48"/>
    <n v="0"/>
  </r>
  <r>
    <x v="245"/>
    <n v="1.6062000000000001"/>
    <n v="0"/>
    <n v="21.400000000001455"/>
    <n v="1.48"/>
    <d v="1899-12-30T00:30:00"/>
    <n v="1.48"/>
    <n v="0"/>
  </r>
  <r>
    <x v="246"/>
    <n v="1.6038300000000001"/>
    <n v="0"/>
    <n v="21.399999999999636"/>
    <n v="1.48"/>
    <d v="1899-12-30T00:38:00"/>
    <n v="0"/>
    <n v="1.48"/>
  </r>
  <r>
    <x v="247"/>
    <n v="1.57612"/>
    <n v="0"/>
    <n v="21.400000000001455"/>
    <n v="1.48"/>
    <d v="1899-12-30T01:26:00"/>
    <n v="1.48"/>
    <n v="0"/>
  </r>
  <r>
    <x v="248"/>
    <n v="1.57881"/>
    <n v="0"/>
    <n v="21.399999999999636"/>
    <n v="1.48"/>
    <d v="1899-12-30T03:35:00"/>
    <n v="0"/>
    <n v="1.48"/>
  </r>
  <r>
    <x v="249"/>
    <n v="1.5742700000000001"/>
    <n v="0"/>
    <n v="21.399999999999636"/>
    <n v="1.48"/>
    <d v="1899-12-30T00:14:00"/>
    <n v="1.48"/>
    <n v="0"/>
  </r>
  <r>
    <x v="250"/>
    <n v="1.57396"/>
    <n v="33.199999999998909"/>
    <n v="38"/>
    <n v="2.96"/>
    <d v="1899-12-30T04:07:00"/>
    <n v="2.96"/>
    <n v="0"/>
  </r>
  <r>
    <x v="251"/>
    <n v="1.56477"/>
    <n v="154.90000000000146"/>
    <n v="86.500000000001819"/>
    <n v="8.14"/>
    <d v="1899-12-31T00:10:00"/>
    <n v="0"/>
    <n v="8.14"/>
  </r>
  <r>
    <x v="252"/>
    <n v="1.5738799999999999"/>
    <n v="0"/>
    <n v="21.399999999999636"/>
    <n v="1.48"/>
    <d v="1899-12-30T00:03:00"/>
    <n v="0"/>
    <n v="1.48"/>
  </r>
  <r>
    <x v="253"/>
    <n v="1.56854"/>
    <n v="0"/>
    <n v="21.400000000001455"/>
    <n v="1.48"/>
    <d v="1899-12-30T00:57:00"/>
    <n v="1.48"/>
    <n v="0"/>
  </r>
  <r>
    <x v="254"/>
    <n v="1.5629599999999999"/>
    <n v="0"/>
    <n v="21.400000000001455"/>
    <n v="1.48"/>
    <d v="1899-12-30T00:42:00"/>
    <n v="1.48"/>
    <n v="0"/>
  </r>
  <r>
    <x v="255"/>
    <n v="1.54623"/>
    <n v="0"/>
    <n v="21.400000000001455"/>
    <n v="1.48"/>
    <d v="1899-12-30T01:42:00"/>
    <n v="1.48"/>
    <n v="0"/>
  </r>
  <r>
    <x v="256"/>
    <n v="1.5458000000000001"/>
    <n v="0"/>
    <n v="21.399999999999636"/>
    <n v="1.48"/>
    <d v="1899-12-30T05:54:00"/>
    <n v="0"/>
    <n v="1.48"/>
  </r>
  <r>
    <x v="257"/>
    <n v="1.5524100000000001"/>
    <n v="0"/>
    <n v="21.400000000001455"/>
    <n v="1.48"/>
    <d v="1899-12-30T04:02:00"/>
    <n v="1.48"/>
    <n v="0"/>
  </r>
  <r>
    <x v="258"/>
    <n v="1.5569500000000001"/>
    <n v="0"/>
    <n v="21.400000000001455"/>
    <n v="1.48"/>
    <d v="1899-12-30T01:29:00"/>
    <n v="1.48"/>
    <n v="0"/>
  </r>
  <r>
    <x v="259"/>
    <n v="1.55921"/>
    <n v="76.300000000001091"/>
    <n v="59.800000000001091"/>
    <n v="4.66"/>
    <d v="1899-12-30T03:16:00"/>
    <n v="4.66"/>
    <n v="0"/>
  </r>
  <r>
    <x v="260"/>
    <n v="1.5680099999999999"/>
    <n v="197.69999999999891"/>
    <n v="93.900000000001455"/>
    <n v="17.899999999999999"/>
    <d v="1899-12-30T17:34:00"/>
    <n v="17.899999999999999"/>
    <n v="0"/>
  </r>
  <r>
    <x v="261"/>
    <n v="1.58063"/>
    <n v="33.399999999999636"/>
    <n v="38.099999999998545"/>
    <n v="2.97"/>
    <d v="1899-12-30T03:16:00"/>
    <n v="0"/>
    <n v="2.97"/>
  </r>
  <r>
    <x v="262"/>
    <n v="1.57342"/>
    <n v="0"/>
    <n v="21.400000000001455"/>
    <n v="1.48"/>
    <d v="1899-12-30T00:19:00"/>
    <n v="0"/>
    <n v="1.48"/>
  </r>
  <r>
    <x v="263"/>
    <n v="1.5698399999999999"/>
    <n v="36"/>
    <n v="39.399999999999636"/>
    <n v="2.96"/>
    <d v="1899-12-30T03:51:00"/>
    <n v="2.96"/>
    <n v="0"/>
  </r>
  <r>
    <x v="264"/>
    <n v="1.57341"/>
    <n v="0"/>
    <n v="21.399999999999636"/>
    <n v="1.48"/>
    <d v="1899-12-30T02:14:00"/>
    <n v="1.48"/>
    <n v="0"/>
  </r>
  <r>
    <x v="265"/>
    <n v="1.5726500000000001"/>
    <n v="33.000000000001819"/>
    <n v="37.899999999999636"/>
    <n v="2.96"/>
    <d v="1899-12-30T02:23:00"/>
    <n v="2.96"/>
    <n v="0"/>
  </r>
  <r>
    <x v="266"/>
    <n v="1.56979"/>
    <n v="92.5"/>
    <n v="71"/>
    <n v="4.6499999999999995"/>
    <d v="1899-12-30T08:42:00"/>
    <n v="0"/>
    <n v="4.6499999999999995"/>
  </r>
  <r>
    <x v="267"/>
    <n v="1.5632200000000001"/>
    <n v="120.70000000000073"/>
    <n v="81.700000000000728"/>
    <n v="2.9499999999999997"/>
    <d v="1899-12-30T05:36:00"/>
    <n v="0"/>
    <n v="2.9499999999999997"/>
  </r>
  <r>
    <x v="268"/>
    <n v="1.55871"/>
    <n v="0"/>
    <n v="21.399999999999636"/>
    <n v="1.48"/>
    <d v="1899-12-30T00:07:00"/>
    <n v="1.48"/>
    <n v="0"/>
  </r>
  <r>
    <x v="269"/>
    <n v="1.56328"/>
    <n v="0"/>
    <n v="21.399999999999636"/>
    <n v="1.48"/>
    <d v="1899-12-30T00:41:00"/>
    <n v="0"/>
    <n v="1.48"/>
  </r>
  <r>
    <x v="270"/>
    <n v="1.56176"/>
    <n v="33.300000000001091"/>
    <n v="38"/>
    <n v="2.96"/>
    <d v="1899-12-30T07:03:00"/>
    <n v="2.96"/>
    <n v="0"/>
  </r>
  <r>
    <x v="271"/>
    <n v="1.5596099999999999"/>
    <n v="183.79999999999927"/>
    <n v="82.499999999998181"/>
    <n v="17.91"/>
    <d v="1899-12-30T10:52:00"/>
    <n v="0"/>
    <n v="17.91"/>
  </r>
  <r>
    <x v="272"/>
    <n v="1.56159"/>
    <n v="33.200000000000728"/>
    <n v="38"/>
    <n v="2.95"/>
    <d v="1899-12-30T05:58:00"/>
    <n v="0"/>
    <n v="2.95"/>
  </r>
  <r>
    <x v="273"/>
    <n v="1.5641400000000001"/>
    <n v="0"/>
    <n v="21.400000000001455"/>
    <n v="1.48"/>
    <d v="1899-12-30T00:54:00"/>
    <n v="0"/>
    <n v="1.48"/>
  </r>
  <r>
    <x v="274"/>
    <n v="1.56962"/>
    <n v="58.100000000000364"/>
    <n v="50.399999999999636"/>
    <n v="2.95"/>
    <d v="1899-12-30T05:24:00"/>
    <n v="2.95"/>
    <n v="0"/>
  </r>
  <r>
    <x v="275"/>
    <n v="1.54325"/>
    <n v="0"/>
    <n v="21.399999999999636"/>
    <n v="1.48"/>
    <d v="1899-12-30T00:59:00"/>
    <n v="1.48"/>
    <n v="0"/>
  </r>
  <r>
    <x v="276"/>
    <n v="1.5317499999999999"/>
    <n v="111.89999999999964"/>
    <n v="69.399999999999636"/>
    <n v="8.1300000000000008"/>
    <d v="1899-12-30T06:45:00"/>
    <n v="0"/>
    <n v="8.1300000000000008"/>
  </r>
  <r>
    <x v="277"/>
    <n v="1.5257499999999999"/>
    <n v="0"/>
    <n v="21.399999999999636"/>
    <n v="1.48"/>
    <d v="1899-12-30T00:40:00"/>
    <n v="1.48"/>
    <n v="0"/>
  </r>
  <r>
    <x v="278"/>
    <n v="1.51922"/>
    <n v="0"/>
    <n v="21.399999999999636"/>
    <n v="1.48"/>
    <d v="1899-12-30T01:51:00"/>
    <n v="1.48"/>
    <n v="0"/>
  </r>
  <r>
    <x v="279"/>
    <n v="1.5174799999999999"/>
    <n v="0"/>
    <n v="21.399999999999636"/>
    <n v="1.48"/>
    <d v="1899-12-30T04:02:00"/>
    <n v="1.48"/>
    <n v="0"/>
  </r>
  <r>
    <x v="280"/>
    <n v="1.53165"/>
    <n v="0"/>
    <n v="21.400000000001455"/>
    <n v="1.48"/>
    <d v="1899-12-30T01:15:00"/>
    <n v="0"/>
    <n v="1.48"/>
  </r>
  <r>
    <x v="281"/>
    <n v="1.5468500000000001"/>
    <n v="0"/>
    <n v="21.400000000001455"/>
    <n v="1.48"/>
    <d v="1899-12-30T01:59:00"/>
    <n v="1.48"/>
    <n v="0"/>
  </r>
  <r>
    <x v="282"/>
    <n v="1.53878"/>
    <n v="33.300000000001091"/>
    <n v="38.000000000001819"/>
    <n v="2.9400000000000004"/>
    <d v="1899-12-30T02:20:00"/>
    <n v="0"/>
    <n v="2.9400000000000004"/>
  </r>
  <r>
    <x v="283"/>
    <n v="1.5460100000000001"/>
    <n v="0"/>
    <n v="21.399999999999636"/>
    <n v="1.48"/>
    <d v="1899-12-30T00:14:00"/>
    <n v="0"/>
    <n v="1.48"/>
  </r>
  <r>
    <x v="284"/>
    <n v="1.5466599999999999"/>
    <n v="0"/>
    <n v="21.400000000001455"/>
    <n v="1.48"/>
    <d v="1899-12-30T00:12:00"/>
    <n v="1.48"/>
    <n v="0"/>
  </r>
  <r>
    <x v="285"/>
    <n v="1.54667"/>
    <n v="106"/>
    <n v="70.699999999998909"/>
    <n v="4.66"/>
    <d v="1899-12-30T08:28:00"/>
    <n v="4.66"/>
    <n v="0"/>
  </r>
  <r>
    <x v="286"/>
    <n v="1.54152"/>
    <n v="63"/>
    <n v="52.899999999999636"/>
    <n v="2.9499999999999997"/>
    <d v="1899-12-30T12:00:00"/>
    <n v="2.9499999999999997"/>
    <n v="0"/>
  </r>
  <r>
    <x v="287"/>
    <n v="1.54758"/>
    <n v="33.000000000001819"/>
    <n v="37.899999999999636"/>
    <n v="2.96"/>
    <d v="1899-12-30T06:01:00"/>
    <n v="0"/>
    <n v="2.96"/>
  </r>
  <r>
    <x v="288"/>
    <n v="1.5416000000000001"/>
    <n v="33.399999999999636"/>
    <n v="38.100000000000364"/>
    <n v="2.95"/>
    <d v="1899-12-30T11:17:00"/>
    <n v="2.95"/>
    <n v="0"/>
  </r>
  <r>
    <x v="289"/>
    <n v="1.52674"/>
    <n v="0"/>
    <n v="21.399999999999636"/>
    <n v="1.48"/>
    <d v="1899-12-30T08:45:00"/>
    <n v="1.48"/>
    <n v="0"/>
  </r>
  <r>
    <x v="290"/>
    <n v="1.5233300000000001"/>
    <n v="0"/>
    <n v="21.400000000001455"/>
    <n v="1.48"/>
    <d v="1899-12-30T00:18:00"/>
    <n v="0"/>
    <n v="1.48"/>
  </r>
  <r>
    <x v="291"/>
    <n v="1.5218799999999999"/>
    <n v="0"/>
    <n v="21.399999999997817"/>
    <n v="1.48"/>
    <d v="1899-12-30T00:34:00"/>
    <n v="0"/>
    <n v="1.48"/>
  </r>
  <r>
    <x v="292"/>
    <n v="1.5175399999999999"/>
    <n v="0"/>
    <n v="21.399999999999636"/>
    <n v="1.48"/>
    <d v="1899-12-30T00:13:00"/>
    <n v="1.48"/>
    <n v="0"/>
  </r>
  <r>
    <x v="293"/>
    <n v="1.5235700000000001"/>
    <n v="0"/>
    <n v="21.399999999999636"/>
    <n v="1.48"/>
    <d v="1899-12-30T00:20:00"/>
    <n v="0"/>
    <n v="1.48"/>
  </r>
  <r>
    <x v="294"/>
    <n v="1.50589"/>
    <n v="0"/>
    <n v="21.399999999999636"/>
    <n v="1.48"/>
    <d v="1899-12-30T03:13:00"/>
    <n v="1.48"/>
    <n v="0"/>
  </r>
  <r>
    <x v="295"/>
    <n v="1.51556"/>
    <n v="0"/>
    <n v="21.399999999999636"/>
    <n v="1.48"/>
    <d v="1899-12-30T00:28:00"/>
    <n v="0"/>
    <n v="1.48"/>
  </r>
  <r>
    <x v="296"/>
    <n v="1.51119"/>
    <n v="0"/>
    <n v="21.399999999999636"/>
    <n v="1.48"/>
    <d v="1899-12-30T01:20:00"/>
    <n v="0"/>
    <n v="1.48"/>
  </r>
  <r>
    <x v="297"/>
    <n v="1.49844"/>
    <n v="0"/>
    <n v="21.400000000001455"/>
    <n v="1.48"/>
    <d v="1899-12-30T00:49:00"/>
    <n v="1.48"/>
    <n v="0"/>
  </r>
  <r>
    <x v="298"/>
    <n v="1.4968699999999999"/>
    <n v="69.799999999999272"/>
    <n v="57.700000000000728"/>
    <n v="4.6500000000000004"/>
    <d v="1899-12-31T11:41:00"/>
    <n v="4.6500000000000004"/>
    <n v="0"/>
  </r>
  <r>
    <x v="299"/>
    <n v="1.49827"/>
    <n v="0"/>
    <n v="21.400000000001455"/>
    <n v="1.48"/>
    <d v="1899-12-30T09:55:00"/>
    <n v="0"/>
    <n v="1.48"/>
  </r>
  <r>
    <x v="300"/>
    <n v="1.49038"/>
    <n v="0"/>
    <n v="21.399999999999636"/>
    <n v="1.48"/>
    <d v="1899-12-30T00:19:00"/>
    <n v="1.48"/>
    <n v="0"/>
  </r>
  <r>
    <x v="301"/>
    <n v="1.47601"/>
    <n v="33.199999999998909"/>
    <n v="38"/>
    <n v="2.9699999999999998"/>
    <d v="1899-12-30T03:43:00"/>
    <n v="2.9699999999999998"/>
    <n v="0"/>
  </r>
  <r>
    <x v="302"/>
    <n v="1.4748699999999999"/>
    <n v="33.100000000000364"/>
    <n v="37.900000000001455"/>
    <n v="2.96"/>
    <d v="1899-12-30T14:47:00"/>
    <n v="2.96"/>
    <n v="0"/>
  </r>
  <r>
    <x v="303"/>
    <n v="1.4732499999999999"/>
    <n v="0"/>
    <n v="21.400000000001455"/>
    <n v="1.48"/>
    <d v="1899-12-30T00:14:00"/>
    <n v="0"/>
    <n v="1.48"/>
  </r>
  <r>
    <x v="304"/>
    <n v="1.4886699999999999"/>
    <n v="0"/>
    <n v="21.400000000001455"/>
    <n v="1.48"/>
    <d v="1899-12-30T00:59:00"/>
    <n v="1.48"/>
    <n v="0"/>
  </r>
  <r>
    <x v="305"/>
    <n v="1.4834499999999999"/>
    <n v="0"/>
    <n v="21.400000000001455"/>
    <n v="1.48"/>
    <d v="1899-12-30T01:25:00"/>
    <n v="0"/>
    <n v="1.48"/>
  </r>
  <r>
    <x v="306"/>
    <n v="1.4896199999999999"/>
    <n v="0"/>
    <n v="21.399999999999636"/>
    <n v="1.48"/>
    <d v="1899-12-30T00:06:00"/>
    <n v="0"/>
    <n v="1.48"/>
  </r>
  <r>
    <x v="307"/>
    <n v="1.5129900000000001"/>
    <n v="0"/>
    <n v="21.400000000001455"/>
    <n v="1.48"/>
    <d v="1899-12-30T00:29:00"/>
    <n v="0"/>
    <n v="1.48"/>
  </r>
  <r>
    <x v="308"/>
    <n v="1.51535"/>
    <n v="0"/>
    <n v="21.400000000001455"/>
    <n v="1.48"/>
    <d v="1899-12-30T00:11:00"/>
    <n v="0"/>
    <n v="1.48"/>
  </r>
  <r>
    <x v="309"/>
    <n v="1.50701"/>
    <n v="0"/>
    <n v="21.399999999999636"/>
    <n v="1.48"/>
    <d v="1899-12-30T01:06:00"/>
    <n v="1.48"/>
    <n v="0"/>
  </r>
  <r>
    <x v="310"/>
    <n v="1.5057499999999999"/>
    <n v="69.200000000000728"/>
    <n v="57.399999999999636"/>
    <n v="4.6499999999999995"/>
    <d v="1899-12-30T08:34:00"/>
    <n v="4.6499999999999995"/>
    <n v="0"/>
  </r>
  <r>
    <x v="311"/>
    <n v="1.5144899999999999"/>
    <n v="0"/>
    <n v="21.399999999999636"/>
    <n v="1.48"/>
    <d v="1899-12-30T02:30:00"/>
    <n v="0"/>
    <n v="1.48"/>
  </r>
  <r>
    <x v="312"/>
    <n v="1.5181199999999999"/>
    <n v="0"/>
    <n v="21.399999999997817"/>
    <n v="1.48"/>
    <d v="1899-12-30T00:22:00"/>
    <n v="0"/>
    <n v="1.48"/>
  </r>
  <r>
    <x v="313"/>
    <n v="1.52559"/>
    <n v="0"/>
    <n v="21.399999999999636"/>
    <n v="1.48"/>
    <d v="1899-12-30T00:45:00"/>
    <n v="0"/>
    <n v="1.48"/>
  </r>
  <r>
    <x v="314"/>
    <n v="1.5059100000000001"/>
    <n v="0"/>
    <n v="21.399999999997817"/>
    <n v="1.48"/>
    <d v="1899-12-30T00:55:00"/>
    <n v="1.48"/>
    <n v="0"/>
  </r>
  <r>
    <x v="315"/>
    <n v="1.5001199999999999"/>
    <n v="0"/>
    <n v="21.399999999999636"/>
    <n v="1.48"/>
    <d v="1899-12-30T00:32:00"/>
    <n v="1.48"/>
    <n v="0"/>
  </r>
  <r>
    <x v="316"/>
    <n v="1.5179199999999999"/>
    <n v="307.39999999999964"/>
    <n v="95.800000000001091"/>
    <n v="122.91"/>
    <d v="1899-12-31T16:48:00"/>
    <n v="122.91"/>
    <n v="0"/>
  </r>
  <r>
    <x v="317"/>
    <n v="1.5004999999999999"/>
    <n v="0"/>
    <n v="21.400000000001455"/>
    <n v="1.48"/>
    <d v="1899-12-30T00:47:00"/>
    <n v="0"/>
    <n v="1.48"/>
  </r>
  <r>
    <x v="318"/>
    <n v="1.5213000000000001"/>
    <n v="33.100000000002183"/>
    <n v="37.900000000003274"/>
    <n v="2.96"/>
    <d v="1899-12-30T02:24:00"/>
    <n v="0"/>
    <n v="2.96"/>
  </r>
  <r>
    <x v="319"/>
    <n v="1.5303500000000001"/>
    <n v="0"/>
    <n v="21.400000000001455"/>
    <n v="1.48"/>
    <n v="-0.95763888888905058"/>
    <n v="0"/>
    <n v="1.48"/>
  </r>
  <r>
    <x v="320"/>
    <n v="1.5327999999999999"/>
    <n v="0"/>
    <n v="21.400000000001455"/>
    <n v="1.48"/>
    <d v="1899-12-30T00:35:00"/>
    <n v="0"/>
    <n v="1.48"/>
  </r>
  <r>
    <x v="321"/>
    <n v="1.52094"/>
    <n v="0"/>
    <n v="21.399999999999636"/>
    <n v="1.48"/>
    <d v="1899-12-30T01:26:00"/>
    <n v="0"/>
    <n v="1.48"/>
  </r>
  <r>
    <x v="322"/>
    <n v="1.5592299999999999"/>
    <n v="0"/>
    <n v="21.399999999997817"/>
    <n v="1.48"/>
    <d v="1899-12-30T00:24:00"/>
    <n v="0"/>
    <n v="1.48"/>
  </r>
  <r>
    <x v="323"/>
    <n v="1.5626199999999999"/>
    <n v="0"/>
    <n v="21.399999999997817"/>
    <n v="1.48"/>
    <d v="1899-12-30T00:27:00"/>
    <n v="0"/>
    <n v="1.48"/>
  </r>
  <r>
    <x v="324"/>
    <n v="1.5664100000000001"/>
    <n v="0"/>
    <n v="21.399999999999636"/>
    <n v="1.48"/>
    <d v="1899-12-30T00:33:00"/>
    <n v="0"/>
    <n v="1.48"/>
  </r>
  <r>
    <x v="325"/>
    <n v="1.5648200000000001"/>
    <n v="0"/>
    <n v="21.399999999997817"/>
    <n v="1.48"/>
    <d v="1899-12-30T00:16:00"/>
    <n v="1.48"/>
    <n v="0"/>
  </r>
  <r>
    <x v="326"/>
    <n v="1.5901700000000001"/>
    <n v="0"/>
    <n v="21.399999999999636"/>
    <n v="1.48"/>
    <d v="1899-12-30T00:38:00"/>
    <n v="0"/>
    <n v="1.48"/>
  </r>
  <r>
    <x v="327"/>
    <n v="1.5870599999999999"/>
    <n v="54.199999999998909"/>
    <n v="48.5"/>
    <n v="2.96"/>
    <d v="1899-12-30T01:49:00"/>
    <n v="2.96"/>
    <n v="0"/>
  </r>
  <r>
    <x v="328"/>
    <n v="1.5744899999999999"/>
    <n v="34.399999999999636"/>
    <n v="38.600000000000364"/>
    <n v="2.96"/>
    <d v="1899-12-30T03:14:00"/>
    <n v="2.96"/>
    <n v="0"/>
  </r>
  <r>
    <x v="329"/>
    <n v="1.5821099999999999"/>
    <n v="69.200000000000728"/>
    <n v="57.500000000001819"/>
    <n v="4.67"/>
    <d v="1899-12-30T15:02:00"/>
    <n v="4.67"/>
    <n v="0"/>
  </r>
  <r>
    <x v="330"/>
    <n v="1.57429"/>
    <n v="0"/>
    <n v="21.399999999999636"/>
    <n v="1.48"/>
    <d v="1899-12-30T01:18:00"/>
    <n v="0"/>
    <n v="1.48"/>
  </r>
  <r>
    <x v="331"/>
    <n v="1.5685100000000001"/>
    <n v="0"/>
    <n v="21.399999999999636"/>
    <n v="1.48"/>
    <d v="1899-12-30T01:47:00"/>
    <n v="0"/>
    <n v="1.48"/>
  </r>
  <r>
    <x v="332"/>
    <n v="1.5847599999999999"/>
    <n v="294.5"/>
    <n v="89.799999999999272"/>
    <n v="123"/>
    <d v="1899-12-31T02:49:00"/>
    <n v="123"/>
    <n v="0"/>
  </r>
  <r>
    <x v="333"/>
    <n v="1.57141"/>
    <n v="0"/>
    <n v="21.400000000001455"/>
    <n v="1.48"/>
    <d v="1899-12-30T01:10:00"/>
    <n v="0"/>
    <n v="1.48"/>
  </r>
  <r>
    <x v="334"/>
    <n v="1.57952"/>
    <n v="0"/>
    <n v="21.400000000001455"/>
    <n v="1.48"/>
    <d v="1899-12-30T01:24:00"/>
    <n v="0"/>
    <n v="1.48"/>
  </r>
  <r>
    <x v="335"/>
    <n v="1.5868"/>
    <n v="0"/>
    <n v="21.399999999999636"/>
    <n v="1.48"/>
    <d v="1899-12-30T00:16:00"/>
    <n v="0"/>
    <n v="1.48"/>
  </r>
  <r>
    <x v="336"/>
    <n v="1.5936999999999999"/>
    <n v="69.5"/>
    <n v="57.69999999999709"/>
    <n v="4.6500000000000004"/>
    <d v="1899-12-30T05:21:00"/>
    <n v="0"/>
    <n v="4.6500000000000004"/>
  </r>
  <r>
    <x v="337"/>
    <n v="1.5684100000000001"/>
    <n v="0"/>
    <n v="21.399999999997817"/>
    <n v="1.48"/>
    <d v="1899-12-30T00:09:00"/>
    <n v="1.48"/>
    <n v="0"/>
  </r>
  <r>
    <x v="338"/>
    <n v="1.57778"/>
    <n v="0"/>
    <n v="21.399999999999636"/>
    <n v="1.48"/>
    <d v="1899-12-30T00:49:00"/>
    <n v="0"/>
    <n v="1.48"/>
  </r>
  <r>
    <x v="339"/>
    <n v="1.58016"/>
    <n v="33.400000000001455"/>
    <n v="38.100000000000364"/>
    <n v="2.97"/>
    <d v="1899-12-30T01:37:00"/>
    <n v="2.97"/>
    <n v="0"/>
  </r>
  <r>
    <x v="340"/>
    <n v="1.58449"/>
    <n v="0"/>
    <n v="21.399999999999636"/>
    <n v="1.48"/>
    <d v="1899-12-30T00:42:00"/>
    <n v="0"/>
    <n v="1.48"/>
  </r>
  <r>
    <x v="341"/>
    <n v="1.58674"/>
    <n v="0"/>
    <n v="21.399999999999636"/>
    <n v="1.48"/>
    <d v="1899-12-30T00:09:00"/>
    <n v="0"/>
    <n v="1.48"/>
  </r>
  <r>
    <x v="342"/>
    <n v="1.5750299999999999"/>
    <n v="0"/>
    <n v="21.399999999999636"/>
    <n v="1.48"/>
    <d v="1899-12-30T00:14:00"/>
    <n v="1.48"/>
    <n v="0"/>
  </r>
  <r>
    <x v="343"/>
    <n v="1.5607200000000001"/>
    <n v="0"/>
    <n v="21.399999999999636"/>
    <n v="1.48"/>
    <d v="1899-12-30T03:18:00"/>
    <n v="0"/>
    <n v="1.48"/>
  </r>
  <r>
    <x v="344"/>
    <n v="1.54474"/>
    <n v="166.89999999999964"/>
    <n v="82.699999999998909"/>
    <n v="17.990000000000002"/>
    <d v="1899-12-31T03:39:00"/>
    <n v="0"/>
    <n v="17.990000000000002"/>
  </r>
  <r>
    <x v="345"/>
    <n v="1.54911"/>
    <n v="0"/>
    <n v="21.399999999999636"/>
    <n v="1.48"/>
    <d v="1899-12-30T00:20:00"/>
    <n v="1.48"/>
    <n v="0"/>
  </r>
  <r>
    <x v="346"/>
    <n v="1.55522"/>
    <n v="33.299999999999272"/>
    <n v="38"/>
    <n v="2.9400000000000004"/>
    <d v="1899-12-30T04:05:00"/>
    <n v="0"/>
    <n v="2.9400000000000004"/>
  </r>
  <r>
    <x v="347"/>
    <n v="1.5512600000000001"/>
    <n v="0"/>
    <n v="21.399999999997817"/>
    <n v="1.48"/>
    <d v="1899-12-30T01:34:00"/>
    <n v="1.48"/>
    <n v="0"/>
  </r>
  <r>
    <x v="348"/>
    <n v="1.54633"/>
    <n v="220.49999999999818"/>
    <n v="94.099999999998545"/>
    <n v="40.200000000000003"/>
    <d v="1899-12-31T09:39:00"/>
    <n v="0"/>
    <n v="40.200000000000003"/>
  </r>
  <r>
    <x v="349"/>
    <n v="1.54752"/>
    <n v="72.799999999999272"/>
    <n v="59.499999999998181"/>
    <n v="4.67"/>
    <d v="1899-12-30T07:14:00"/>
    <n v="4.67"/>
    <n v="0"/>
  </r>
  <r>
    <x v="350"/>
    <n v="1.54417"/>
    <n v="0"/>
    <n v="21.399999999999636"/>
    <n v="1.48"/>
    <d v="1899-12-30T00:12:00"/>
    <n v="1.48"/>
    <n v="0"/>
  </r>
  <r>
    <x v="351"/>
    <n v="1.5421899999999999"/>
    <n v="0"/>
    <n v="21.399999999999636"/>
    <n v="1.48"/>
    <d v="1899-12-30T00:56:00"/>
    <n v="1.48"/>
    <n v="0"/>
  </r>
  <r>
    <x v="352"/>
    <n v="1.54355"/>
    <n v="0"/>
    <n v="21.399999999999636"/>
    <n v="1.48"/>
    <d v="1899-12-30T02:06:00"/>
    <n v="1.48"/>
    <n v="0"/>
  </r>
  <r>
    <x v="353"/>
    <n v="1.5372699999999999"/>
    <n v="0"/>
    <n v="21.399999999999636"/>
    <n v="1.48"/>
    <d v="1899-12-30T00:09:00"/>
    <n v="1.48"/>
    <n v="0"/>
  </r>
  <r>
    <x v="354"/>
    <n v="1.5422800000000001"/>
    <n v="71.399999999997817"/>
    <n v="57.100000000000364"/>
    <n v="2.96"/>
    <d v="1899-12-30T01:23:00"/>
    <n v="0"/>
    <n v="2.96"/>
  </r>
  <r>
    <x v="355"/>
    <n v="1.54182"/>
    <n v="0"/>
    <n v="21.399999999999636"/>
    <n v="1.48"/>
    <d v="1899-12-30T00:46:00"/>
    <n v="0"/>
    <n v="1.48"/>
  </r>
  <r>
    <x v="356"/>
    <n v="1.54464"/>
    <n v="0"/>
    <n v="21.399999999999636"/>
    <n v="1.48"/>
    <d v="1899-12-30T00:41:00"/>
    <n v="0"/>
    <n v="1.48"/>
  </r>
  <r>
    <x v="357"/>
    <n v="1.5410600000000001"/>
    <n v="33.399999999997817"/>
    <n v="38.099999999998545"/>
    <n v="2.96"/>
    <d v="1899-12-30T00:57:00"/>
    <n v="2.96"/>
    <n v="0"/>
  </r>
  <r>
    <x v="358"/>
    <n v="1.5459700000000001"/>
    <n v="0"/>
    <n v="21.399999999999636"/>
    <n v="1.48"/>
    <d v="1899-12-30T00:06:00"/>
    <n v="0"/>
    <n v="1.48"/>
  </r>
  <r>
    <x v="359"/>
    <n v="1.5363800000000001"/>
    <n v="0"/>
    <n v="21.399999999999636"/>
    <n v="1.48"/>
    <d v="1899-12-30T00:13:00"/>
    <n v="1.48"/>
    <n v="0"/>
  </r>
  <r>
    <x v="360"/>
    <n v="1.52834"/>
    <n v="0"/>
    <n v="21.400000000001455"/>
    <n v="1.48"/>
    <d v="1899-12-30T00:28:00"/>
    <n v="1.48"/>
    <n v="0"/>
  </r>
  <r>
    <x v="361"/>
    <n v="1.5279499999999999"/>
    <n v="0"/>
    <n v="21.399999999999636"/>
    <n v="1.48"/>
    <d v="1899-12-30T00:07:00"/>
    <n v="1.48"/>
    <n v="0"/>
  </r>
  <r>
    <x v="362"/>
    <n v="1.5345200000000001"/>
    <n v="72.5"/>
    <n v="58.600000000000364"/>
    <n v="4.67"/>
    <d v="1899-12-30T04:40:00"/>
    <n v="4.67"/>
    <n v="0"/>
  </r>
  <r>
    <x v="363"/>
    <n v="1.5385"/>
    <n v="0"/>
    <n v="21.399999999999636"/>
    <n v="1.48"/>
    <d v="1899-12-30T00:50:00"/>
    <n v="0"/>
    <n v="1.48"/>
  </r>
  <r>
    <x v="364"/>
    <n v="1.53043"/>
    <n v="0"/>
    <n v="21.400000000001455"/>
    <n v="1.48"/>
    <d v="1899-12-30T00:10:00"/>
    <n v="1.48"/>
    <n v="0"/>
  </r>
  <r>
    <x v="365"/>
    <n v="1.53356"/>
    <n v="69.299999999999272"/>
    <n v="57.5"/>
    <n v="4.6399999999999997"/>
    <d v="1899-12-30T11:49:00"/>
    <n v="4.6399999999999997"/>
    <n v="0"/>
  </r>
  <r>
    <x v="366"/>
    <n v="1.54497"/>
    <n v="0"/>
    <n v="21.400000000001455"/>
    <n v="1.48"/>
    <d v="1899-12-30T02:44:00"/>
    <n v="1.48"/>
    <n v="0"/>
  </r>
  <r>
    <x v="367"/>
    <n v="1.54895"/>
    <n v="33.100000000000364"/>
    <n v="37.899999999999636"/>
    <n v="2.96"/>
    <d v="1899-12-30T02:07:00"/>
    <n v="0"/>
    <n v="2.96"/>
  </r>
  <r>
    <x v="368"/>
    <n v="1.5487500000000001"/>
    <n v="120.59999999999854"/>
    <n v="72.599999999998545"/>
    <n v="8.129999999999999"/>
    <d v="1899-12-30T15:34:00"/>
    <n v="8.129999999999999"/>
    <n v="0"/>
  </r>
  <r>
    <x v="369"/>
    <n v="1.5476000000000001"/>
    <n v="0"/>
    <n v="21.399999999999636"/>
    <n v="1.48"/>
    <d v="1899-12-30T02:17:00"/>
    <n v="0"/>
    <n v="1.48"/>
  </r>
  <r>
    <x v="370"/>
    <n v="1.54433"/>
    <n v="0"/>
    <n v="21.400000000001455"/>
    <n v="1.48"/>
    <d v="1899-12-30T01:07:00"/>
    <n v="1.48"/>
    <n v="0"/>
  </r>
  <r>
    <x v="371"/>
    <n v="1.5497000000000001"/>
    <n v="0"/>
    <n v="21.399999999999636"/>
    <n v="1.48"/>
    <d v="1899-12-30T00:09:00"/>
    <n v="0"/>
    <n v="1.48"/>
  </r>
  <r>
    <x v="372"/>
    <n v="1.56504"/>
    <n v="196.19999999999891"/>
    <n v="103"/>
    <n v="8.1199999999999974"/>
    <d v="1899-12-30T22:57:00"/>
    <n v="8.1199999999999974"/>
    <n v="0"/>
  </r>
  <r>
    <x v="373"/>
    <n v="1.57576"/>
    <n v="0"/>
    <n v="21.399999999999636"/>
    <n v="1.48"/>
    <d v="1899-12-30T01:04:00"/>
    <n v="0"/>
    <n v="1.48"/>
  </r>
  <r>
    <x v="374"/>
    <n v="1.5857600000000001"/>
    <n v="288.5"/>
    <n v="111.5"/>
    <n v="40.200000000000003"/>
    <d v="1899-12-30T20:07:00"/>
    <n v="40.200000000000003"/>
    <n v="0"/>
  </r>
  <r>
    <x v="375"/>
    <n v="1.58229"/>
    <n v="0"/>
    <n v="21.399999999999636"/>
    <n v="1.48"/>
    <d v="1899-12-30T00:20:00"/>
    <n v="1.48"/>
    <n v="0"/>
  </r>
  <r>
    <x v="376"/>
    <n v="1.6066"/>
    <n v="0"/>
    <n v="21.399999999999636"/>
    <n v="1.48"/>
    <d v="1899-12-30T00:06:00"/>
    <n v="0"/>
    <n v="1.48"/>
  </r>
  <r>
    <x v="377"/>
    <n v="1.6059000000000001"/>
    <n v="0"/>
    <n v="21.399999999997817"/>
    <n v="1.48"/>
    <d v="1899-12-30T01:00:00"/>
    <n v="1.48"/>
    <n v="0"/>
  </r>
  <r>
    <x v="378"/>
    <n v="1.5922499999999999"/>
    <n v="221.30000000000109"/>
    <n v="95.100000000000364"/>
    <n v="40.129999999999995"/>
    <d v="1899-12-31T02:07:00"/>
    <n v="0"/>
    <n v="40.129999999999995"/>
  </r>
  <r>
    <x v="379"/>
    <n v="1.5826499999999999"/>
    <n v="0"/>
    <n v="21.400000000001455"/>
    <n v="1.48"/>
    <d v="1899-12-30T00:09:00"/>
    <n v="1.48"/>
    <n v="0"/>
  </r>
  <r>
    <x v="380"/>
    <n v="1.5827199999999999"/>
    <n v="0"/>
    <n v="21.399999999999636"/>
    <n v="1.48"/>
    <d v="1899-12-30T01:12:00"/>
    <n v="1.48"/>
    <n v="0"/>
  </r>
  <r>
    <x v="381"/>
    <n v="1.58609"/>
    <n v="33.199999999998909"/>
    <n v="38"/>
    <n v="2.9699999999999998"/>
    <d v="1899-12-30T03:29:00"/>
    <n v="2.9699999999999998"/>
    <n v="0"/>
  </r>
  <r>
    <x v="382"/>
    <n v="1.5956399999999999"/>
    <n v="196.80000000000109"/>
    <n v="119.80000000000109"/>
    <n v="2.9699999999999998"/>
    <d v="1899-12-30T06:49:00"/>
    <n v="2.9699999999999998"/>
    <n v="0"/>
  </r>
  <r>
    <x v="383"/>
    <n v="1.6031500000000001"/>
    <n v="67.200000000000728"/>
    <n v="55"/>
    <n v="2.96"/>
    <d v="1899-12-30T02:44:00"/>
    <n v="0"/>
    <n v="2.96"/>
  </r>
  <r>
    <x v="384"/>
    <n v="1.58941"/>
    <n v="34.299999999997453"/>
    <n v="38.499999999998181"/>
    <n v="2.96"/>
    <d v="1899-12-30T01:47:00"/>
    <n v="2.96"/>
    <n v="0"/>
  </r>
  <r>
    <x v="385"/>
    <n v="1.5890299999999999"/>
    <n v="33.099999999998545"/>
    <n v="37.899999999999636"/>
    <n v="2.96"/>
    <d v="1899-12-30T03:12:00"/>
    <n v="2.96"/>
    <n v="0"/>
  </r>
  <r>
    <x v="386"/>
    <n v="1.55948"/>
    <n v="0"/>
    <n v="21.400000000001455"/>
    <n v="1.48"/>
    <d v="1899-12-30T02:03:00"/>
    <n v="1.48"/>
    <n v="0"/>
  </r>
  <r>
    <x v="387"/>
    <n v="1.56199"/>
    <n v="62.199999999998909"/>
    <n v="52.5"/>
    <n v="2.95"/>
    <d v="1899-12-30T01:50:00"/>
    <n v="0"/>
    <n v="2.95"/>
  </r>
  <r>
    <x v="388"/>
    <n v="1.56511"/>
    <n v="148"/>
    <n v="80.199999999998909"/>
    <n v="8.14"/>
    <d v="1899-12-30T21:58:00"/>
    <n v="8.14"/>
    <n v="0"/>
  </r>
  <r>
    <x v="389"/>
    <n v="1.5619799999999999"/>
    <n v="0"/>
    <n v="21.399999999999636"/>
    <n v="1.48"/>
    <d v="1899-12-30T00:18:00"/>
    <n v="0"/>
    <n v="1.48"/>
  </r>
  <r>
    <x v="390"/>
    <n v="1.5747500000000001"/>
    <n v="0"/>
    <n v="21.400000000001455"/>
    <n v="1.48"/>
    <d v="1899-12-30T00:39:00"/>
    <n v="0"/>
    <n v="1.48"/>
  </r>
  <r>
    <x v="391"/>
    <n v="1.5578700000000001"/>
    <n v="278.10000000000036"/>
    <n v="97.900000000001455"/>
    <n v="40.180000000000007"/>
    <d v="1899-12-31T19:46:00"/>
    <n v="0"/>
    <n v="40.180000000000007"/>
  </r>
  <r>
    <x v="392"/>
    <n v="1.5551299999999999"/>
    <n v="0"/>
    <n v="21.399999999999636"/>
    <n v="1.48"/>
    <d v="1899-12-30T00:29:00"/>
    <n v="1.48"/>
    <n v="0"/>
  </r>
  <r>
    <x v="393"/>
    <n v="1.55074"/>
    <n v="34.200000000000728"/>
    <n v="38.5"/>
    <n v="2.9600000000000004"/>
    <d v="1899-12-30T02:49:00"/>
    <n v="2.9600000000000004"/>
    <n v="0"/>
  </r>
  <r>
    <x v="394"/>
    <n v="1.5618000000000001"/>
    <n v="0"/>
    <n v="21.400000000001455"/>
    <n v="1.48"/>
    <d v="1899-12-30T03:49:00"/>
    <n v="1.48"/>
    <n v="0"/>
  </r>
  <r>
    <x v="395"/>
    <n v="1.5643"/>
    <n v="0"/>
    <n v="21.400000000001455"/>
    <n v="1.48"/>
    <d v="1899-12-30T01:50:00"/>
    <n v="1.48"/>
    <n v="0"/>
  </r>
  <r>
    <x v="396"/>
    <n v="1.5259799999999999"/>
    <n v="0"/>
    <n v="21.399999999999636"/>
    <n v="1.48"/>
    <d v="1899-12-30T00:20:00"/>
    <n v="1.48"/>
    <n v="0"/>
  </r>
  <r>
    <x v="397"/>
    <n v="1.5221499999999999"/>
    <n v="0"/>
    <n v="21.399999999997817"/>
    <n v="1.48"/>
    <d v="1899-12-30T00:29:00"/>
    <n v="0"/>
    <n v="1.48"/>
  </r>
  <r>
    <x v="398"/>
    <n v="1.5361199999999999"/>
    <n v="0"/>
    <n v="21.399999999999636"/>
    <n v="1.48"/>
    <d v="1899-12-30T00:09:00"/>
    <n v="0"/>
    <n v="1.48"/>
  </r>
  <r>
    <x v="399"/>
    <n v="1.5376099999999999"/>
    <n v="34.499999999998181"/>
    <n v="38.599999999998545"/>
    <n v="2.95"/>
    <d v="1899-12-30T10:28:00"/>
    <n v="0"/>
    <n v="2.95"/>
  </r>
  <r>
    <x v="400"/>
    <n v="1.53569"/>
    <n v="76.300000000001091"/>
    <n v="60"/>
    <n v="4.6500000000000004"/>
    <d v="1899-12-30T06:30:00"/>
    <n v="0"/>
    <n v="4.6500000000000004"/>
  </r>
  <r>
    <x v="401"/>
    <n v="1.5345800000000001"/>
    <n v="0"/>
    <n v="21.399999999999636"/>
    <n v="1.48"/>
    <d v="1899-12-30T02:33:00"/>
    <n v="1.48"/>
    <n v="0"/>
  </r>
  <r>
    <x v="402"/>
    <n v="1.5324"/>
    <n v="54"/>
    <n v="48.399999999999636"/>
    <n v="2.9699999999999998"/>
    <d v="1899-12-30T02:33:00"/>
    <n v="0"/>
    <n v="2.9699999999999998"/>
  </r>
  <r>
    <x v="403"/>
    <n v="1.52857"/>
    <n v="0"/>
    <n v="21.399999999999636"/>
    <n v="1.48"/>
    <d v="1899-12-30T00:34:00"/>
    <n v="1.48"/>
    <n v="0"/>
  </r>
  <r>
    <x v="404"/>
    <n v="1.53047"/>
    <n v="69.299999999999272"/>
    <n v="57.5"/>
    <n v="4.6499999999999995"/>
    <d v="1899-12-30T11:38:00"/>
    <n v="0"/>
    <n v="4.6499999999999995"/>
  </r>
  <r>
    <x v="405"/>
    <n v="1.52528"/>
    <n v="69.100000000000364"/>
    <n v="57.400000000001455"/>
    <n v="4.66"/>
    <d v="1899-12-30T12:59:00"/>
    <n v="4.66"/>
    <n v="0"/>
  </r>
  <r>
    <x v="406"/>
    <n v="1.5263599999999999"/>
    <n v="0"/>
    <n v="21.400000000001455"/>
    <n v="1.48"/>
    <d v="1899-12-30T00:33:00"/>
    <n v="1.48"/>
    <n v="0"/>
  </r>
  <r>
    <x v="407"/>
    <n v="1.53312"/>
    <n v="0"/>
    <n v="21.399999999999636"/>
    <n v="1.48"/>
    <d v="1899-12-30T00:06:00"/>
    <n v="1.48"/>
    <n v="0"/>
  </r>
  <r>
    <x v="408"/>
    <n v="1.5276000000000001"/>
    <n v="195.69999999999709"/>
    <n v="96.599999999998545"/>
    <n v="17.919999999999998"/>
    <d v="1899-12-30T16:37:00"/>
    <n v="0"/>
    <n v="17.919999999999998"/>
  </r>
  <r>
    <x v="409"/>
    <n v="1.5194000000000001"/>
    <n v="0"/>
    <n v="21.399999999999636"/>
    <n v="1.48"/>
    <d v="1899-12-30T00:25:00"/>
    <n v="1.48"/>
    <n v="0"/>
  </r>
  <r>
    <x v="410"/>
    <n v="1.52213"/>
    <n v="0"/>
    <n v="21.400000000001455"/>
    <n v="1.48"/>
    <d v="1899-12-30T02:04:00"/>
    <n v="1.48"/>
    <n v="0"/>
  </r>
  <r>
    <x v="411"/>
    <n v="1.51475"/>
    <n v="0"/>
    <n v="21.400000000001455"/>
    <n v="1.48"/>
    <d v="1899-12-30T00:14:00"/>
    <n v="1.48"/>
    <n v="0"/>
  </r>
  <r>
    <x v="412"/>
    <n v="1.5226"/>
    <n v="0"/>
    <n v="21.400000000001455"/>
    <n v="1.48"/>
    <d v="1899-12-30T00:04:00"/>
    <n v="0"/>
    <n v="1.48"/>
  </r>
  <r>
    <x v="413"/>
    <n v="1.5223599999999999"/>
    <n v="33.000000000001819"/>
    <n v="37.899999999999636"/>
    <n v="2.95"/>
    <d v="1899-12-30T03:21:00"/>
    <n v="0"/>
    <n v="2.95"/>
  </r>
  <r>
    <x v="414"/>
    <n v="1.5164899999999999"/>
    <n v="0"/>
    <n v="21.399999999999636"/>
    <n v="1.48"/>
    <d v="1899-12-30T00:38:00"/>
    <n v="1.48"/>
    <n v="0"/>
  </r>
  <r>
    <x v="415"/>
    <n v="1.4999100000000001"/>
    <n v="0"/>
    <n v="21.400000000001455"/>
    <n v="1.48"/>
    <d v="1899-12-30T00:30:00"/>
    <n v="1.48"/>
    <n v="0"/>
  </r>
  <r>
    <x v="416"/>
    <n v="1.4878800000000001"/>
    <n v="0"/>
    <n v="21.399999999997817"/>
    <n v="1.48"/>
    <d v="1899-12-30T01:02:00"/>
    <n v="1.48"/>
    <n v="0"/>
  </r>
  <r>
    <x v="417"/>
    <n v="1.48384"/>
    <n v="33.099999999998545"/>
    <n v="37.899999999999636"/>
    <n v="2.95"/>
    <d v="1899-12-30T03:00:00"/>
    <n v="2.95"/>
    <n v="0"/>
  </r>
  <r>
    <x v="418"/>
    <n v="1.48834"/>
    <n v="0"/>
    <n v="21.399999999999636"/>
    <n v="1.48"/>
    <d v="1899-12-30T00:27:00"/>
    <n v="0"/>
    <n v="1.48"/>
  </r>
  <r>
    <x v="419"/>
    <n v="1.4813799999999999"/>
    <n v="0"/>
    <n v="21.399999999997817"/>
    <n v="1.48"/>
    <d v="1899-12-30T01:05:00"/>
    <n v="0"/>
    <n v="1.48"/>
  </r>
  <r>
    <x v="420"/>
    <n v="1.4863999999999999"/>
    <n v="70.900000000001455"/>
    <n v="58.300000000001091"/>
    <n v="4.6400000000000006"/>
    <d v="1899-12-30T08:17:00"/>
    <n v="0"/>
    <n v="4.6400000000000006"/>
  </r>
  <r>
    <x v="421"/>
    <n v="1.47522"/>
    <n v="44.300000000001091"/>
    <n v="43.500000000001819"/>
    <n v="2.97"/>
    <d v="1899-12-30T14:35:00"/>
    <n v="2.97"/>
    <n v="0"/>
  </r>
  <r>
    <x v="422"/>
    <n v="1.46689"/>
    <n v="0"/>
    <n v="21.400000000001455"/>
    <n v="1.48"/>
    <d v="1899-12-30T00:18:00"/>
    <n v="1.48"/>
    <n v="0"/>
  </r>
  <r>
    <x v="423"/>
    <n v="1.4678599999999999"/>
    <n v="0"/>
    <n v="21.399999999999636"/>
    <n v="1.48"/>
    <d v="1899-12-30T04:04:00"/>
    <n v="0"/>
    <n v="1.48"/>
  </r>
  <r>
    <x v="424"/>
    <n v="1.4635199999999999"/>
    <n v="0"/>
    <n v="21.400000000001455"/>
    <n v="1.48"/>
    <d v="1899-12-30T00:18:00"/>
    <n v="1.48"/>
    <n v="0"/>
  </r>
  <r>
    <x v="425"/>
    <n v="1.4670300000000001"/>
    <n v="0"/>
    <n v="21.400000000001455"/>
    <n v="1.48"/>
    <d v="1899-12-30T01:07:00"/>
    <n v="0"/>
    <n v="1.48"/>
  </r>
  <r>
    <x v="426"/>
    <n v="1.46387"/>
    <n v="39.899999999999636"/>
    <n v="41.299999999999272"/>
    <n v="2.96"/>
    <d v="1899-12-30T03:00:00"/>
    <n v="2.96"/>
    <n v="0"/>
  </r>
  <r>
    <x v="427"/>
    <n v="1.4814499999999999"/>
    <n v="153.19999999999891"/>
    <n v="85.499999999998181"/>
    <n v="4.6400000000000006"/>
    <d v="1899-12-30T22:35:00"/>
    <n v="0"/>
    <n v="4.6400000000000006"/>
  </r>
  <r>
    <x v="428"/>
    <n v="1.47973"/>
    <n v="0"/>
    <n v="21.399999999999636"/>
    <n v="1.48"/>
    <d v="1899-12-30T00:18:00"/>
    <n v="0"/>
    <n v="1.48"/>
  </r>
  <r>
    <x v="429"/>
    <n v="1.48366"/>
    <n v="0"/>
    <n v="21.400000000001455"/>
    <n v="1.48"/>
    <d v="1899-12-30T00:20:00"/>
    <n v="0"/>
    <n v="1.48"/>
  </r>
  <r>
    <x v="430"/>
    <n v="1.4864200000000001"/>
    <n v="0"/>
    <n v="21.399999999999636"/>
    <n v="1.48"/>
    <d v="1899-12-30T00:26:00"/>
    <n v="1.48"/>
    <n v="0"/>
  </r>
  <r>
    <x v="431"/>
    <n v="1.4904299999999999"/>
    <n v="0"/>
    <n v="21.399999999999636"/>
    <n v="1.48"/>
    <d v="1899-12-30T01:43:00"/>
    <n v="0"/>
    <n v="1.48"/>
  </r>
  <r>
    <x v="432"/>
    <n v="1.4866200000000001"/>
    <n v="0"/>
    <n v="21.399999999999636"/>
    <n v="1.48"/>
    <d v="1899-12-30T03:40:00"/>
    <n v="1.48"/>
    <n v="0"/>
  </r>
  <r>
    <x v="433"/>
    <n v="1.4870000000000001"/>
    <n v="0"/>
    <n v="21.399999999997817"/>
    <n v="1.48"/>
    <d v="1899-12-30T00:17:00"/>
    <n v="1.48"/>
    <n v="0"/>
  </r>
  <r>
    <x v="434"/>
    <n v="1.4795199999999999"/>
    <n v="0"/>
    <n v="21.399999999999636"/>
    <n v="1.48"/>
    <d v="1899-12-30T03:18:00"/>
    <n v="0"/>
    <n v="1.48"/>
  </r>
  <r>
    <x v="435"/>
    <n v="1.4814799999999999"/>
    <n v="33.200000000000728"/>
    <n v="37.999999999998181"/>
    <n v="2.9699999999999998"/>
    <d v="1899-12-30T03:18:00"/>
    <n v="0"/>
    <n v="2.9699999999999998"/>
  </r>
  <r>
    <x v="436"/>
    <n v="1.4772000000000001"/>
    <n v="33.300000000001091"/>
    <n v="38.000000000001819"/>
    <n v="2.96"/>
    <d v="1899-12-30T01:08:00"/>
    <n v="2.96"/>
    <n v="0"/>
  </r>
  <r>
    <x v="437"/>
    <n v="1.47776"/>
    <n v="162.60000000000036"/>
    <n v="82.300000000001091"/>
    <n v="17.909999999999997"/>
    <d v="1899-12-31T22:16:00"/>
    <n v="0"/>
    <n v="17.909999999999997"/>
  </r>
  <r>
    <x v="438"/>
    <n v="1.48109"/>
    <n v="0"/>
    <n v="21.400000000001455"/>
    <n v="1.48"/>
    <d v="1899-12-30T01:14:00"/>
    <n v="1.48"/>
    <n v="0"/>
  </r>
  <r>
    <x v="439"/>
    <n v="1.4743599999999999"/>
    <n v="0"/>
    <n v="21.400000000001455"/>
    <n v="1.48"/>
    <d v="1899-12-30T01:56:00"/>
    <n v="1.48"/>
    <n v="0"/>
  </r>
  <r>
    <x v="440"/>
    <n v="1.46957"/>
    <n v="33.200000000000728"/>
    <n v="38"/>
    <n v="2.96"/>
    <d v="1899-12-30T09:21:00"/>
    <n v="2.96"/>
    <n v="0"/>
  </r>
  <r>
    <x v="441"/>
    <n v="1.4800500000000001"/>
    <n v="0"/>
    <n v="21.399999999999636"/>
    <n v="1.48"/>
    <d v="1899-12-30T00:38:00"/>
    <n v="0"/>
    <n v="1.48"/>
  </r>
  <r>
    <x v="442"/>
    <n v="1.4830399999999999"/>
    <n v="0"/>
    <n v="21.399999999997817"/>
    <n v="1.48"/>
    <d v="1899-12-30T00:59:00"/>
    <n v="0"/>
    <n v="1.48"/>
  </r>
  <r>
    <x v="443"/>
    <n v="1.47706"/>
    <n v="33.099999999998545"/>
    <n v="37.899999999999636"/>
    <n v="2.96"/>
    <d v="1899-12-30T16:17:00"/>
    <n v="2.96"/>
    <n v="0"/>
  </r>
  <r>
    <x v="444"/>
    <n v="1.48109"/>
    <n v="33.200000000000728"/>
    <n v="38"/>
    <n v="2.95"/>
    <d v="1899-12-30T08:18:00"/>
    <n v="0"/>
    <n v="2.95"/>
  </r>
  <r>
    <x v="445"/>
    <n v="1.48512"/>
    <n v="35.200000000000728"/>
    <n v="39.000000000001819"/>
    <n v="2.96"/>
    <d v="1899-12-30T09:17:00"/>
    <n v="0"/>
    <n v="2.96"/>
  </r>
  <r>
    <x v="446"/>
    <n v="1.4852000000000001"/>
    <n v="0"/>
    <n v="21.399999999999636"/>
    <n v="1.48"/>
    <d v="1899-12-30T00:44:00"/>
    <n v="0"/>
    <n v="1.48"/>
  </r>
  <r>
    <x v="447"/>
    <n v="1.50512"/>
    <n v="0"/>
    <n v="21.400000000001455"/>
    <n v="1.48"/>
    <d v="1899-12-30T01:45:00"/>
    <n v="0"/>
    <n v="1.48"/>
  </r>
  <r>
    <x v="448"/>
    <n v="1.50221"/>
    <n v="0"/>
    <n v="21.399999999999636"/>
    <n v="1.48"/>
    <d v="1899-12-30T00:39:00"/>
    <n v="0"/>
    <n v="1.48"/>
  </r>
  <r>
    <x v="449"/>
    <n v="1.5114099999999999"/>
    <n v="0"/>
    <n v="21.399999999999636"/>
    <n v="1.48"/>
    <d v="1899-12-30T01:30:00"/>
    <n v="0"/>
    <n v="1.48"/>
  </r>
  <r>
    <x v="450"/>
    <n v="1.5066600000000001"/>
    <n v="155.79999999999927"/>
    <n v="79.399999999999636"/>
    <n v="17.959999999999997"/>
    <d v="1899-12-31T17:18:00"/>
    <n v="0"/>
    <n v="17.959999999999997"/>
  </r>
  <r>
    <x v="451"/>
    <n v="1.5017199999999999"/>
    <n v="0"/>
    <n v="21.400000000001455"/>
    <n v="1.48"/>
    <d v="1899-12-30T04:35:00"/>
    <n v="1.48"/>
    <n v="0"/>
  </r>
  <r>
    <x v="452"/>
    <n v="1.49699"/>
    <n v="33.5"/>
    <n v="38.100000000000364"/>
    <n v="2.96"/>
    <d v="1899-12-30T03:05:00"/>
    <n v="2.96"/>
    <n v="0"/>
  </r>
  <r>
    <x v="453"/>
    <n v="1.50986"/>
    <n v="103.30000000000109"/>
    <n v="73"/>
    <n v="2.96"/>
    <d v="1899-12-30T11:32:00"/>
    <n v="2.96"/>
    <n v="0"/>
  </r>
  <r>
    <x v="454"/>
    <n v="1.5086599999999999"/>
    <n v="69.399999999999636"/>
    <n v="57.499999999998181"/>
    <n v="4.66"/>
    <d v="1899-12-30T07:16:00"/>
    <n v="0"/>
    <n v="4.66"/>
  </r>
  <r>
    <x v="455"/>
    <n v="1.5048900000000001"/>
    <n v="0"/>
    <n v="21.399999999999636"/>
    <n v="1.48"/>
    <d v="1899-12-30T00:03:00"/>
    <n v="1.48"/>
    <n v="0"/>
  </r>
  <r>
    <x v="456"/>
    <n v="1.50989"/>
    <n v="0"/>
    <n v="21.399999999999636"/>
    <n v="1.48"/>
    <d v="1899-12-30T00:47:00"/>
    <n v="0"/>
    <n v="1.48"/>
  </r>
  <r>
    <x v="457"/>
    <n v="1.5130300000000001"/>
    <n v="69.299999999999272"/>
    <n v="57.600000000000364"/>
    <n v="4.6500000000000004"/>
    <d v="1899-12-30T05:13:00"/>
    <n v="0"/>
    <n v="4.6500000000000004"/>
  </r>
  <r>
    <x v="458"/>
    <n v="1.5081500000000001"/>
    <n v="0"/>
    <n v="21.399999999997817"/>
    <n v="1.48"/>
    <d v="1899-12-30T00:37:00"/>
    <n v="1.48"/>
    <n v="0"/>
  </r>
  <r>
    <x v="459"/>
    <n v="1.5090600000000001"/>
    <n v="53.699999999998909"/>
    <n v="48.199999999998909"/>
    <n v="2.96"/>
    <d v="1899-12-30T01:47:00"/>
    <n v="2.96"/>
    <n v="0"/>
  </r>
  <r>
    <x v="460"/>
    <n v="1.50421"/>
    <n v="0"/>
    <n v="21.399999999999636"/>
    <n v="1.48"/>
    <d v="1899-12-30T04:22:00"/>
    <n v="1.48"/>
    <n v="0"/>
  </r>
  <r>
    <x v="461"/>
    <n v="1.5003599999999999"/>
    <n v="0"/>
    <n v="21.400000000001455"/>
    <n v="1.48"/>
    <d v="1899-12-30T00:35:00"/>
    <n v="1.48"/>
    <n v="0"/>
  </r>
  <r>
    <x v="462"/>
    <n v="1.4997499999999999"/>
    <n v="33.100000000002183"/>
    <n v="37.900000000001455"/>
    <n v="2.95"/>
    <d v="1899-12-30T11:32:00"/>
    <n v="2.95"/>
    <n v="0"/>
  </r>
  <r>
    <x v="463"/>
    <n v="1.4851700000000001"/>
    <n v="33.299999999997453"/>
    <n v="37.999999999998181"/>
    <n v="2.9400000000000004"/>
    <d v="1899-12-30T03:47:00"/>
    <n v="2.9400000000000004"/>
    <n v="0"/>
  </r>
  <r>
    <x v="464"/>
    <n v="1.4646699999999999"/>
    <n v="0"/>
    <n v="21.400000000001455"/>
    <n v="1.48"/>
    <d v="1899-12-30T01:26:00"/>
    <n v="1.48"/>
    <n v="0"/>
  </r>
  <r>
    <x v="465"/>
    <n v="1.4621299999999999"/>
    <n v="0"/>
    <n v="21.399999999999636"/>
    <n v="1.48"/>
    <d v="1899-12-30T00:25:00"/>
    <n v="1.48"/>
    <n v="0"/>
  </r>
  <r>
    <x v="466"/>
    <n v="1.464"/>
    <n v="0"/>
    <n v="21.399999999999636"/>
    <n v="1.48"/>
    <d v="1899-12-30T00:42:00"/>
    <n v="1.48"/>
    <n v="0"/>
  </r>
  <r>
    <x v="467"/>
    <n v="1.4707300000000001"/>
    <n v="33.000000000001819"/>
    <n v="37.899999999999636"/>
    <n v="2.96"/>
    <d v="1899-12-30T05:35:00"/>
    <n v="2.96"/>
    <n v="0"/>
  </r>
  <r>
    <x v="468"/>
    <n v="1.45431"/>
    <n v="241"/>
    <n v="94.5"/>
    <n v="40.129999999999995"/>
    <d v="1900-01-02T00:28:00"/>
    <n v="0"/>
    <n v="40.129999999999995"/>
  </r>
  <r>
    <x v="469"/>
    <n v="1.4556"/>
    <n v="0"/>
    <n v="21.399999999999636"/>
    <n v="1.48"/>
    <d v="1899-12-30T00:32:00"/>
    <n v="0"/>
    <n v="1.48"/>
  </r>
  <r>
    <x v="470"/>
    <n v="1.45279"/>
    <n v="0"/>
    <n v="21.400000000001455"/>
    <n v="1.48"/>
    <d v="1899-12-30T05:43:00"/>
    <n v="1.48"/>
    <n v="0"/>
  </r>
  <r>
    <x v="471"/>
    <n v="1.4835"/>
    <n v="408.59999999999854"/>
    <n v="96.099999999998545"/>
    <n v="122.76"/>
    <d v="1900-01-02T16:16:00"/>
    <n v="122.76"/>
    <n v="0"/>
  </r>
  <r>
    <x v="472"/>
    <n v="1.4784600000000001"/>
    <n v="0"/>
    <n v="21.399999999999636"/>
    <n v="1.48"/>
    <d v="1899-12-30T00:17:00"/>
    <n v="0"/>
    <n v="1.48"/>
  </r>
  <r>
    <x v="473"/>
    <n v="1.4871700000000001"/>
    <n v="33.199999999998909"/>
    <n v="37.999999999998181"/>
    <n v="2.95"/>
    <d v="1899-12-30T04:26:00"/>
    <n v="2.95"/>
    <n v="0"/>
  </r>
  <r>
    <x v="474"/>
    <n v="1.5045900000000001"/>
    <n v="0"/>
    <n v="21.400000000001455"/>
    <n v="1.48"/>
    <d v="1899-12-30T01:30:00"/>
    <n v="0"/>
    <n v="1.48"/>
  </r>
  <r>
    <x v="475"/>
    <n v="1.50224"/>
    <n v="69.100000000002183"/>
    <n v="57.400000000001455"/>
    <n v="4.66"/>
    <d v="1899-12-30T20:56:00"/>
    <n v="4.66"/>
    <n v="0"/>
  </r>
  <r>
    <x v="476"/>
    <n v="1.52851"/>
    <n v="0"/>
    <n v="21.399999999999636"/>
    <n v="1.48"/>
    <d v="1899-12-30T00:05:00"/>
    <n v="0"/>
    <n v="1.48"/>
  </r>
  <r>
    <x v="477"/>
    <n v="1.5290999999999999"/>
    <n v="0"/>
    <n v="21.399999999997817"/>
    <n v="1.48"/>
    <d v="1899-12-30T11:43:00"/>
    <n v="0"/>
    <n v="1.48"/>
  </r>
  <r>
    <x v="478"/>
    <n v="1.54457"/>
    <n v="0"/>
    <n v="21.400000000001455"/>
    <n v="1.48"/>
    <d v="1899-12-30T00:47:00"/>
    <n v="0"/>
    <n v="1.48"/>
  </r>
  <r>
    <x v="479"/>
    <n v="1.5527"/>
    <n v="33.099999999998545"/>
    <n v="37.899999999999636"/>
    <n v="2.95"/>
    <d v="1899-12-30T04:40:00"/>
    <n v="0"/>
    <n v="2.95"/>
  </r>
  <r>
    <x v="480"/>
    <n v="1.5489900000000001"/>
    <n v="0"/>
    <n v="21.399999999997817"/>
    <n v="1.48"/>
    <d v="1899-12-30T02:02:00"/>
    <n v="1.48"/>
    <n v="0"/>
  </r>
  <r>
    <x v="481"/>
    <n v="1.5566199999999999"/>
    <n v="75.199999999998909"/>
    <n v="61.499999999998181"/>
    <n v="4.66"/>
    <d v="1899-12-30T13:32:00"/>
    <n v="0"/>
    <n v="4.66"/>
  </r>
  <r>
    <x v="482"/>
    <n v="1.5533699999999999"/>
    <n v="82.099999999998545"/>
    <n v="66.100000000000364"/>
    <n v="4.66"/>
    <d v="1899-12-30T18:24:00"/>
    <n v="4.66"/>
    <n v="0"/>
  </r>
  <r>
    <x v="483"/>
    <n v="1.55071"/>
    <n v="0"/>
    <n v="21.399999999999636"/>
    <n v="1.48"/>
    <d v="1899-12-30T01:17:00"/>
    <n v="0"/>
    <n v="1.48"/>
  </r>
  <r>
    <x v="484"/>
    <n v="1.5539700000000001"/>
    <n v="0"/>
    <n v="21.399999999999636"/>
    <n v="1.48"/>
    <d v="1899-12-30T00:30:00"/>
    <n v="1.48"/>
    <n v="0"/>
  </r>
  <r>
    <x v="485"/>
    <n v="1.5515000000000001"/>
    <n v="0"/>
    <n v="21.399999999997817"/>
    <n v="1.48"/>
    <d v="1899-12-30T04:14:00"/>
    <n v="1.48"/>
    <n v="0"/>
  </r>
  <r>
    <x v="486"/>
    <n v="1.5625899999999999"/>
    <n v="0"/>
    <n v="21.400000000001455"/>
    <n v="1.48"/>
    <d v="1899-12-30T00:52:00"/>
    <n v="0"/>
    <n v="1.48"/>
  </r>
  <r>
    <x v="487"/>
    <n v="1.5479700000000001"/>
    <n v="54.600000000000364"/>
    <n v="48.699999999998909"/>
    <n v="2.9699999999999998"/>
    <d v="1899-12-30T10:37:00"/>
    <n v="2.9699999999999998"/>
    <n v="0"/>
  </r>
  <r>
    <x v="488"/>
    <n v="1.5499400000000001"/>
    <n v="36"/>
    <n v="39.400000000001455"/>
    <n v="2.9499999999999997"/>
    <d v="1899-12-30T12:20:00"/>
    <n v="0"/>
    <n v="2.9499999999999997"/>
  </r>
  <r>
    <x v="489"/>
    <n v="1.55287"/>
    <n v="33.699999999998909"/>
    <n v="38.199999999998909"/>
    <n v="2.95"/>
    <d v="1899-12-30T07:06:00"/>
    <n v="0"/>
    <n v="2.95"/>
  </r>
  <r>
    <x v="490"/>
    <n v="1.54135"/>
    <n v="0"/>
    <n v="21.399999999999636"/>
    <n v="1.48"/>
    <d v="1899-12-30T05:30:00"/>
    <n v="0"/>
    <n v="1.48"/>
  </r>
  <r>
    <x v="491"/>
    <n v="1.5384199999999999"/>
    <n v="223.39999999999964"/>
    <n v="96.100000000000364"/>
    <n v="40.1"/>
    <d v="1900-01-01T03:33:00"/>
    <n v="40.1"/>
    <n v="0"/>
  </r>
  <r>
    <x v="492"/>
    <n v="1.5453600000000001"/>
    <n v="162.60000000000036"/>
    <n v="78.700000000000728"/>
    <n v="8.1"/>
    <d v="1899-12-31T00:03:00"/>
    <n v="0"/>
    <n v="8.1"/>
  </r>
  <r>
    <x v="493"/>
    <n v="1.5259100000000001"/>
    <n v="70.400000000001455"/>
    <n v="58.200000000000728"/>
    <n v="4.6500000000000004"/>
    <d v="1899-12-30T10:52:00"/>
    <n v="0"/>
    <n v="4.6500000000000004"/>
  </r>
  <r>
    <x v="494"/>
    <n v="1.5228600000000001"/>
    <n v="0"/>
    <n v="21.399999999999636"/>
    <n v="1.48"/>
    <d v="1899-12-30T05:58:00"/>
    <n v="1.48"/>
    <n v="0"/>
  </r>
  <r>
    <x v="495"/>
    <n v="1.5274799999999999"/>
    <n v="73.100000000002183"/>
    <n v="59"/>
    <n v="4.63"/>
    <d v="1899-12-31T00:08:00"/>
    <n v="0"/>
    <n v="4.63"/>
  </r>
  <r>
    <x v="496"/>
    <n v="1.5266"/>
    <n v="33.099999999998545"/>
    <n v="37.899999999999636"/>
    <n v="2.96"/>
    <d v="1899-12-31T00:43:00"/>
    <n v="0"/>
    <n v="2.96"/>
  </r>
  <r>
    <x v="497"/>
    <n v="1.52501"/>
    <n v="108.69999999999891"/>
    <n v="68.100000000000364"/>
    <n v="8.129999999999999"/>
    <d v="1899-12-31T18:28:00"/>
    <n v="0"/>
    <n v="8.129999999999999"/>
  </r>
  <r>
    <x v="498"/>
    <n v="1.53132"/>
    <n v="0"/>
    <n v="21.400000000001455"/>
    <n v="1.48"/>
    <d v="1899-12-30T00:06:00"/>
    <n v="0"/>
    <n v="1.48"/>
  </r>
  <r>
    <x v="499"/>
    <n v="1.5256700000000001"/>
    <n v="0"/>
    <n v="21.399999999997817"/>
    <n v="1.48"/>
    <d v="1899-12-30T00:44:00"/>
    <n v="1.48"/>
    <n v="0"/>
  </r>
  <r>
    <x v="500"/>
    <n v="1.5204500000000001"/>
    <n v="0"/>
    <n v="21.400000000001455"/>
    <n v="1.48"/>
    <d v="1899-12-30T05:26:00"/>
    <n v="1.48"/>
    <n v="0"/>
  </r>
  <r>
    <x v="501"/>
    <n v="1.5056"/>
    <n v="226.29999999999927"/>
    <n v="92.199999999998909"/>
    <n v="40.199999999999996"/>
    <d v="1900-01-02T08:25:00"/>
    <n v="0"/>
    <n v="40.199999999999996"/>
  </r>
  <r>
    <x v="502"/>
    <n v="1.48736"/>
    <n v="0"/>
    <n v="21.399999999999636"/>
    <n v="1.48"/>
    <d v="1899-12-30T00:29:00"/>
    <n v="0"/>
    <n v="1.48"/>
  </r>
  <r>
    <x v="503"/>
    <n v="1.4866299999999999"/>
    <n v="0"/>
    <n v="21.399999999997817"/>
    <n v="1.48"/>
    <d v="1899-12-30T00:16:00"/>
    <n v="0"/>
    <n v="1.48"/>
  </r>
  <r>
    <x v="504"/>
    <n v="1.4918899999999999"/>
    <n v="0"/>
    <n v="21.399999999999636"/>
    <n v="1.48"/>
    <d v="1899-12-30T00:12:00"/>
    <n v="1.48"/>
    <n v="0"/>
  </r>
  <r>
    <x v="505"/>
    <n v="1.48821"/>
    <n v="0"/>
    <n v="21.399999999999636"/>
    <n v="1.48"/>
    <d v="1899-12-30T01:03:00"/>
    <n v="0"/>
    <n v="1.48"/>
  </r>
  <r>
    <x v="506"/>
    <n v="1.48943"/>
    <n v="0"/>
    <n v="21.400000000001455"/>
    <n v="1.48"/>
    <d v="1899-12-30T00:52:00"/>
    <n v="0"/>
    <n v="1.48"/>
  </r>
  <r>
    <x v="507"/>
    <n v="1.4886699999999999"/>
    <n v="0"/>
    <n v="21.399999999999636"/>
    <n v="1.48"/>
    <d v="1899-12-30T01:59:00"/>
    <n v="0"/>
    <n v="1.48"/>
  </r>
  <r>
    <x v="508"/>
    <n v="1.49857"/>
    <n v="0"/>
    <n v="21.399999999999636"/>
    <n v="1.48"/>
    <d v="1899-12-30T00:52:00"/>
    <n v="0"/>
    <n v="1.48"/>
  </r>
  <r>
    <x v="509"/>
    <n v="1.4970699999999999"/>
    <n v="0"/>
    <n v="21.399999999999636"/>
    <n v="1.48"/>
    <d v="1899-12-30T00:10:00"/>
    <n v="1.48"/>
    <n v="0"/>
  </r>
  <r>
    <x v="510"/>
    <n v="1.48525"/>
    <n v="0"/>
    <n v="21.399999999999636"/>
    <n v="1.48"/>
    <d v="1899-12-30T00:32:00"/>
    <n v="1.48"/>
    <n v="0"/>
  </r>
  <r>
    <x v="511"/>
    <n v="1.4857499999999999"/>
    <n v="33.5"/>
    <n v="38.100000000002183"/>
    <n v="2.95"/>
    <d v="1899-12-30T04:53:00"/>
    <n v="2.95"/>
    <n v="0"/>
  </r>
  <r>
    <x v="512"/>
    <n v="1.4779500000000001"/>
    <n v="0"/>
    <n v="21.399999999997817"/>
    <n v="1.48"/>
    <d v="1899-12-30T04:02:00"/>
    <n v="1.48"/>
    <n v="0"/>
  </r>
  <r>
    <x v="513"/>
    <n v="1.47255"/>
    <n v="69.299999999999272"/>
    <n v="57.5"/>
    <n v="4.63"/>
    <d v="1899-12-31T03:10:00"/>
    <n v="4.63"/>
    <n v="0"/>
  </r>
  <r>
    <x v="514"/>
    <n v="1.4644600000000001"/>
    <n v="0"/>
    <n v="21.399999999997817"/>
    <n v="1.48"/>
    <d v="1899-12-30T11:17:00"/>
    <n v="1.48"/>
    <n v="0"/>
  </r>
  <r>
    <x v="515"/>
    <n v="1.4586699999999999"/>
    <n v="0"/>
    <n v="21.399999999997817"/>
    <n v="1.48"/>
    <d v="1899-12-30T03:48:00"/>
    <n v="0"/>
    <n v="1.48"/>
  </r>
  <r>
    <x v="516"/>
    <n v="1.45472"/>
    <n v="33.200000000000728"/>
    <n v="38"/>
    <n v="2.9699999999999998"/>
    <d v="1899-12-30T10:31:00"/>
    <n v="2.9699999999999998"/>
    <n v="0"/>
  </r>
  <r>
    <x v="517"/>
    <n v="1.4593700000000001"/>
    <n v="0"/>
    <n v="21.399999999999636"/>
    <n v="1.48"/>
    <d v="1899-12-30T02:24:00"/>
    <n v="0"/>
    <n v="1.48"/>
  </r>
  <r>
    <x v="518"/>
    <n v="1.45835"/>
    <n v="32.999999999998181"/>
    <n v="37.899999999999636"/>
    <n v="2.97"/>
    <d v="1899-12-30T09:38:00"/>
    <n v="0"/>
    <n v="2.97"/>
  </r>
  <r>
    <x v="519"/>
    <n v="1.47353"/>
    <n v="43.299999999999272"/>
    <n v="42.999999999998181"/>
    <n v="2.9499999999999997"/>
    <d v="1899-12-30T23:21:00"/>
    <n v="0"/>
    <n v="2.9499999999999997"/>
  </r>
  <r>
    <x v="520"/>
    <n v="1.4701200000000001"/>
    <n v="0"/>
    <n v="21.399999999997817"/>
    <n v="1.48"/>
    <d v="1899-12-30T01:00:00"/>
    <n v="1.48"/>
    <n v="0"/>
  </r>
  <r>
    <x v="521"/>
    <n v="1.47526"/>
    <n v="0"/>
    <n v="21.399999999999636"/>
    <n v="1.48"/>
    <d v="1899-12-30T02:43:00"/>
    <n v="0"/>
    <n v="1.48"/>
  </r>
  <r>
    <x v="522"/>
    <n v="1.4760200000000001"/>
    <n v="69.399999999999636"/>
    <n v="57.500000000001819"/>
    <n v="4.6500000000000004"/>
    <d v="1899-12-30T17:50:00"/>
    <n v="0"/>
    <n v="4.6500000000000004"/>
  </r>
  <r>
    <x v="523"/>
    <n v="1.4793700000000001"/>
    <n v="33"/>
    <n v="37.900000000001455"/>
    <n v="2.96"/>
    <d v="1899-12-30T04:59:00"/>
    <n v="0"/>
    <n v="2.96"/>
  </r>
  <r>
    <x v="524"/>
    <n v="1.48326"/>
    <n v="0"/>
    <n v="21.399999999999636"/>
    <n v="1.48"/>
    <d v="1899-12-30T00:23:00"/>
    <n v="1.48"/>
    <n v="0"/>
  </r>
  <r>
    <x v="525"/>
    <n v="1.4548700000000001"/>
    <n v="0"/>
    <n v="21.399999999999636"/>
    <n v="1.48"/>
    <d v="1899-12-30T01:31:00"/>
    <n v="0"/>
    <n v="1.48"/>
  </r>
  <r>
    <x v="526"/>
    <n v="1.47224"/>
    <n v="263.20000000000073"/>
    <n v="106.90000000000146"/>
    <n v="40.19"/>
    <d v="1900-01-07T23:34:00"/>
    <n v="40.19"/>
    <n v="0"/>
  </r>
  <r>
    <x v="527"/>
    <n v="1.4673"/>
    <n v="33.300000000001091"/>
    <n v="38"/>
    <n v="2.9400000000000004"/>
    <d v="1899-12-30T10:08:00"/>
    <n v="0"/>
    <n v="2.9400000000000004"/>
  </r>
  <r>
    <x v="528"/>
    <n v="1.4867699999999999"/>
    <n v="0"/>
    <n v="21.399999999999636"/>
    <n v="1.48"/>
    <d v="1899-12-30T13:18:00"/>
    <n v="0"/>
    <n v="1.48"/>
  </r>
  <r>
    <x v="529"/>
    <n v="1.4697499999999999"/>
    <n v="155.60000000000036"/>
    <n v="79.499999999998181"/>
    <n v="17.959999999999997"/>
    <d v="1900-01-01T17:07:00"/>
    <n v="0"/>
    <n v="17.959999999999997"/>
  </r>
  <r>
    <x v="530"/>
    <n v="1.46722"/>
    <n v="0"/>
    <n v="21.400000000001455"/>
    <n v="1.48"/>
    <d v="1899-12-30T09:17:00"/>
    <n v="1.48"/>
    <n v="0"/>
  </r>
  <r>
    <x v="531"/>
    <n v="1.46427"/>
    <n v="69.299999999999272"/>
    <n v="57.499999999998181"/>
    <n v="4.66"/>
    <d v="1899-12-30T21:38:00"/>
    <n v="0"/>
    <n v="4.66"/>
  </r>
  <r>
    <x v="532"/>
    <n v="1.46218"/>
    <n v="0"/>
    <n v="21.399999999999636"/>
    <n v="1.48"/>
    <d v="1899-12-30T03:12:00"/>
    <n v="1.48"/>
    <n v="0"/>
  </r>
  <r>
    <x v="533"/>
    <n v="1.45869"/>
    <n v="0"/>
    <n v="21.400000000001455"/>
    <n v="1.48"/>
    <d v="1899-12-30T01:01:00"/>
    <n v="1.48"/>
    <n v="0"/>
  </r>
  <r>
    <x v="534"/>
    <n v="1.4939800000000001"/>
    <n v="38.899999999999636"/>
    <n v="40.799999999999272"/>
    <n v="2.95"/>
    <d v="1899-12-30T04:25:00"/>
    <n v="2.95"/>
    <n v="0"/>
  </r>
  <r>
    <x v="535"/>
    <n v="1.50379"/>
    <n v="0"/>
    <n v="21.399999999999636"/>
    <n v="1.48"/>
    <d v="1899-12-30T00:07:00"/>
    <n v="0"/>
    <n v="1.48"/>
  </r>
  <r>
    <x v="536"/>
    <n v="1.5061100000000001"/>
    <n v="0"/>
    <n v="21.399999999999636"/>
    <n v="1.47"/>
    <d v="1899-12-30T00:46:00"/>
    <n v="0"/>
    <n v="1.47"/>
  </r>
  <r>
    <x v="537"/>
    <n v="1.49122"/>
    <n v="0"/>
    <n v="21.399999999999636"/>
    <n v="1.48"/>
    <d v="1899-12-30T01:14:00"/>
    <n v="1.48"/>
    <n v="0"/>
  </r>
  <r>
    <x v="538"/>
    <n v="1.47376"/>
    <n v="164"/>
    <n v="81.200000000000728"/>
    <n v="17.93"/>
    <d v="1900-01-02T10:09:00"/>
    <n v="0"/>
    <n v="17.93"/>
  </r>
  <r>
    <x v="539"/>
    <n v="1.46601"/>
    <n v="0"/>
    <n v="21.399999999999636"/>
    <n v="1.48"/>
    <d v="1899-12-30T01:31:00"/>
    <n v="0"/>
    <n v="1.48"/>
  </r>
  <r>
    <x v="540"/>
    <n v="1.46827"/>
    <n v="0"/>
    <n v="21.399999999999636"/>
    <n v="1.48"/>
    <d v="1899-12-30T00:47:00"/>
    <n v="0"/>
    <n v="1.48"/>
  </r>
  <r>
    <x v="541"/>
    <n v="1.46309"/>
    <n v="108.30000000000109"/>
    <n v="67.899999999999636"/>
    <n v="8.120000000000001"/>
    <d v="1899-12-30T21:06:00"/>
    <n v="0"/>
    <n v="8.120000000000001"/>
  </r>
  <r>
    <x v="542"/>
    <n v="1.4577599999999999"/>
    <n v="69.800000000001091"/>
    <n v="57.80000000000291"/>
    <n v="4.66"/>
    <d v="1899-12-30T15:48:00"/>
    <n v="4.66"/>
    <n v="0"/>
  </r>
  <r>
    <x v="543"/>
    <n v="1.4694700000000001"/>
    <n v="32.999999999998181"/>
    <n v="37.899999999999636"/>
    <n v="2.96"/>
    <d v="1899-12-30T08:55:00"/>
    <n v="0"/>
    <n v="2.96"/>
  </r>
  <r>
    <x v="544"/>
    <n v="1.4604600000000001"/>
    <n v="108.59999999999854"/>
    <n v="68.099999999998545"/>
    <n v="8.1199999999999992"/>
    <d v="1899-12-31T00:38:00"/>
    <n v="0"/>
    <n v="8.1199999999999992"/>
  </r>
  <r>
    <x v="545"/>
    <n v="1.4575199999999999"/>
    <n v="0"/>
    <n v="21.400000000001455"/>
    <n v="1.48"/>
    <d v="1899-12-30T11:54:00"/>
    <n v="1.48"/>
    <n v="0"/>
  </r>
  <r>
    <x v="546"/>
    <n v="1.4722599999999999"/>
    <n v="0"/>
    <n v="21.399999999997817"/>
    <n v="1.48"/>
    <d v="1899-12-30T01:47:00"/>
    <n v="0"/>
    <n v="1.48"/>
  </r>
  <r>
    <x v="547"/>
    <n v="1.4712000000000001"/>
    <n v="118.29999999999927"/>
    <n v="70"/>
    <n v="8.120000000000001"/>
    <d v="1899-12-31T11:41:00"/>
    <n v="0"/>
    <n v="8.120000000000001"/>
  </r>
  <r>
    <x v="548"/>
    <n v="1.4409400000000001"/>
    <n v="293.50000000000364"/>
    <n v="85.400000000003274"/>
    <n v="122.92"/>
    <d v="1900-01-03T23:14:00"/>
    <n v="0"/>
    <n v="122.92"/>
  </r>
  <r>
    <x v="549"/>
    <n v="1.4300999999999999"/>
    <n v="0"/>
    <n v="21.399999999999636"/>
    <n v="1.48"/>
    <d v="1899-12-30T00:57:00"/>
    <n v="1.48"/>
    <n v="0"/>
  </r>
  <r>
    <x v="550"/>
    <n v="1.4240299999999999"/>
    <n v="71.300000000001091"/>
    <n v="58.100000000000364"/>
    <n v="4.6500000000000004"/>
    <d v="1899-12-31T07:05:00"/>
    <n v="4.6500000000000004"/>
    <n v="0"/>
  </r>
  <r>
    <x v="551"/>
    <n v="1.4314199999999999"/>
    <n v="0"/>
    <n v="21.399999999997817"/>
    <n v="1.48"/>
    <d v="1899-12-30T00:28:00"/>
    <n v="0"/>
    <n v="1.48"/>
  </r>
  <r>
    <x v="552"/>
    <n v="1.42638"/>
    <n v="35.400000000001455"/>
    <n v="39.100000000002183"/>
    <n v="2.97"/>
    <d v="1899-12-30T16:11:00"/>
    <n v="2.97"/>
    <n v="0"/>
  </r>
  <r>
    <x v="553"/>
    <n v="1.43455"/>
    <n v="0"/>
    <n v="21.399999999999636"/>
    <n v="1.48"/>
    <d v="1899-12-30T00:44:00"/>
    <n v="1.48"/>
    <n v="0"/>
  </r>
  <r>
    <x v="554"/>
    <n v="1.4384399999999999"/>
    <n v="0"/>
    <n v="21.399999999999636"/>
    <n v="1.48"/>
    <d v="1899-12-30T08:27:00"/>
    <n v="1.48"/>
    <n v="0"/>
  </r>
  <r>
    <x v="555"/>
    <n v="1.43242"/>
    <n v="281.90000000000146"/>
    <n v="85.900000000001455"/>
    <n v="122.82999999999998"/>
    <d v="1900-01-01T10:30:00"/>
    <n v="0"/>
    <n v="122.82999999999998"/>
  </r>
  <r>
    <x v="556"/>
    <n v="1.45974"/>
    <n v="0"/>
    <n v="21.400000000001455"/>
    <n v="1.48"/>
    <d v="1899-12-30T00:00:00"/>
    <n v="1.48"/>
    <n v="0"/>
  </r>
  <r>
    <x v="557"/>
    <n v="1.4164399999999999"/>
    <n v="0"/>
    <n v="21.400000000001455"/>
    <n v="1.48"/>
    <d v="1899-12-30T00:08:00"/>
    <n v="0"/>
    <n v="1.48"/>
  </r>
  <r>
    <x v="558"/>
    <n v="1.4132800000000001"/>
    <n v="0"/>
    <n v="21.399999999997817"/>
    <n v="1.48"/>
    <d v="1899-12-30T00:51:00"/>
    <n v="1.48"/>
    <n v="0"/>
  </r>
  <r>
    <x v="559"/>
    <n v="1.4096500000000001"/>
    <n v="0"/>
    <n v="21.400000000001455"/>
    <n v="1.48"/>
    <d v="1899-12-30T00:05:00"/>
    <n v="1.48"/>
    <n v="0"/>
  </r>
  <r>
    <x v="560"/>
    <n v="1.4298599999999999"/>
    <n v="33"/>
    <n v="37.900000000001455"/>
    <n v="2.95"/>
    <d v="1899-12-30T02:56:00"/>
    <n v="2.95"/>
    <n v="0"/>
  </r>
  <r>
    <x v="561"/>
    <n v="1.43584"/>
    <n v="33.300000000001091"/>
    <n v="38"/>
    <n v="2.9400000000000004"/>
    <d v="1899-12-30T02:02:00"/>
    <n v="0"/>
    <n v="2.9400000000000004"/>
  </r>
  <r>
    <x v="562"/>
    <n v="1.43784"/>
    <n v="0"/>
    <n v="21.400000000001455"/>
    <n v="1.48"/>
    <d v="1899-12-30T00:12:00"/>
    <n v="1.48"/>
    <n v="0"/>
  </r>
  <r>
    <x v="563"/>
    <n v="1.4339599999999999"/>
    <n v="0"/>
    <n v="21.400000000001455"/>
    <n v="1.48"/>
    <d v="1899-12-30T00:10:00"/>
    <n v="1.48"/>
    <n v="0"/>
  </r>
  <r>
    <x v="564"/>
    <n v="1.43374"/>
    <n v="33.199999999998909"/>
    <n v="38"/>
    <n v="2.95"/>
    <d v="1899-12-30T05:39:00"/>
    <n v="2.95"/>
    <n v="0"/>
  </r>
  <r>
    <x v="565"/>
    <n v="1.4255100000000001"/>
    <n v="46.900000000001455"/>
    <n v="44.800000000001091"/>
    <n v="2.96"/>
    <d v="1899-12-30T05:13:00"/>
    <n v="2.96"/>
    <n v="0"/>
  </r>
  <r>
    <x v="566"/>
    <n v="1.4195"/>
    <n v="0"/>
    <n v="21.399999999999636"/>
    <n v="1.48"/>
    <d v="1899-12-30T04:43:00"/>
    <n v="1.48"/>
    <n v="0"/>
  </r>
  <r>
    <x v="567"/>
    <n v="1.43014"/>
    <n v="0"/>
    <n v="21.399999999999636"/>
    <n v="1.48"/>
    <d v="1899-12-30T02:34:00"/>
    <n v="1.48"/>
    <n v="0"/>
  </r>
  <r>
    <x v="568"/>
    <n v="1.42927"/>
    <n v="0"/>
    <n v="21.399999999999636"/>
    <n v="1.48"/>
    <d v="1899-12-30T05:13:00"/>
    <n v="1.48"/>
    <n v="0"/>
  </r>
  <r>
    <x v="569"/>
    <n v="1.43557"/>
    <n v="32.999999999998181"/>
    <n v="37.899999999999636"/>
    <n v="2.95"/>
    <d v="1899-12-30T08:09:00"/>
    <n v="0"/>
    <n v="2.95"/>
  </r>
  <r>
    <x v="570"/>
    <n v="1.44051"/>
    <n v="160.70000000000073"/>
    <n v="80.200000000000728"/>
    <n v="17.900000000000002"/>
    <d v="1899-12-31T11:34:00"/>
    <n v="17.900000000000002"/>
    <n v="0"/>
  </r>
  <r>
    <x v="571"/>
    <n v="1.43157"/>
    <n v="0"/>
    <n v="21.400000000001455"/>
    <n v="1.48"/>
    <d v="1899-12-30T16:36:00"/>
    <n v="0"/>
    <n v="1.48"/>
  </r>
  <r>
    <x v="572"/>
    <n v="1.4254199999999999"/>
    <n v="0"/>
    <n v="21.399999999999636"/>
    <n v="1.48"/>
    <d v="1899-12-30T00:37:00"/>
    <n v="1.48"/>
    <n v="0"/>
  </r>
  <r>
    <x v="573"/>
    <n v="1.42456"/>
    <n v="0"/>
    <n v="21.399999999999636"/>
    <n v="1.48"/>
    <d v="1899-12-30T18:05:00"/>
    <n v="0"/>
    <n v="1.48"/>
  </r>
  <r>
    <x v="574"/>
    <n v="1.43913"/>
    <n v="33.200000000000728"/>
    <n v="38.000000000001819"/>
    <n v="2.95"/>
    <d v="1899-12-30T16:39:00"/>
    <n v="0"/>
    <n v="2.95"/>
  </r>
  <r>
    <x v="575"/>
    <n v="1.4298900000000001"/>
    <n v="0"/>
    <n v="21.400000000001455"/>
    <n v="1.48"/>
    <d v="1899-12-30T00:12:00"/>
    <n v="0"/>
    <n v="1.48"/>
  </r>
  <r>
    <x v="576"/>
    <n v="1.44001"/>
    <n v="54.099999999998545"/>
    <n v="48.399999999999636"/>
    <n v="2.95"/>
    <d v="1899-12-30T03:32:00"/>
    <n v="0"/>
    <n v="2.95"/>
  </r>
  <r>
    <x v="577"/>
    <n v="1.44251"/>
    <n v="0"/>
    <n v="21.400000000001455"/>
    <n v="1.48"/>
    <d v="1899-12-30T00:30:00"/>
    <n v="0"/>
    <n v="1.48"/>
  </r>
  <r>
    <x v="578"/>
    <n v="1.41499"/>
    <n v="51.700000000000728"/>
    <n v="47.200000000000728"/>
    <n v="2.96"/>
    <d v="1899-12-30T21:22:00"/>
    <n v="2.96"/>
    <n v="0"/>
  </r>
  <r>
    <x v="579"/>
    <n v="1.4209000000000001"/>
    <n v="0"/>
    <n v="21.399999999999636"/>
    <n v="1.48"/>
    <d v="1899-12-30T04:24:00"/>
    <n v="0"/>
    <n v="1.48"/>
  </r>
  <r>
    <x v="580"/>
    <n v="1.4156"/>
    <n v="33.799999999999272"/>
    <n v="38.299999999999272"/>
    <n v="2.96"/>
    <d v="1899-12-30T02:59:00"/>
    <n v="2.96"/>
    <n v="0"/>
  </r>
  <r>
    <x v="581"/>
    <n v="1.42123"/>
    <n v="33.300000000001091"/>
    <n v="38"/>
    <n v="2.96"/>
    <d v="1899-12-30T17:06:00"/>
    <n v="0"/>
    <n v="2.96"/>
  </r>
  <r>
    <x v="582"/>
    <n v="1.4202999999999999"/>
    <n v="0"/>
    <n v="21.399999999997817"/>
    <n v="1.48"/>
    <d v="1899-12-30T01:39:00"/>
    <n v="0"/>
    <n v="1.48"/>
  </r>
  <r>
    <x v="583"/>
    <n v="1.38428"/>
    <n v="114.19999999999891"/>
    <n v="68.999999999998181"/>
    <n v="8.1"/>
    <d v="1900-01-01T23:42:00"/>
    <n v="0"/>
    <n v="8.1"/>
  </r>
  <r>
    <x v="584"/>
    <n v="1.37307"/>
    <n v="33.099999999998545"/>
    <n v="37.899999999999636"/>
    <n v="2.96"/>
    <d v="1899-12-30T17:16:00"/>
    <n v="0"/>
    <n v="2.96"/>
  </r>
  <r>
    <x v="585"/>
    <n v="1.3987700000000001"/>
    <n v="276.39999999999964"/>
    <n v="84"/>
    <n v="122.92000000000002"/>
    <d v="1900-01-02T23:38:00"/>
    <n v="0"/>
    <n v="122.92000000000002"/>
  </r>
  <r>
    <x v="586"/>
    <n v="1.40134"/>
    <n v="0"/>
    <n v="21.399999999999636"/>
    <n v="1.48"/>
    <d v="1899-12-30T00:11:00"/>
    <n v="0"/>
    <n v="1.48"/>
  </r>
  <r>
    <x v="587"/>
    <n v="1.39625"/>
    <n v="69.5"/>
    <n v="57.700000000000728"/>
    <n v="4.6500000000000004"/>
    <d v="1899-12-31T11:13:00"/>
    <n v="0"/>
    <n v="4.6500000000000004"/>
  </r>
  <r>
    <x v="588"/>
    <n v="1.4112499999999999"/>
    <n v="33.100000000002183"/>
    <n v="37.899999999999636"/>
    <n v="2.96"/>
    <d v="1899-12-30T07:14:00"/>
    <n v="0"/>
    <n v="2.96"/>
  </r>
  <r>
    <x v="589"/>
    <n v="1.41961"/>
    <n v="0"/>
    <n v="21.399999999999636"/>
    <n v="1.48"/>
    <d v="1899-12-30T02:15:00"/>
    <n v="0"/>
    <n v="1.48"/>
  </r>
  <r>
    <x v="590"/>
    <n v="1.4132"/>
    <n v="0"/>
    <n v="21.399999999999636"/>
    <n v="1.48"/>
    <d v="1899-12-30T06:17:00"/>
    <n v="0"/>
    <n v="1.48"/>
  </r>
  <r>
    <x v="591"/>
    <n v="1.4119900000000001"/>
    <n v="0"/>
    <n v="21.399999999999636"/>
    <n v="1.48"/>
    <d v="1899-12-30T00:23:00"/>
    <n v="1.48"/>
    <n v="0"/>
  </r>
  <r>
    <x v="592"/>
    <n v="1.4146799999999999"/>
    <n v="0"/>
    <n v="21.399999999999636"/>
    <n v="1.48"/>
    <d v="1899-12-30T00:42:00"/>
    <n v="1.48"/>
    <n v="0"/>
  </r>
  <r>
    <x v="593"/>
    <n v="1.425"/>
    <n v="0"/>
    <n v="21.399999999999636"/>
    <n v="1.48"/>
    <d v="1899-12-30T03:55:00"/>
    <n v="0"/>
    <n v="1.48"/>
  </r>
  <r>
    <x v="594"/>
    <n v="1.43265"/>
    <n v="0"/>
    <n v="21.399999999999636"/>
    <n v="1.48"/>
    <d v="1899-12-30T00:09:00"/>
    <n v="1.48"/>
    <n v="0"/>
  </r>
  <r>
    <x v="595"/>
    <n v="1.46011"/>
    <n v="0"/>
    <n v="21.399999999999636"/>
    <n v="1.48"/>
    <d v="1899-12-30T00:46:00"/>
    <n v="0"/>
    <n v="1.48"/>
  </r>
  <r>
    <x v="596"/>
    <n v="1.48671"/>
    <n v="33.199999999998909"/>
    <n v="38"/>
    <n v="2.95"/>
    <d v="1899-12-30T13:59:00"/>
    <n v="0"/>
    <n v="2.95"/>
  </r>
  <r>
    <x v="597"/>
    <n v="1.4815400000000001"/>
    <n v="33.100000000002183"/>
    <n v="37.899999999999636"/>
    <n v="2.96"/>
    <d v="1899-12-30T06:03:00"/>
    <n v="2.96"/>
    <n v="0"/>
  </r>
  <r>
    <x v="598"/>
    <n v="1.47254"/>
    <n v="0"/>
    <n v="21.399999999999636"/>
    <n v="1.48"/>
    <d v="1899-12-30T01:14:00"/>
    <n v="1.48"/>
    <n v="0"/>
  </r>
  <r>
    <x v="599"/>
    <n v="1.4761500000000001"/>
    <n v="0"/>
    <n v="21.399999999999636"/>
    <n v="1.48"/>
    <d v="1899-12-30T00:10:00"/>
    <n v="0"/>
    <n v="1.48"/>
  </r>
  <r>
    <x v="600"/>
    <n v="1.5015400000000001"/>
    <n v="0"/>
    <n v="21.400000000001455"/>
    <n v="1.48"/>
    <d v="1899-12-30T04:13:00"/>
    <n v="0"/>
    <n v="1.48"/>
  </r>
  <r>
    <x v="601"/>
    <n v="1.4981899999999999"/>
    <n v="33"/>
    <n v="37.899999999999636"/>
    <n v="2.96"/>
    <d v="1899-12-30T06:29:00"/>
    <n v="0"/>
    <n v="2.96"/>
  </r>
  <r>
    <x v="602"/>
    <n v="1.49518"/>
    <n v="0"/>
    <n v="21.400000000001455"/>
    <n v="1.48"/>
    <d v="1899-12-30T00:19:00"/>
    <n v="1.48"/>
    <n v="0"/>
  </r>
  <r>
    <x v="603"/>
    <n v="1.50522"/>
    <n v="33.300000000001091"/>
    <n v="38.000000000001819"/>
    <n v="2.96"/>
    <d v="1899-12-30T06:04:00"/>
    <n v="0"/>
    <n v="2.96"/>
  </r>
  <r>
    <x v="604"/>
    <n v="1.49916"/>
    <n v="32.999999999998181"/>
    <n v="37.899999999999636"/>
    <n v="2.96"/>
    <d v="1899-12-30T09:19:00"/>
    <n v="0"/>
    <n v="2.96"/>
  </r>
  <r>
    <x v="605"/>
    <n v="1.50021"/>
    <n v="33.5"/>
    <n v="38.100000000000364"/>
    <n v="2.96"/>
    <d v="1899-12-30T16:41:00"/>
    <n v="0"/>
    <n v="2.96"/>
  </r>
  <r>
    <x v="606"/>
    <n v="1.5062800000000001"/>
    <n v="0"/>
    <n v="21.400000000001455"/>
    <n v="1.48"/>
    <d v="1899-12-30T00:11:00"/>
    <n v="0"/>
    <n v="1.48"/>
  </r>
  <r>
    <x v="607"/>
    <n v="1.5146900000000001"/>
    <n v="0"/>
    <n v="21.399999999997817"/>
    <n v="1.48"/>
    <d v="1899-12-30T01:32:00"/>
    <n v="1.48"/>
    <n v="0"/>
  </r>
  <r>
    <x v="608"/>
    <n v="1.50007"/>
    <n v="33.500000000001819"/>
    <n v="38.100000000000364"/>
    <n v="2.95"/>
    <d v="1899-12-30T01:55:00"/>
    <n v="2.95"/>
    <n v="0"/>
  </r>
  <r>
    <x v="609"/>
    <n v="1.48834"/>
    <n v="0"/>
    <n v="21.399999999999636"/>
    <n v="1.48"/>
    <d v="1899-12-30T04:30:00"/>
    <n v="0"/>
    <n v="1.48"/>
  </r>
  <r>
    <x v="610"/>
    <n v="1.47088"/>
    <n v="33.100000000000364"/>
    <n v="37.899999999999636"/>
    <n v="2.94"/>
    <d v="1899-12-30T17:16:00"/>
    <n v="0"/>
    <n v="2.94"/>
  </r>
  <r>
    <x v="611"/>
    <n v="1.47011"/>
    <n v="108.70000000000073"/>
    <n v="68.100000000000364"/>
    <n v="8.129999999999999"/>
    <d v="1900-01-03T16:19:00"/>
    <n v="8.129999999999999"/>
    <n v="0"/>
  </r>
  <r>
    <x v="612"/>
    <n v="1.49742"/>
    <n v="0"/>
    <n v="21.399999999999636"/>
    <n v="1.48"/>
    <d v="1899-12-30T01:12:00"/>
    <n v="0"/>
    <n v="1.48"/>
  </r>
  <r>
    <x v="613"/>
    <n v="1.48367"/>
    <n v="0"/>
    <n v="21.399999999999636"/>
    <n v="1.48"/>
    <d v="1899-12-30T10:06:00"/>
    <n v="1.48"/>
    <n v="0"/>
  </r>
  <r>
    <x v="614"/>
    <n v="1.49363"/>
    <n v="33"/>
    <n v="37.899999999999636"/>
    <n v="2.96"/>
    <d v="1899-12-31T06:43:00"/>
    <n v="0"/>
    <n v="2.96"/>
  </r>
  <r>
    <x v="615"/>
    <n v="1.4948600000000001"/>
    <n v="0"/>
    <n v="21.399999999999636"/>
    <n v="1.48"/>
    <d v="1899-12-30T00:09:00"/>
    <n v="0"/>
    <n v="1.48"/>
  </r>
  <r>
    <x v="616"/>
    <n v="1.5071399999999999"/>
    <n v="0"/>
    <n v="21.400000000001455"/>
    <n v="1.48"/>
    <d v="1899-12-30T08:30:00"/>
    <n v="0"/>
    <n v="1.48"/>
  </r>
  <r>
    <x v="617"/>
    <n v="1.47418"/>
    <n v="0"/>
    <n v="21.399999999999636"/>
    <n v="1.48"/>
    <d v="1899-12-30T00:21:00"/>
    <n v="1.48"/>
    <n v="0"/>
  </r>
  <r>
    <x v="618"/>
    <n v="1.4683900000000001"/>
    <n v="0"/>
    <n v="21.399999999997817"/>
    <n v="1.48"/>
    <d v="1899-12-30T00:12:00"/>
    <n v="1.48"/>
    <n v="0"/>
  </r>
  <r>
    <x v="619"/>
    <n v="1.4584600000000001"/>
    <n v="0"/>
    <n v="21.399999999999636"/>
    <n v="1.48"/>
    <d v="1899-12-30T04:56:00"/>
    <n v="0"/>
    <n v="1.48"/>
  </r>
  <r>
    <x v="620"/>
    <n v="1.45583"/>
    <n v="69.600000000000364"/>
    <n v="57.700000000000728"/>
    <n v="4.6500000000000004"/>
    <d v="1899-12-30T15:37:00"/>
    <n v="4.6500000000000004"/>
    <n v="0"/>
  </r>
  <r>
    <x v="621"/>
    <n v="1.4685600000000001"/>
    <n v="38.300000000001091"/>
    <n v="40.5"/>
    <n v="2.95"/>
    <d v="1899-12-30T21:26:00"/>
    <n v="2.95"/>
    <n v="0"/>
  </r>
  <r>
    <x v="622"/>
    <n v="1.46984"/>
    <n v="33"/>
    <n v="37.899999999999636"/>
    <n v="2.96"/>
    <d v="1899-12-30T12:39:00"/>
    <n v="0"/>
    <n v="2.96"/>
  </r>
  <r>
    <x v="623"/>
    <n v="1.46156"/>
    <n v="33"/>
    <n v="37.899999999999636"/>
    <n v="2.96"/>
    <d v="1899-12-30T06:32:00"/>
    <n v="0"/>
    <n v="2.96"/>
  </r>
  <r>
    <x v="624"/>
    <n v="1.4781899999999999"/>
    <n v="0"/>
    <n v="21.399999999999636"/>
    <n v="1.48"/>
    <d v="1899-12-30T01:55:00"/>
    <n v="0"/>
    <n v="1.48"/>
  </r>
  <r>
    <x v="625"/>
    <n v="1.4786999999999999"/>
    <n v="77.600000000000364"/>
    <n v="60.299999999999272"/>
    <n v="4.66"/>
    <d v="1899-12-30T12:30:00"/>
    <n v="0"/>
    <n v="4.66"/>
  </r>
  <r>
    <x v="626"/>
    <n v="1.4851799999999999"/>
    <n v="156.5"/>
    <n v="79.700000000000728"/>
    <n v="17.939999999999998"/>
    <d v="1900-01-02T00:13:00"/>
    <n v="17.939999999999998"/>
    <n v="0"/>
  </r>
  <r>
    <x v="627"/>
    <n v="1.4918199999999999"/>
    <n v="128.79999999999927"/>
    <n v="80.100000000000364"/>
    <n v="8.11"/>
    <d v="1900-01-02T23:03:00"/>
    <n v="8.11"/>
    <n v="0"/>
  </r>
  <r>
    <x v="628"/>
    <n v="1.4993300000000001"/>
    <n v="0"/>
    <n v="21.400000000001455"/>
    <n v="1.48"/>
    <d v="1899-12-30T00:41:00"/>
    <n v="0"/>
    <n v="1.48"/>
  </r>
  <r>
    <x v="629"/>
    <n v="1.48407"/>
    <n v="32.999999999998181"/>
    <n v="37.899999999999636"/>
    <n v="2.95"/>
    <d v="1899-12-30T10:12:00"/>
    <n v="0"/>
    <n v="2.95"/>
  </r>
  <r>
    <x v="630"/>
    <n v="1.48661"/>
    <n v="0"/>
    <n v="21.400000000001455"/>
    <n v="1.48"/>
    <d v="1899-12-30T00:34:00"/>
    <n v="0"/>
    <n v="1.48"/>
  </r>
  <r>
    <x v="631"/>
    <n v="1.49762"/>
    <n v="0"/>
    <n v="21.399999999999636"/>
    <n v="1.48"/>
    <d v="1899-12-30T16:24:00"/>
    <n v="0"/>
    <n v="1.48"/>
  </r>
  <r>
    <x v="632"/>
    <n v="1.5040899999999999"/>
    <n v="33.299999999999272"/>
    <n v="38"/>
    <n v="2.9400000000000004"/>
    <d v="1899-12-30T04:22:00"/>
    <n v="0"/>
    <n v="2.9400000000000004"/>
  </r>
  <r>
    <x v="633"/>
    <n v="1.50959"/>
    <n v="59.200000000002547"/>
    <n v="51.000000000001819"/>
    <n v="2.9699999999999998"/>
    <d v="1899-12-30T12:44:00"/>
    <n v="2.9699999999999998"/>
    <n v="0"/>
  </r>
  <r>
    <x v="634"/>
    <n v="1.4999100000000001"/>
    <n v="69.400000000001455"/>
    <n v="57.600000000000364"/>
    <n v="4.67"/>
    <d v="1899-12-31T07:00:00"/>
    <n v="4.67"/>
    <n v="0"/>
  </r>
  <r>
    <x v="635"/>
    <n v="1.5028300000000001"/>
    <n v="0"/>
    <n v="21.399999999999636"/>
    <n v="1.48"/>
    <d v="1899-12-30T06:19:00"/>
    <n v="0"/>
    <n v="1.48"/>
  </r>
  <r>
    <x v="636"/>
    <n v="1.5064200000000001"/>
    <n v="0"/>
    <n v="21.399999999999636"/>
    <n v="1.48"/>
    <d v="1899-12-30T07:15:00"/>
    <n v="0"/>
    <n v="1.48"/>
  </r>
  <r>
    <x v="637"/>
    <n v="1.48814"/>
    <n v="33.299999999999272"/>
    <n v="38"/>
    <n v="2.95"/>
    <d v="1900-01-01T03:37:00"/>
    <n v="2.95"/>
    <n v="0"/>
  </r>
  <r>
    <x v="638"/>
    <n v="1.5018899999999999"/>
    <n v="0"/>
    <n v="21.399999999999636"/>
    <n v="1.48"/>
    <d v="1899-12-30T03:04:00"/>
    <n v="0"/>
    <n v="1.48"/>
  </r>
  <r>
    <x v="639"/>
    <n v="1.49064"/>
    <n v="0"/>
    <n v="21.399999999999636"/>
    <n v="1.48"/>
    <d v="1899-12-30T00:23:00"/>
    <n v="0"/>
    <n v="1.48"/>
  </r>
  <r>
    <x v="640"/>
    <n v="1.5024900000000001"/>
    <n v="70.399999999999636"/>
    <n v="58.099999999998545"/>
    <n v="4.67"/>
    <d v="1899-12-30T19:54:00"/>
    <n v="4.67"/>
    <n v="0"/>
  </r>
  <r>
    <x v="641"/>
    <n v="1.50048"/>
    <n v="164.29999999999927"/>
    <n v="80.300000000001091"/>
    <n v="17.950000000000003"/>
    <d v="1900-01-02T19:42:00"/>
    <n v="0"/>
    <n v="17.950000000000003"/>
  </r>
  <r>
    <x v="642"/>
    <n v="1.4923500000000001"/>
    <n v="69.399999999999636"/>
    <n v="57.600000000000364"/>
    <n v="4.6500000000000004"/>
    <d v="1899-12-31T07:33:00"/>
    <n v="4.6500000000000004"/>
    <n v="0"/>
  </r>
  <r>
    <x v="643"/>
    <n v="1.50936"/>
    <n v="0"/>
    <n v="21.399999999999636"/>
    <n v="1.48"/>
    <d v="1899-12-30T00:49:00"/>
    <n v="0"/>
    <n v="1.48"/>
  </r>
  <r>
    <x v="644"/>
    <n v="1.5295000000000001"/>
    <n v="0"/>
    <n v="21.399999999999636"/>
    <n v="1.48"/>
    <d v="1899-12-30T02:30:00"/>
    <n v="1.48"/>
    <n v="0"/>
  </r>
  <r>
    <x v="645"/>
    <n v="1.51308"/>
    <n v="111.20000000000073"/>
    <n v="69.000000000001819"/>
    <n v="8.14"/>
    <d v="1900-01-01T06:46:00"/>
    <n v="8.14"/>
    <n v="0"/>
  </r>
  <r>
    <x v="646"/>
    <n v="1.5289900000000001"/>
    <n v="0"/>
    <n v="21.400000000001455"/>
    <n v="1.48"/>
    <d v="1899-12-30T03:27:00"/>
    <n v="0"/>
    <n v="1.48"/>
  </r>
  <r>
    <x v="647"/>
    <n v="1.5435099999999999"/>
    <n v="0"/>
    <n v="21.399999999999636"/>
    <n v="1.48"/>
    <d v="1899-12-30T02:08:00"/>
    <n v="0"/>
    <n v="1.48"/>
  </r>
  <r>
    <x v="648"/>
    <n v="1.5586899999999999"/>
    <n v="33.199999999998909"/>
    <n v="37.999999999998181"/>
    <n v="2.9699999999999998"/>
    <d v="1899-12-30T23:44:00"/>
    <n v="0"/>
    <n v="2.9699999999999998"/>
  </r>
  <r>
    <x v="649"/>
    <n v="1.54921"/>
    <n v="0"/>
    <n v="21.399999999999636"/>
    <n v="1.48"/>
    <d v="1899-12-30T00:31:00"/>
    <n v="1.48"/>
    <n v="0"/>
  </r>
  <r>
    <x v="650"/>
    <n v="1.55549"/>
    <n v="0"/>
    <n v="21.399999999999636"/>
    <n v="1.48"/>
    <d v="1899-12-30T18:07:00"/>
    <n v="0"/>
    <n v="1.48"/>
  </r>
  <r>
    <x v="651"/>
    <n v="1.5666899999999999"/>
    <n v="0"/>
    <n v="21.399999999997817"/>
    <n v="1.48"/>
    <d v="1899-12-30T07:10:00"/>
    <n v="0"/>
    <n v="1.48"/>
  </r>
  <r>
    <x v="652"/>
    <n v="1.5646100000000001"/>
    <n v="0"/>
    <n v="21.399999999999636"/>
    <n v="1.48"/>
    <d v="1899-12-30T00:35:00"/>
    <n v="1.48"/>
    <n v="0"/>
  </r>
  <r>
    <x v="653"/>
    <n v="1.5582800000000001"/>
    <n v="0"/>
    <n v="21.399999999997817"/>
    <n v="1.48"/>
    <d v="1899-12-30T02:20:00"/>
    <n v="1.48"/>
    <n v="0"/>
  </r>
  <r>
    <x v="654"/>
    <n v="1.5559499999999999"/>
    <n v="0"/>
    <n v="21.399999999999636"/>
    <n v="1.48"/>
    <d v="1899-12-30T04:15:00"/>
    <n v="1.48"/>
    <n v="0"/>
  </r>
  <r>
    <x v="655"/>
    <n v="1.5649200000000001"/>
    <n v="0"/>
    <n v="21.399999999999636"/>
    <n v="1.48"/>
    <d v="1899-12-30T02:51:00"/>
    <n v="0"/>
    <n v="1.48"/>
  </r>
  <r>
    <x v="656"/>
    <n v="1.5641099999999999"/>
    <n v="33"/>
    <n v="37.900000000001455"/>
    <n v="2.97"/>
    <d v="1899-12-30T15:04:00"/>
    <n v="2.97"/>
    <n v="0"/>
  </r>
  <r>
    <x v="657"/>
    <n v="1.5464100000000001"/>
    <n v="0"/>
    <n v="21.399999999999636"/>
    <n v="1.48"/>
    <d v="1899-12-30T04:34:00"/>
    <n v="0"/>
    <n v="1.48"/>
  </r>
  <r>
    <x v="658"/>
    <n v="1.54383"/>
    <n v="0"/>
    <n v="21.399999999999636"/>
    <n v="1.48"/>
    <d v="1899-12-30T00:09:00"/>
    <n v="1.48"/>
    <n v="0"/>
  </r>
  <r>
    <x v="659"/>
    <n v="1.53582"/>
    <n v="0"/>
    <n v="21.400000000001455"/>
    <n v="1.49"/>
    <d v="1899-12-30T00:26:00"/>
    <n v="1.49"/>
    <n v="0"/>
  </r>
  <r>
    <x v="660"/>
    <n v="1.5330299999999999"/>
    <n v="0"/>
    <n v="21.399999999999636"/>
    <n v="1.48"/>
    <d v="1899-12-30T01:48:00"/>
    <n v="1.48"/>
    <n v="0"/>
  </r>
  <r>
    <x v="661"/>
    <n v="1.53484"/>
    <n v="0"/>
    <n v="21.399999999999636"/>
    <n v="1.48"/>
    <d v="1899-12-30T00:40:00"/>
    <n v="0"/>
    <n v="1.48"/>
  </r>
  <r>
    <x v="662"/>
    <n v="1.54129"/>
    <n v="0"/>
    <n v="21.399999999999636"/>
    <n v="1.48"/>
    <d v="1899-12-30T01:23:00"/>
    <n v="0"/>
    <n v="1.48"/>
  </r>
  <r>
    <x v="663"/>
    <n v="1.5696600000000001"/>
    <n v="69.200000000000728"/>
    <n v="57.500000000001819"/>
    <n v="4.6399999999999997"/>
    <d v="1899-12-30T10:30:00"/>
    <n v="0"/>
    <n v="4.6399999999999997"/>
  </r>
  <r>
    <x v="664"/>
    <n v="1.5766800000000001"/>
    <n v="33.499999999998181"/>
    <n v="38.100000000000364"/>
    <n v="2.96"/>
    <d v="1899-12-30T01:59:00"/>
    <n v="0"/>
    <n v="2.96"/>
  </r>
  <r>
    <x v="665"/>
    <n v="1.579"/>
    <n v="0"/>
    <n v="21.400000000001455"/>
    <n v="1.48"/>
    <d v="1899-12-30T00:28:00"/>
    <n v="0"/>
    <n v="1.48"/>
  </r>
  <r>
    <x v="666"/>
    <n v="1.5656600000000001"/>
    <n v="0"/>
    <n v="21.399999999999636"/>
    <n v="1.48"/>
    <d v="1899-12-30T01:41:00"/>
    <n v="1.48"/>
    <n v="0"/>
  </r>
  <r>
    <x v="667"/>
    <n v="1.56552"/>
    <n v="38.599999999998545"/>
    <n v="40.699999999998909"/>
    <n v="2.97"/>
    <d v="1899-12-30T19:52:00"/>
    <n v="2.97"/>
    <n v="0"/>
  </r>
  <r>
    <x v="668"/>
    <n v="1.5755600000000001"/>
    <n v="33.100000000002183"/>
    <n v="37.900000000001455"/>
    <n v="2.95"/>
    <d v="1899-12-30T20:35:00"/>
    <n v="0"/>
    <n v="2.95"/>
  </r>
  <r>
    <x v="669"/>
    <n v="1.5720400000000001"/>
    <n v="155.40000000000146"/>
    <n v="79.30000000000291"/>
    <n v="17.96"/>
    <d v="1900-01-02T23:29:00"/>
    <n v="0"/>
    <n v="17.96"/>
  </r>
  <r>
    <x v="670"/>
    <n v="1.5848100000000001"/>
    <n v="210.70000000000073"/>
    <n v="89.5"/>
    <n v="40.120000000000005"/>
    <d v="1900-01-03T09:00:00"/>
    <n v="40.120000000000005"/>
    <n v="0"/>
  </r>
  <r>
    <x v="671"/>
    <n v="1.5692200000000001"/>
    <n v="0"/>
    <n v="21.399999999999636"/>
    <n v="1.48"/>
    <d v="1899-12-30T00:49:00"/>
    <n v="0"/>
    <n v="1.48"/>
  </r>
  <r>
    <x v="672"/>
    <n v="1.5950899999999999"/>
    <n v="0"/>
    <n v="21.399999999999636"/>
    <n v="1.48"/>
    <d v="1899-12-30T06:42:00"/>
    <n v="0"/>
    <n v="1.48"/>
  </r>
  <r>
    <x v="673"/>
    <n v="1.6089599999999999"/>
    <n v="296.39999999999964"/>
    <n v="87.199999999998909"/>
    <n v="123.07000000000001"/>
    <d v="1900-01-03T19:46:00"/>
    <n v="123.07000000000001"/>
    <n v="0"/>
  </r>
  <r>
    <x v="674"/>
    <n v="1.60314"/>
    <n v="0"/>
    <n v="21.399999999999636"/>
    <n v="1.48"/>
    <d v="1899-12-30T02:59:00"/>
    <n v="0"/>
    <n v="1.48"/>
  </r>
  <r>
    <x v="675"/>
    <n v="1.6126100000000001"/>
    <n v="33.200000000000728"/>
    <n v="38"/>
    <n v="2.9699999999999998"/>
    <d v="1899-12-30T16:14:00"/>
    <n v="0"/>
    <n v="2.9699999999999998"/>
  </r>
  <r>
    <x v="676"/>
    <n v="1.6110599999999999"/>
    <n v="0"/>
    <n v="21.399999999999636"/>
    <n v="1.48"/>
    <d v="1899-12-30T02:52:00"/>
    <n v="0"/>
    <n v="1.48"/>
  </r>
  <r>
    <x v="677"/>
    <n v="1.6159399999999999"/>
    <n v="0"/>
    <n v="21.400000000001455"/>
    <n v="1.48"/>
    <d v="1899-12-30T01:40:00"/>
    <n v="0"/>
    <n v="1.48"/>
  </r>
  <r>
    <x v="678"/>
    <n v="1.6124499999999999"/>
    <n v="0"/>
    <n v="21.400000000001455"/>
    <n v="1.48"/>
    <d v="1899-12-30T00:31:00"/>
    <n v="0"/>
    <n v="1.48"/>
  </r>
  <r>
    <x v="679"/>
    <n v="1.5988800000000001"/>
    <n v="0"/>
    <n v="21.400000000001455"/>
    <n v="1.48"/>
    <d v="1899-12-30T00:08:00"/>
    <n v="0"/>
    <n v="1.48"/>
  </r>
  <r>
    <x v="680"/>
    <n v="1.6016999999999999"/>
    <n v="0"/>
    <n v="21.400000000001455"/>
    <n v="1.48"/>
    <d v="1899-12-30T00:24:00"/>
    <n v="1.48"/>
    <n v="0"/>
  </r>
  <r>
    <x v="681"/>
    <n v="1.60151"/>
    <n v="0"/>
    <n v="21.399999999999636"/>
    <n v="1.48"/>
    <d v="1899-12-30T05:25:00"/>
    <n v="1.48"/>
    <n v="0"/>
  </r>
  <r>
    <x v="682"/>
    <n v="1.5914600000000001"/>
    <n v="108.5"/>
    <n v="68"/>
    <n v="8.14"/>
    <d v="1900-01-01T07:13:00"/>
    <n v="0"/>
    <n v="8.14"/>
  </r>
  <r>
    <x v="683"/>
    <n v="1.5843400000000001"/>
    <n v="0"/>
    <n v="21.399999999997817"/>
    <n v="1.48"/>
    <d v="1899-12-30T05:32:00"/>
    <n v="1.48"/>
    <n v="0"/>
  </r>
  <r>
    <x v="684"/>
    <n v="1.55091"/>
    <n v="33.099999999998545"/>
    <n v="37.899999999999636"/>
    <n v="2.95"/>
    <d v="1899-12-30T05:22:00"/>
    <n v="0"/>
    <n v="2.95"/>
  </r>
  <r>
    <x v="685"/>
    <n v="1.54939"/>
    <n v="70.800000000001091"/>
    <n v="58"/>
    <n v="4.6399999999999997"/>
    <d v="1899-12-31T11:19:00"/>
    <n v="0"/>
    <n v="4.6399999999999997"/>
  </r>
  <r>
    <x v="686"/>
    <n v="1.5419400000000001"/>
    <n v="70.100000000000364"/>
    <n v="57.799999999999272"/>
    <n v="4.67"/>
    <d v="1899-12-30T19:48:00"/>
    <n v="4.67"/>
    <n v="0"/>
  </r>
  <r>
    <x v="687"/>
    <n v="1.5412699999999999"/>
    <n v="0"/>
    <n v="21.399999999997817"/>
    <n v="1.48"/>
    <d v="1899-12-30T01:07:00"/>
    <n v="0"/>
    <n v="1.48"/>
  </r>
  <r>
    <x v="688"/>
    <n v="1.5446200000000001"/>
    <n v="0"/>
    <n v="21.399999999999636"/>
    <n v="1.48"/>
    <d v="1899-12-30T05:14:00"/>
    <n v="0"/>
    <n v="1.48"/>
  </r>
  <r>
    <x v="689"/>
    <n v="1.56467"/>
    <n v="285.39999999999964"/>
    <n v="83.699999999998909"/>
    <n v="122.78999999999999"/>
    <d v="1900-01-01T18:20:00"/>
    <n v="122.78999999999999"/>
    <n v="0"/>
  </r>
  <r>
    <x v="690"/>
    <n v="1.57548"/>
    <n v="33"/>
    <n v="37.899999999999636"/>
    <n v="2.96"/>
    <d v="1899-12-30T13:53:00"/>
    <n v="0"/>
    <n v="2.96"/>
  </r>
  <r>
    <x v="691"/>
    <n v="1.57406"/>
    <n v="33.100000000000364"/>
    <n v="37.899999999999636"/>
    <n v="2.95"/>
    <d v="1899-12-30T02:37:00"/>
    <n v="2.95"/>
    <n v="0"/>
  </r>
  <r>
    <x v="692"/>
    <n v="1.5772200000000001"/>
    <n v="33.199999999998909"/>
    <n v="38"/>
    <n v="2.9699999999999998"/>
    <d v="1899-12-30T12:48:00"/>
    <n v="0"/>
    <n v="2.9699999999999998"/>
  </r>
  <r>
    <x v="693"/>
    <n v="1.58057"/>
    <n v="0"/>
    <n v="21.399999999999636"/>
    <n v="1.48"/>
    <d v="1899-12-30T00:40:00"/>
    <n v="1.48"/>
    <n v="0"/>
  </r>
  <r>
    <x v="694"/>
    <n v="1.5823400000000001"/>
    <n v="33.100000000002183"/>
    <n v="37.900000000003274"/>
    <n v="2.96"/>
    <d v="1899-12-30T16:08:00"/>
    <n v="0"/>
    <n v="2.96"/>
  </r>
  <r>
    <x v="695"/>
    <n v="1.56711"/>
    <n v="273.90000000000146"/>
    <n v="83.500000000001819"/>
    <n v="123.06"/>
    <d v="1900-01-10T05:14:00"/>
    <n v="0"/>
    <n v="123.06"/>
  </r>
  <r>
    <x v="696"/>
    <n v="1.5627899999999999"/>
    <n v="55.799999999999272"/>
    <n v="49.300000000001091"/>
    <n v="2.96"/>
    <d v="1899-12-30T09:34:00"/>
    <n v="2.96"/>
    <n v="0"/>
  </r>
  <r>
    <x v="697"/>
    <n v="1.6050599999999999"/>
    <n v="211.69999999999891"/>
    <n v="89.600000000002183"/>
    <n v="40.199999999999996"/>
    <d v="1900-01-03T15:02:00"/>
    <n v="40.199999999999996"/>
    <n v="0"/>
  </r>
  <r>
    <x v="698"/>
    <n v="1.62558"/>
    <n v="211.99999999999818"/>
    <n v="90.099999999998545"/>
    <n v="40.15"/>
    <d v="1900-01-03T00:13:00"/>
    <n v="40.15"/>
    <n v="0"/>
  </r>
  <r>
    <x v="699"/>
    <n v="1.62751"/>
    <n v="74.900000000001455"/>
    <n v="59.400000000001455"/>
    <n v="4.66"/>
    <d v="1899-12-30T10:26:00"/>
    <n v="0"/>
    <n v="4.66"/>
  </r>
  <r>
    <x v="700"/>
    <n v="1.63106"/>
    <n v="0"/>
    <n v="21.400000000001455"/>
    <n v="1.47"/>
    <d v="1899-12-30T03:24:00"/>
    <n v="0"/>
    <n v="1.47"/>
  </r>
  <r>
    <x v="701"/>
    <n v="1.6090800000000001"/>
    <n v="210.70000000000073"/>
    <n v="89.400000000001455"/>
    <n v="40.089999999999996"/>
    <d v="1900-01-02T23:59:00"/>
    <n v="0"/>
    <n v="40.089999999999996"/>
  </r>
  <r>
    <x v="702"/>
    <n v="1.62713"/>
    <n v="0"/>
    <n v="21.399999999999636"/>
    <n v="1.48"/>
    <d v="1899-12-30T08:00:00"/>
    <n v="0"/>
    <n v="1.48"/>
  </r>
  <r>
    <x v="703"/>
    <n v="1.62785"/>
    <n v="33"/>
    <n v="37.899999999999636"/>
    <n v="2.95"/>
    <d v="1899-12-30T05:00:00"/>
    <n v="2.95"/>
    <n v="0"/>
  </r>
  <r>
    <x v="704"/>
    <n v="1.6213"/>
    <n v="0"/>
    <n v="21.400000000001455"/>
    <n v="1.48"/>
    <d v="1899-12-30T00:11:00"/>
    <n v="0"/>
    <n v="1.48"/>
  </r>
  <r>
    <x v="705"/>
    <n v="1.6114900000000001"/>
    <n v="0"/>
    <n v="21.399999999997817"/>
    <n v="1.48"/>
    <d v="1899-12-30T01:32:00"/>
    <n v="1.48"/>
    <n v="0"/>
  </r>
  <r>
    <x v="706"/>
    <n v="1.5851999999999999"/>
    <n v="230.39999999999782"/>
    <n v="90.699999999998909"/>
    <n v="40.120000000000005"/>
    <d v="1899-12-31T22:40:00"/>
    <n v="0"/>
    <n v="40.120000000000005"/>
  </r>
  <r>
    <x v="707"/>
    <n v="1.5768899999999999"/>
    <n v="0"/>
    <n v="21.399999999997817"/>
    <n v="1.48"/>
    <d v="1899-12-30T00:11:00"/>
    <n v="0"/>
    <n v="1.48"/>
  </r>
  <r>
    <x v="708"/>
    <n v="1.57057"/>
    <n v="0"/>
    <n v="21.399999999999636"/>
    <n v="1.48"/>
    <d v="1899-12-30T01:15:00"/>
    <n v="1.48"/>
    <n v="0"/>
  </r>
  <r>
    <x v="709"/>
    <n v="1.56274"/>
    <n v="0"/>
    <n v="21.399999999999636"/>
    <n v="1.48"/>
    <d v="1899-12-30T07:02:00"/>
    <n v="0"/>
    <n v="1.48"/>
  </r>
  <r>
    <x v="710"/>
    <n v="1.57795"/>
    <n v="33.199999999998909"/>
    <n v="38"/>
    <n v="2.95"/>
    <d v="1899-12-30T07:57:00"/>
    <n v="0"/>
    <n v="2.95"/>
  </r>
  <r>
    <x v="711"/>
    <n v="1.5825199999999999"/>
    <n v="0"/>
    <n v="21.400000000001455"/>
    <n v="1.48"/>
    <n v="-0.57986111110949423"/>
    <n v="1.48"/>
    <n v="0"/>
  </r>
  <r>
    <x v="712"/>
    <n v="1.5848199999999999"/>
    <n v="0"/>
    <n v="21.399999999999636"/>
    <n v="1.48"/>
    <d v="1899-12-30T00:09:00"/>
    <n v="1.48"/>
    <n v="0"/>
  </r>
  <r>
    <x v="713"/>
    <n v="1.58178"/>
    <n v="33.199999999998909"/>
    <n v="38"/>
    <n v="2.96"/>
    <d v="1899-12-30T14:48:00"/>
    <n v="2.96"/>
    <n v="0"/>
  </r>
  <r>
    <x v="714"/>
    <n v="1.5949599999999999"/>
    <n v="34.5"/>
    <n v="38.599999999998545"/>
    <n v="2.95"/>
    <d v="1899-12-30T09:52:00"/>
    <n v="0"/>
    <n v="2.95"/>
  </r>
  <r>
    <x v="715"/>
    <n v="1.59344"/>
    <n v="111.10000000000218"/>
    <n v="69.600000000000364"/>
    <n v="8.15"/>
    <d v="1899-12-31T13:33:00"/>
    <n v="0"/>
    <n v="8.15"/>
  </r>
  <r>
    <x v="716"/>
    <n v="1.5872999999999999"/>
    <n v="0"/>
    <n v="21.400000000001455"/>
    <n v="1.48"/>
    <d v="1899-12-30T09:27:00"/>
    <n v="0"/>
    <n v="1.48"/>
  </r>
  <r>
    <x v="717"/>
    <n v="1.5959399999999999"/>
    <n v="33"/>
    <n v="37.899999999999636"/>
    <n v="2.96"/>
    <d v="1899-12-30T11:21:00"/>
    <n v="0"/>
    <n v="2.96"/>
  </r>
  <r>
    <x v="718"/>
    <n v="1.5871900000000001"/>
    <n v="0"/>
    <n v="21.400000000001455"/>
    <n v="1.48"/>
    <d v="1899-12-30T07:45:00"/>
    <n v="0"/>
    <n v="1.48"/>
  </r>
  <r>
    <x v="719"/>
    <n v="1.60066"/>
    <n v="0"/>
    <n v="21.399999999999636"/>
    <n v="1.48"/>
    <d v="1899-12-30T07:10:00"/>
    <n v="1.48"/>
    <n v="0"/>
  </r>
  <r>
    <x v="720"/>
    <n v="1.60415"/>
    <n v="0"/>
    <n v="21.400000000001455"/>
    <n v="1.48"/>
    <d v="1899-12-30T00:09:00"/>
    <n v="0"/>
    <n v="1.48"/>
  </r>
  <r>
    <x v="721"/>
    <n v="1.5991299999999999"/>
    <n v="122.19999999999891"/>
    <n v="76.199999999998909"/>
    <n v="8.11"/>
    <d v="1900-01-01T15:02:00"/>
    <n v="8.11"/>
    <n v="0"/>
  </r>
  <r>
    <x v="722"/>
    <n v="1.59972"/>
    <n v="0"/>
    <n v="21.399999999999636"/>
    <n v="1.48"/>
    <d v="1899-12-30T02:28:00"/>
    <n v="1.48"/>
    <n v="0"/>
  </r>
  <r>
    <x v="723"/>
    <n v="1.5776600000000001"/>
    <n v="0"/>
    <n v="21.400000000001455"/>
    <n v="1.48"/>
    <d v="1899-12-30T02:45:00"/>
    <n v="1.48"/>
    <n v="0"/>
  </r>
  <r>
    <x v="724"/>
    <n v="1.5715699999999999"/>
    <n v="0"/>
    <n v="21.399999999999636"/>
    <n v="1.48"/>
    <d v="1899-12-30T00:00:00"/>
    <n v="1.48"/>
    <n v="0"/>
  </r>
  <r>
    <x v="725"/>
    <n v="1.58589"/>
    <n v="33.200000000000728"/>
    <n v="38"/>
    <n v="2.9699999999999998"/>
    <d v="1899-12-31T09:59:00"/>
    <n v="0"/>
    <n v="2.9699999999999998"/>
  </r>
  <r>
    <x v="726"/>
    <n v="1.60789"/>
    <n v="33"/>
    <n v="37.899999999999636"/>
    <n v="2.96"/>
    <d v="1899-12-30T11:58:00"/>
    <n v="2.96"/>
    <n v="0"/>
  </r>
  <r>
    <x v="727"/>
    <n v="1.6132899999999999"/>
    <n v="0"/>
    <n v="21.399999999999636"/>
    <n v="1.48"/>
    <d v="1899-12-30T04:03:00"/>
    <n v="0"/>
    <n v="1.48"/>
  </r>
  <r>
    <x v="728"/>
    <n v="1.61514"/>
    <n v="33"/>
    <n v="37.899999999999636"/>
    <n v="2.97"/>
    <d v="1899-12-30T04:30:00"/>
    <n v="0"/>
    <n v="2.97"/>
  </r>
  <r>
    <x v="729"/>
    <n v="1.63537"/>
    <n v="33.200000000000728"/>
    <n v="38.000000000001819"/>
    <n v="2.95"/>
    <d v="1899-12-31T10:24:00"/>
    <n v="0"/>
    <n v="2.95"/>
  </r>
  <r>
    <x v="730"/>
    <n v="1.6169800000000001"/>
    <n v="0"/>
    <n v="21.399999999997817"/>
    <n v="1.48"/>
    <d v="1899-12-30T04:03:00"/>
    <n v="1.48"/>
    <n v="0"/>
  </r>
  <r>
    <x v="731"/>
    <n v="1.6273200000000001"/>
    <n v="0"/>
    <n v="21.399999999997817"/>
    <n v="1.48"/>
    <d v="1899-12-30T05:57:00"/>
    <n v="1.48"/>
    <n v="0"/>
  </r>
  <r>
    <x v="732"/>
    <n v="1.6676"/>
    <n v="0"/>
    <n v="21.400000000001455"/>
    <n v="1.48"/>
    <d v="1899-12-30T01:34:00"/>
    <n v="1.48"/>
    <n v="0"/>
  </r>
  <r>
    <x v="733"/>
    <n v="1.6585799999999999"/>
    <n v="0"/>
    <n v="21.400000000001455"/>
    <n v="1.48"/>
    <d v="1899-12-30T01:26:00"/>
    <n v="1.48"/>
    <n v="0"/>
  </r>
  <r>
    <x v="734"/>
    <n v="1.6518900000000001"/>
    <n v="33.099999999998545"/>
    <n v="37.899999999997817"/>
    <n v="2.95"/>
    <d v="1899-12-30T07:05:00"/>
    <n v="2.95"/>
    <n v="0"/>
  </r>
  <r>
    <x v="735"/>
    <n v="1.6527700000000001"/>
    <n v="0"/>
    <n v="21.400000000001455"/>
    <n v="1.48"/>
    <d v="1899-12-30T00:52:00"/>
    <n v="1.48"/>
    <n v="0"/>
  </r>
  <r>
    <x v="736"/>
    <n v="1.63341"/>
    <n v="33.199999999998909"/>
    <n v="38"/>
    <n v="2.95"/>
    <d v="1899-12-30T22:27:00"/>
    <n v="2.95"/>
    <n v="0"/>
  </r>
  <r>
    <x v="737"/>
    <n v="1.6528700000000001"/>
    <n v="281.30000000000109"/>
    <n v="135.29999999999927"/>
    <n v="8.1100000000000012"/>
    <d v="1899-12-30T12:32:00"/>
    <n v="8.1100000000000012"/>
    <n v="0"/>
  </r>
  <r>
    <x v="738"/>
    <n v="1.64253"/>
    <n v="0"/>
    <n v="21.399999999997817"/>
    <n v="1.48"/>
    <d v="1899-12-30T00:20:00"/>
    <n v="0"/>
    <n v="1.48"/>
  </r>
  <r>
    <x v="739"/>
    <n v="1.64727"/>
    <n v="203.60000000000036"/>
    <n v="91.800000000001091"/>
    <n v="17.93"/>
    <d v="1900-01-02T00:30:00"/>
    <n v="0"/>
    <n v="17.93"/>
  </r>
  <r>
    <x v="740"/>
    <n v="1.63792"/>
    <n v="0"/>
    <n v="21.400000000001455"/>
    <n v="1.48"/>
    <d v="1899-12-30T00:09:00"/>
    <n v="1.48"/>
    <n v="0"/>
  </r>
  <r>
    <x v="741"/>
    <n v="1.6199300000000001"/>
    <n v="0"/>
    <n v="21.399999999997817"/>
    <n v="1.48"/>
    <d v="1899-12-30T10:30:00"/>
    <n v="1.48"/>
    <n v="0"/>
  </r>
  <r>
    <x v="742"/>
    <n v="1.6089100000000001"/>
    <n v="0"/>
    <n v="21.400000000001455"/>
    <n v="1.48"/>
    <d v="1899-12-30T11:21:00"/>
    <n v="1.48"/>
    <n v="0"/>
  </r>
  <r>
    <x v="743"/>
    <n v="1.6065400000000001"/>
    <n v="33.100000000002183"/>
    <n v="37.899999999999636"/>
    <n v="2.94"/>
    <d v="1899-12-31T22:04:00"/>
    <n v="2.94"/>
    <n v="0"/>
  </r>
  <r>
    <x v="744"/>
    <n v="1.62256"/>
    <n v="0"/>
    <n v="21.399999999999636"/>
    <n v="1.48"/>
    <d v="1899-12-30T00:38:00"/>
    <n v="1.48"/>
    <n v="0"/>
  </r>
  <r>
    <x v="745"/>
    <n v="1.6289899999999999"/>
    <n v="69.799999999999272"/>
    <n v="57.799999999999272"/>
    <n v="4.67"/>
    <d v="1900-01-02T09:00:00"/>
    <n v="0"/>
    <n v="4.67"/>
  </r>
  <r>
    <x v="746"/>
    <n v="1.60287"/>
    <n v="0"/>
    <n v="21.400000000001455"/>
    <n v="1.48"/>
    <d v="1899-12-30T03:06:00"/>
    <n v="0"/>
    <n v="1.48"/>
  </r>
  <r>
    <x v="747"/>
    <n v="1.62137"/>
    <n v="0"/>
    <n v="21.399999999999636"/>
    <n v="1.48"/>
    <d v="1899-12-30T15:12:00"/>
    <n v="0"/>
    <n v="1.48"/>
  </r>
  <r>
    <x v="748"/>
    <n v="1.6127100000000001"/>
    <n v="0"/>
    <n v="21.399999999997817"/>
    <n v="1.48"/>
    <d v="1899-12-30T08:15:00"/>
    <n v="1.48"/>
    <n v="0"/>
  </r>
  <r>
    <x v="749"/>
    <n v="1.6541699999999999"/>
    <n v="33.5"/>
    <n v="38.099999999998545"/>
    <n v="2.95"/>
    <d v="1899-12-30T06:52:00"/>
    <n v="2.95"/>
    <n v="0"/>
  </r>
  <r>
    <x v="750"/>
    <n v="1.64815"/>
    <n v="33.100000000002183"/>
    <n v="37.900000000001455"/>
    <n v="2.95"/>
    <d v="1899-12-30T12:45:00"/>
    <n v="2.95"/>
    <n v="0"/>
  </r>
  <r>
    <x v="751"/>
    <n v="1.61189"/>
    <n v="0"/>
    <n v="21.400000000001455"/>
    <n v="1.48"/>
    <d v="1899-12-30T01:50:00"/>
    <n v="1.48"/>
    <n v="0"/>
  </r>
  <r>
    <x v="752"/>
    <n v="1.6135200000000001"/>
    <n v="0"/>
    <n v="21.399999999999636"/>
    <n v="1.48"/>
    <d v="1899-12-30T05:44:00"/>
    <n v="0"/>
    <n v="1.48"/>
  </r>
  <r>
    <x v="753"/>
    <n v="1.6238699999999999"/>
    <n v="0"/>
    <n v="21.400000000001455"/>
    <n v="1.48"/>
    <d v="1899-12-30T02:15:00"/>
    <n v="1.48"/>
    <n v="0"/>
  </r>
  <r>
    <x v="754"/>
    <n v="1.6356900000000001"/>
    <n v="0"/>
    <n v="21.399999999997817"/>
    <n v="1.48"/>
    <d v="1899-12-30T03:25:00"/>
    <n v="1.48"/>
    <n v="0"/>
  </r>
  <r>
    <x v="755"/>
    <n v="1.64459"/>
    <n v="0"/>
    <n v="21.399999999997817"/>
    <n v="1.48"/>
    <d v="1899-12-30T00:22:00"/>
    <n v="1.48"/>
    <n v="0"/>
  </r>
  <r>
    <x v="756"/>
    <n v="1.6718999999999999"/>
    <n v="0"/>
    <n v="21.400000000001455"/>
    <n v="1.48"/>
    <d v="1899-12-30T06:28:00"/>
    <n v="0"/>
    <n v="1.48"/>
  </r>
  <r>
    <x v="757"/>
    <n v="1.6946600000000001"/>
    <n v="69.200000000000728"/>
    <n v="57.500000000003638"/>
    <n v="4.6499999999999995"/>
    <d v="1899-12-30T09:17:00"/>
    <n v="0"/>
    <n v="4.6499999999999995"/>
  </r>
  <r>
    <x v="758"/>
    <n v="1.70221"/>
    <n v="122.60000000000218"/>
    <n v="93.100000000002183"/>
    <n v="4.6500000000000004"/>
    <d v="1899-12-30T09:04:00"/>
    <n v="4.6500000000000004"/>
    <n v="0"/>
  </r>
  <r>
    <x v="759"/>
    <n v="1.6945399999999999"/>
    <n v="177.19999999999709"/>
    <n v="85.69999999999709"/>
    <n v="17.91"/>
    <d v="1899-12-30T14:07:00"/>
    <n v="0"/>
    <n v="17.91"/>
  </r>
  <r>
    <x v="760"/>
    <n v="1.69519"/>
    <n v="0"/>
    <n v="21.399999999997817"/>
    <n v="1.48"/>
    <d v="1899-12-30T00:21:00"/>
    <n v="1.48"/>
    <n v="0"/>
  </r>
  <r>
    <x v="761"/>
    <n v="1.69756"/>
    <n v="91.900000000001455"/>
    <n v="67.30000000000291"/>
    <n v="2.9400000000000004"/>
    <d v="1899-12-30T06:37:00"/>
    <n v="2.9400000000000004"/>
    <n v="0"/>
  </r>
  <r>
    <x v="762"/>
    <n v="1.70747"/>
    <n v="0"/>
    <n v="21.400000000001455"/>
    <n v="1.48"/>
    <d v="1899-12-30T01:46:00"/>
    <n v="0"/>
    <n v="1.48"/>
  </r>
  <r>
    <x v="763"/>
    <n v="1.7043299999999999"/>
    <n v="0"/>
    <n v="21.400000000001455"/>
    <n v="1.48"/>
    <d v="1899-12-30T00:09:00"/>
    <n v="1.48"/>
    <n v="0"/>
  </r>
  <r>
    <x v="764"/>
    <n v="1.7471699999999999"/>
    <n v="0"/>
    <n v="21.400000000001455"/>
    <n v="1.48"/>
    <d v="1899-12-30T00:09:00"/>
    <n v="1.48"/>
    <n v="0"/>
  </r>
  <r>
    <x v="765"/>
    <n v="1.7238"/>
    <n v="244.09999999999854"/>
    <n v="116.09999999999854"/>
    <n v="4.6500000000000004"/>
    <d v="1899-12-30T09:33:00"/>
    <n v="4.6500000000000004"/>
    <n v="0"/>
  </r>
  <r>
    <x v="766"/>
    <n v="1.7354700000000001"/>
    <n v="0"/>
    <n v="21.400000000001455"/>
    <n v="1.48"/>
    <d v="1899-12-30T00:05:00"/>
    <n v="0"/>
    <n v="1.48"/>
  </r>
  <r>
    <x v="767"/>
    <n v="1.7398400000000001"/>
    <n v="0"/>
    <n v="21.400000000001455"/>
    <n v="1.48"/>
    <d v="1899-12-30T00:03:00"/>
    <n v="0"/>
    <n v="1.48"/>
  </r>
  <r>
    <x v="768"/>
    <n v="1.7415499999999999"/>
    <n v="0"/>
    <n v="21.400000000001455"/>
    <n v="1.48"/>
    <d v="1899-12-30T00:49:00"/>
    <n v="0"/>
    <n v="1.48"/>
  </r>
  <r>
    <x v="769"/>
    <n v="1.74394"/>
    <n v="33.099999999998545"/>
    <n v="37.900000000001455"/>
    <n v="2.96"/>
    <d v="1899-12-30T04:15:00"/>
    <n v="0"/>
    <n v="2.96"/>
  </r>
  <r>
    <x v="770"/>
    <n v="1.73129"/>
    <n v="33.099999999998545"/>
    <n v="37.899999999997817"/>
    <n v="2.96"/>
    <d v="1899-12-30T05:12:00"/>
    <n v="2.96"/>
    <n v="0"/>
  </r>
  <r>
    <x v="771"/>
    <n v="1.7290000000000001"/>
    <n v="0"/>
    <n v="21.399999999997817"/>
    <n v="1.48"/>
    <d v="1899-12-30T01:20:00"/>
    <n v="1.48"/>
    <n v="0"/>
  </r>
  <r>
    <x v="772"/>
    <n v="1.73384"/>
    <n v="0"/>
    <n v="21.400000000001455"/>
    <n v="1.48"/>
    <d v="1899-12-30T00:12:00"/>
    <n v="0"/>
    <n v="1.48"/>
  </r>
  <r>
    <x v="773"/>
    <n v="1.7541899999999999"/>
    <n v="39.30000000000291"/>
    <n v="41"/>
    <n v="2.96"/>
    <d v="1899-12-30T05:05:00"/>
    <n v="0"/>
    <n v="2.96"/>
  </r>
  <r>
    <x v="774"/>
    <n v="1.75563"/>
    <n v="45.100000000002183"/>
    <n v="43.900000000001455"/>
    <n v="2.95"/>
    <d v="1899-12-30T03:05:00"/>
    <n v="0"/>
    <n v="2.95"/>
  </r>
  <r>
    <x v="775"/>
    <n v="1.7693099999999999"/>
    <n v="34"/>
    <n v="38.400000000001455"/>
    <n v="2.95"/>
    <d v="1899-12-30T01:57:00"/>
    <n v="2.95"/>
    <n v="0"/>
  </r>
  <r>
    <x v="776"/>
    <n v="1.76505"/>
    <n v="0"/>
    <n v="21.400000000001455"/>
    <n v="1.48"/>
    <d v="1899-12-30T00:17:00"/>
    <n v="1.48"/>
    <n v="0"/>
  </r>
  <r>
    <x v="777"/>
    <n v="1.8190999999999999"/>
    <n v="0"/>
    <n v="21.400000000001455"/>
    <n v="1.48"/>
    <d v="1899-12-30T01:29:00"/>
    <n v="1.48"/>
    <n v="0"/>
  </r>
  <r>
    <x v="778"/>
    <n v="1.8236000000000001"/>
    <n v="210.90000000000146"/>
    <n v="122.90000000000146"/>
    <n v="8.129999999999999"/>
    <d v="1899-12-30T19:27:00"/>
    <n v="8.129999999999999"/>
    <n v="0"/>
  </r>
  <r>
    <x v="779"/>
    <n v="1.7995000000000001"/>
    <n v="0"/>
    <n v="21.399999999997817"/>
    <n v="1.48"/>
    <d v="1899-12-30T00:21:00"/>
    <n v="1.48"/>
    <n v="0"/>
  </r>
  <r>
    <x v="780"/>
    <n v="1.7952600000000001"/>
    <n v="0"/>
    <n v="21.400000000001455"/>
    <n v="1.48"/>
    <d v="1899-12-30T01:00:00"/>
    <n v="0"/>
    <n v="1.48"/>
  </r>
  <r>
    <x v="781"/>
    <n v="1.7971699999999999"/>
    <n v="0"/>
    <n v="21.400000000001455"/>
    <n v="1.48"/>
    <d v="1899-12-30T01:07:00"/>
    <n v="0"/>
    <n v="1.48"/>
  </r>
  <r>
    <x v="782"/>
    <n v="1.7753699999999999"/>
    <n v="0"/>
    <n v="21.400000000001455"/>
    <n v="1.48"/>
    <d v="1899-12-30T00:14:00"/>
    <n v="0"/>
    <n v="1.48"/>
  </r>
  <r>
    <x v="783"/>
    <n v="1.7695700000000001"/>
    <n v="0"/>
    <n v="21.400000000001455"/>
    <n v="1.48"/>
    <d v="1899-12-30T00:55:00"/>
    <n v="0"/>
    <n v="1.48"/>
  </r>
  <r>
    <x v="784"/>
    <n v="1.76233"/>
    <n v="58.69999999999709"/>
    <n v="50.69999999999709"/>
    <n v="2.95"/>
    <d v="1899-12-30T02:59:00"/>
    <n v="0"/>
    <n v="2.95"/>
  </r>
  <r>
    <x v="785"/>
    <n v="1.7670399999999999"/>
    <n v="0"/>
    <n v="21.400000000001455"/>
    <n v="1.48"/>
    <d v="1899-12-30T03:22:00"/>
    <n v="1.48"/>
    <n v="0"/>
  </r>
  <r>
    <x v="786"/>
    <n v="1.7552000000000001"/>
    <n v="0"/>
    <n v="21.399999999997817"/>
    <n v="1.48"/>
    <d v="1899-12-30T00:11:00"/>
    <n v="1.48"/>
    <n v="0"/>
  </r>
  <r>
    <x v="787"/>
    <n v="1.7186399999999999"/>
    <n v="0"/>
    <n v="21.400000000001455"/>
    <n v="1.48"/>
    <d v="1899-12-30T00:29:00"/>
    <n v="1.48"/>
    <n v="0"/>
  </r>
  <r>
    <x v="788"/>
    <n v="1.7073199999999999"/>
    <n v="0"/>
    <n v="21.400000000001455"/>
    <n v="1.48"/>
    <d v="1899-12-30T00:32:00"/>
    <n v="0"/>
    <n v="1.48"/>
  </r>
  <r>
    <x v="789"/>
    <n v="1.71427"/>
    <n v="0"/>
    <n v="21.400000000001455"/>
    <n v="1.48"/>
    <d v="1899-12-30T00:08:00"/>
    <n v="0"/>
    <n v="1.48"/>
  </r>
  <r>
    <x v="790"/>
    <n v="1.71122"/>
    <n v="108.70000000000073"/>
    <n v="67.900000000001455"/>
    <n v="8.1"/>
    <d v="1899-12-30T15:37:00"/>
    <n v="0"/>
    <n v="8.1"/>
  </r>
  <r>
    <x v="791"/>
    <n v="1.7345900000000001"/>
    <n v="0"/>
    <n v="21.400000000001455"/>
    <n v="1.48"/>
    <d v="1899-12-30T00:27:00"/>
    <n v="0"/>
    <n v="1.48"/>
  </r>
  <r>
    <x v="792"/>
    <n v="1.7171099999999999"/>
    <n v="215.79999999999927"/>
    <n v="90.299999999999272"/>
    <n v="40.15"/>
    <d v="1900-01-01T17:01:00"/>
    <n v="0"/>
    <n v="40.15"/>
  </r>
  <r>
    <x v="793"/>
    <n v="1.71889"/>
    <n v="33.5"/>
    <n v="38.099999999998545"/>
    <n v="2.95"/>
    <d v="1899-12-30T03:55:00"/>
    <n v="2.95"/>
    <n v="0"/>
  </r>
  <r>
    <x v="794"/>
    <n v="1.70197"/>
    <n v="0"/>
    <n v="21.399999999997817"/>
    <n v="1.48"/>
    <d v="1899-12-30T00:02:00"/>
    <n v="1.48"/>
    <n v="0"/>
  </r>
  <r>
    <x v="795"/>
    <n v="1.72478"/>
    <n v="0"/>
    <n v="21.400000000001455"/>
    <n v="1.48"/>
    <d v="1899-12-30T00:11:00"/>
    <n v="0"/>
    <n v="1.48"/>
  </r>
  <r>
    <x v="796"/>
    <n v="1.7288600000000001"/>
    <n v="0"/>
    <n v="21.400000000001455"/>
    <n v="1.48"/>
    <d v="1899-12-30T00:25:00"/>
    <n v="0"/>
    <n v="1.48"/>
  </r>
  <r>
    <x v="797"/>
    <n v="1.7194100000000001"/>
    <n v="194.09999999999854"/>
    <n v="87.5"/>
    <n v="17.96"/>
    <d v="1899-12-31T08:52:00"/>
    <n v="0"/>
    <n v="17.96"/>
  </r>
  <r>
    <x v="798"/>
    <n v="1.7150099999999999"/>
    <n v="33.100000000002183"/>
    <n v="37.900000000001455"/>
    <n v="2.95"/>
    <d v="1899-12-30T00:34:00"/>
    <n v="2.95"/>
    <n v="0"/>
  </r>
  <r>
    <x v="799"/>
    <n v="1.7142500000000001"/>
    <n v="46.000000000003638"/>
    <n v="44.400000000001455"/>
    <n v="2.96"/>
    <d v="1899-12-30T04:04:00"/>
    <n v="2.96"/>
    <n v="0"/>
  </r>
  <r>
    <x v="800"/>
    <n v="1.69617"/>
    <n v="0"/>
    <n v="21.400000000001455"/>
    <n v="1.48"/>
    <d v="1899-12-30T02:29:00"/>
    <n v="0"/>
    <n v="1.48"/>
  </r>
  <r>
    <x v="801"/>
    <n v="1.6896899999999999"/>
    <n v="0"/>
    <n v="21.400000000001455"/>
    <n v="1.48"/>
    <d v="1899-12-30T02:43:00"/>
    <n v="1.48"/>
    <n v="0"/>
  </r>
  <r>
    <x v="802"/>
    <n v="1.68858"/>
    <n v="0"/>
    <n v="21.400000000001455"/>
    <n v="1.48"/>
    <d v="1899-12-30T00:24:00"/>
    <n v="1.48"/>
    <n v="0"/>
  </r>
  <r>
    <x v="803"/>
    <n v="1.69425"/>
    <n v="0"/>
    <n v="21.400000000001455"/>
    <n v="1.48"/>
    <d v="1899-12-30T03:49:00"/>
    <n v="0"/>
    <n v="1.48"/>
  </r>
  <r>
    <x v="804"/>
    <n v="1.6659999999999999"/>
    <n v="0"/>
    <n v="21.400000000001455"/>
    <n v="1.48"/>
    <d v="1899-12-30T01:21:00"/>
    <n v="0"/>
    <n v="1.48"/>
  </r>
  <r>
    <x v="805"/>
    <n v="1.6627400000000001"/>
    <n v="108.90000000000146"/>
    <n v="68.100000000002183"/>
    <n v="8.1"/>
    <d v="1899-12-30T22:09:00"/>
    <n v="0"/>
    <n v="8.1"/>
  </r>
  <r>
    <x v="806"/>
    <n v="1.6632"/>
    <n v="0"/>
    <n v="21.400000000001455"/>
    <n v="1.48"/>
    <d v="1899-12-30T00:10:00"/>
    <n v="0"/>
    <n v="1.48"/>
  </r>
  <r>
    <x v="807"/>
    <n v="1.6652100000000001"/>
    <n v="0"/>
    <n v="21.399999999997817"/>
    <n v="1.48"/>
    <d v="1899-12-30T00:44:00"/>
    <n v="1.48"/>
    <n v="0"/>
  </r>
  <r>
    <x v="808"/>
    <n v="1.6941999999999999"/>
    <n v="0"/>
    <n v="21.400000000001455"/>
    <n v="1.48"/>
    <d v="1899-12-30T00:57:00"/>
    <n v="0"/>
    <n v="1.48"/>
  </r>
  <r>
    <x v="809"/>
    <n v="1.7004600000000001"/>
    <n v="0"/>
    <n v="21.400000000001455"/>
    <n v="1.48"/>
    <d v="1899-12-30T00:49:00"/>
    <n v="0"/>
    <n v="1.48"/>
  </r>
  <r>
    <x v="810"/>
    <n v="1.7125600000000001"/>
    <n v="33"/>
    <n v="37.900000000001455"/>
    <n v="2.97"/>
    <d v="1899-12-30T05:54:00"/>
    <n v="0"/>
    <n v="2.97"/>
  </r>
  <r>
    <x v="811"/>
    <n v="1.70733"/>
    <n v="0"/>
    <n v="21.400000000001455"/>
    <n v="1.49"/>
    <d v="1899-12-30T00:52:00"/>
    <n v="1.49"/>
    <n v="0"/>
  </r>
  <r>
    <x v="812"/>
    <n v="1.6911"/>
    <n v="295.80000000000291"/>
    <n v="83.900000000001455"/>
    <n v="122.95000000000002"/>
    <d v="1900-01-01T15:35:00"/>
    <n v="0"/>
    <n v="122.95000000000002"/>
  </r>
  <r>
    <x v="813"/>
    <n v="1.6684000000000001"/>
    <n v="0"/>
    <n v="21.399999999997817"/>
    <n v="1.48"/>
    <d v="1899-12-30T00:39:00"/>
    <n v="1.48"/>
    <n v="0"/>
  </r>
  <r>
    <x v="814"/>
    <n v="1.6718"/>
    <n v="33.100000000002183"/>
    <n v="37.900000000001455"/>
    <n v="2.95"/>
    <d v="1899-12-30T01:45:00"/>
    <n v="0"/>
    <n v="2.95"/>
  </r>
  <r>
    <x v="815"/>
    <n v="1.6728000000000001"/>
    <n v="0"/>
    <n v="21.400000000001455"/>
    <n v="1.48"/>
    <d v="1899-12-30T03:14:00"/>
    <n v="1.48"/>
    <n v="0"/>
  </r>
  <r>
    <x v="816"/>
    <n v="1.6657"/>
    <n v="0"/>
    <n v="21.400000000001455"/>
    <n v="1.48"/>
    <d v="1899-12-30T01:28:00"/>
    <n v="1.48"/>
    <n v="0"/>
  </r>
  <r>
    <x v="817"/>
    <n v="1.67232"/>
    <n v="0"/>
    <n v="21.400000000001455"/>
    <n v="1.48"/>
    <d v="1899-12-30T01:37:00"/>
    <n v="0"/>
    <n v="1.48"/>
  </r>
  <r>
    <x v="818"/>
    <n v="1.67523"/>
    <n v="0"/>
    <n v="21.400000000001455"/>
    <n v="1.48"/>
    <d v="1899-12-30T00:22:00"/>
    <n v="1.48"/>
    <n v="0"/>
  </r>
  <r>
    <x v="819"/>
    <n v="1.6781999999999999"/>
    <n v="115.29999999999927"/>
    <n v="72.099999999998545"/>
    <n v="8.120000000000001"/>
    <d v="1899-12-30T22:08:00"/>
    <n v="0"/>
    <n v="8.120000000000001"/>
  </r>
  <r>
    <x v="820"/>
    <n v="1.6749099999999999"/>
    <n v="238.20000000000073"/>
    <n v="96.399999999997817"/>
    <n v="40.17"/>
    <d v="1900-01-01T15:38:00"/>
    <n v="0"/>
    <n v="40.17"/>
  </r>
  <r>
    <x v="821"/>
    <n v="1.6825600000000001"/>
    <n v="0"/>
    <n v="21.399999999997817"/>
    <n v="1.48"/>
    <d v="1899-12-30T08:04:00"/>
    <n v="1.48"/>
    <n v="0"/>
  </r>
  <r>
    <x v="822"/>
    <n v="1.6668099999999999"/>
    <n v="0"/>
    <n v="21.400000000001455"/>
    <n v="1.48"/>
    <d v="1899-12-30T00:19:00"/>
    <n v="1.48"/>
    <n v="0"/>
  </r>
  <r>
    <x v="823"/>
    <n v="1.67337"/>
    <n v="33"/>
    <n v="37.900000000001455"/>
    <n v="2.97"/>
    <d v="1899-12-30T04:18:00"/>
    <n v="0"/>
    <n v="2.97"/>
  </r>
  <r>
    <x v="824"/>
    <n v="1.65608"/>
    <n v="0"/>
    <n v="21.400000000001455"/>
    <n v="1.48"/>
    <d v="1899-12-30T01:44:00"/>
    <n v="1.48"/>
    <n v="0"/>
  </r>
  <r>
    <x v="825"/>
    <n v="1.65158"/>
    <n v="0"/>
    <n v="21.400000000001455"/>
    <n v="1.48"/>
    <d v="1899-12-30T02:09:00"/>
    <n v="1.48"/>
    <n v="0"/>
  </r>
  <r>
    <x v="826"/>
    <n v="1.64981"/>
    <n v="33.099999999998545"/>
    <n v="37.900000000001455"/>
    <n v="2.96"/>
    <d v="1899-12-30T05:01:00"/>
    <n v="2.96"/>
    <n v="0"/>
  </r>
  <r>
    <x v="827"/>
    <n v="1.6628499999999999"/>
    <n v="234.09999999999854"/>
    <n v="120.79999999999927"/>
    <n v="8.139999999999997"/>
    <d v="1900-01-01T13:33:00"/>
    <n v="8.139999999999997"/>
    <n v="0"/>
  </r>
  <r>
    <x v="828"/>
    <n v="1.66778"/>
    <n v="0"/>
    <n v="21.399999999997817"/>
    <n v="1.48"/>
    <d v="1899-12-30T02:26:00"/>
    <n v="0"/>
    <n v="1.48"/>
  </r>
  <r>
    <x v="829"/>
    <n v="1.66533"/>
    <n v="0"/>
    <n v="21.400000000001455"/>
    <n v="1.48"/>
    <d v="1899-12-30T04:08:00"/>
    <n v="0"/>
    <n v="1.48"/>
  </r>
  <r>
    <x v="830"/>
    <n v="1.6677599999999999"/>
    <n v="0"/>
    <n v="21.399999999997817"/>
    <n v="1.48"/>
    <d v="1899-12-30T01:44:00"/>
    <n v="0"/>
    <n v="1.48"/>
  </r>
  <r>
    <x v="831"/>
    <n v="1.6535299999999999"/>
    <n v="33"/>
    <n v="37.899999999997817"/>
    <n v="2.96"/>
    <d v="1899-12-30T03:09:00"/>
    <n v="0"/>
    <n v="2.96"/>
  </r>
  <r>
    <x v="832"/>
    <n v="1.6095999999999999"/>
    <n v="0"/>
    <n v="21.399999999999636"/>
    <n v="1.48"/>
    <d v="1899-12-30T00:00:00"/>
    <n v="1.48"/>
    <n v="0"/>
  </r>
  <r>
    <x v="833"/>
    <n v="1.62768"/>
    <n v="0"/>
    <n v="21.399999999999636"/>
    <n v="1.48"/>
    <d v="1899-12-30T02:05:00"/>
    <n v="0"/>
    <n v="1.48"/>
  </r>
  <r>
    <x v="834"/>
    <n v="1.6308199999999999"/>
    <n v="0"/>
    <n v="21.399999999999636"/>
    <n v="1.48"/>
    <d v="1899-12-30T00:12:00"/>
    <n v="0"/>
    <n v="1.48"/>
  </r>
  <r>
    <x v="835"/>
    <n v="1.6237900000000001"/>
    <n v="156.10000000000036"/>
    <n v="79.599999999998545"/>
    <n v="17.95"/>
    <d v="1899-12-31T15:47:00"/>
    <n v="17.95"/>
    <n v="0"/>
  </r>
  <r>
    <x v="836"/>
    <n v="1.6190199999999999"/>
    <n v="33.100000000002183"/>
    <n v="37.899999999999636"/>
    <n v="2.96"/>
    <d v="1899-12-30T12:41:00"/>
    <n v="0"/>
    <n v="2.96"/>
  </r>
  <r>
    <x v="837"/>
    <n v="1.6274599999999999"/>
    <n v="33.100000000000364"/>
    <n v="37.900000000001455"/>
    <n v="2.96"/>
    <d v="1899-12-30T07:03:00"/>
    <n v="2.96"/>
    <n v="0"/>
  </r>
  <r>
    <x v="838"/>
    <n v="1.6373899999999999"/>
    <n v="0"/>
    <n v="21.399999999999636"/>
    <n v="1.48"/>
    <d v="1899-12-30T00:09:00"/>
    <n v="1.48"/>
    <n v="0"/>
  </r>
  <r>
    <x v="839"/>
    <n v="1.65059"/>
    <n v="0"/>
    <n v="21.399999999997817"/>
    <n v="1.48"/>
    <d v="1899-12-30T01:47:00"/>
    <n v="1.48"/>
    <n v="0"/>
  </r>
  <r>
    <x v="840"/>
    <n v="1.6397600000000001"/>
    <n v="0"/>
    <n v="21.399999999997817"/>
    <n v="1.48"/>
    <d v="1899-12-30T00:22:00"/>
    <n v="1.48"/>
    <n v="0"/>
  </r>
  <r>
    <x v="841"/>
    <n v="1.6465099999999999"/>
    <n v="0"/>
    <n v="21.399999999997817"/>
    <n v="1.48"/>
    <d v="1899-12-30T00:35:00"/>
    <n v="0"/>
    <n v="1.48"/>
  </r>
  <r>
    <x v="842"/>
    <n v="1.6447700000000001"/>
    <n v="54.299999999999272"/>
    <n v="48.5"/>
    <n v="2.95"/>
    <d v="1899-12-30T05:00:00"/>
    <n v="0"/>
    <n v="2.95"/>
  </r>
  <r>
    <x v="843"/>
    <n v="1.6402000000000001"/>
    <n v="154.49999999999818"/>
    <n v="92.199999999998909"/>
    <n v="8.1499999999999986"/>
    <d v="1899-12-30T15:45:00"/>
    <n v="0"/>
    <n v="8.1499999999999986"/>
  </r>
  <r>
    <x v="844"/>
    <n v="1.6339300000000001"/>
    <n v="147.10000000000036"/>
    <n v="75.699999999998909"/>
    <n v="8.129999999999999"/>
    <d v="1899-12-30T16:37:00"/>
    <n v="8.129999999999999"/>
    <n v="0"/>
  </r>
  <r>
    <x v="845"/>
    <n v="1.6272500000000001"/>
    <n v="0"/>
    <n v="21.399999999999636"/>
    <n v="1.48"/>
    <d v="1899-12-30T00:20:00"/>
    <n v="1.48"/>
    <n v="0"/>
  </r>
  <r>
    <x v="846"/>
    <n v="1.63856"/>
    <n v="0"/>
    <n v="21.399999999997817"/>
    <n v="1.48"/>
    <d v="1899-12-30T01:15:00"/>
    <n v="0"/>
    <n v="1.48"/>
  </r>
  <r>
    <x v="847"/>
    <n v="1.6348"/>
    <n v="0"/>
    <n v="21.399999999999636"/>
    <n v="1.48"/>
    <d v="1899-12-30T00:14:00"/>
    <n v="0"/>
    <n v="1.48"/>
  </r>
  <r>
    <x v="848"/>
    <n v="1.6371199999999999"/>
    <n v="0"/>
    <n v="21.399999999997817"/>
    <n v="1.48"/>
    <d v="1899-12-30T00:05:00"/>
    <n v="0"/>
    <n v="1.48"/>
  </r>
  <r>
    <x v="849"/>
    <n v="1.6266099999999999"/>
    <n v="0"/>
    <n v="21.400000000001455"/>
    <n v="1.48"/>
    <d v="1899-12-30T11:53:00"/>
    <n v="1.48"/>
    <n v="0"/>
  </r>
  <r>
    <x v="850"/>
    <n v="1.63148"/>
    <n v="69.300000000001091"/>
    <n v="57.500000000001819"/>
    <n v="4.66"/>
    <d v="1899-12-30T12:16:00"/>
    <n v="0"/>
    <n v="4.66"/>
  </r>
  <r>
    <x v="851"/>
    <n v="1.6332199999999999"/>
    <n v="0"/>
    <n v="21.399999999999636"/>
    <n v="1.48"/>
    <d v="1899-12-30T00:40:00"/>
    <n v="1.48"/>
    <n v="0"/>
  </r>
  <r>
    <x v="852"/>
    <n v="1.63029"/>
    <n v="0"/>
    <n v="21.400000000001455"/>
    <n v="1.48"/>
    <d v="1899-12-30T01:38:00"/>
    <n v="1.48"/>
    <n v="0"/>
  </r>
  <r>
    <x v="853"/>
    <n v="1.63968"/>
    <n v="0"/>
    <n v="21.400000000001455"/>
    <n v="1.48"/>
    <d v="1899-12-30T00:23:00"/>
    <n v="1.48"/>
    <n v="0"/>
  </r>
  <r>
    <x v="854"/>
    <n v="1.6351599999999999"/>
    <n v="0"/>
    <n v="21.399999999999636"/>
    <n v="1.48"/>
    <d v="1899-12-30T01:27:00"/>
    <n v="1.48"/>
    <n v="0"/>
  </r>
  <r>
    <x v="855"/>
    <n v="1.6276200000000001"/>
    <n v="0"/>
    <n v="21.399999999999636"/>
    <n v="1.48"/>
    <d v="1899-12-30T04:50:00"/>
    <n v="1.48"/>
    <n v="0"/>
  </r>
  <r>
    <x v="856"/>
    <n v="1.62687"/>
    <n v="0"/>
    <n v="21.400000000001455"/>
    <n v="1.48"/>
    <d v="1899-12-30T04:11:00"/>
    <n v="0"/>
    <n v="1.48"/>
  </r>
  <r>
    <x v="857"/>
    <n v="1.61324"/>
    <n v="0"/>
    <n v="21.400000000001455"/>
    <n v="1.48"/>
    <d v="1899-12-30T01:24:00"/>
    <n v="1.48"/>
    <n v="0"/>
  </r>
  <r>
    <x v="858"/>
    <n v="1.61416"/>
    <n v="33.300000000001091"/>
    <n v="38"/>
    <n v="2.9400000000000004"/>
    <d v="1899-12-30T03:39:00"/>
    <n v="2.9400000000000004"/>
    <n v="0"/>
  </r>
  <r>
    <x v="859"/>
    <n v="1.6158600000000001"/>
    <n v="0"/>
    <n v="21.399999999999636"/>
    <n v="1.48"/>
    <d v="1899-12-30T00:06:00"/>
    <n v="0"/>
    <n v="1.48"/>
  </r>
  <r>
    <x v="860"/>
    <n v="1.6438299999999999"/>
    <n v="33.000000000003638"/>
    <n v="37.900000000001455"/>
    <n v="2.97"/>
    <d v="1899-12-30T18:22:00"/>
    <n v="0"/>
    <n v="2.97"/>
  </r>
  <r>
    <x v="861"/>
    <n v="1.6459699999999999"/>
    <n v="206.39999999999782"/>
    <n v="94.19999999999709"/>
    <n v="17.96"/>
    <d v="1900-01-03T01:36:00"/>
    <n v="17.96"/>
    <n v="0"/>
  </r>
  <r>
    <x v="862"/>
    <n v="1.64672"/>
    <n v="0"/>
    <n v="21.400000000001455"/>
    <n v="1.48"/>
    <d v="1899-12-30T11:04:00"/>
    <n v="0"/>
    <n v="1.48"/>
  </r>
  <r>
    <x v="863"/>
    <n v="1.6487000000000001"/>
    <n v="0"/>
    <n v="21.400000000001455"/>
    <n v="1.48"/>
    <d v="1899-12-30T04:15:00"/>
    <n v="0"/>
    <n v="1.48"/>
  </r>
  <r>
    <x v="864"/>
    <n v="1.6480999999999999"/>
    <n v="33.899999999997817"/>
    <n v="38.299999999999272"/>
    <n v="2.96"/>
    <d v="1899-12-30T11:47:00"/>
    <n v="0"/>
    <n v="2.96"/>
  </r>
  <r>
    <x v="865"/>
    <n v="1.6462300000000001"/>
    <n v="70.299999999999272"/>
    <n v="58.200000000000728"/>
    <n v="4.66"/>
    <d v="1899-12-30T10:33:00"/>
    <n v="4.66"/>
    <n v="0"/>
  </r>
  <r>
    <x v="866"/>
    <n v="1.62164"/>
    <n v="33.099999999998545"/>
    <n v="37.899999999999636"/>
    <n v="2.95"/>
    <d v="1899-12-30T21:52:00"/>
    <n v="0"/>
    <n v="2.95"/>
  </r>
  <r>
    <x v="867"/>
    <n v="1.6235299999999999"/>
    <n v="0"/>
    <n v="21.399999999999636"/>
    <n v="1.48"/>
    <d v="1899-12-30T03:15:00"/>
    <n v="1.48"/>
    <n v="0"/>
  </r>
  <r>
    <x v="868"/>
    <n v="1.6287100000000001"/>
    <n v="70.300000000001091"/>
    <n v="58.200000000000728"/>
    <n v="4.6400000000000006"/>
    <d v="1899-12-30T17:29:00"/>
    <n v="4.6400000000000006"/>
    <n v="0"/>
  </r>
  <r>
    <x v="869"/>
    <n v="1.6151599999999999"/>
    <n v="43.800000000001091"/>
    <n v="43.30000000000291"/>
    <n v="2.96"/>
    <d v="1899-12-30T06:59:00"/>
    <n v="2.96"/>
    <n v="0"/>
  </r>
  <r>
    <x v="870"/>
    <n v="1.6209199999999999"/>
    <n v="0"/>
    <n v="21.400000000001455"/>
    <n v="1.48"/>
    <d v="1899-12-30T01:09:00"/>
    <n v="1.48"/>
    <n v="0"/>
  </r>
  <r>
    <x v="871"/>
    <n v="1.6283799999999999"/>
    <n v="0"/>
    <n v="21.399999999999636"/>
    <n v="1.48"/>
    <d v="1899-12-30T00:09:00"/>
    <n v="1.48"/>
    <n v="0"/>
  </r>
  <r>
    <x v="872"/>
    <n v="1.65343"/>
    <n v="0"/>
    <n v="21.400000000001455"/>
    <n v="1.48"/>
    <d v="1899-12-30T03:28:00"/>
    <n v="1.48"/>
    <n v="0"/>
  </r>
  <r>
    <x v="873"/>
    <n v="1.6552800000000001"/>
    <n v="73.400000000001455"/>
    <n v="60.299999999999272"/>
    <n v="4.6499999999999995"/>
    <d v="1899-12-30T20:25:00"/>
    <n v="0"/>
    <n v="4.6499999999999995"/>
  </r>
  <r>
    <x v="874"/>
    <n v="1.63825"/>
    <n v="33.099999999998545"/>
    <n v="37.899999999999636"/>
    <n v="2.95"/>
    <d v="1899-12-31T03:55:00"/>
    <n v="0"/>
    <n v="2.95"/>
  </r>
  <r>
    <x v="875"/>
    <n v="1.63486"/>
    <n v="0"/>
    <n v="21.399999999999636"/>
    <n v="1.48"/>
    <d v="1899-12-30T02:56:00"/>
    <n v="1.48"/>
    <n v="0"/>
  </r>
  <r>
    <x v="876"/>
    <n v="1.65774"/>
    <n v="294.89999999999964"/>
    <n v="84.69999999999709"/>
    <n v="123.10000000000002"/>
    <d v="1900-01-05T07:38:00"/>
    <n v="123.10000000000002"/>
    <n v="0"/>
  </r>
  <r>
    <x v="877"/>
    <n v="1.65638"/>
    <n v="0"/>
    <n v="21.400000000001455"/>
    <n v="1.48"/>
    <d v="1899-12-30T02:00:00"/>
    <n v="0"/>
    <n v="1.48"/>
  </r>
  <r>
    <x v="878"/>
    <n v="1.6605000000000001"/>
    <n v="0"/>
    <n v="21.399999999997817"/>
    <n v="1.48"/>
    <d v="1899-12-30T03:30:00"/>
    <n v="0"/>
    <n v="1.48"/>
  </r>
  <r>
    <x v="879"/>
    <n v="1.6615800000000001"/>
    <n v="33.299999999999272"/>
    <n v="38"/>
    <n v="2.9400000000000004"/>
    <d v="1899-12-30T06:17:00"/>
    <n v="2.9400000000000004"/>
    <n v="0"/>
  </r>
  <r>
    <x v="880"/>
    <n v="1.66221"/>
    <n v="117.60000000000218"/>
    <n v="71.299999999999272"/>
    <n v="8.1"/>
    <d v="1899-12-31T02:29:00"/>
    <n v="0"/>
    <n v="8.1"/>
  </r>
  <r>
    <x v="881"/>
    <n v="1.63409"/>
    <n v="0"/>
    <n v="21.400000000001455"/>
    <n v="1.48"/>
    <d v="1899-12-30T00:52:00"/>
    <n v="1.48"/>
    <n v="0"/>
  </r>
  <r>
    <x v="882"/>
    <n v="1.62792"/>
    <n v="69.500000000001819"/>
    <n v="57.600000000000364"/>
    <n v="4.6400000000000006"/>
    <d v="1899-12-31T03:44:00"/>
    <n v="4.6400000000000006"/>
    <n v="0"/>
  </r>
  <r>
    <x v="883"/>
    <n v="1.6339600000000001"/>
    <n v="0"/>
    <n v="21.399999999999636"/>
    <n v="1.48"/>
    <d v="1899-12-30T02:58:00"/>
    <n v="0"/>
    <n v="1.48"/>
  </r>
  <r>
    <x v="884"/>
    <n v="1.6195999999999999"/>
    <n v="0"/>
    <n v="21.400000000001455"/>
    <n v="1.48"/>
    <d v="1899-12-30T16:56:00"/>
    <n v="0"/>
    <n v="1.48"/>
  </r>
  <r>
    <x v="885"/>
    <n v="1.62453"/>
    <n v="0"/>
    <n v="21.400000000001455"/>
    <n v="1.48"/>
    <d v="1899-12-30T00:38:00"/>
    <n v="0"/>
    <n v="1.48"/>
  </r>
  <r>
    <x v="886"/>
    <n v="1.6250599999999999"/>
    <n v="157.89999999999964"/>
    <n v="80.600000000000364"/>
    <n v="17.950000000000003"/>
    <d v="1899-12-31T22:17:00"/>
    <n v="0"/>
    <n v="17.9500000000000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87">
  <r>
    <x v="0"/>
    <n v="1.4378500000000001"/>
    <n v="192.89999999999964"/>
    <n v="84.799999999999272"/>
    <n v="8.1199999999999992"/>
    <d v="1899-12-30T10:07:00"/>
    <n v="1.002469135802469E-2"/>
    <n v="0"/>
    <n v="1.002469135802469E-2"/>
  </r>
  <r>
    <x v="1"/>
    <n v="1.41703"/>
    <n v="37.799999999999272"/>
    <n v="40.299999999999272"/>
    <n v="2.96"/>
    <d v="1899-12-30T03:52:00"/>
    <n v="3.6543209876543211E-3"/>
    <n v="0"/>
    <n v="3.6543209876543211E-3"/>
  </r>
  <r>
    <x v="2"/>
    <n v="1.4119999999999999"/>
    <n v="0"/>
    <n v="21.399999999999636"/>
    <n v="1.48"/>
    <d v="1899-12-30T00:24:00"/>
    <n v="1.8271604938271606E-3"/>
    <n v="1.8271604938271606E-3"/>
    <n v="0"/>
  </r>
  <r>
    <x v="3"/>
    <n v="1.4105399999999999"/>
    <n v="0"/>
    <n v="21.399999999997817"/>
    <n v="1.48"/>
    <d v="1899-12-30T00:24:00"/>
    <n v="1.8271604938271606E-3"/>
    <n v="0"/>
    <n v="1.8271604938271606E-3"/>
  </r>
  <r>
    <x v="4"/>
    <n v="1.4154"/>
    <n v="0"/>
    <n v="21.399999999999636"/>
    <n v="1.48"/>
    <d v="1899-12-30T02:53:00"/>
    <n v="1.8271604938271606E-3"/>
    <n v="0"/>
    <n v="1.8271604938271606E-3"/>
  </r>
  <r>
    <x v="5"/>
    <n v="1.4172"/>
    <n v="0"/>
    <n v="21.399999999999636"/>
    <n v="1.48"/>
    <d v="1899-12-30T08:04:00"/>
    <n v="1.8271604938271606E-3"/>
    <n v="0"/>
    <n v="1.8271604938271606E-3"/>
  </r>
  <r>
    <x v="6"/>
    <n v="1.4145099999999999"/>
    <n v="84.400000000001455"/>
    <n v="67.599999999998545"/>
    <n v="4.66"/>
    <d v="1899-12-30T16:44:00"/>
    <n v="5.7530864197530866E-3"/>
    <n v="0"/>
    <n v="5.7530864197530866E-3"/>
  </r>
  <r>
    <x v="7"/>
    <n v="1.4105099999999999"/>
    <n v="0"/>
    <n v="21.400000000001455"/>
    <n v="1.48"/>
    <d v="1899-12-30T01:37:00"/>
    <n v="1.8271604938271606E-3"/>
    <n v="1.8271604938271606E-3"/>
    <n v="0"/>
  </r>
  <r>
    <x v="8"/>
    <n v="1.40896"/>
    <n v="71.299999999999272"/>
    <n v="58.199999999998909"/>
    <n v="4.66"/>
    <d v="1899-12-30T04:27:00"/>
    <n v="5.7530864197530866E-3"/>
    <n v="5.7530864197530866E-3"/>
    <n v="0"/>
  </r>
  <r>
    <x v="9"/>
    <n v="1.4153500000000001"/>
    <n v="0"/>
    <n v="21.400000000001455"/>
    <n v="1.48"/>
    <d v="1899-12-30T00:01:00"/>
    <n v="1.8271604938271606E-3"/>
    <n v="0"/>
    <n v="1.8271604938271606E-3"/>
  </r>
  <r>
    <x v="10"/>
    <n v="1.4283999999999999"/>
    <n v="0"/>
    <n v="21.399999999997817"/>
    <n v="1.48"/>
    <d v="1899-12-30T00:01:00"/>
    <n v="1.8271604938271606E-3"/>
    <n v="0"/>
    <n v="1.8271604938271606E-3"/>
  </r>
  <r>
    <x v="11"/>
    <n v="1.4337599999999999"/>
    <n v="0"/>
    <n v="21.399999999999636"/>
    <n v="1.48"/>
    <d v="1899-12-30T02:21:00"/>
    <n v="1.8271604938271606E-3"/>
    <n v="0"/>
    <n v="1.8271604938271606E-3"/>
  </r>
  <r>
    <x v="12"/>
    <n v="1.4367799999999999"/>
    <n v="0"/>
    <n v="21.399999999999636"/>
    <n v="1.48"/>
    <d v="1899-12-30T01:37:00"/>
    <n v="1.8271604938271606E-3"/>
    <n v="0"/>
    <n v="1.8271604938271606E-3"/>
  </r>
  <r>
    <x v="13"/>
    <n v="1.4159200000000001"/>
    <n v="328.5"/>
    <n v="126.10000000000036"/>
    <n v="17.910000000000004"/>
    <d v="1899-12-31T03:16:00"/>
    <n v="2.2111111111111116E-2"/>
    <n v="0"/>
    <n v="2.2111111111111116E-2"/>
  </r>
  <r>
    <x v="14"/>
    <n v="1.4307300000000001"/>
    <n v="0"/>
    <n v="21.399999999999636"/>
    <n v="1.48"/>
    <d v="1899-12-30T02:14:00"/>
    <n v="1.8271604938271606E-3"/>
    <n v="1.8271604938271606E-3"/>
    <n v="0"/>
  </r>
  <r>
    <x v="15"/>
    <n v="1.4284300000000001"/>
    <n v="0"/>
    <n v="21.399999999997817"/>
    <n v="1.48"/>
    <d v="1899-12-30T00:43:00"/>
    <n v="1.8271604938271606E-3"/>
    <n v="1.8271604938271606E-3"/>
    <n v="0"/>
  </r>
  <r>
    <x v="16"/>
    <n v="1.41334"/>
    <n v="33.300000000001091"/>
    <n v="38.000000000001819"/>
    <n v="2.96"/>
    <d v="1899-12-30T08:15:00"/>
    <n v="3.6543209876543211E-3"/>
    <n v="3.6543209876543211E-3"/>
    <n v="0"/>
  </r>
  <r>
    <x v="17"/>
    <n v="1.40934"/>
    <n v="0"/>
    <n v="21.400000000001455"/>
    <n v="1.48"/>
    <d v="1899-12-30T01:41:00"/>
    <n v="1.8271604938271606E-3"/>
    <n v="1.8271604938271606E-3"/>
    <n v="0"/>
  </r>
  <r>
    <x v="18"/>
    <n v="1.4144300000000001"/>
    <n v="0"/>
    <n v="21.399999999999636"/>
    <n v="1.48"/>
    <d v="1899-12-30T00:12:00"/>
    <n v="1.8271604938271606E-3"/>
    <n v="1.8271604938271606E-3"/>
    <n v="0"/>
  </r>
  <r>
    <x v="19"/>
    <n v="1.417"/>
    <n v="0"/>
    <n v="21.400000000001455"/>
    <n v="1.48"/>
    <d v="1899-12-30T00:28:00"/>
    <n v="1.8271604938271606E-3"/>
    <n v="1.8271604938271606E-3"/>
    <n v="0"/>
  </r>
  <r>
    <x v="20"/>
    <n v="1.41733"/>
    <n v="54.300000000001091"/>
    <n v="48.5"/>
    <n v="2.96"/>
    <d v="1899-12-30T02:58:00"/>
    <n v="3.6543209876543211E-3"/>
    <n v="0"/>
    <n v="3.6543209876543211E-3"/>
  </r>
  <r>
    <x v="21"/>
    <n v="1.4184000000000001"/>
    <n v="45"/>
    <n v="43.899999999997817"/>
    <n v="2.96"/>
    <d v="1899-12-30T14:20:00"/>
    <n v="3.6543209876543211E-3"/>
    <n v="3.6543209876543211E-3"/>
    <n v="0"/>
  </r>
  <r>
    <x v="22"/>
    <n v="1.4224699999999999"/>
    <n v="81.500000000001819"/>
    <n v="65.299999999999272"/>
    <n v="4.67"/>
    <d v="1899-12-30T17:13:00"/>
    <n v="5.7654320987654316E-3"/>
    <n v="0"/>
    <n v="5.7654320987654316E-3"/>
  </r>
  <r>
    <x v="23"/>
    <n v="1.4238599999999999"/>
    <n v="0"/>
    <n v="21.399999999997817"/>
    <n v="1.48"/>
    <d v="1899-12-30T00:28:00"/>
    <n v="1.8271604938271606E-3"/>
    <n v="0"/>
    <n v="1.8271604938271606E-3"/>
  </r>
  <r>
    <x v="24"/>
    <n v="1.42445"/>
    <n v="0"/>
    <n v="21.399999999999636"/>
    <n v="1.48"/>
    <d v="1899-12-30T00:39:00"/>
    <n v="1.8271604938271606E-3"/>
    <n v="1.8271604938271606E-3"/>
    <n v="0"/>
  </r>
  <r>
    <x v="25"/>
    <n v="1.43319"/>
    <n v="0"/>
    <n v="21.399999999999636"/>
    <n v="1.48"/>
    <d v="1899-12-30T07:58:00"/>
    <n v="1.8271604938271606E-3"/>
    <n v="0"/>
    <n v="1.8271604938271606E-3"/>
  </r>
  <r>
    <x v="26"/>
    <n v="1.4517800000000001"/>
    <n v="276.20000000000073"/>
    <n v="96.600000000000364"/>
    <n v="40.200000000000003"/>
    <d v="1899-12-31T09:26:00"/>
    <n v="4.9629629629629635E-2"/>
    <n v="4.9629629629629635E-2"/>
    <n v="0"/>
  </r>
  <r>
    <x v="27"/>
    <n v="1.45668"/>
    <n v="0"/>
    <n v="21.399999999999636"/>
    <n v="1.48"/>
    <d v="1899-12-30T00:27:00"/>
    <n v="1.8271604938271606E-3"/>
    <n v="0"/>
    <n v="1.8271604938271606E-3"/>
  </r>
  <r>
    <x v="28"/>
    <n v="1.46255"/>
    <n v="0"/>
    <n v="21.399999999999636"/>
    <n v="1.48"/>
    <d v="1899-12-30T00:07:00"/>
    <n v="1.8271604938271606E-3"/>
    <n v="0"/>
    <n v="1.8271604938271606E-3"/>
  </r>
  <r>
    <x v="29"/>
    <n v="1.4617500000000001"/>
    <n v="118"/>
    <n v="73.600000000000364"/>
    <n v="8.1000000000000014"/>
    <d v="1899-12-30T03:08:00"/>
    <n v="1.0000000000000002E-2"/>
    <n v="0"/>
    <n v="1.0000000000000002E-2"/>
  </r>
  <r>
    <x v="30"/>
    <n v="1.45105"/>
    <n v="43"/>
    <n v="42.900000000001455"/>
    <n v="2.95"/>
    <d v="1899-12-30T10:12:00"/>
    <n v="3.6419753086419757E-3"/>
    <n v="3.6419753086419757E-3"/>
    <n v="0"/>
  </r>
  <r>
    <x v="31"/>
    <n v="1.4559299999999999"/>
    <n v="33.100000000000364"/>
    <n v="37.899999999999636"/>
    <n v="2.96"/>
    <d v="1899-12-30T05:01:00"/>
    <n v="3.6543209876543211E-3"/>
    <n v="0"/>
    <n v="3.6543209876543211E-3"/>
  </r>
  <r>
    <x v="32"/>
    <n v="1.45075"/>
    <n v="33.899999999999636"/>
    <n v="38.299999999999272"/>
    <n v="2.96"/>
    <d v="1899-12-30T01:32:00"/>
    <n v="3.6543209876543211E-3"/>
    <n v="3.6543209876543211E-3"/>
    <n v="0"/>
  </r>
  <r>
    <x v="33"/>
    <n v="1.4510000000000001"/>
    <n v="0"/>
    <n v="21.400000000001455"/>
    <n v="1.48"/>
    <d v="1899-12-30T00:23:00"/>
    <n v="1.8271604938271606E-3"/>
    <n v="1.8271604938271606E-3"/>
    <n v="0"/>
  </r>
  <r>
    <x v="34"/>
    <n v="1.4540900000000001"/>
    <n v="35.800000000001091"/>
    <n v="39.30000000000291"/>
    <n v="2.96"/>
    <d v="1899-12-30T08:18:00"/>
    <n v="3.6543209876543211E-3"/>
    <n v="0"/>
    <n v="3.6543209876543211E-3"/>
  </r>
  <r>
    <x v="35"/>
    <n v="1.4559200000000001"/>
    <n v="0"/>
    <n v="21.399999999999636"/>
    <n v="1.48"/>
    <d v="1899-12-30T00:13:00"/>
    <n v="1.8271604938271606E-3"/>
    <n v="0"/>
    <n v="1.8271604938271606E-3"/>
  </r>
  <r>
    <x v="36"/>
    <n v="1.4783500000000001"/>
    <n v="74.100000000000364"/>
    <n v="58.399999999999636"/>
    <n v="2.95"/>
    <d v="1899-12-30T02:40:00"/>
    <n v="3.6419753086419757E-3"/>
    <n v="3.6419753086419757E-3"/>
    <n v="0"/>
  </r>
  <r>
    <x v="37"/>
    <n v="1.48369"/>
    <n v="33.099999999998545"/>
    <n v="37.899999999999636"/>
    <n v="2.96"/>
    <d v="1899-12-30T01:41:00"/>
    <n v="3.6543209876543211E-3"/>
    <n v="3.6543209876543211E-3"/>
    <n v="0"/>
  </r>
  <r>
    <x v="38"/>
    <n v="1.4761599999999999"/>
    <n v="66.100000000000364"/>
    <n v="54.399999999997817"/>
    <n v="2.96"/>
    <d v="1899-12-30T03:27:00"/>
    <n v="3.6543209876543211E-3"/>
    <n v="0"/>
    <n v="3.6543209876543211E-3"/>
  </r>
  <r>
    <x v="39"/>
    <n v="1.46418"/>
    <n v="33.399999999999636"/>
    <n v="38.099999999998545"/>
    <n v="2.96"/>
    <d v="1899-12-30T04:57:00"/>
    <n v="3.6543209876543211E-3"/>
    <n v="3.6543209876543211E-3"/>
    <n v="0"/>
  </r>
  <r>
    <x v="40"/>
    <n v="1.4650399999999999"/>
    <n v="0"/>
    <n v="21.399999999999636"/>
    <n v="1.48"/>
    <d v="1899-12-30T00:16:00"/>
    <n v="1.8271604938271606E-3"/>
    <n v="1.8271604938271606E-3"/>
    <n v="0"/>
  </r>
  <r>
    <x v="41"/>
    <n v="1.4652400000000001"/>
    <n v="0"/>
    <n v="21.400000000001455"/>
    <n v="1.48"/>
    <d v="1899-12-30T00:02:00"/>
    <n v="1.8271604938271606E-3"/>
    <n v="0"/>
    <n v="1.8271604938271606E-3"/>
  </r>
  <r>
    <x v="42"/>
    <n v="1.4613799999999999"/>
    <n v="0"/>
    <n v="21.399999999999636"/>
    <n v="1.48"/>
    <d v="1899-12-30T00:32:00"/>
    <n v="1.8271604938271606E-3"/>
    <n v="1.8271604938271606E-3"/>
    <n v="0"/>
  </r>
  <r>
    <x v="43"/>
    <n v="1.4562600000000001"/>
    <n v="239.70000000000073"/>
    <n v="91.400000000001455"/>
    <n v="40.17"/>
    <d v="1900-01-01T20:15:00"/>
    <n v="4.9592592592592598E-2"/>
    <n v="0"/>
    <n v="4.9592592592592598E-2"/>
  </r>
  <r>
    <x v="44"/>
    <n v="1.45408"/>
    <n v="0"/>
    <n v="21.399999999999636"/>
    <n v="1.48"/>
    <d v="1899-12-30T00:30:00"/>
    <n v="1.8271604938271606E-3"/>
    <n v="1.8271604938271606E-3"/>
    <n v="0"/>
  </r>
  <r>
    <x v="45"/>
    <n v="1.4542200000000001"/>
    <n v="0"/>
    <n v="21.399999999999636"/>
    <n v="1.48"/>
    <d v="1899-12-30T02:24:00"/>
    <n v="1.8271604938271606E-3"/>
    <n v="1.8271604938271606E-3"/>
    <n v="0"/>
  </r>
  <r>
    <x v="46"/>
    <n v="1.46021"/>
    <n v="0"/>
    <n v="21.400000000001455"/>
    <n v="1.48"/>
    <d v="1899-12-30T02:45:00"/>
    <n v="1.8271604938271606E-3"/>
    <n v="0"/>
    <n v="1.8271604938271606E-3"/>
  </r>
  <r>
    <x v="47"/>
    <n v="1.47604"/>
    <n v="0"/>
    <n v="21.400000000001455"/>
    <n v="1.48"/>
    <d v="1899-12-30T02:01:00"/>
    <n v="1.8271604938271606E-3"/>
    <n v="1.8271604938271606E-3"/>
    <n v="0"/>
  </r>
  <r>
    <x v="48"/>
    <n v="1.47417"/>
    <n v="33.200000000000728"/>
    <n v="38.000000000001819"/>
    <n v="2.9699999999999998"/>
    <d v="1899-12-30T03:46:00"/>
    <n v="3.6666666666666662E-3"/>
    <n v="3.6666666666666662E-3"/>
    <n v="0"/>
  </r>
  <r>
    <x v="49"/>
    <n v="1.4718100000000001"/>
    <n v="0"/>
    <n v="21.400000000001455"/>
    <n v="1.48"/>
    <d v="1899-12-30T00:24:00"/>
    <n v="1.8271604938271606E-3"/>
    <n v="1.8271604938271606E-3"/>
    <n v="0"/>
  </r>
  <r>
    <x v="50"/>
    <n v="1.4721599999999999"/>
    <n v="33.200000000000728"/>
    <n v="37.999999999998181"/>
    <n v="2.9699999999999998"/>
    <d v="1899-12-30T07:42:00"/>
    <n v="3.6666666666666662E-3"/>
    <n v="0"/>
    <n v="3.6666666666666662E-3"/>
  </r>
  <r>
    <x v="51"/>
    <n v="1.4709700000000001"/>
    <n v="85.5"/>
    <n v="63"/>
    <n v="4.6500000000000004"/>
    <d v="1899-12-30T08:58:00"/>
    <n v="5.7407407407407416E-3"/>
    <n v="5.7407407407407416E-3"/>
    <n v="0"/>
  </r>
  <r>
    <x v="52"/>
    <n v="1.46211"/>
    <n v="87.30000000000291"/>
    <n v="63.500000000001819"/>
    <n v="4.6499999999999995"/>
    <d v="1899-12-30T18:52:00"/>
    <n v="5.7407407407407398E-3"/>
    <n v="0"/>
    <n v="5.7407407407407398E-3"/>
  </r>
  <r>
    <x v="53"/>
    <n v="1.4597800000000001"/>
    <n v="0"/>
    <n v="21.399999999999636"/>
    <n v="1.48"/>
    <d v="1899-12-30T00:49:00"/>
    <n v="1.8271604938271606E-3"/>
    <n v="1.8271604938271606E-3"/>
    <n v="0"/>
  </r>
  <r>
    <x v="54"/>
    <n v="1.44781"/>
    <n v="327.5"/>
    <n v="88.5"/>
    <n v="122.78999999999999"/>
    <d v="1899-12-31T06:22:00"/>
    <n v="0.15159259259259258"/>
    <n v="0"/>
    <n v="0.15159259259259258"/>
  </r>
  <r>
    <x v="55"/>
    <n v="1.4532700000000001"/>
    <n v="0"/>
    <n v="21.399999999999636"/>
    <n v="1.48"/>
    <d v="1899-12-30T00:08:00"/>
    <n v="1.8271604938271606E-3"/>
    <n v="1.8271604938271606E-3"/>
    <n v="0"/>
  </r>
  <r>
    <x v="56"/>
    <n v="1.44319"/>
    <n v="0"/>
    <n v="21.399999999999636"/>
    <n v="1.48"/>
    <d v="1899-12-30T00:13:00"/>
    <n v="1.8271604938271606E-3"/>
    <n v="0"/>
    <n v="1.8271604938271606E-3"/>
  </r>
  <r>
    <x v="57"/>
    <n v="1.44086"/>
    <n v="0"/>
    <n v="21.399999999999636"/>
    <n v="1.48"/>
    <d v="1899-12-30T00:17:00"/>
    <n v="1.8271604938271606E-3"/>
    <n v="1.8271604938271606E-3"/>
    <n v="0"/>
  </r>
  <r>
    <x v="58"/>
    <n v="1.4374400000000001"/>
    <n v="33"/>
    <n v="37.899999999999636"/>
    <n v="2.96"/>
    <d v="1899-12-30T11:27:00"/>
    <n v="3.6543209876543211E-3"/>
    <n v="3.6543209876543211E-3"/>
    <n v="0"/>
  </r>
  <r>
    <x v="59"/>
    <n v="1.4235500000000001"/>
    <n v="0"/>
    <n v="21.400000000001455"/>
    <n v="1.48"/>
    <d v="1899-12-30T00:20:00"/>
    <n v="1.8271604938271606E-3"/>
    <n v="0"/>
    <n v="1.8271604938271606E-3"/>
  </r>
  <r>
    <x v="60"/>
    <n v="1.40865"/>
    <n v="0"/>
    <n v="21.399999999999636"/>
    <n v="1.48"/>
    <d v="1899-12-30T01:14:00"/>
    <n v="1.8271604938271606E-3"/>
    <n v="1.8271604938271606E-3"/>
    <n v="0"/>
  </r>
  <r>
    <x v="61"/>
    <n v="1.4072899999999999"/>
    <n v="33"/>
    <n v="37.899999999999636"/>
    <n v="2.96"/>
    <d v="1899-12-30T13:00:00"/>
    <n v="3.6543209876543211E-3"/>
    <n v="0"/>
    <n v="3.6543209876543211E-3"/>
  </r>
  <r>
    <x v="62"/>
    <n v="1.38486"/>
    <n v="0"/>
    <n v="21.400000000001455"/>
    <n v="1.48"/>
    <d v="1899-12-30T00:57:00"/>
    <n v="1.8271604938271606E-3"/>
    <n v="0"/>
    <n v="1.8271604938271606E-3"/>
  </r>
  <r>
    <x v="63"/>
    <n v="1.37696"/>
    <n v="0"/>
    <n v="21.399999999999636"/>
    <n v="1.48"/>
    <d v="1899-12-30T00:13:00"/>
    <n v="1.8271604938271606E-3"/>
    <n v="1.8271604938271606E-3"/>
    <n v="0"/>
  </r>
  <r>
    <x v="64"/>
    <n v="1.3812"/>
    <n v="0"/>
    <n v="21.399999999999636"/>
    <n v="1.48"/>
    <d v="1899-12-30T13:16:00"/>
    <n v="1.8271604938271606E-3"/>
    <n v="0"/>
    <n v="1.8271604938271606E-3"/>
  </r>
  <r>
    <x v="65"/>
    <n v="1.38348"/>
    <n v="0"/>
    <n v="21.400000000001455"/>
    <n v="1.48"/>
    <d v="1899-12-30T05:50:00"/>
    <n v="1.8271604938271606E-3"/>
    <n v="0"/>
    <n v="1.8271604938271606E-3"/>
  </r>
  <r>
    <x v="66"/>
    <n v="1.37957"/>
    <n v="0"/>
    <n v="21.400000000001455"/>
    <n v="1.48"/>
    <d v="1899-12-30T03:01:00"/>
    <n v="1.8271604938271606E-3"/>
    <n v="1.8271604938271606E-3"/>
    <n v="0"/>
  </r>
  <r>
    <x v="67"/>
    <n v="1.3898999999999999"/>
    <n v="167.89999999999964"/>
    <n v="83.899999999999636"/>
    <n v="17.900000000000002"/>
    <d v="1899-12-31T22:07:00"/>
    <n v="2.2098765432098769E-2"/>
    <n v="2.2098765432098769E-2"/>
    <n v="0"/>
  </r>
  <r>
    <x v="68"/>
    <n v="1.3944700000000001"/>
    <n v="0"/>
    <n v="21.399999999999636"/>
    <n v="1.48"/>
    <d v="1899-12-30T00:01:00"/>
    <n v="1.8271604938271606E-3"/>
    <n v="0"/>
    <n v="1.8271604938271606E-3"/>
  </r>
  <r>
    <x v="69"/>
    <n v="1.39157"/>
    <n v="0"/>
    <n v="21.400000000001455"/>
    <n v="1.48"/>
    <d v="1899-12-30T00:26:00"/>
    <n v="1.8271604938271606E-3"/>
    <n v="1.8271604938271606E-3"/>
    <n v="0"/>
  </r>
  <r>
    <x v="70"/>
    <n v="1.3876200000000001"/>
    <n v="0"/>
    <n v="21.399999999999636"/>
    <n v="1.48"/>
    <d v="1899-12-30T06:40:00"/>
    <n v="1.8271604938271606E-3"/>
    <n v="1.8271604938271606E-3"/>
    <n v="0"/>
  </r>
  <r>
    <x v="71"/>
    <n v="1.39202"/>
    <n v="0"/>
    <n v="21.400000000001455"/>
    <n v="1.48"/>
    <d v="1899-12-30T00:21:00"/>
    <n v="1.8271604938271606E-3"/>
    <n v="0"/>
    <n v="1.8271604938271606E-3"/>
  </r>
  <r>
    <x v="72"/>
    <n v="1.3879699999999999"/>
    <n v="0"/>
    <n v="21.400000000001455"/>
    <n v="1.48"/>
    <d v="1899-12-30T02:03:00"/>
    <n v="1.8271604938271606E-3"/>
    <n v="1.8271604938271606E-3"/>
    <n v="0"/>
  </r>
  <r>
    <x v="73"/>
    <n v="1.3902399999999999"/>
    <n v="0"/>
    <n v="21.399999999999636"/>
    <n v="1.48"/>
    <d v="1899-12-30T00:13:00"/>
    <n v="1.8271604938271606E-3"/>
    <n v="1.8271604938271606E-3"/>
    <n v="0"/>
  </r>
  <r>
    <x v="74"/>
    <n v="1.4252400000000001"/>
    <n v="0"/>
    <n v="21.400000000001455"/>
    <n v="1.48"/>
    <d v="1899-12-30T00:30:00"/>
    <n v="1.8271604938271606E-3"/>
    <n v="0"/>
    <n v="1.8271604938271606E-3"/>
  </r>
  <r>
    <x v="75"/>
    <n v="1.40093"/>
    <n v="33.099999999998545"/>
    <n v="37.899999999999636"/>
    <n v="2.94"/>
    <d v="1899-12-30T08:40:00"/>
    <n v="3.6296296296296294E-3"/>
    <n v="3.6296296296296294E-3"/>
    <n v="0"/>
  </r>
  <r>
    <x v="76"/>
    <n v="1.3803099999999999"/>
    <n v="0"/>
    <n v="21.400000000001455"/>
    <n v="1.48"/>
    <d v="1899-12-30T01:38:00"/>
    <n v="1.8271604938271606E-3"/>
    <n v="1.8271604938271606E-3"/>
    <n v="0"/>
  </r>
  <r>
    <x v="77"/>
    <n v="1.3938299999999999"/>
    <n v="33.399999999997817"/>
    <n v="38.100000000000364"/>
    <n v="2.95"/>
    <d v="1899-12-30T04:58:00"/>
    <n v="3.6419753086419757E-3"/>
    <n v="3.6419753086419757E-3"/>
    <n v="0"/>
  </r>
  <r>
    <x v="78"/>
    <n v="1.37961"/>
    <n v="0"/>
    <n v="21.400000000001455"/>
    <n v="1.48"/>
    <d v="1899-12-30T02:32:00"/>
    <n v="1.8271604938271606E-3"/>
    <n v="0"/>
    <n v="1.8271604938271606E-3"/>
  </r>
  <r>
    <x v="79"/>
    <n v="1.3891899999999999"/>
    <n v="0"/>
    <n v="21.400000000001455"/>
    <n v="1.48"/>
    <d v="1899-12-30T04:30:00"/>
    <n v="1.8271604938271606E-3"/>
    <n v="0"/>
    <n v="1.8271604938271606E-3"/>
  </r>
  <r>
    <x v="80"/>
    <n v="1.3883399999999999"/>
    <n v="173.70000000000073"/>
    <n v="84.600000000000364"/>
    <n v="17.949999999999996"/>
    <d v="1900-01-01T00:00:00"/>
    <n v="2.2160493827160489E-2"/>
    <n v="2.2160493827160489E-2"/>
    <n v="0"/>
  </r>
  <r>
    <x v="81"/>
    <n v="1.3872899999999999"/>
    <n v="33.200000000000728"/>
    <n v="38"/>
    <n v="2.95"/>
    <d v="1899-12-30T17:22:00"/>
    <n v="3.6419753086419757E-3"/>
    <n v="3.6419753086419757E-3"/>
    <n v="0"/>
  </r>
  <r>
    <x v="82"/>
    <n v="1.3704000000000001"/>
    <n v="0"/>
    <n v="21.400000000001455"/>
    <n v="1.48"/>
    <d v="1899-12-30T01:31:00"/>
    <n v="1.8271604938271606E-3"/>
    <n v="1.8271604938271606E-3"/>
    <n v="0"/>
  </r>
  <r>
    <x v="83"/>
    <n v="1.3882399999999999"/>
    <n v="0"/>
    <n v="21.399999999999636"/>
    <n v="1.48"/>
    <d v="1899-12-30T02:46:00"/>
    <n v="1.8271604938271606E-3"/>
    <n v="1.8271604938271606E-3"/>
    <n v="0"/>
  </r>
  <r>
    <x v="84"/>
    <n v="1.4165000000000001"/>
    <n v="33.5"/>
    <n v="38.100000000002183"/>
    <n v="2.95"/>
    <d v="1899-12-30T02:31:00"/>
    <n v="3.6419753086419757E-3"/>
    <n v="0"/>
    <n v="3.6419753086419757E-3"/>
  </r>
  <r>
    <x v="85"/>
    <n v="1.42252"/>
    <n v="38.900000000001455"/>
    <n v="40.800000000001091"/>
    <n v="2.95"/>
    <d v="1899-12-30T07:25:00"/>
    <n v="3.6419753086419757E-3"/>
    <n v="0"/>
    <n v="3.6419753086419757E-3"/>
  </r>
  <r>
    <x v="86"/>
    <n v="1.4250100000000001"/>
    <n v="0"/>
    <n v="21.399999999999636"/>
    <n v="1.48"/>
    <d v="1899-12-30T00:04:00"/>
    <n v="1.8271604938271606E-3"/>
    <n v="0"/>
    <n v="1.8271604938271606E-3"/>
  </r>
  <r>
    <x v="87"/>
    <n v="1.4111800000000001"/>
    <n v="33"/>
    <n v="37.900000000001455"/>
    <n v="2.96"/>
    <d v="1899-12-30T03:34:00"/>
    <n v="3.6543209876543211E-3"/>
    <n v="0"/>
    <n v="3.6543209876543211E-3"/>
  </r>
  <r>
    <x v="88"/>
    <n v="1.4118599999999999"/>
    <n v="69.399999999999636"/>
    <n v="57.499999999998181"/>
    <n v="4.6399999999999997"/>
    <d v="1899-12-31T03:36:00"/>
    <n v="5.7283950617283948E-3"/>
    <n v="0"/>
    <n v="5.7283950617283948E-3"/>
  </r>
  <r>
    <x v="89"/>
    <n v="1.4286399999999999"/>
    <n v="0"/>
    <n v="21.399999999997817"/>
    <n v="1.48"/>
    <d v="1899-12-30T00:37:00"/>
    <n v="1.8271604938271606E-3"/>
    <n v="0"/>
    <n v="1.8271604938271606E-3"/>
  </r>
  <r>
    <x v="90"/>
    <n v="1.42814"/>
    <n v="134.29999999999927"/>
    <n v="78.199999999998909"/>
    <n v="8.120000000000001"/>
    <d v="1899-12-30T16:22:00"/>
    <n v="1.0024691358024692E-2"/>
    <n v="0"/>
    <n v="1.0024691358024692E-2"/>
  </r>
  <r>
    <x v="91"/>
    <n v="1.41544"/>
    <n v="0"/>
    <n v="21.400000000001455"/>
    <n v="1.48"/>
    <d v="1899-12-30T00:35:00"/>
    <n v="1.8271604938271606E-3"/>
    <n v="1.8271604938271606E-3"/>
    <n v="0"/>
  </r>
  <r>
    <x v="92"/>
    <n v="1.41821"/>
    <n v="0"/>
    <n v="21.400000000001455"/>
    <n v="1.48"/>
    <d v="1899-12-30T00:35:00"/>
    <n v="1.8271604938271606E-3"/>
    <n v="0"/>
    <n v="1.8271604938271606E-3"/>
  </r>
  <r>
    <x v="93"/>
    <n v="1.41614"/>
    <n v="0"/>
    <n v="21.399999999999636"/>
    <n v="1.48"/>
    <d v="1899-12-30T00:21:00"/>
    <n v="1.8271604938271606E-3"/>
    <n v="1.8271604938271606E-3"/>
    <n v="0"/>
  </r>
  <r>
    <x v="94"/>
    <n v="1.4153199999999999"/>
    <n v="0"/>
    <n v="21.399999999997817"/>
    <n v="1.48"/>
    <d v="1899-12-30T05:20:00"/>
    <n v="1.8271604938271606E-3"/>
    <n v="0"/>
    <n v="1.8271604938271606E-3"/>
  </r>
  <r>
    <x v="95"/>
    <n v="1.40944"/>
    <n v="0"/>
    <n v="21.400000000001455"/>
    <n v="1.48"/>
    <d v="1899-12-30T01:59:00"/>
    <n v="1.8271604938271606E-3"/>
    <n v="1.8271604938271606E-3"/>
    <n v="0"/>
  </r>
  <r>
    <x v="96"/>
    <n v="1.4141300000000001"/>
    <n v="0"/>
    <n v="21.399999999999636"/>
    <n v="1.48"/>
    <d v="1899-12-30T00:32:00"/>
    <n v="1.8271604938271606E-3"/>
    <n v="0"/>
    <n v="1.8271604938271606E-3"/>
  </r>
  <r>
    <x v="97"/>
    <n v="1.4136200000000001"/>
    <n v="87.399999999999636"/>
    <n v="67.899999999999636"/>
    <n v="4.6400000000000006"/>
    <d v="1899-12-30T05:42:00"/>
    <n v="5.7283950617283957E-3"/>
    <n v="0"/>
    <n v="5.7283950617283957E-3"/>
  </r>
  <r>
    <x v="98"/>
    <n v="1.4034199999999999"/>
    <n v="69.300000000001091"/>
    <n v="57.500000000001819"/>
    <n v="4.67"/>
    <d v="1899-12-30T08:16:00"/>
    <n v="5.7654320987654316E-3"/>
    <n v="5.7654320987654316E-3"/>
    <n v="0"/>
  </r>
  <r>
    <x v="99"/>
    <n v="1.40222"/>
    <n v="171.29999999999927"/>
    <n v="84.600000000000364"/>
    <n v="17.939999999999998"/>
    <d v="1899-12-31T00:38:00"/>
    <n v="2.2148148148148146E-2"/>
    <n v="0"/>
    <n v="2.2148148148148146E-2"/>
  </r>
  <r>
    <x v="100"/>
    <n v="1.40984"/>
    <n v="0"/>
    <n v="21.399999999999636"/>
    <n v="1.48"/>
    <d v="1899-12-30T00:36:00"/>
    <n v="1.8271604938271606E-3"/>
    <n v="1.8271604938271606E-3"/>
    <n v="0"/>
  </r>
  <r>
    <x v="101"/>
    <n v="1.41004"/>
    <n v="0"/>
    <n v="21.399999999999636"/>
    <n v="1.48"/>
    <d v="1899-12-30T02:29:00"/>
    <n v="1.8271604938271606E-3"/>
    <n v="0"/>
    <n v="1.8271604938271606E-3"/>
  </r>
  <r>
    <x v="102"/>
    <n v="1.4126000000000001"/>
    <n v="0"/>
    <n v="21.399999999999636"/>
    <n v="1.48"/>
    <d v="1899-12-30T00:29:00"/>
    <n v="1.8271604938271606E-3"/>
    <n v="0"/>
    <n v="1.8271604938271606E-3"/>
  </r>
  <r>
    <x v="103"/>
    <n v="1.4130499999999999"/>
    <n v="0"/>
    <n v="21.399999999999636"/>
    <n v="1.48"/>
    <d v="1899-12-30T00:20:00"/>
    <n v="1.8271604938271606E-3"/>
    <n v="1.8271604938271606E-3"/>
    <n v="0"/>
  </r>
  <r>
    <x v="104"/>
    <n v="1.4251400000000001"/>
    <n v="0"/>
    <n v="21.400000000001455"/>
    <n v="1.48"/>
    <d v="1899-12-30T00:55:00"/>
    <n v="1.8271604938271606E-3"/>
    <n v="0"/>
    <n v="1.8271604938271606E-3"/>
  </r>
  <r>
    <x v="105"/>
    <n v="1.4060999999999999"/>
    <n v="33.100000000002183"/>
    <n v="37.900000000003274"/>
    <n v="2.96"/>
    <d v="1899-12-30T21:29:00"/>
    <n v="3.6543209876543211E-3"/>
    <n v="3.6543209876543211E-3"/>
    <n v="0"/>
  </r>
  <r>
    <x v="106"/>
    <n v="1.41103"/>
    <n v="0"/>
    <n v="21.399999999999636"/>
    <n v="1.48"/>
    <d v="1899-12-30T02:22:00"/>
    <n v="1.8271604938271606E-3"/>
    <n v="0"/>
    <n v="1.8271604938271606E-3"/>
  </r>
  <r>
    <x v="107"/>
    <n v="1.41737"/>
    <n v="33.200000000000728"/>
    <n v="38"/>
    <n v="2.9699999999999998"/>
    <d v="1899-12-30T02:33:00"/>
    <n v="3.6666666666666662E-3"/>
    <n v="3.6666666666666662E-3"/>
    <n v="0"/>
  </r>
  <r>
    <x v="108"/>
    <n v="1.43441"/>
    <n v="0"/>
    <n v="21.400000000001455"/>
    <n v="1.48"/>
    <d v="1899-12-30T01:34:00"/>
    <n v="1.8271604938271606E-3"/>
    <n v="0"/>
    <n v="1.8271604938271606E-3"/>
  </r>
  <r>
    <x v="109"/>
    <n v="1.43367"/>
    <n v="0"/>
    <n v="21.400000000001455"/>
    <n v="1.48"/>
    <d v="1899-12-30T01:44:00"/>
    <n v="1.8271604938271606E-3"/>
    <n v="0"/>
    <n v="1.8271604938271606E-3"/>
  </r>
  <r>
    <x v="110"/>
    <n v="1.43466"/>
    <n v="33.300000000001091"/>
    <n v="38"/>
    <n v="2.9400000000000004"/>
    <d v="1899-12-30T03:52:00"/>
    <n v="3.6296296296296302E-3"/>
    <n v="0"/>
    <n v="3.6296296296296302E-3"/>
  </r>
  <r>
    <x v="111"/>
    <n v="1.42818"/>
    <n v="0"/>
    <n v="21.399999999999636"/>
    <n v="1.48"/>
    <d v="1899-12-30T01:36:00"/>
    <n v="1.8271604938271606E-3"/>
    <n v="0"/>
    <n v="1.8271604938271606E-3"/>
  </r>
  <r>
    <x v="112"/>
    <n v="1.4332499999999999"/>
    <n v="0"/>
    <n v="21.399999999999636"/>
    <n v="1.48"/>
    <d v="1899-12-30T00:17:00"/>
    <n v="1.8271604938271606E-3"/>
    <n v="0"/>
    <n v="1.8271604938271606E-3"/>
  </r>
  <r>
    <x v="113"/>
    <n v="1.4420900000000001"/>
    <n v="0"/>
    <n v="21.400000000001455"/>
    <n v="1.48"/>
    <d v="1899-12-30T00:06:00"/>
    <n v="1.8271604938271606E-3"/>
    <n v="0"/>
    <n v="1.8271604938271606E-3"/>
  </r>
  <r>
    <x v="114"/>
    <n v="1.4346699999999999"/>
    <n v="0"/>
    <n v="21.399999999999636"/>
    <n v="1.48"/>
    <d v="1899-12-30T00:22:00"/>
    <n v="1.8271604938271606E-3"/>
    <n v="1.8271604938271606E-3"/>
    <n v="0"/>
  </r>
  <r>
    <x v="115"/>
    <n v="1.43936"/>
    <n v="0"/>
    <n v="21.400000000001455"/>
    <n v="1.47"/>
    <d v="1899-12-30T00:00:00"/>
    <n v="1.8148148148148147E-3"/>
    <n v="0"/>
    <n v="1.8148148148148147E-3"/>
  </r>
  <r>
    <x v="116"/>
    <n v="1.4622200000000001"/>
    <n v="0"/>
    <n v="21.399999999999636"/>
    <n v="1.48"/>
    <d v="1899-12-30T02:48:00"/>
    <n v="1.8271604938271606E-3"/>
    <n v="1.8271604938271606E-3"/>
    <n v="0"/>
  </r>
  <r>
    <x v="117"/>
    <n v="1.4678599999999999"/>
    <n v="0"/>
    <n v="21.399999999999636"/>
    <n v="1.48"/>
    <d v="1899-12-30T00:34:00"/>
    <n v="1.8271604938271606E-3"/>
    <n v="0"/>
    <n v="1.8271604938271606E-3"/>
  </r>
  <r>
    <x v="118"/>
    <n v="1.4638"/>
    <n v="0"/>
    <n v="21.399999999999636"/>
    <n v="1.48"/>
    <d v="1899-12-30T00:09:00"/>
    <n v="1.8271604938271606E-3"/>
    <n v="1.8271604938271606E-3"/>
    <n v="0"/>
  </r>
  <r>
    <x v="119"/>
    <n v="1.4590700000000001"/>
    <n v="0"/>
    <n v="21.399999999999636"/>
    <n v="1.48"/>
    <d v="1899-12-30T01:46:00"/>
    <n v="1.8271604938271606E-3"/>
    <n v="0"/>
    <n v="1.8271604938271606E-3"/>
  </r>
  <r>
    <x v="120"/>
    <n v="1.4654700000000001"/>
    <n v="173.39999999999964"/>
    <n v="81.199999999998909"/>
    <n v="17.909999999999997"/>
    <d v="1899-12-31T01:20:00"/>
    <n v="2.2111111111111106E-2"/>
    <n v="2.2111111111111106E-2"/>
    <n v="0"/>
  </r>
  <r>
    <x v="121"/>
    <n v="1.4687300000000001"/>
    <n v="33.100000000000364"/>
    <n v="37.900000000001455"/>
    <n v="2.96"/>
    <d v="1899-12-30T08:56:00"/>
    <n v="3.6543209876543211E-3"/>
    <n v="0"/>
    <n v="3.6543209876543211E-3"/>
  </r>
  <r>
    <x v="122"/>
    <n v="1.4680200000000001"/>
    <n v="164.09999999999854"/>
    <n v="81.699999999998909"/>
    <n v="17.979999999999997"/>
    <d v="1899-12-30T14:57:00"/>
    <n v="2.2197530864197526E-2"/>
    <n v="2.2197530864197526E-2"/>
    <n v="0"/>
  </r>
  <r>
    <x v="123"/>
    <n v="1.46767"/>
    <n v="0"/>
    <n v="21.400000000001455"/>
    <n v="1.48"/>
    <d v="1899-12-30T00:18:00"/>
    <n v="1.8271604938271606E-3"/>
    <n v="0"/>
    <n v="1.8271604938271606E-3"/>
  </r>
  <r>
    <x v="124"/>
    <n v="1.4583900000000001"/>
    <n v="0"/>
    <n v="21.400000000001455"/>
    <n v="1.48"/>
    <d v="1899-12-30T00:47:00"/>
    <n v="1.8271604938271606E-3"/>
    <n v="0"/>
    <n v="1.8271604938271606E-3"/>
  </r>
  <r>
    <x v="125"/>
    <n v="1.45726"/>
    <n v="70.700000000000728"/>
    <n v="58"/>
    <n v="4.6499999999999995"/>
    <d v="1899-12-30T19:04:00"/>
    <n v="5.7407407407407398E-3"/>
    <n v="0"/>
    <n v="5.7407407407407398E-3"/>
  </r>
  <r>
    <x v="126"/>
    <n v="1.45343"/>
    <n v="0"/>
    <n v="21.400000000001455"/>
    <n v="1.48"/>
    <d v="1899-12-30T07:15:00"/>
    <n v="1.8271604938271606E-3"/>
    <n v="1.8271604938271606E-3"/>
    <n v="0"/>
  </r>
  <r>
    <x v="127"/>
    <n v="1.45696"/>
    <n v="119.89999999999964"/>
    <n v="90.799999999999272"/>
    <n v="4.6399999999999997"/>
    <d v="1899-12-30T19:01:00"/>
    <n v="5.7283950617283948E-3"/>
    <n v="0"/>
    <n v="5.7283950617283948E-3"/>
  </r>
  <r>
    <x v="128"/>
    <n v="1.46807"/>
    <n v="33.099999999998545"/>
    <n v="37.899999999999636"/>
    <n v="2.95"/>
    <d v="1899-12-30T02:28:00"/>
    <n v="3.6419753086419757E-3"/>
    <n v="0"/>
    <n v="3.6419753086419757E-3"/>
  </r>
  <r>
    <x v="129"/>
    <n v="1.4684600000000001"/>
    <n v="70.200000000000728"/>
    <n v="58"/>
    <n v="4.6499999999999995"/>
    <d v="1899-12-30T11:14:00"/>
    <n v="5.7407407407407398E-3"/>
    <n v="0"/>
    <n v="5.7407407407407398E-3"/>
  </r>
  <r>
    <x v="130"/>
    <n v="1.46418"/>
    <n v="0"/>
    <n v="21.400000000001455"/>
    <n v="1.48"/>
    <d v="1899-12-30T06:57:00"/>
    <n v="1.8271604938271606E-3"/>
    <n v="0"/>
    <n v="1.8271604938271606E-3"/>
  </r>
  <r>
    <x v="131"/>
    <n v="1.4536500000000001"/>
    <n v="155.40000000000146"/>
    <n v="79.299999999999272"/>
    <n v="17.970000000000002"/>
    <d v="1899-12-31T09:43:00"/>
    <n v="2.218518518518519E-2"/>
    <n v="2.218518518518519E-2"/>
    <n v="0"/>
  </r>
  <r>
    <x v="132"/>
    <n v="1.45401"/>
    <n v="239.39999999999964"/>
    <n v="89.600000000000364"/>
    <n v="17.97"/>
    <d v="1899-12-31T00:47:00"/>
    <n v="2.2185185185185183E-2"/>
    <n v="2.2185185185185183E-2"/>
    <n v="0"/>
  </r>
  <r>
    <x v="133"/>
    <n v="1.4523999999999999"/>
    <n v="0"/>
    <n v="21.399999999999636"/>
    <n v="1.48"/>
    <d v="1899-12-30T07:02:00"/>
    <n v="1.8271604938271606E-3"/>
    <n v="1.8271604938271606E-3"/>
    <n v="0"/>
  </r>
  <r>
    <x v="134"/>
    <n v="1.4730300000000001"/>
    <n v="0"/>
    <n v="21.400000000001455"/>
    <n v="1.48"/>
    <d v="1899-12-30T00:45:00"/>
    <n v="1.8271604938271606E-3"/>
    <n v="0"/>
    <n v="1.8271604938271606E-3"/>
  </r>
  <r>
    <x v="135"/>
    <n v="1.4716899999999999"/>
    <n v="0"/>
    <n v="21.399999999999636"/>
    <n v="1.48"/>
    <d v="1899-12-30T00:13:00"/>
    <n v="1.8271604938271606E-3"/>
    <n v="0"/>
    <n v="1.8271604938271606E-3"/>
  </r>
  <r>
    <x v="136"/>
    <n v="1.47498"/>
    <n v="0"/>
    <n v="21.399999999999636"/>
    <n v="1.48"/>
    <d v="1899-12-30T03:38:00"/>
    <n v="1.8271604938271606E-3"/>
    <n v="0"/>
    <n v="1.8271604938271606E-3"/>
  </r>
  <r>
    <x v="137"/>
    <n v="1.4716100000000001"/>
    <n v="0"/>
    <n v="21.399999999997817"/>
    <n v="1.48"/>
    <d v="1899-12-30T00:31:00"/>
    <n v="1.8271604938271606E-3"/>
    <n v="1.8271604938271606E-3"/>
    <n v="0"/>
  </r>
  <r>
    <x v="138"/>
    <n v="1.4842"/>
    <n v="163"/>
    <n v="96.600000000000364"/>
    <n v="8.14"/>
    <d v="1899-12-30T14:26:00"/>
    <n v="1.0049382716049384E-2"/>
    <n v="1.0049382716049384E-2"/>
    <n v="0"/>
  </r>
  <r>
    <x v="139"/>
    <n v="1.48516"/>
    <n v="0"/>
    <n v="21.399999999999636"/>
    <n v="1.48"/>
    <d v="1899-12-30T00:19:00"/>
    <n v="1.8271604938271606E-3"/>
    <n v="0"/>
    <n v="1.8271604938271606E-3"/>
  </r>
  <r>
    <x v="140"/>
    <n v="1.48542"/>
    <n v="0"/>
    <n v="21.400000000001455"/>
    <n v="1.48"/>
    <d v="1899-12-30T00:32:00"/>
    <n v="1.8271604938271606E-3"/>
    <n v="1.8271604938271606E-3"/>
    <n v="0"/>
  </r>
  <r>
    <x v="141"/>
    <n v="1.48908"/>
    <n v="0"/>
    <n v="21.400000000001455"/>
    <n v="1.48"/>
    <d v="1899-12-30T00:13:00"/>
    <n v="1.8271604938271606E-3"/>
    <n v="1.8271604938271606E-3"/>
    <n v="0"/>
  </r>
  <r>
    <x v="142"/>
    <n v="1.4818100000000001"/>
    <n v="75.100000000000364"/>
    <n v="58.899999999999636"/>
    <n v="2.96"/>
    <d v="1899-12-30T04:55:00"/>
    <n v="3.6543209876543211E-3"/>
    <n v="3.6543209876543211E-3"/>
    <n v="0"/>
  </r>
  <r>
    <x v="143"/>
    <n v="1.48634"/>
    <n v="0"/>
    <n v="21.399999999999636"/>
    <n v="1.48"/>
    <d v="1899-12-30T00:23:00"/>
    <n v="1.8271604938271606E-3"/>
    <n v="0"/>
    <n v="1.8271604938271606E-3"/>
  </r>
  <r>
    <x v="144"/>
    <n v="1.4995400000000001"/>
    <n v="69.399999999999636"/>
    <n v="56.099999999998545"/>
    <n v="2.95"/>
    <d v="1899-12-30T06:01:00"/>
    <n v="3.6419753086419757E-3"/>
    <n v="3.6419753086419757E-3"/>
    <n v="0"/>
  </r>
  <r>
    <x v="145"/>
    <n v="1.4799100000000001"/>
    <n v="358.5"/>
    <n v="95.700000000000728"/>
    <n v="122.94000000000001"/>
    <d v="1900-01-01T17:42:00"/>
    <n v="0.15177777777777779"/>
    <n v="0"/>
    <n v="0.15177777777777779"/>
  </r>
  <r>
    <x v="146"/>
    <n v="1.4917499999999999"/>
    <n v="0"/>
    <n v="21.399999999999636"/>
    <n v="1.48"/>
    <d v="1899-12-30T01:35:00"/>
    <n v="1.8271604938271606E-3"/>
    <n v="1.8271604938271606E-3"/>
    <n v="0"/>
  </r>
  <r>
    <x v="147"/>
    <n v="1.4809000000000001"/>
    <n v="0"/>
    <n v="21.399999999997817"/>
    <n v="1.47"/>
    <d v="1899-12-30T00:33:00"/>
    <n v="1.8148148148148147E-3"/>
    <n v="1.8148148148148147E-3"/>
    <n v="0"/>
  </r>
  <r>
    <x v="148"/>
    <n v="1.47275"/>
    <n v="33.199999999998909"/>
    <n v="38"/>
    <n v="2.9699999999999998"/>
    <d v="1899-12-30T18:12:00"/>
    <n v="3.6666666666666662E-3"/>
    <n v="0"/>
    <n v="3.6666666666666662E-3"/>
  </r>
  <r>
    <x v="149"/>
    <n v="1.4742999999999999"/>
    <n v="50.300000000001091"/>
    <n v="46.500000000001819"/>
    <n v="2.95"/>
    <d v="1899-12-30T07:39:00"/>
    <n v="3.6419753086419757E-3"/>
    <n v="0"/>
    <n v="3.6419753086419757E-3"/>
  </r>
  <r>
    <x v="150"/>
    <n v="1.47499"/>
    <n v="0"/>
    <n v="21.400000000001455"/>
    <n v="1.48"/>
    <d v="1899-12-30T00:13:00"/>
    <n v="1.8271604938271606E-3"/>
    <n v="1.8271604938271606E-3"/>
    <n v="0"/>
  </r>
  <r>
    <x v="151"/>
    <n v="1.4736899999999999"/>
    <n v="33.300000000001091"/>
    <n v="38"/>
    <n v="2.96"/>
    <d v="1899-12-30T03:23:00"/>
    <n v="3.6543209876543211E-3"/>
    <n v="3.6543209876543211E-3"/>
    <n v="0"/>
  </r>
  <r>
    <x v="152"/>
    <n v="1.47682"/>
    <n v="0"/>
    <n v="21.400000000001455"/>
    <n v="1.48"/>
    <d v="1899-12-30T01:16:00"/>
    <n v="1.8271604938271606E-3"/>
    <n v="0"/>
    <n v="1.8271604938271606E-3"/>
  </r>
  <r>
    <x v="153"/>
    <n v="1.51034"/>
    <n v="379.70000000000073"/>
    <n v="112.90000000000146"/>
    <n v="122.86999999999999"/>
    <d v="1900-01-02T01:51:00"/>
    <n v="0.15169135802469136"/>
    <n v="0.15169135802469136"/>
    <n v="0"/>
  </r>
  <r>
    <x v="154"/>
    <n v="1.50803"/>
    <n v="0"/>
    <n v="21.399999999999636"/>
    <n v="1.48"/>
    <d v="1899-12-30T01:28:00"/>
    <n v="1.8271604938271606E-3"/>
    <n v="0"/>
    <n v="1.8271604938271606E-3"/>
  </r>
  <r>
    <x v="155"/>
    <n v="1.5037700000000001"/>
    <n v="0"/>
    <n v="21.399999999999636"/>
    <n v="1.48"/>
    <d v="1899-12-30T00:10:00"/>
    <n v="1.8271604938271606E-3"/>
    <n v="0"/>
    <n v="1.8271604938271606E-3"/>
  </r>
  <r>
    <x v="156"/>
    <n v="1.5168299999999999"/>
    <n v="0"/>
    <n v="21.399999999997817"/>
    <n v="1.48"/>
    <d v="1899-12-30T02:28:00"/>
    <n v="1.8271604938271606E-3"/>
    <n v="0"/>
    <n v="1.8271604938271606E-3"/>
  </r>
  <r>
    <x v="157"/>
    <n v="1.48553"/>
    <n v="0"/>
    <n v="21.400000000001455"/>
    <n v="1.48"/>
    <d v="1899-12-30T00:20:00"/>
    <n v="1.8271604938271606E-3"/>
    <n v="1.8271604938271606E-3"/>
    <n v="0"/>
  </r>
  <r>
    <x v="158"/>
    <n v="1.47899"/>
    <n v="123.19999999999891"/>
    <n v="76.5"/>
    <n v="8.1"/>
    <d v="1900-01-01T03:42:00"/>
    <n v="0.01"/>
    <n v="0.01"/>
    <n v="0"/>
  </r>
  <r>
    <x v="159"/>
    <n v="1.48095"/>
    <n v="0"/>
    <n v="21.399999999999636"/>
    <n v="1.48"/>
    <d v="1899-12-30T00:19:00"/>
    <n v="1.8271604938271606E-3"/>
    <n v="0"/>
    <n v="1.8271604938271606E-3"/>
  </r>
  <r>
    <x v="160"/>
    <n v="1.49566"/>
    <n v="0"/>
    <n v="21.400000000001455"/>
    <n v="1.48"/>
    <d v="1899-12-30T00:01:00"/>
    <n v="1.8271604938271606E-3"/>
    <n v="0"/>
    <n v="1.8271604938271606E-3"/>
  </r>
  <r>
    <x v="161"/>
    <n v="1.5190900000000001"/>
    <n v="264.20000000000073"/>
    <n v="104.70000000000073"/>
    <n v="40.18"/>
    <d v="1899-12-31T01:32:00"/>
    <n v="4.9604938271604941E-2"/>
    <n v="4.9604938271604941E-2"/>
    <n v="0"/>
  </r>
  <r>
    <x v="162"/>
    <n v="1.5150300000000001"/>
    <n v="69.899999999999636"/>
    <n v="57.900000000001455"/>
    <n v="4.68"/>
    <d v="1899-12-30T11:15:00"/>
    <n v="5.7777777777777775E-3"/>
    <n v="0"/>
    <n v="5.7777777777777775E-3"/>
  </r>
  <r>
    <x v="163"/>
    <n v="1.5298400000000001"/>
    <n v="0"/>
    <n v="21.400000000001455"/>
    <n v="1.48"/>
    <d v="1899-12-30T01:13:00"/>
    <n v="1.8271604938271606E-3"/>
    <n v="0"/>
    <n v="1.8271604938271606E-3"/>
  </r>
  <r>
    <x v="164"/>
    <n v="1.51485"/>
    <n v="0"/>
    <n v="21.400000000001455"/>
    <n v="1.48"/>
    <d v="1899-12-30T00:46:00"/>
    <n v="1.8271604938271606E-3"/>
    <n v="1.8271604938271606E-3"/>
    <n v="0"/>
  </r>
  <r>
    <x v="165"/>
    <n v="1.5155799999999999"/>
    <n v="0"/>
    <n v="21.399999999999636"/>
    <n v="1.48"/>
    <d v="1899-12-30T00:17:00"/>
    <n v="1.8271604938271606E-3"/>
    <n v="0"/>
    <n v="1.8271604938271606E-3"/>
  </r>
  <r>
    <x v="166"/>
    <n v="1.51902"/>
    <n v="69.299999999999272"/>
    <n v="57.600000000000364"/>
    <n v="4.66"/>
    <d v="1899-12-30T11:31:00"/>
    <n v="5.7530864197530866E-3"/>
    <n v="0"/>
    <n v="5.7530864197530866E-3"/>
  </r>
  <r>
    <x v="167"/>
    <n v="1.5152600000000001"/>
    <n v="0"/>
    <n v="21.399999999999636"/>
    <n v="1.48"/>
    <d v="1899-12-30T01:55:00"/>
    <n v="1.8271604938271606E-3"/>
    <n v="1.8271604938271606E-3"/>
    <n v="0"/>
  </r>
  <r>
    <x v="168"/>
    <n v="1.5077"/>
    <n v="0"/>
    <n v="21.399999999999636"/>
    <n v="1.48"/>
    <d v="1899-12-30T00:47:00"/>
    <n v="1.8271604938271606E-3"/>
    <n v="0"/>
    <n v="1.8271604938271606E-3"/>
  </r>
  <r>
    <x v="169"/>
    <n v="1.50589"/>
    <n v="33.199999999998909"/>
    <n v="38"/>
    <n v="2.95"/>
    <d v="1899-12-30T11:57:00"/>
    <n v="3.6419753086419757E-3"/>
    <n v="0"/>
    <n v="3.6419753086419757E-3"/>
  </r>
  <r>
    <x v="170"/>
    <n v="1.54335"/>
    <n v="88.599999999998545"/>
    <n v="70.399999999999636"/>
    <n v="4.66"/>
    <d v="1899-12-30T09:45:00"/>
    <n v="5.7530864197530866E-3"/>
    <n v="0"/>
    <n v="5.7530864197530866E-3"/>
  </r>
  <r>
    <x v="171"/>
    <n v="1.53624"/>
    <n v="0"/>
    <n v="21.400000000001455"/>
    <n v="1.48"/>
    <d v="1899-12-30T00:43:00"/>
    <n v="1.8271604938271606E-3"/>
    <n v="1.8271604938271606E-3"/>
    <n v="0"/>
  </r>
  <r>
    <x v="172"/>
    <n v="1.55314"/>
    <n v="0"/>
    <n v="21.399999999999636"/>
    <n v="1.48"/>
    <d v="1899-12-30T00:41:00"/>
    <n v="1.8271604938271606E-3"/>
    <n v="0"/>
    <n v="1.8271604938271606E-3"/>
  </r>
  <r>
    <x v="173"/>
    <n v="1.57074"/>
    <n v="0"/>
    <n v="21.399999999999636"/>
    <n v="1.48"/>
    <d v="1899-12-30T01:05:00"/>
    <n v="1.8271604938271606E-3"/>
    <n v="0"/>
    <n v="1.8271604938271606E-3"/>
  </r>
  <r>
    <x v="174"/>
    <n v="1.58117"/>
    <n v="0"/>
    <n v="21.400000000001455"/>
    <n v="1.48"/>
    <d v="1899-12-30T00:26:00"/>
    <n v="1.8271604938271606E-3"/>
    <n v="1.8271604938271606E-3"/>
    <n v="0"/>
  </r>
  <r>
    <x v="175"/>
    <n v="1.58741"/>
    <n v="0"/>
    <n v="21.400000000001455"/>
    <n v="1.48"/>
    <d v="1899-12-30T00:16:00"/>
    <n v="1.8271604938271606E-3"/>
    <n v="0"/>
    <n v="1.8271604938271606E-3"/>
  </r>
  <r>
    <x v="176"/>
    <n v="1.5886100000000001"/>
    <n v="0"/>
    <n v="21.400000000001455"/>
    <n v="1.48"/>
    <d v="1899-12-30T01:03:00"/>
    <n v="1.8271604938271606E-3"/>
    <n v="1.8271604938271606E-3"/>
    <n v="0"/>
  </r>
  <r>
    <x v="177"/>
    <n v="1.60093"/>
    <n v="0"/>
    <n v="21.399999999999636"/>
    <n v="1.48"/>
    <d v="1899-12-30T00:16:00"/>
    <n v="1.8271604938271606E-3"/>
    <n v="0"/>
    <n v="1.8271604938271606E-3"/>
  </r>
  <r>
    <x v="178"/>
    <n v="1.60561"/>
    <n v="0"/>
    <n v="21.400000000001455"/>
    <n v="1.48"/>
    <d v="1899-12-30T00:12:00"/>
    <n v="1.8271604938271606E-3"/>
    <n v="0"/>
    <n v="1.8271604938271606E-3"/>
  </r>
  <r>
    <x v="179"/>
    <n v="1.59779"/>
    <n v="34"/>
    <n v="38.399999999999636"/>
    <n v="2.95"/>
    <d v="1899-12-30T01:35:00"/>
    <n v="3.6419753086419757E-3"/>
    <n v="0"/>
    <n v="3.6419753086419757E-3"/>
  </r>
  <r>
    <x v="180"/>
    <n v="1.6104499999999999"/>
    <n v="0"/>
    <n v="21.399999999999636"/>
    <n v="1.48"/>
    <d v="1899-12-30T00:31:00"/>
    <n v="1.8271604938271606E-3"/>
    <n v="1.8271604938271606E-3"/>
    <n v="0"/>
  </r>
  <r>
    <x v="181"/>
    <n v="1.6070500000000001"/>
    <n v="0"/>
    <n v="21.399999999999636"/>
    <n v="1.48"/>
    <d v="1899-12-30T00:43:00"/>
    <n v="1.8271604938271606E-3"/>
    <n v="1.8271604938271606E-3"/>
    <n v="0"/>
  </r>
  <r>
    <x v="182"/>
    <n v="1.59616"/>
    <n v="0"/>
    <n v="21.399999999999636"/>
    <n v="1.48"/>
    <d v="1899-12-30T01:35:00"/>
    <n v="1.8271604938271606E-3"/>
    <n v="0"/>
    <n v="1.8271604938271606E-3"/>
  </r>
  <r>
    <x v="183"/>
    <n v="1.58219"/>
    <n v="0"/>
    <n v="21.399999999999636"/>
    <n v="1.48"/>
    <d v="1899-12-30T00:53:00"/>
    <n v="1.8271604938271606E-3"/>
    <n v="0"/>
    <n v="1.8271604938271606E-3"/>
  </r>
  <r>
    <x v="184"/>
    <n v="1.5763499999999999"/>
    <n v="0"/>
    <n v="21.399999999999636"/>
    <n v="1.48"/>
    <d v="1899-12-30T01:36:00"/>
    <n v="1.8271604938271606E-3"/>
    <n v="1.8271604938271606E-3"/>
    <n v="0"/>
  </r>
  <r>
    <x v="185"/>
    <n v="1.5660499999999999"/>
    <n v="0"/>
    <n v="21.399999999999636"/>
    <n v="1.48"/>
    <d v="1899-12-30T00:07:00"/>
    <n v="1.8271604938271606E-3"/>
    <n v="1.8271604938271606E-3"/>
    <n v="0"/>
  </r>
  <r>
    <x v="186"/>
    <n v="1.5640700000000001"/>
    <n v="0"/>
    <n v="21.399999999999636"/>
    <n v="1.48"/>
    <d v="1899-12-30T00:03:00"/>
    <n v="1.8271604938271606E-3"/>
    <n v="1.8271604938271606E-3"/>
    <n v="0"/>
  </r>
  <r>
    <x v="187"/>
    <n v="1.57423"/>
    <n v="33.699999999998909"/>
    <n v="38.200000000000728"/>
    <n v="2.95"/>
    <d v="1899-12-30T04:43:00"/>
    <n v="3.6419753086419757E-3"/>
    <n v="3.6419753086419757E-3"/>
    <n v="0"/>
  </r>
  <r>
    <x v="188"/>
    <n v="1.56063"/>
    <n v="0"/>
    <n v="21.400000000001455"/>
    <n v="1.48"/>
    <d v="1899-12-30T01:47:00"/>
    <n v="1.8271604938271606E-3"/>
    <n v="1.8271604938271606E-3"/>
    <n v="0"/>
  </r>
  <r>
    <x v="189"/>
    <n v="1.5759700000000001"/>
    <n v="73.399999999999636"/>
    <n v="59.100000000000364"/>
    <n v="4.68"/>
    <d v="1899-12-30T09:57:00"/>
    <n v="5.7777777777777775E-3"/>
    <n v="0"/>
    <n v="5.7777777777777775E-3"/>
  </r>
  <r>
    <x v="190"/>
    <n v="1.59802"/>
    <n v="416.00000000000182"/>
    <n v="137"/>
    <n v="40.200000000000003"/>
    <d v="1899-12-31T22:35:00"/>
    <n v="4.9629629629629635E-2"/>
    <n v="4.9629629629629635E-2"/>
    <n v="0"/>
  </r>
  <r>
    <x v="191"/>
    <n v="1.60938"/>
    <n v="0"/>
    <n v="21.400000000001455"/>
    <n v="1.48"/>
    <d v="1899-12-30T00:43:00"/>
    <n v="1.8271604938271606E-3"/>
    <n v="0"/>
    <n v="1.8271604938271606E-3"/>
  </r>
  <r>
    <x v="192"/>
    <n v="1.5990800000000001"/>
    <n v="181.90000000000327"/>
    <n v="82.200000000002547"/>
    <n v="17.91"/>
    <d v="1899-12-30T14:12:00"/>
    <n v="2.2111111111111113E-2"/>
    <n v="0"/>
    <n v="2.2111111111111113E-2"/>
  </r>
  <r>
    <x v="193"/>
    <n v="1.5956300000000001"/>
    <n v="0"/>
    <n v="21.399999999997817"/>
    <n v="1.48"/>
    <d v="1899-12-30T00:54:00"/>
    <n v="1.8271604938271606E-3"/>
    <n v="1.8271604938271606E-3"/>
    <n v="0"/>
  </r>
  <r>
    <x v="194"/>
    <n v="1.5966499999999999"/>
    <n v="0"/>
    <n v="21.400000000001455"/>
    <n v="1.48"/>
    <d v="1899-12-30T00:31:00"/>
    <n v="1.8271604938271606E-3"/>
    <n v="1.8271604938271606E-3"/>
    <n v="0"/>
  </r>
  <r>
    <x v="195"/>
    <n v="1.6031"/>
    <n v="34.300000000001091"/>
    <n v="38.5"/>
    <n v="2.95"/>
    <d v="1899-12-30T03:43:00"/>
    <n v="3.6419753086419757E-3"/>
    <n v="0"/>
    <n v="3.6419753086419757E-3"/>
  </r>
  <r>
    <x v="196"/>
    <n v="1.595"/>
    <n v="221.80000000000109"/>
    <n v="132.30000000000109"/>
    <n v="2.95"/>
    <d v="1899-12-30T15:08:00"/>
    <n v="3.6419753086419757E-3"/>
    <n v="0"/>
    <n v="3.6419753086419757E-3"/>
  </r>
  <r>
    <x v="197"/>
    <n v="1.60131"/>
    <n v="242"/>
    <n v="107.5"/>
    <n v="17.910000000000004"/>
    <d v="1900-01-01T06:35:00"/>
    <n v="2.2111111111111116E-2"/>
    <n v="2.2111111111111116E-2"/>
    <n v="0"/>
  </r>
  <r>
    <x v="198"/>
    <n v="1.60036"/>
    <n v="33.100000000000364"/>
    <n v="37.899999999999636"/>
    <n v="2.94"/>
    <d v="1899-12-30T01:50:00"/>
    <n v="3.6296296296296294E-3"/>
    <n v="3.6296296296296294E-3"/>
    <n v="0"/>
  </r>
  <r>
    <x v="199"/>
    <n v="1.6038600000000001"/>
    <n v="32.999999999998181"/>
    <n v="37.899999999999636"/>
    <n v="2.97"/>
    <d v="1899-12-30T00:46:00"/>
    <n v="3.666666666666667E-3"/>
    <n v="0"/>
    <n v="3.666666666666667E-3"/>
  </r>
  <r>
    <x v="200"/>
    <n v="1.5884"/>
    <n v="33.199999999998909"/>
    <n v="38"/>
    <n v="2.95"/>
    <d v="1899-12-30T02:10:00"/>
    <n v="3.6419753086419757E-3"/>
    <n v="3.6419753086419757E-3"/>
    <n v="0"/>
  </r>
  <r>
    <x v="201"/>
    <n v="1.5861700000000001"/>
    <n v="0"/>
    <n v="21.399999999999636"/>
    <n v="1.48"/>
    <d v="1899-12-30T00:05:00"/>
    <n v="1.8271604938271606E-3"/>
    <n v="0"/>
    <n v="1.8271604938271606E-3"/>
  </r>
  <r>
    <x v="202"/>
    <n v="1.59015"/>
    <n v="0"/>
    <n v="21.400000000001455"/>
    <n v="1.48"/>
    <d v="1899-12-30T00:01:00"/>
    <n v="1.8271604938271606E-3"/>
    <n v="0"/>
    <n v="1.8271604938271606E-3"/>
  </r>
  <r>
    <x v="203"/>
    <n v="1.5856600000000001"/>
    <n v="0"/>
    <n v="21.400000000001455"/>
    <n v="1.48"/>
    <d v="1899-12-30T00:22:00"/>
    <n v="1.8271604938271606E-3"/>
    <n v="1.8271604938271606E-3"/>
    <n v="0"/>
  </r>
  <r>
    <x v="204"/>
    <n v="1.59951"/>
    <n v="0"/>
    <n v="21.399999999999636"/>
    <n v="1.48"/>
    <d v="1899-12-30T00:09:00"/>
    <n v="1.8271604938271606E-3"/>
    <n v="1.8271604938271606E-3"/>
    <n v="0"/>
  </r>
  <r>
    <x v="205"/>
    <n v="1.59527"/>
    <n v="0"/>
    <n v="21.399999999999636"/>
    <n v="1.48"/>
    <d v="1899-12-30T01:51:00"/>
    <n v="1.8271604938271606E-3"/>
    <n v="0"/>
    <n v="1.8271604938271606E-3"/>
  </r>
  <r>
    <x v="206"/>
    <n v="1.60379"/>
    <n v="0"/>
    <n v="21.399999999999636"/>
    <n v="1.48"/>
    <d v="1899-12-30T00:13:00"/>
    <n v="1.8271604938271606E-3"/>
    <n v="0"/>
    <n v="1.8271604938271606E-3"/>
  </r>
  <r>
    <x v="207"/>
    <n v="1.60083"/>
    <n v="0"/>
    <n v="21.400000000001455"/>
    <n v="1.48"/>
    <d v="1899-12-30T00:10:00"/>
    <n v="1.8271604938271606E-3"/>
    <n v="1.8271604938271606E-3"/>
    <n v="0"/>
  </r>
  <r>
    <x v="208"/>
    <n v="1.6008500000000001"/>
    <n v="97.400000000001455"/>
    <n v="66.900000000001455"/>
    <n v="4.6400000000000006"/>
    <d v="1899-12-30T06:50:00"/>
    <n v="5.7283950617283957E-3"/>
    <n v="0"/>
    <n v="5.7283950617283957E-3"/>
  </r>
  <r>
    <x v="209"/>
    <n v="1.59951"/>
    <n v="0"/>
    <n v="21.399999999999636"/>
    <n v="1.48"/>
    <d v="1899-12-30T00:46:00"/>
    <n v="1.8271604938271606E-3"/>
    <n v="1.8271604938271606E-3"/>
    <n v="0"/>
  </r>
  <r>
    <x v="210"/>
    <n v="1.5908199999999999"/>
    <n v="0"/>
    <n v="21.399999999997817"/>
    <n v="1.48"/>
    <d v="1899-12-30T00:41:00"/>
    <n v="1.8271604938271606E-3"/>
    <n v="0"/>
    <n v="1.8271604938271606E-3"/>
  </r>
  <r>
    <x v="211"/>
    <n v="1.58534"/>
    <n v="33.499999999998181"/>
    <n v="38.100000000000364"/>
    <n v="2.95"/>
    <d v="1899-12-30T01:29:00"/>
    <n v="3.6419753086419757E-3"/>
    <n v="3.6419753086419757E-3"/>
    <n v="0"/>
  </r>
  <r>
    <x v="212"/>
    <n v="1.5876600000000001"/>
    <n v="85.600000000002183"/>
    <n v="63.900000000001455"/>
    <n v="4.66"/>
    <d v="1899-12-30T12:08:00"/>
    <n v="5.7530864197530866E-3"/>
    <n v="0"/>
    <n v="5.7530864197530866E-3"/>
  </r>
  <r>
    <x v="213"/>
    <n v="1.59022"/>
    <n v="0"/>
    <n v="21.399999999999636"/>
    <n v="1.48"/>
    <d v="1899-12-30T00:18:00"/>
    <n v="1.8271604938271606E-3"/>
    <n v="0"/>
    <n v="1.8271604938271606E-3"/>
  </r>
  <r>
    <x v="214"/>
    <n v="1.5720400000000001"/>
    <n v="0"/>
    <n v="21.400000000001455"/>
    <n v="1.48"/>
    <d v="1899-12-30T04:40:00"/>
    <n v="1.8271604938271606E-3"/>
    <n v="0"/>
    <n v="1.8271604938271606E-3"/>
  </r>
  <r>
    <x v="215"/>
    <n v="1.5740799999999999"/>
    <n v="0"/>
    <n v="21.399999999999636"/>
    <n v="1.48"/>
    <d v="1899-12-30T01:15:00"/>
    <n v="1.8271604938271606E-3"/>
    <n v="0"/>
    <n v="1.8271604938271606E-3"/>
  </r>
  <r>
    <x v="216"/>
    <n v="1.57334"/>
    <n v="132"/>
    <n v="78.100000000000364"/>
    <n v="8.11"/>
    <d v="1899-12-30T23:38:00"/>
    <n v="1.0012345679012345E-2"/>
    <n v="1.0012345679012345E-2"/>
    <n v="0"/>
  </r>
  <r>
    <x v="217"/>
    <n v="1.58074"/>
    <n v="0"/>
    <n v="21.399999999999636"/>
    <n v="1.48"/>
    <d v="1899-12-30T00:16:00"/>
    <n v="1.8271604938271606E-3"/>
    <n v="0"/>
    <n v="1.8271604938271606E-3"/>
  </r>
  <r>
    <x v="218"/>
    <n v="1.5843799999999999"/>
    <n v="0"/>
    <n v="21.399999999997817"/>
    <n v="1.48"/>
    <d v="1899-12-30T01:34:00"/>
    <n v="1.8271604938271606E-3"/>
    <n v="0"/>
    <n v="1.8271604938271606E-3"/>
  </r>
  <r>
    <x v="219"/>
    <n v="1.5886100000000001"/>
    <n v="0"/>
    <n v="21.399999999999636"/>
    <n v="1.48"/>
    <d v="1899-12-30T00:18:00"/>
    <n v="1.8271604938271606E-3"/>
    <n v="0"/>
    <n v="1.8271604938271606E-3"/>
  </r>
  <r>
    <x v="220"/>
    <n v="1.57714"/>
    <n v="0"/>
    <n v="21.399999999999636"/>
    <n v="1.48"/>
    <d v="1899-12-30T00:11:00"/>
    <n v="1.8271604938271606E-3"/>
    <n v="1.8271604938271606E-3"/>
    <n v="0"/>
  </r>
  <r>
    <x v="221"/>
    <n v="1.5792200000000001"/>
    <n v="0"/>
    <n v="21.399999999999636"/>
    <n v="1.48"/>
    <d v="1899-12-30T00:14:00"/>
    <n v="1.8271604938271606E-3"/>
    <n v="0"/>
    <n v="1.8271604938271606E-3"/>
  </r>
  <r>
    <x v="222"/>
    <n v="1.5750999999999999"/>
    <n v="33.199999999998909"/>
    <n v="38"/>
    <n v="2.95"/>
    <d v="1899-12-30T04:29:00"/>
    <n v="3.6419753086419757E-3"/>
    <n v="0"/>
    <n v="3.6419753086419757E-3"/>
  </r>
  <r>
    <x v="223"/>
    <n v="1.5701099999999999"/>
    <n v="0"/>
    <n v="21.400000000001455"/>
    <n v="1.48"/>
    <d v="1899-12-30T02:32:00"/>
    <n v="1.8271604938271606E-3"/>
    <n v="1.8271604938271606E-3"/>
    <n v="0"/>
  </r>
  <r>
    <x v="224"/>
    <n v="1.57847"/>
    <n v="0"/>
    <n v="21.400000000001455"/>
    <n v="1.48"/>
    <d v="1899-12-30T00:32:00"/>
    <n v="1.8271604938271606E-3"/>
    <n v="0"/>
    <n v="1.8271604938271606E-3"/>
  </r>
  <r>
    <x v="225"/>
    <n v="1.5687800000000001"/>
    <n v="52.200000000000728"/>
    <n v="47.5"/>
    <n v="2.96"/>
    <d v="1899-12-30T01:37:00"/>
    <n v="3.6543209876543211E-3"/>
    <n v="3.6543209876543211E-3"/>
    <n v="0"/>
  </r>
  <r>
    <x v="226"/>
    <n v="1.5665899999999999"/>
    <n v="0"/>
    <n v="21.399999999999636"/>
    <n v="1.47"/>
    <d v="1899-12-30T04:27:00"/>
    <n v="1.8148148148148147E-3"/>
    <n v="1.8148148148148147E-3"/>
    <n v="0"/>
  </r>
  <r>
    <x v="227"/>
    <n v="1.5738399999999999"/>
    <n v="0"/>
    <n v="21.399999999999636"/>
    <n v="1.48"/>
    <d v="1899-12-30T01:06:00"/>
    <n v="1.8271604938271606E-3"/>
    <n v="1.8271604938271606E-3"/>
    <n v="0"/>
  </r>
  <r>
    <x v="228"/>
    <n v="1.5772900000000001"/>
    <n v="0"/>
    <n v="21.399999999997817"/>
    <n v="1.48"/>
    <d v="1899-12-30T02:10:00"/>
    <n v="1.8271604938271606E-3"/>
    <n v="1.8271604938271606E-3"/>
    <n v="0"/>
  </r>
  <r>
    <x v="229"/>
    <n v="1.6051599999999999"/>
    <n v="388.79999999999927"/>
    <n v="105.20000000000073"/>
    <n v="122.77999999999999"/>
    <d v="1899-12-31T07:46:00"/>
    <n v="0.15158024691358024"/>
    <n v="0.15158024691358024"/>
    <n v="0"/>
  </r>
  <r>
    <x v="230"/>
    <n v="1.6005"/>
    <n v="0"/>
    <n v="21.399999999999636"/>
    <n v="1.48"/>
    <d v="1899-12-30T00:22:00"/>
    <n v="1.8271604938271606E-3"/>
    <n v="0"/>
    <n v="1.8271604938271606E-3"/>
  </r>
  <r>
    <x v="231"/>
    <n v="1.60229"/>
    <n v="0"/>
    <n v="21.399999999999636"/>
    <n v="1.48"/>
    <d v="1899-12-30T03:19:00"/>
    <n v="1.8271604938271606E-3"/>
    <n v="0"/>
    <n v="1.8271604938271606E-3"/>
  </r>
  <r>
    <x v="232"/>
    <n v="1.6028"/>
    <n v="0"/>
    <n v="21.399999999999636"/>
    <n v="1.48"/>
    <d v="1899-12-30T01:02:00"/>
    <n v="1.8271604938271606E-3"/>
    <n v="1.8271604938271606E-3"/>
    <n v="0"/>
  </r>
  <r>
    <x v="233"/>
    <n v="1.59771"/>
    <n v="0"/>
    <n v="21.400000000001455"/>
    <n v="1.48"/>
    <d v="1899-12-30T00:09:00"/>
    <n v="1.8271604938271606E-3"/>
    <n v="0"/>
    <n v="1.8271604938271606E-3"/>
  </r>
  <r>
    <x v="234"/>
    <n v="1.5838699999999999"/>
    <n v="0"/>
    <n v="21.399999999999636"/>
    <n v="1.48"/>
    <d v="1899-12-30T00:20:00"/>
    <n v="1.8271604938271606E-3"/>
    <n v="1.8271604938271606E-3"/>
    <n v="0"/>
  </r>
  <r>
    <x v="235"/>
    <n v="1.59412"/>
    <n v="0"/>
    <n v="21.399999999999636"/>
    <n v="1.48"/>
    <d v="1899-12-30T00:26:00"/>
    <n v="1.8271604938271606E-3"/>
    <n v="0"/>
    <n v="1.8271604938271606E-3"/>
  </r>
  <r>
    <x v="236"/>
    <n v="1.5929599999999999"/>
    <n v="0"/>
    <n v="21.400000000001455"/>
    <n v="1.48"/>
    <d v="1899-12-30T01:00:00"/>
    <n v="1.8271604938271606E-3"/>
    <n v="1.8271604938271606E-3"/>
    <n v="0"/>
  </r>
  <r>
    <x v="237"/>
    <n v="1.5896999999999999"/>
    <n v="0"/>
    <n v="21.400000000001455"/>
    <n v="1.48"/>
    <d v="1899-12-30T00:07:00"/>
    <n v="1.8271604938271606E-3"/>
    <n v="1.8271604938271606E-3"/>
    <n v="0"/>
  </r>
  <r>
    <x v="238"/>
    <n v="1.5937699999999999"/>
    <n v="0"/>
    <n v="21.399999999997817"/>
    <n v="1.48"/>
    <d v="1899-12-30T01:10:00"/>
    <n v="1.8271604938271606E-3"/>
    <n v="0"/>
    <n v="1.8271604938271606E-3"/>
  </r>
  <r>
    <x v="239"/>
    <n v="1.6068899999999999"/>
    <n v="208.90000000000146"/>
    <n v="105.20000000000073"/>
    <n v="17.91"/>
    <d v="1899-12-30T23:38:00"/>
    <n v="2.2111111111111113E-2"/>
    <n v="2.2111111111111113E-2"/>
    <n v="0"/>
  </r>
  <r>
    <x v="240"/>
    <n v="1.6122399999999999"/>
    <n v="0"/>
    <n v="21.399999999999636"/>
    <n v="1.48"/>
    <d v="1899-12-30T05:26:00"/>
    <n v="1.8271604938271606E-3"/>
    <n v="0"/>
    <n v="1.8271604938271606E-3"/>
  </r>
  <r>
    <x v="241"/>
    <n v="1.6079699999999999"/>
    <n v="52.100000000000364"/>
    <n v="47.400000000001455"/>
    <n v="2.96"/>
    <d v="1899-12-30T06:50:00"/>
    <n v="3.6543209876543211E-3"/>
    <n v="3.6543209876543211E-3"/>
    <n v="0"/>
  </r>
  <r>
    <x v="242"/>
    <n v="1.5920799999999999"/>
    <n v="294.89999999999964"/>
    <n v="117.19999999999891"/>
    <n v="40.179999999999993"/>
    <d v="1899-12-31T19:57:00"/>
    <n v="4.9604938271604927E-2"/>
    <n v="0"/>
    <n v="4.9604938271604927E-2"/>
  </r>
  <r>
    <x v="243"/>
    <n v="1.59842"/>
    <n v="0"/>
    <n v="21.400000000001455"/>
    <n v="1.48"/>
    <d v="1899-12-30T00:15:00"/>
    <n v="1.8271604938271606E-3"/>
    <n v="1.8271604938271606E-3"/>
    <n v="0"/>
  </r>
  <r>
    <x v="244"/>
    <n v="1.5864199999999999"/>
    <n v="0"/>
    <n v="21.400000000001455"/>
    <n v="1.48"/>
    <d v="1899-12-30T01:15:00"/>
    <n v="1.8271604938271606E-3"/>
    <n v="1.8271604938271606E-3"/>
    <n v="0"/>
  </r>
  <r>
    <x v="245"/>
    <n v="1.6062000000000001"/>
    <n v="0"/>
    <n v="21.400000000001455"/>
    <n v="1.48"/>
    <d v="1899-12-30T00:30:00"/>
    <n v="1.8271604938271606E-3"/>
    <n v="1.8271604938271606E-3"/>
    <n v="0"/>
  </r>
  <r>
    <x v="246"/>
    <n v="1.6038300000000001"/>
    <n v="0"/>
    <n v="21.399999999999636"/>
    <n v="1.48"/>
    <d v="1899-12-30T00:38:00"/>
    <n v="1.8271604938271606E-3"/>
    <n v="0"/>
    <n v="1.8271604938271606E-3"/>
  </r>
  <r>
    <x v="247"/>
    <n v="1.57612"/>
    <n v="0"/>
    <n v="21.400000000001455"/>
    <n v="1.48"/>
    <d v="1899-12-30T01:26:00"/>
    <n v="1.8271604938271606E-3"/>
    <n v="1.8271604938271606E-3"/>
    <n v="0"/>
  </r>
  <r>
    <x v="248"/>
    <n v="1.57881"/>
    <n v="0"/>
    <n v="21.399999999999636"/>
    <n v="1.48"/>
    <d v="1899-12-30T03:35:00"/>
    <n v="1.8271604938271606E-3"/>
    <n v="0"/>
    <n v="1.8271604938271606E-3"/>
  </r>
  <r>
    <x v="249"/>
    <n v="1.5742700000000001"/>
    <n v="0"/>
    <n v="21.399999999999636"/>
    <n v="1.48"/>
    <d v="1899-12-30T00:14:00"/>
    <n v="1.8271604938271606E-3"/>
    <n v="1.8271604938271606E-3"/>
    <n v="0"/>
  </r>
  <r>
    <x v="250"/>
    <n v="1.57396"/>
    <n v="33.199999999998909"/>
    <n v="38"/>
    <n v="2.96"/>
    <d v="1899-12-30T04:07:00"/>
    <n v="3.6543209876543211E-3"/>
    <n v="3.6543209876543211E-3"/>
    <n v="0"/>
  </r>
  <r>
    <x v="251"/>
    <n v="1.56477"/>
    <n v="154.90000000000146"/>
    <n v="86.500000000001819"/>
    <n v="8.14"/>
    <d v="1899-12-31T00:10:00"/>
    <n v="1.0049382716049384E-2"/>
    <n v="0"/>
    <n v="1.0049382716049384E-2"/>
  </r>
  <r>
    <x v="252"/>
    <n v="1.5738799999999999"/>
    <n v="0"/>
    <n v="21.399999999999636"/>
    <n v="1.48"/>
    <d v="1899-12-30T00:03:00"/>
    <n v="1.8271604938271606E-3"/>
    <n v="0"/>
    <n v="1.8271604938271606E-3"/>
  </r>
  <r>
    <x v="253"/>
    <n v="1.56854"/>
    <n v="0"/>
    <n v="21.400000000001455"/>
    <n v="1.48"/>
    <d v="1899-12-30T00:57:00"/>
    <n v="1.8271604938271606E-3"/>
    <n v="1.8271604938271606E-3"/>
    <n v="0"/>
  </r>
  <r>
    <x v="254"/>
    <n v="1.5629599999999999"/>
    <n v="0"/>
    <n v="21.400000000001455"/>
    <n v="1.48"/>
    <d v="1899-12-30T00:42:00"/>
    <n v="1.8271604938271606E-3"/>
    <n v="1.8271604938271606E-3"/>
    <n v="0"/>
  </r>
  <r>
    <x v="255"/>
    <n v="1.54623"/>
    <n v="0"/>
    <n v="21.400000000001455"/>
    <n v="1.48"/>
    <d v="1899-12-30T01:42:00"/>
    <n v="1.8271604938271606E-3"/>
    <n v="1.8271604938271606E-3"/>
    <n v="0"/>
  </r>
  <r>
    <x v="256"/>
    <n v="1.5458000000000001"/>
    <n v="0"/>
    <n v="21.399999999999636"/>
    <n v="1.48"/>
    <d v="1899-12-30T05:54:00"/>
    <n v="1.8271604938271606E-3"/>
    <n v="0"/>
    <n v="1.8271604938271606E-3"/>
  </r>
  <r>
    <x v="257"/>
    <n v="1.5524100000000001"/>
    <n v="0"/>
    <n v="21.400000000001455"/>
    <n v="1.48"/>
    <d v="1899-12-30T04:02:00"/>
    <n v="1.8271604938271606E-3"/>
    <n v="1.8271604938271606E-3"/>
    <n v="0"/>
  </r>
  <r>
    <x v="258"/>
    <n v="1.5569500000000001"/>
    <n v="0"/>
    <n v="21.400000000001455"/>
    <n v="1.48"/>
    <d v="1899-12-30T01:29:00"/>
    <n v="1.8271604938271606E-3"/>
    <n v="1.8271604938271606E-3"/>
    <n v="0"/>
  </r>
  <r>
    <x v="259"/>
    <n v="1.55921"/>
    <n v="76.300000000001091"/>
    <n v="59.800000000001091"/>
    <n v="4.66"/>
    <d v="1899-12-30T03:16:00"/>
    <n v="5.7530864197530866E-3"/>
    <n v="5.7530864197530866E-3"/>
    <n v="0"/>
  </r>
  <r>
    <x v="260"/>
    <n v="1.5680099999999999"/>
    <n v="197.69999999999891"/>
    <n v="93.900000000001455"/>
    <n v="17.899999999999999"/>
    <d v="1899-12-30T17:34:00"/>
    <n v="2.2098765432098762E-2"/>
    <n v="2.2098765432098762E-2"/>
    <n v="0"/>
  </r>
  <r>
    <x v="261"/>
    <n v="1.58063"/>
    <n v="33.399999999999636"/>
    <n v="38.099999999998545"/>
    <n v="2.97"/>
    <d v="1899-12-30T03:16:00"/>
    <n v="3.666666666666667E-3"/>
    <n v="0"/>
    <n v="3.666666666666667E-3"/>
  </r>
  <r>
    <x v="262"/>
    <n v="1.57342"/>
    <n v="0"/>
    <n v="21.400000000001455"/>
    <n v="1.48"/>
    <d v="1899-12-30T00:19:00"/>
    <n v="1.8271604938271606E-3"/>
    <n v="0"/>
    <n v="1.8271604938271606E-3"/>
  </r>
  <r>
    <x v="263"/>
    <n v="1.5698399999999999"/>
    <n v="36"/>
    <n v="39.399999999999636"/>
    <n v="2.96"/>
    <d v="1899-12-30T03:51:00"/>
    <n v="3.6543209876543211E-3"/>
    <n v="3.6543209876543211E-3"/>
    <n v="0"/>
  </r>
  <r>
    <x v="264"/>
    <n v="1.57341"/>
    <n v="0"/>
    <n v="21.399999999999636"/>
    <n v="1.48"/>
    <d v="1899-12-30T02:14:00"/>
    <n v="1.8271604938271606E-3"/>
    <n v="1.8271604938271606E-3"/>
    <n v="0"/>
  </r>
  <r>
    <x v="265"/>
    <n v="1.5726500000000001"/>
    <n v="33.000000000001819"/>
    <n v="37.899999999999636"/>
    <n v="2.96"/>
    <d v="1899-12-30T02:23:00"/>
    <n v="3.6543209876543211E-3"/>
    <n v="3.6543209876543211E-3"/>
    <n v="0"/>
  </r>
  <r>
    <x v="266"/>
    <n v="1.56979"/>
    <n v="92.5"/>
    <n v="71"/>
    <n v="4.6499999999999995"/>
    <d v="1899-12-30T08:42:00"/>
    <n v="5.7407407407407398E-3"/>
    <n v="0"/>
    <n v="5.7407407407407398E-3"/>
  </r>
  <r>
    <x v="267"/>
    <n v="1.5632200000000001"/>
    <n v="120.70000000000073"/>
    <n v="81.700000000000728"/>
    <n v="2.9499999999999997"/>
    <d v="1899-12-30T05:36:00"/>
    <n v="3.6419753086419748E-3"/>
    <n v="0"/>
    <n v="3.6419753086419748E-3"/>
  </r>
  <r>
    <x v="268"/>
    <n v="1.55871"/>
    <n v="0"/>
    <n v="21.399999999999636"/>
    <n v="1.48"/>
    <d v="1899-12-30T00:07:00"/>
    <n v="1.8271604938271606E-3"/>
    <n v="1.8271604938271606E-3"/>
    <n v="0"/>
  </r>
  <r>
    <x v="269"/>
    <n v="1.56328"/>
    <n v="0"/>
    <n v="21.399999999999636"/>
    <n v="1.48"/>
    <d v="1899-12-30T00:41:00"/>
    <n v="1.8271604938271606E-3"/>
    <n v="0"/>
    <n v="1.8271604938271606E-3"/>
  </r>
  <r>
    <x v="270"/>
    <n v="1.56176"/>
    <n v="33.300000000001091"/>
    <n v="38"/>
    <n v="2.96"/>
    <d v="1899-12-30T07:03:00"/>
    <n v="3.6543209876543211E-3"/>
    <n v="3.6543209876543211E-3"/>
    <n v="0"/>
  </r>
  <r>
    <x v="271"/>
    <n v="1.5596099999999999"/>
    <n v="183.79999999999927"/>
    <n v="82.499999999998181"/>
    <n v="17.91"/>
    <d v="1899-12-30T10:52:00"/>
    <n v="2.2111111111111113E-2"/>
    <n v="0"/>
    <n v="2.2111111111111113E-2"/>
  </r>
  <r>
    <x v="272"/>
    <n v="1.56159"/>
    <n v="33.200000000000728"/>
    <n v="38"/>
    <n v="2.95"/>
    <d v="1899-12-30T05:58:00"/>
    <n v="3.6419753086419757E-3"/>
    <n v="0"/>
    <n v="3.6419753086419757E-3"/>
  </r>
  <r>
    <x v="273"/>
    <n v="1.5641400000000001"/>
    <n v="0"/>
    <n v="21.400000000001455"/>
    <n v="1.48"/>
    <d v="1899-12-30T00:54:00"/>
    <n v="1.8271604938271606E-3"/>
    <n v="0"/>
    <n v="1.8271604938271606E-3"/>
  </r>
  <r>
    <x v="274"/>
    <n v="1.56962"/>
    <n v="58.100000000000364"/>
    <n v="50.399999999999636"/>
    <n v="2.95"/>
    <d v="1899-12-30T05:24:00"/>
    <n v="3.6419753086419757E-3"/>
    <n v="3.6419753086419757E-3"/>
    <n v="0"/>
  </r>
  <r>
    <x v="275"/>
    <n v="1.54325"/>
    <n v="0"/>
    <n v="21.399999999999636"/>
    <n v="1.48"/>
    <d v="1899-12-30T00:59:00"/>
    <n v="1.8271604938271606E-3"/>
    <n v="1.8271604938271606E-3"/>
    <n v="0"/>
  </r>
  <r>
    <x v="276"/>
    <n v="1.5317499999999999"/>
    <n v="111.89999999999964"/>
    <n v="69.399999999999636"/>
    <n v="8.1300000000000008"/>
    <d v="1899-12-30T06:45:00"/>
    <n v="1.0037037037037039E-2"/>
    <n v="0"/>
    <n v="1.0037037037037039E-2"/>
  </r>
  <r>
    <x v="277"/>
    <n v="1.5257499999999999"/>
    <n v="0"/>
    <n v="21.399999999999636"/>
    <n v="1.48"/>
    <d v="1899-12-30T00:40:00"/>
    <n v="1.8271604938271606E-3"/>
    <n v="1.8271604938271606E-3"/>
    <n v="0"/>
  </r>
  <r>
    <x v="278"/>
    <n v="1.51922"/>
    <n v="0"/>
    <n v="21.399999999999636"/>
    <n v="1.48"/>
    <d v="1899-12-30T01:51:00"/>
    <n v="1.8271604938271606E-3"/>
    <n v="1.8271604938271606E-3"/>
    <n v="0"/>
  </r>
  <r>
    <x v="279"/>
    <n v="1.5174799999999999"/>
    <n v="0"/>
    <n v="21.399999999999636"/>
    <n v="1.48"/>
    <d v="1899-12-30T04:02:00"/>
    <n v="1.8271604938271606E-3"/>
    <n v="1.8271604938271606E-3"/>
    <n v="0"/>
  </r>
  <r>
    <x v="280"/>
    <n v="1.53165"/>
    <n v="0"/>
    <n v="21.400000000001455"/>
    <n v="1.48"/>
    <d v="1899-12-30T01:15:00"/>
    <n v="1.8271604938271606E-3"/>
    <n v="0"/>
    <n v="1.8271604938271606E-3"/>
  </r>
  <r>
    <x v="281"/>
    <n v="1.5468500000000001"/>
    <n v="0"/>
    <n v="21.400000000001455"/>
    <n v="1.48"/>
    <d v="1899-12-30T01:59:00"/>
    <n v="1.8271604938271606E-3"/>
    <n v="1.8271604938271606E-3"/>
    <n v="0"/>
  </r>
  <r>
    <x v="282"/>
    <n v="1.53878"/>
    <n v="33.300000000001091"/>
    <n v="38.000000000001819"/>
    <n v="2.9400000000000004"/>
    <d v="1899-12-30T02:20:00"/>
    <n v="3.6296296296296302E-3"/>
    <n v="0"/>
    <n v="3.6296296296296302E-3"/>
  </r>
  <r>
    <x v="283"/>
    <n v="1.5460100000000001"/>
    <n v="0"/>
    <n v="21.399999999999636"/>
    <n v="1.48"/>
    <d v="1899-12-30T00:14:00"/>
    <n v="1.8271604938271606E-3"/>
    <n v="0"/>
    <n v="1.8271604938271606E-3"/>
  </r>
  <r>
    <x v="284"/>
    <n v="1.5466599999999999"/>
    <n v="0"/>
    <n v="21.400000000001455"/>
    <n v="1.48"/>
    <d v="1899-12-30T00:12:00"/>
    <n v="1.8271604938271606E-3"/>
    <n v="1.8271604938271606E-3"/>
    <n v="0"/>
  </r>
  <r>
    <x v="285"/>
    <n v="1.54667"/>
    <n v="106"/>
    <n v="70.699999999998909"/>
    <n v="4.66"/>
    <d v="1899-12-30T08:28:00"/>
    <n v="5.7530864197530866E-3"/>
    <n v="5.7530864197530866E-3"/>
    <n v="0"/>
  </r>
  <r>
    <x v="286"/>
    <n v="1.54152"/>
    <n v="63"/>
    <n v="52.899999999999636"/>
    <n v="2.9499999999999997"/>
    <d v="1899-12-30T12:00:00"/>
    <n v="3.6419753086419748E-3"/>
    <n v="3.6419753086419748E-3"/>
    <n v="0"/>
  </r>
  <r>
    <x v="287"/>
    <n v="1.54758"/>
    <n v="33.000000000001819"/>
    <n v="37.899999999999636"/>
    <n v="2.96"/>
    <d v="1899-12-30T06:01:00"/>
    <n v="3.6543209876543211E-3"/>
    <n v="0"/>
    <n v="3.6543209876543211E-3"/>
  </r>
  <r>
    <x v="288"/>
    <n v="1.5416000000000001"/>
    <n v="33.399999999999636"/>
    <n v="38.100000000000364"/>
    <n v="2.95"/>
    <d v="1899-12-30T11:17:00"/>
    <n v="3.6419753086419757E-3"/>
    <n v="3.6419753086419757E-3"/>
    <n v="0"/>
  </r>
  <r>
    <x v="289"/>
    <n v="1.52674"/>
    <n v="0"/>
    <n v="21.399999999999636"/>
    <n v="1.48"/>
    <d v="1899-12-30T08:45:00"/>
    <n v="1.8271604938271606E-3"/>
    <n v="1.8271604938271606E-3"/>
    <n v="0"/>
  </r>
  <r>
    <x v="290"/>
    <n v="1.5233300000000001"/>
    <n v="0"/>
    <n v="21.400000000001455"/>
    <n v="1.48"/>
    <d v="1899-12-30T00:18:00"/>
    <n v="1.8271604938271606E-3"/>
    <n v="0"/>
    <n v="1.8271604938271606E-3"/>
  </r>
  <r>
    <x v="291"/>
    <n v="1.5218799999999999"/>
    <n v="0"/>
    <n v="21.399999999997817"/>
    <n v="1.48"/>
    <d v="1899-12-30T00:34:00"/>
    <n v="1.8271604938271606E-3"/>
    <n v="0"/>
    <n v="1.8271604938271606E-3"/>
  </r>
  <r>
    <x v="292"/>
    <n v="1.5175399999999999"/>
    <n v="0"/>
    <n v="21.399999999999636"/>
    <n v="1.48"/>
    <d v="1899-12-30T00:13:00"/>
    <n v="1.8271604938271606E-3"/>
    <n v="1.8271604938271606E-3"/>
    <n v="0"/>
  </r>
  <r>
    <x v="293"/>
    <n v="1.5235700000000001"/>
    <n v="0"/>
    <n v="21.399999999999636"/>
    <n v="1.48"/>
    <d v="1899-12-30T00:20:00"/>
    <n v="1.8271604938271606E-3"/>
    <n v="0"/>
    <n v="1.8271604938271606E-3"/>
  </r>
  <r>
    <x v="294"/>
    <n v="1.50589"/>
    <n v="0"/>
    <n v="21.399999999999636"/>
    <n v="1.48"/>
    <d v="1899-12-30T03:13:00"/>
    <n v="1.8271604938271606E-3"/>
    <n v="1.8271604938271606E-3"/>
    <n v="0"/>
  </r>
  <r>
    <x v="295"/>
    <n v="1.51556"/>
    <n v="0"/>
    <n v="21.399999999999636"/>
    <n v="1.48"/>
    <d v="1899-12-30T00:28:00"/>
    <n v="1.8271604938271606E-3"/>
    <n v="0"/>
    <n v="1.8271604938271606E-3"/>
  </r>
  <r>
    <x v="296"/>
    <n v="1.51119"/>
    <n v="0"/>
    <n v="21.399999999999636"/>
    <n v="1.48"/>
    <d v="1899-12-30T01:20:00"/>
    <n v="1.8271604938271606E-3"/>
    <n v="0"/>
    <n v="1.8271604938271606E-3"/>
  </r>
  <r>
    <x v="297"/>
    <n v="1.49844"/>
    <n v="0"/>
    <n v="21.400000000001455"/>
    <n v="1.48"/>
    <d v="1899-12-30T00:49:00"/>
    <n v="1.8271604938271606E-3"/>
    <n v="1.8271604938271606E-3"/>
    <n v="0"/>
  </r>
  <r>
    <x v="298"/>
    <n v="1.4968699999999999"/>
    <n v="69.799999999999272"/>
    <n v="57.700000000000728"/>
    <n v="4.6500000000000004"/>
    <d v="1899-12-31T11:41:00"/>
    <n v="5.7407407407407416E-3"/>
    <n v="5.7407407407407416E-3"/>
    <n v="0"/>
  </r>
  <r>
    <x v="299"/>
    <n v="1.49827"/>
    <n v="0"/>
    <n v="21.400000000001455"/>
    <n v="1.48"/>
    <d v="1899-12-30T09:55:00"/>
    <n v="1.8271604938271606E-3"/>
    <n v="0"/>
    <n v="1.8271604938271606E-3"/>
  </r>
  <r>
    <x v="300"/>
    <n v="1.49038"/>
    <n v="0"/>
    <n v="21.399999999999636"/>
    <n v="1.48"/>
    <d v="1899-12-30T00:19:00"/>
    <n v="1.8271604938271606E-3"/>
    <n v="1.8271604938271606E-3"/>
    <n v="0"/>
  </r>
  <r>
    <x v="301"/>
    <n v="1.47601"/>
    <n v="33.199999999998909"/>
    <n v="38"/>
    <n v="2.9699999999999998"/>
    <d v="1899-12-30T03:43:00"/>
    <n v="3.6666666666666662E-3"/>
    <n v="3.6666666666666662E-3"/>
    <n v="0"/>
  </r>
  <r>
    <x v="302"/>
    <n v="1.4748699999999999"/>
    <n v="33.100000000000364"/>
    <n v="37.900000000001455"/>
    <n v="2.96"/>
    <d v="1899-12-30T14:47:00"/>
    <n v="3.6543209876543211E-3"/>
    <n v="3.6543209876543211E-3"/>
    <n v="0"/>
  </r>
  <r>
    <x v="303"/>
    <n v="1.4732499999999999"/>
    <n v="0"/>
    <n v="21.400000000001455"/>
    <n v="1.48"/>
    <d v="1899-12-30T00:14:00"/>
    <n v="1.8271604938271606E-3"/>
    <n v="0"/>
    <n v="1.8271604938271606E-3"/>
  </r>
  <r>
    <x v="304"/>
    <n v="1.4886699999999999"/>
    <n v="0"/>
    <n v="21.400000000001455"/>
    <n v="1.48"/>
    <d v="1899-12-30T00:59:00"/>
    <n v="1.8271604938271606E-3"/>
    <n v="1.8271604938271606E-3"/>
    <n v="0"/>
  </r>
  <r>
    <x v="305"/>
    <n v="1.4834499999999999"/>
    <n v="0"/>
    <n v="21.400000000001455"/>
    <n v="1.48"/>
    <d v="1899-12-30T01:25:00"/>
    <n v="1.8271604938271606E-3"/>
    <n v="0"/>
    <n v="1.8271604938271606E-3"/>
  </r>
  <r>
    <x v="306"/>
    <n v="1.4896199999999999"/>
    <n v="0"/>
    <n v="21.399999999999636"/>
    <n v="1.48"/>
    <d v="1899-12-30T00:06:00"/>
    <n v="1.8271604938271606E-3"/>
    <n v="0"/>
    <n v="1.8271604938271606E-3"/>
  </r>
  <r>
    <x v="307"/>
    <n v="1.5129900000000001"/>
    <n v="0"/>
    <n v="21.400000000001455"/>
    <n v="1.48"/>
    <d v="1899-12-30T00:29:00"/>
    <n v="1.8271604938271606E-3"/>
    <n v="0"/>
    <n v="1.8271604938271606E-3"/>
  </r>
  <r>
    <x v="308"/>
    <n v="1.51535"/>
    <n v="0"/>
    <n v="21.400000000001455"/>
    <n v="1.48"/>
    <d v="1899-12-30T00:11:00"/>
    <n v="1.8271604938271606E-3"/>
    <n v="0"/>
    <n v="1.8271604938271606E-3"/>
  </r>
  <r>
    <x v="309"/>
    <n v="1.50701"/>
    <n v="0"/>
    <n v="21.399999999999636"/>
    <n v="1.48"/>
    <d v="1899-12-30T01:06:00"/>
    <n v="1.8271604938271606E-3"/>
    <n v="1.8271604938271606E-3"/>
    <n v="0"/>
  </r>
  <r>
    <x v="310"/>
    <n v="1.5057499999999999"/>
    <n v="69.200000000000728"/>
    <n v="57.399999999999636"/>
    <n v="4.6499999999999995"/>
    <d v="1899-12-30T08:34:00"/>
    <n v="5.7407407407407398E-3"/>
    <n v="5.7407407407407398E-3"/>
    <n v="0"/>
  </r>
  <r>
    <x v="311"/>
    <n v="1.5144899999999999"/>
    <n v="0"/>
    <n v="21.399999999999636"/>
    <n v="1.48"/>
    <d v="1899-12-30T02:30:00"/>
    <n v="1.8271604938271606E-3"/>
    <n v="0"/>
    <n v="1.8271604938271606E-3"/>
  </r>
  <r>
    <x v="312"/>
    <n v="1.5181199999999999"/>
    <n v="0"/>
    <n v="21.399999999997817"/>
    <n v="1.48"/>
    <d v="1899-12-30T00:22:00"/>
    <n v="1.8271604938271606E-3"/>
    <n v="0"/>
    <n v="1.8271604938271606E-3"/>
  </r>
  <r>
    <x v="313"/>
    <n v="1.52559"/>
    <n v="0"/>
    <n v="21.399999999999636"/>
    <n v="1.48"/>
    <d v="1899-12-30T00:45:00"/>
    <n v="1.8271604938271606E-3"/>
    <n v="0"/>
    <n v="1.8271604938271606E-3"/>
  </r>
  <r>
    <x v="314"/>
    <n v="1.5059100000000001"/>
    <n v="0"/>
    <n v="21.399999999997817"/>
    <n v="1.48"/>
    <d v="1899-12-30T00:55:00"/>
    <n v="1.8271604938271606E-3"/>
    <n v="1.8271604938271606E-3"/>
    <n v="0"/>
  </r>
  <r>
    <x v="315"/>
    <n v="1.5001199999999999"/>
    <n v="0"/>
    <n v="21.399999999999636"/>
    <n v="1.48"/>
    <d v="1899-12-30T00:32:00"/>
    <n v="1.8271604938271606E-3"/>
    <n v="1.8271604938271606E-3"/>
    <n v="0"/>
  </r>
  <r>
    <x v="316"/>
    <n v="1.5179199999999999"/>
    <n v="307.39999999999964"/>
    <n v="95.800000000001091"/>
    <n v="122.91"/>
    <d v="1899-12-31T16:48:00"/>
    <n v="0.15174074074074073"/>
    <n v="0.15174074074074073"/>
    <n v="0"/>
  </r>
  <r>
    <x v="317"/>
    <n v="1.5004999999999999"/>
    <n v="0"/>
    <n v="21.400000000001455"/>
    <n v="1.48"/>
    <d v="1899-12-30T00:47:00"/>
    <n v="1.8271604938271606E-3"/>
    <n v="0"/>
    <n v="1.8271604938271606E-3"/>
  </r>
  <r>
    <x v="318"/>
    <n v="1.5213000000000001"/>
    <n v="33.100000000002183"/>
    <n v="37.900000000003274"/>
    <n v="2.96"/>
    <d v="1899-12-30T02:24:00"/>
    <n v="3.6543209876543211E-3"/>
    <n v="0"/>
    <n v="3.6543209876543211E-3"/>
  </r>
  <r>
    <x v="319"/>
    <n v="1.5303500000000001"/>
    <n v="0"/>
    <n v="21.400000000001455"/>
    <n v="1.48"/>
    <n v="-0.95763888888905058"/>
    <n v="1.8271604938271606E-3"/>
    <n v="0"/>
    <n v="1.8271604938271606E-3"/>
  </r>
  <r>
    <x v="320"/>
    <n v="1.5327999999999999"/>
    <n v="0"/>
    <n v="21.400000000001455"/>
    <n v="1.48"/>
    <d v="1899-12-30T00:35:00"/>
    <n v="1.8271604938271606E-3"/>
    <n v="0"/>
    <n v="1.8271604938271606E-3"/>
  </r>
  <r>
    <x v="321"/>
    <n v="1.52094"/>
    <n v="0"/>
    <n v="21.399999999999636"/>
    <n v="1.48"/>
    <d v="1899-12-30T01:26:00"/>
    <n v="1.8271604938271606E-3"/>
    <n v="0"/>
    <n v="1.8271604938271606E-3"/>
  </r>
  <r>
    <x v="322"/>
    <n v="1.5592299999999999"/>
    <n v="0"/>
    <n v="21.399999999997817"/>
    <n v="1.48"/>
    <d v="1899-12-30T00:24:00"/>
    <n v="1.8271604938271606E-3"/>
    <n v="0"/>
    <n v="1.8271604938271606E-3"/>
  </r>
  <r>
    <x v="323"/>
    <n v="1.5626199999999999"/>
    <n v="0"/>
    <n v="21.399999999997817"/>
    <n v="1.48"/>
    <d v="1899-12-30T00:27:00"/>
    <n v="1.8271604938271606E-3"/>
    <n v="0"/>
    <n v="1.8271604938271606E-3"/>
  </r>
  <r>
    <x v="324"/>
    <n v="1.5664100000000001"/>
    <n v="0"/>
    <n v="21.399999999999636"/>
    <n v="1.48"/>
    <d v="1899-12-30T00:33:00"/>
    <n v="1.8271604938271606E-3"/>
    <n v="0"/>
    <n v="1.8271604938271606E-3"/>
  </r>
  <r>
    <x v="325"/>
    <n v="1.5648200000000001"/>
    <n v="0"/>
    <n v="21.399999999997817"/>
    <n v="1.48"/>
    <d v="1899-12-30T00:16:00"/>
    <n v="1.8271604938271606E-3"/>
    <n v="1.8271604938271606E-3"/>
    <n v="0"/>
  </r>
  <r>
    <x v="326"/>
    <n v="1.5901700000000001"/>
    <n v="0"/>
    <n v="21.399999999999636"/>
    <n v="1.48"/>
    <d v="1899-12-30T00:38:00"/>
    <n v="1.8271604938271606E-3"/>
    <n v="0"/>
    <n v="1.8271604938271606E-3"/>
  </r>
  <r>
    <x v="327"/>
    <n v="1.5870599999999999"/>
    <n v="54.199999999998909"/>
    <n v="48.5"/>
    <n v="2.96"/>
    <d v="1899-12-30T01:49:00"/>
    <n v="3.6543209876543211E-3"/>
    <n v="3.6543209876543211E-3"/>
    <n v="0"/>
  </r>
  <r>
    <x v="328"/>
    <n v="1.5744899999999999"/>
    <n v="34.399999999999636"/>
    <n v="38.600000000000364"/>
    <n v="2.96"/>
    <d v="1899-12-30T03:14:00"/>
    <n v="3.6543209876543211E-3"/>
    <n v="3.6543209876543211E-3"/>
    <n v="0"/>
  </r>
  <r>
    <x v="329"/>
    <n v="1.5821099999999999"/>
    <n v="69.200000000000728"/>
    <n v="57.500000000001819"/>
    <n v="4.67"/>
    <d v="1899-12-30T15:02:00"/>
    <n v="5.7654320987654316E-3"/>
    <n v="5.7654320987654316E-3"/>
    <n v="0"/>
  </r>
  <r>
    <x v="330"/>
    <n v="1.57429"/>
    <n v="0"/>
    <n v="21.399999999999636"/>
    <n v="1.48"/>
    <d v="1899-12-30T01:18:00"/>
    <n v="1.8271604938271606E-3"/>
    <n v="0"/>
    <n v="1.8271604938271606E-3"/>
  </r>
  <r>
    <x v="331"/>
    <n v="1.5685100000000001"/>
    <n v="0"/>
    <n v="21.399999999999636"/>
    <n v="1.48"/>
    <d v="1899-12-30T01:47:00"/>
    <n v="1.8271604938271606E-3"/>
    <n v="0"/>
    <n v="1.8271604938271606E-3"/>
  </r>
  <r>
    <x v="332"/>
    <n v="1.5847599999999999"/>
    <n v="294.5"/>
    <n v="89.799999999999272"/>
    <n v="123"/>
    <d v="1899-12-31T02:49:00"/>
    <n v="0.15185185185185185"/>
    <n v="0.15185185185185185"/>
    <n v="0"/>
  </r>
  <r>
    <x v="333"/>
    <n v="1.57141"/>
    <n v="0"/>
    <n v="21.400000000001455"/>
    <n v="1.48"/>
    <d v="1899-12-30T01:10:00"/>
    <n v="1.8271604938271606E-3"/>
    <n v="0"/>
    <n v="1.8271604938271606E-3"/>
  </r>
  <r>
    <x v="334"/>
    <n v="1.57952"/>
    <n v="0"/>
    <n v="21.400000000001455"/>
    <n v="1.48"/>
    <d v="1899-12-30T01:24:00"/>
    <n v="1.8271604938271606E-3"/>
    <n v="0"/>
    <n v="1.8271604938271606E-3"/>
  </r>
  <r>
    <x v="335"/>
    <n v="1.5868"/>
    <n v="0"/>
    <n v="21.399999999999636"/>
    <n v="1.48"/>
    <d v="1899-12-30T00:16:00"/>
    <n v="1.8271604938271606E-3"/>
    <n v="0"/>
    <n v="1.8271604938271606E-3"/>
  </r>
  <r>
    <x v="336"/>
    <n v="1.5936999999999999"/>
    <n v="69.5"/>
    <n v="57.69999999999709"/>
    <n v="4.6500000000000004"/>
    <d v="1899-12-30T05:21:00"/>
    <n v="5.7407407407407416E-3"/>
    <n v="0"/>
    <n v="5.7407407407407416E-3"/>
  </r>
  <r>
    <x v="337"/>
    <n v="1.5684100000000001"/>
    <n v="0"/>
    <n v="21.399999999997817"/>
    <n v="1.48"/>
    <d v="1899-12-30T00:09:00"/>
    <n v="1.8271604938271606E-3"/>
    <n v="1.8271604938271606E-3"/>
    <n v="0"/>
  </r>
  <r>
    <x v="338"/>
    <n v="1.57778"/>
    <n v="0"/>
    <n v="21.399999999999636"/>
    <n v="1.48"/>
    <d v="1899-12-30T00:49:00"/>
    <n v="1.8271604938271606E-3"/>
    <n v="0"/>
    <n v="1.8271604938271606E-3"/>
  </r>
  <r>
    <x v="339"/>
    <n v="1.58016"/>
    <n v="33.400000000001455"/>
    <n v="38.100000000000364"/>
    <n v="2.97"/>
    <d v="1899-12-30T01:37:00"/>
    <n v="3.666666666666667E-3"/>
    <n v="3.666666666666667E-3"/>
    <n v="0"/>
  </r>
  <r>
    <x v="340"/>
    <n v="1.58449"/>
    <n v="0"/>
    <n v="21.399999999999636"/>
    <n v="1.48"/>
    <d v="1899-12-30T00:42:00"/>
    <n v="1.8271604938271606E-3"/>
    <n v="0"/>
    <n v="1.8271604938271606E-3"/>
  </r>
  <r>
    <x v="341"/>
    <n v="1.58674"/>
    <n v="0"/>
    <n v="21.399999999999636"/>
    <n v="1.48"/>
    <d v="1899-12-30T00:09:00"/>
    <n v="1.8271604938271606E-3"/>
    <n v="0"/>
    <n v="1.8271604938271606E-3"/>
  </r>
  <r>
    <x v="342"/>
    <n v="1.5750299999999999"/>
    <n v="0"/>
    <n v="21.399999999999636"/>
    <n v="1.48"/>
    <d v="1899-12-30T00:14:00"/>
    <n v="1.8271604938271606E-3"/>
    <n v="1.8271604938271606E-3"/>
    <n v="0"/>
  </r>
  <r>
    <x v="343"/>
    <n v="1.5607200000000001"/>
    <n v="0"/>
    <n v="21.399999999999636"/>
    <n v="1.48"/>
    <d v="1899-12-30T03:18:00"/>
    <n v="1.8271604938271606E-3"/>
    <n v="0"/>
    <n v="1.8271604938271606E-3"/>
  </r>
  <r>
    <x v="344"/>
    <n v="1.54474"/>
    <n v="166.89999999999964"/>
    <n v="82.699999999998909"/>
    <n v="17.990000000000002"/>
    <d v="1899-12-31T03:39:00"/>
    <n v="2.220987654320988E-2"/>
    <n v="0"/>
    <n v="2.220987654320988E-2"/>
  </r>
  <r>
    <x v="345"/>
    <n v="1.54911"/>
    <n v="0"/>
    <n v="21.399999999999636"/>
    <n v="1.48"/>
    <d v="1899-12-30T00:20:00"/>
    <n v="1.8271604938271606E-3"/>
    <n v="1.8271604938271606E-3"/>
    <n v="0"/>
  </r>
  <r>
    <x v="346"/>
    <n v="1.55522"/>
    <n v="33.299999999999272"/>
    <n v="38"/>
    <n v="2.9400000000000004"/>
    <d v="1899-12-30T04:05:00"/>
    <n v="3.6296296296296302E-3"/>
    <n v="0"/>
    <n v="3.6296296296296302E-3"/>
  </r>
  <r>
    <x v="347"/>
    <n v="1.5512600000000001"/>
    <n v="0"/>
    <n v="21.399999999997817"/>
    <n v="1.48"/>
    <d v="1899-12-30T01:34:00"/>
    <n v="1.8271604938271606E-3"/>
    <n v="1.8271604938271606E-3"/>
    <n v="0"/>
  </r>
  <r>
    <x v="348"/>
    <n v="1.54633"/>
    <n v="220.49999999999818"/>
    <n v="94.099999999998545"/>
    <n v="40.200000000000003"/>
    <d v="1899-12-31T09:39:00"/>
    <n v="4.9629629629629635E-2"/>
    <n v="0"/>
    <n v="4.9629629629629635E-2"/>
  </r>
  <r>
    <x v="349"/>
    <n v="1.54752"/>
    <n v="72.799999999999272"/>
    <n v="59.499999999998181"/>
    <n v="4.67"/>
    <d v="1899-12-30T07:14:00"/>
    <n v="5.7654320987654316E-3"/>
    <n v="5.7654320987654316E-3"/>
    <n v="0"/>
  </r>
  <r>
    <x v="350"/>
    <n v="1.54417"/>
    <n v="0"/>
    <n v="21.399999999999636"/>
    <n v="1.48"/>
    <d v="1899-12-30T00:12:00"/>
    <n v="1.8271604938271606E-3"/>
    <n v="1.8271604938271606E-3"/>
    <n v="0"/>
  </r>
  <r>
    <x v="351"/>
    <n v="1.5421899999999999"/>
    <n v="0"/>
    <n v="21.399999999999636"/>
    <n v="1.48"/>
    <d v="1899-12-30T00:56:00"/>
    <n v="1.8271604938271606E-3"/>
    <n v="1.8271604938271606E-3"/>
    <n v="0"/>
  </r>
  <r>
    <x v="352"/>
    <n v="1.54355"/>
    <n v="0"/>
    <n v="21.399999999999636"/>
    <n v="1.48"/>
    <d v="1899-12-30T02:06:00"/>
    <n v="1.8271604938271606E-3"/>
    <n v="1.8271604938271606E-3"/>
    <n v="0"/>
  </r>
  <r>
    <x v="353"/>
    <n v="1.5372699999999999"/>
    <n v="0"/>
    <n v="21.399999999999636"/>
    <n v="1.48"/>
    <d v="1899-12-30T00:09:00"/>
    <n v="1.8271604938271606E-3"/>
    <n v="1.8271604938271606E-3"/>
    <n v="0"/>
  </r>
  <r>
    <x v="354"/>
    <n v="1.5422800000000001"/>
    <n v="71.399999999997817"/>
    <n v="57.100000000000364"/>
    <n v="2.96"/>
    <d v="1899-12-30T01:23:00"/>
    <n v="3.6543209876543211E-3"/>
    <n v="0"/>
    <n v="3.6543209876543211E-3"/>
  </r>
  <r>
    <x v="355"/>
    <n v="1.54182"/>
    <n v="0"/>
    <n v="21.399999999999636"/>
    <n v="1.48"/>
    <d v="1899-12-30T00:46:00"/>
    <n v="1.8271604938271606E-3"/>
    <n v="0"/>
    <n v="1.8271604938271606E-3"/>
  </r>
  <r>
    <x v="356"/>
    <n v="1.54464"/>
    <n v="0"/>
    <n v="21.399999999999636"/>
    <n v="1.48"/>
    <d v="1899-12-30T00:41:00"/>
    <n v="1.8271604938271606E-3"/>
    <n v="0"/>
    <n v="1.8271604938271606E-3"/>
  </r>
  <r>
    <x v="357"/>
    <n v="1.5410600000000001"/>
    <n v="33.399999999997817"/>
    <n v="38.099999999998545"/>
    <n v="2.96"/>
    <d v="1899-12-30T00:57:00"/>
    <n v="3.6543209876543211E-3"/>
    <n v="3.6543209876543211E-3"/>
    <n v="0"/>
  </r>
  <r>
    <x v="358"/>
    <n v="1.5459700000000001"/>
    <n v="0"/>
    <n v="21.399999999999636"/>
    <n v="1.48"/>
    <d v="1899-12-30T00:06:00"/>
    <n v="1.8271604938271606E-3"/>
    <n v="0"/>
    <n v="1.8271604938271606E-3"/>
  </r>
  <r>
    <x v="359"/>
    <n v="1.5363800000000001"/>
    <n v="0"/>
    <n v="21.399999999999636"/>
    <n v="1.48"/>
    <d v="1899-12-30T00:13:00"/>
    <n v="1.8271604938271606E-3"/>
    <n v="1.8271604938271606E-3"/>
    <n v="0"/>
  </r>
  <r>
    <x v="360"/>
    <n v="1.52834"/>
    <n v="0"/>
    <n v="21.400000000001455"/>
    <n v="1.48"/>
    <d v="1899-12-30T00:28:00"/>
    <n v="1.8271604938271606E-3"/>
    <n v="1.8271604938271606E-3"/>
    <n v="0"/>
  </r>
  <r>
    <x v="361"/>
    <n v="1.5279499999999999"/>
    <n v="0"/>
    <n v="21.399999999999636"/>
    <n v="1.48"/>
    <d v="1899-12-30T00:07:00"/>
    <n v="1.8271604938271606E-3"/>
    <n v="1.8271604938271606E-3"/>
    <n v="0"/>
  </r>
  <r>
    <x v="362"/>
    <n v="1.5345200000000001"/>
    <n v="72.5"/>
    <n v="58.600000000000364"/>
    <n v="4.67"/>
    <d v="1899-12-30T04:40:00"/>
    <n v="5.7654320987654316E-3"/>
    <n v="5.7654320987654316E-3"/>
    <n v="0"/>
  </r>
  <r>
    <x v="363"/>
    <n v="1.5385"/>
    <n v="0"/>
    <n v="21.399999999999636"/>
    <n v="1.48"/>
    <d v="1899-12-30T00:50:00"/>
    <n v="1.8271604938271606E-3"/>
    <n v="0"/>
    <n v="1.8271604938271606E-3"/>
  </r>
  <r>
    <x v="364"/>
    <n v="1.53043"/>
    <n v="0"/>
    <n v="21.400000000001455"/>
    <n v="1.48"/>
    <d v="1899-12-30T00:10:00"/>
    <n v="1.8271604938271606E-3"/>
    <n v="1.8271604938271606E-3"/>
    <n v="0"/>
  </r>
  <r>
    <x v="365"/>
    <n v="1.53356"/>
    <n v="69.299999999999272"/>
    <n v="57.5"/>
    <n v="4.6399999999999997"/>
    <d v="1899-12-30T11:49:00"/>
    <n v="5.7283950617283948E-3"/>
    <n v="5.7283950617283948E-3"/>
    <n v="0"/>
  </r>
  <r>
    <x v="366"/>
    <n v="1.54497"/>
    <n v="0"/>
    <n v="21.400000000001455"/>
    <n v="1.48"/>
    <d v="1899-12-30T02:44:00"/>
    <n v="1.8271604938271606E-3"/>
    <n v="1.8271604938271606E-3"/>
    <n v="0"/>
  </r>
  <r>
    <x v="367"/>
    <n v="1.54895"/>
    <n v="33.100000000000364"/>
    <n v="37.899999999999636"/>
    <n v="2.96"/>
    <d v="1899-12-30T02:07:00"/>
    <n v="3.6543209876543211E-3"/>
    <n v="0"/>
    <n v="3.6543209876543211E-3"/>
  </r>
  <r>
    <x v="368"/>
    <n v="1.5487500000000001"/>
    <n v="120.59999999999854"/>
    <n v="72.599999999998545"/>
    <n v="8.129999999999999"/>
    <d v="1899-12-30T15:34:00"/>
    <n v="1.0037037037037035E-2"/>
    <n v="1.0037037037037035E-2"/>
    <n v="0"/>
  </r>
  <r>
    <x v="369"/>
    <n v="1.5476000000000001"/>
    <n v="0"/>
    <n v="21.399999999999636"/>
    <n v="1.48"/>
    <d v="1899-12-30T02:17:00"/>
    <n v="1.8271604938271606E-3"/>
    <n v="0"/>
    <n v="1.8271604938271606E-3"/>
  </r>
  <r>
    <x v="370"/>
    <n v="1.54433"/>
    <n v="0"/>
    <n v="21.400000000001455"/>
    <n v="1.48"/>
    <d v="1899-12-30T01:07:00"/>
    <n v="1.8271604938271606E-3"/>
    <n v="1.8271604938271606E-3"/>
    <n v="0"/>
  </r>
  <r>
    <x v="371"/>
    <n v="1.5497000000000001"/>
    <n v="0"/>
    <n v="21.399999999999636"/>
    <n v="1.48"/>
    <d v="1899-12-30T00:09:00"/>
    <n v="1.8271604938271606E-3"/>
    <n v="0"/>
    <n v="1.8271604938271606E-3"/>
  </r>
  <r>
    <x v="372"/>
    <n v="1.56504"/>
    <n v="196.19999999999891"/>
    <n v="103"/>
    <n v="8.1199999999999974"/>
    <d v="1899-12-30T22:57:00"/>
    <n v="1.0024691358024689E-2"/>
    <n v="1.0024691358024689E-2"/>
    <n v="0"/>
  </r>
  <r>
    <x v="373"/>
    <n v="1.57576"/>
    <n v="0"/>
    <n v="21.399999999999636"/>
    <n v="1.48"/>
    <d v="1899-12-30T01:04:00"/>
    <n v="1.8271604938271606E-3"/>
    <n v="0"/>
    <n v="1.8271604938271606E-3"/>
  </r>
  <r>
    <x v="374"/>
    <n v="1.5857600000000001"/>
    <n v="288.5"/>
    <n v="111.5"/>
    <n v="40.200000000000003"/>
    <d v="1899-12-30T20:07:00"/>
    <n v="4.9629629629629635E-2"/>
    <n v="4.9629629629629635E-2"/>
    <n v="0"/>
  </r>
  <r>
    <x v="375"/>
    <n v="1.58229"/>
    <n v="0"/>
    <n v="21.399999999999636"/>
    <n v="1.48"/>
    <d v="1899-12-30T00:20:00"/>
    <n v="1.8271604938271606E-3"/>
    <n v="1.8271604938271606E-3"/>
    <n v="0"/>
  </r>
  <r>
    <x v="376"/>
    <n v="1.6066"/>
    <n v="0"/>
    <n v="21.399999999999636"/>
    <n v="1.48"/>
    <d v="1899-12-30T00:06:00"/>
    <n v="1.8271604938271606E-3"/>
    <n v="0"/>
    <n v="1.8271604938271606E-3"/>
  </r>
  <r>
    <x v="377"/>
    <n v="1.6059000000000001"/>
    <n v="0"/>
    <n v="21.399999999997817"/>
    <n v="1.48"/>
    <d v="1899-12-30T01:00:00"/>
    <n v="1.8271604938271606E-3"/>
    <n v="1.8271604938271606E-3"/>
    <n v="0"/>
  </r>
  <r>
    <x v="378"/>
    <n v="1.5922499999999999"/>
    <n v="221.30000000000109"/>
    <n v="95.100000000000364"/>
    <n v="40.129999999999995"/>
    <d v="1899-12-31T02:07:00"/>
    <n v="4.9543209876543204E-2"/>
    <n v="0"/>
    <n v="4.9543209876543204E-2"/>
  </r>
  <r>
    <x v="379"/>
    <n v="1.5826499999999999"/>
    <n v="0"/>
    <n v="21.400000000001455"/>
    <n v="1.48"/>
    <d v="1899-12-30T00:09:00"/>
    <n v="1.8271604938271606E-3"/>
    <n v="1.8271604938271606E-3"/>
    <n v="0"/>
  </r>
  <r>
    <x v="380"/>
    <n v="1.5827199999999999"/>
    <n v="0"/>
    <n v="21.399999999999636"/>
    <n v="1.48"/>
    <d v="1899-12-30T01:12:00"/>
    <n v="1.8271604938271606E-3"/>
    <n v="1.8271604938271606E-3"/>
    <n v="0"/>
  </r>
  <r>
    <x v="381"/>
    <n v="1.58609"/>
    <n v="33.199999999998909"/>
    <n v="38"/>
    <n v="2.9699999999999998"/>
    <d v="1899-12-30T03:29:00"/>
    <n v="3.6666666666666662E-3"/>
    <n v="3.6666666666666662E-3"/>
    <n v="0"/>
  </r>
  <r>
    <x v="382"/>
    <n v="1.5956399999999999"/>
    <n v="196.80000000000109"/>
    <n v="119.80000000000109"/>
    <n v="2.9699999999999998"/>
    <d v="1899-12-30T06:49:00"/>
    <n v="3.6666666666666662E-3"/>
    <n v="3.6666666666666662E-3"/>
    <n v="0"/>
  </r>
  <r>
    <x v="383"/>
    <n v="1.6031500000000001"/>
    <n v="67.200000000000728"/>
    <n v="55"/>
    <n v="2.96"/>
    <d v="1899-12-30T02:44:00"/>
    <n v="3.6543209876543211E-3"/>
    <n v="0"/>
    <n v="3.6543209876543211E-3"/>
  </r>
  <r>
    <x v="384"/>
    <n v="1.58941"/>
    <n v="34.299999999997453"/>
    <n v="38.499999999998181"/>
    <n v="2.96"/>
    <d v="1899-12-30T01:47:00"/>
    <n v="3.6543209876543211E-3"/>
    <n v="3.6543209876543211E-3"/>
    <n v="0"/>
  </r>
  <r>
    <x v="385"/>
    <n v="1.5890299999999999"/>
    <n v="33.099999999998545"/>
    <n v="37.899999999999636"/>
    <n v="2.96"/>
    <d v="1899-12-30T03:12:00"/>
    <n v="3.6543209876543211E-3"/>
    <n v="3.6543209876543211E-3"/>
    <n v="0"/>
  </r>
  <r>
    <x v="386"/>
    <n v="1.55948"/>
    <n v="0"/>
    <n v="21.400000000001455"/>
    <n v="1.48"/>
    <d v="1899-12-30T02:03:00"/>
    <n v="1.8271604938271606E-3"/>
    <n v="1.8271604938271606E-3"/>
    <n v="0"/>
  </r>
  <r>
    <x v="387"/>
    <n v="1.56199"/>
    <n v="62.199999999998909"/>
    <n v="52.5"/>
    <n v="2.95"/>
    <d v="1899-12-30T01:50:00"/>
    <n v="3.6419753086419757E-3"/>
    <n v="0"/>
    <n v="3.6419753086419757E-3"/>
  </r>
  <r>
    <x v="388"/>
    <n v="1.56511"/>
    <n v="148"/>
    <n v="80.199999999998909"/>
    <n v="8.14"/>
    <d v="1899-12-30T21:58:00"/>
    <n v="1.0049382716049384E-2"/>
    <n v="1.0049382716049384E-2"/>
    <n v="0"/>
  </r>
  <r>
    <x v="389"/>
    <n v="1.5619799999999999"/>
    <n v="0"/>
    <n v="21.399999999999636"/>
    <n v="1.48"/>
    <d v="1899-12-30T00:18:00"/>
    <n v="1.8271604938271606E-3"/>
    <n v="0"/>
    <n v="1.8271604938271606E-3"/>
  </r>
  <r>
    <x v="390"/>
    <n v="1.5747500000000001"/>
    <n v="0"/>
    <n v="21.400000000001455"/>
    <n v="1.48"/>
    <d v="1899-12-30T00:39:00"/>
    <n v="1.8271604938271606E-3"/>
    <n v="0"/>
    <n v="1.8271604938271606E-3"/>
  </r>
  <r>
    <x v="391"/>
    <n v="1.5578700000000001"/>
    <n v="278.10000000000036"/>
    <n v="97.900000000001455"/>
    <n v="40.180000000000007"/>
    <d v="1899-12-31T19:46:00"/>
    <n v="4.9604938271604948E-2"/>
    <n v="0"/>
    <n v="4.9604938271604948E-2"/>
  </r>
  <r>
    <x v="392"/>
    <n v="1.5551299999999999"/>
    <n v="0"/>
    <n v="21.399999999999636"/>
    <n v="1.48"/>
    <d v="1899-12-30T00:29:00"/>
    <n v="1.8271604938271606E-3"/>
    <n v="1.8271604938271606E-3"/>
    <n v="0"/>
  </r>
  <r>
    <x v="393"/>
    <n v="1.55074"/>
    <n v="34.200000000000728"/>
    <n v="38.5"/>
    <n v="2.9600000000000004"/>
    <d v="1899-12-30T02:49:00"/>
    <n v="3.6543209876543216E-3"/>
    <n v="3.6543209876543216E-3"/>
    <n v="0"/>
  </r>
  <r>
    <x v="394"/>
    <n v="1.5618000000000001"/>
    <n v="0"/>
    <n v="21.400000000001455"/>
    <n v="1.48"/>
    <d v="1899-12-30T03:49:00"/>
    <n v="1.8271604938271606E-3"/>
    <n v="1.8271604938271606E-3"/>
    <n v="0"/>
  </r>
  <r>
    <x v="395"/>
    <n v="1.5643"/>
    <n v="0"/>
    <n v="21.400000000001455"/>
    <n v="1.48"/>
    <d v="1899-12-30T01:50:00"/>
    <n v="1.8271604938271606E-3"/>
    <n v="1.8271604938271606E-3"/>
    <n v="0"/>
  </r>
  <r>
    <x v="396"/>
    <n v="1.5259799999999999"/>
    <n v="0"/>
    <n v="21.399999999999636"/>
    <n v="1.48"/>
    <d v="1899-12-30T00:20:00"/>
    <n v="1.8271604938271606E-3"/>
    <n v="1.8271604938271606E-3"/>
    <n v="0"/>
  </r>
  <r>
    <x v="397"/>
    <n v="1.5221499999999999"/>
    <n v="0"/>
    <n v="21.399999999997817"/>
    <n v="1.48"/>
    <d v="1899-12-30T00:29:00"/>
    <n v="1.8271604938271606E-3"/>
    <n v="0"/>
    <n v="1.8271604938271606E-3"/>
  </r>
  <r>
    <x v="398"/>
    <n v="1.5361199999999999"/>
    <n v="0"/>
    <n v="21.399999999999636"/>
    <n v="1.48"/>
    <d v="1899-12-30T00:09:00"/>
    <n v="1.8271604938271606E-3"/>
    <n v="0"/>
    <n v="1.8271604938271606E-3"/>
  </r>
  <r>
    <x v="399"/>
    <n v="1.5376099999999999"/>
    <n v="34.499999999998181"/>
    <n v="38.599999999998545"/>
    <n v="2.95"/>
    <d v="1899-12-30T10:28:00"/>
    <n v="3.6419753086419757E-3"/>
    <n v="0"/>
    <n v="3.6419753086419757E-3"/>
  </r>
  <r>
    <x v="400"/>
    <n v="1.53569"/>
    <n v="76.300000000001091"/>
    <n v="60"/>
    <n v="4.6500000000000004"/>
    <d v="1899-12-30T06:30:00"/>
    <n v="5.7407407407407416E-3"/>
    <n v="0"/>
    <n v="5.7407407407407416E-3"/>
  </r>
  <r>
    <x v="401"/>
    <n v="1.5345800000000001"/>
    <n v="0"/>
    <n v="21.399999999999636"/>
    <n v="1.48"/>
    <d v="1899-12-30T02:33:00"/>
    <n v="1.8271604938271606E-3"/>
    <n v="1.8271604938271606E-3"/>
    <n v="0"/>
  </r>
  <r>
    <x v="402"/>
    <n v="1.5324"/>
    <n v="54"/>
    <n v="48.399999999999636"/>
    <n v="2.9699999999999998"/>
    <d v="1899-12-30T02:33:00"/>
    <n v="3.6666666666666662E-3"/>
    <n v="0"/>
    <n v="3.6666666666666662E-3"/>
  </r>
  <r>
    <x v="403"/>
    <n v="1.52857"/>
    <n v="0"/>
    <n v="21.399999999999636"/>
    <n v="1.48"/>
    <d v="1899-12-30T00:34:00"/>
    <n v="1.8271604938271606E-3"/>
    <n v="1.8271604938271606E-3"/>
    <n v="0"/>
  </r>
  <r>
    <x v="404"/>
    <n v="1.53047"/>
    <n v="69.299999999999272"/>
    <n v="57.5"/>
    <n v="4.6499999999999995"/>
    <d v="1899-12-30T11:38:00"/>
    <n v="5.7407407407407398E-3"/>
    <n v="0"/>
    <n v="5.7407407407407398E-3"/>
  </r>
  <r>
    <x v="405"/>
    <n v="1.52528"/>
    <n v="69.100000000000364"/>
    <n v="57.400000000001455"/>
    <n v="4.66"/>
    <d v="1899-12-30T12:59:00"/>
    <n v="5.7530864197530866E-3"/>
    <n v="5.7530864197530866E-3"/>
    <n v="0"/>
  </r>
  <r>
    <x v="406"/>
    <n v="1.5263599999999999"/>
    <n v="0"/>
    <n v="21.400000000001455"/>
    <n v="1.48"/>
    <d v="1899-12-30T00:33:00"/>
    <n v="1.8271604938271606E-3"/>
    <n v="1.8271604938271606E-3"/>
    <n v="0"/>
  </r>
  <r>
    <x v="407"/>
    <n v="1.53312"/>
    <n v="0"/>
    <n v="21.399999999999636"/>
    <n v="1.48"/>
    <d v="1899-12-30T00:06:00"/>
    <n v="1.8271604938271606E-3"/>
    <n v="1.8271604938271606E-3"/>
    <n v="0"/>
  </r>
  <r>
    <x v="408"/>
    <n v="1.5276000000000001"/>
    <n v="195.69999999999709"/>
    <n v="96.599999999998545"/>
    <n v="17.919999999999998"/>
    <d v="1899-12-30T16:37:00"/>
    <n v="2.2123456790123456E-2"/>
    <n v="0"/>
    <n v="2.2123456790123456E-2"/>
  </r>
  <r>
    <x v="409"/>
    <n v="1.5194000000000001"/>
    <n v="0"/>
    <n v="21.399999999999636"/>
    <n v="1.48"/>
    <d v="1899-12-30T00:25:00"/>
    <n v="1.8271604938271606E-3"/>
    <n v="1.8271604938271606E-3"/>
    <n v="0"/>
  </r>
  <r>
    <x v="410"/>
    <n v="1.52213"/>
    <n v="0"/>
    <n v="21.400000000001455"/>
    <n v="1.48"/>
    <d v="1899-12-30T02:04:00"/>
    <n v="1.8271604938271606E-3"/>
    <n v="1.8271604938271606E-3"/>
    <n v="0"/>
  </r>
  <r>
    <x v="411"/>
    <n v="1.51475"/>
    <n v="0"/>
    <n v="21.400000000001455"/>
    <n v="1.48"/>
    <d v="1899-12-30T00:14:00"/>
    <n v="1.8271604938271606E-3"/>
    <n v="1.8271604938271606E-3"/>
    <n v="0"/>
  </r>
  <r>
    <x v="412"/>
    <n v="1.5226"/>
    <n v="0"/>
    <n v="21.400000000001455"/>
    <n v="1.48"/>
    <d v="1899-12-30T00:04:00"/>
    <n v="1.8271604938271606E-3"/>
    <n v="0"/>
    <n v="1.8271604938271606E-3"/>
  </r>
  <r>
    <x v="413"/>
    <n v="1.5223599999999999"/>
    <n v="33.000000000001819"/>
    <n v="37.899999999999636"/>
    <n v="2.95"/>
    <d v="1899-12-30T03:21:00"/>
    <n v="3.6419753086419757E-3"/>
    <n v="0"/>
    <n v="3.6419753086419757E-3"/>
  </r>
  <r>
    <x v="414"/>
    <n v="1.5164899999999999"/>
    <n v="0"/>
    <n v="21.399999999999636"/>
    <n v="1.48"/>
    <d v="1899-12-30T00:38:00"/>
    <n v="1.8271604938271606E-3"/>
    <n v="1.8271604938271606E-3"/>
    <n v="0"/>
  </r>
  <r>
    <x v="415"/>
    <n v="1.4999100000000001"/>
    <n v="0"/>
    <n v="21.400000000001455"/>
    <n v="1.48"/>
    <d v="1899-12-30T00:30:00"/>
    <n v="1.8271604938271606E-3"/>
    <n v="1.8271604938271606E-3"/>
    <n v="0"/>
  </r>
  <r>
    <x v="416"/>
    <n v="1.4878800000000001"/>
    <n v="0"/>
    <n v="21.399999999997817"/>
    <n v="1.48"/>
    <d v="1899-12-30T01:02:00"/>
    <n v="1.8271604938271606E-3"/>
    <n v="1.8271604938271606E-3"/>
    <n v="0"/>
  </r>
  <r>
    <x v="417"/>
    <n v="1.48384"/>
    <n v="33.099999999998545"/>
    <n v="37.899999999999636"/>
    <n v="2.95"/>
    <d v="1899-12-30T03:00:00"/>
    <n v="3.6419753086419757E-3"/>
    <n v="3.6419753086419757E-3"/>
    <n v="0"/>
  </r>
  <r>
    <x v="418"/>
    <n v="1.48834"/>
    <n v="0"/>
    <n v="21.399999999999636"/>
    <n v="1.48"/>
    <d v="1899-12-30T00:27:00"/>
    <n v="1.8271604938271606E-3"/>
    <n v="0"/>
    <n v="1.8271604938271606E-3"/>
  </r>
  <r>
    <x v="419"/>
    <n v="1.4813799999999999"/>
    <n v="0"/>
    <n v="21.399999999997817"/>
    <n v="1.48"/>
    <d v="1899-12-30T01:05:00"/>
    <n v="1.8271604938271606E-3"/>
    <n v="0"/>
    <n v="1.8271604938271606E-3"/>
  </r>
  <r>
    <x v="420"/>
    <n v="1.4863999999999999"/>
    <n v="70.900000000001455"/>
    <n v="58.300000000001091"/>
    <n v="4.6400000000000006"/>
    <d v="1899-12-30T08:17:00"/>
    <n v="5.7283950617283957E-3"/>
    <n v="0"/>
    <n v="5.7283950617283957E-3"/>
  </r>
  <r>
    <x v="421"/>
    <n v="1.47522"/>
    <n v="44.300000000001091"/>
    <n v="43.500000000001819"/>
    <n v="2.97"/>
    <d v="1899-12-30T14:35:00"/>
    <n v="3.666666666666667E-3"/>
    <n v="3.666666666666667E-3"/>
    <n v="0"/>
  </r>
  <r>
    <x v="422"/>
    <n v="1.46689"/>
    <n v="0"/>
    <n v="21.400000000001455"/>
    <n v="1.48"/>
    <d v="1899-12-30T00:18:00"/>
    <n v="1.8271604938271606E-3"/>
    <n v="1.8271604938271606E-3"/>
    <n v="0"/>
  </r>
  <r>
    <x v="423"/>
    <n v="1.4678599999999999"/>
    <n v="0"/>
    <n v="21.399999999999636"/>
    <n v="1.48"/>
    <d v="1899-12-30T04:04:00"/>
    <n v="1.8271604938271606E-3"/>
    <n v="0"/>
    <n v="1.8271604938271606E-3"/>
  </r>
  <r>
    <x v="424"/>
    <n v="1.4635199999999999"/>
    <n v="0"/>
    <n v="21.400000000001455"/>
    <n v="1.48"/>
    <d v="1899-12-30T00:18:00"/>
    <n v="1.8271604938271606E-3"/>
    <n v="1.8271604938271606E-3"/>
    <n v="0"/>
  </r>
  <r>
    <x v="425"/>
    <n v="1.4670300000000001"/>
    <n v="0"/>
    <n v="21.400000000001455"/>
    <n v="1.48"/>
    <d v="1899-12-30T01:07:00"/>
    <n v="1.8271604938271606E-3"/>
    <n v="0"/>
    <n v="1.8271604938271606E-3"/>
  </r>
  <r>
    <x v="426"/>
    <n v="1.46387"/>
    <n v="39.899999999999636"/>
    <n v="41.299999999999272"/>
    <n v="2.96"/>
    <d v="1899-12-30T03:00:00"/>
    <n v="3.6543209876543211E-3"/>
    <n v="3.6543209876543211E-3"/>
    <n v="0"/>
  </r>
  <r>
    <x v="427"/>
    <n v="1.4814499999999999"/>
    <n v="153.19999999999891"/>
    <n v="85.499999999998181"/>
    <n v="4.6400000000000006"/>
    <d v="1899-12-30T22:35:00"/>
    <n v="5.7283950617283957E-3"/>
    <n v="0"/>
    <n v="5.7283950617283957E-3"/>
  </r>
  <r>
    <x v="428"/>
    <n v="1.47973"/>
    <n v="0"/>
    <n v="21.399999999999636"/>
    <n v="1.48"/>
    <d v="1899-12-30T00:18:00"/>
    <n v="1.8271604938271606E-3"/>
    <n v="0"/>
    <n v="1.8271604938271606E-3"/>
  </r>
  <r>
    <x v="429"/>
    <n v="1.48366"/>
    <n v="0"/>
    <n v="21.400000000001455"/>
    <n v="1.48"/>
    <d v="1899-12-30T00:20:00"/>
    <n v="1.8271604938271606E-3"/>
    <n v="0"/>
    <n v="1.8271604938271606E-3"/>
  </r>
  <r>
    <x v="430"/>
    <n v="1.4864200000000001"/>
    <n v="0"/>
    <n v="21.399999999999636"/>
    <n v="1.48"/>
    <d v="1899-12-30T00:26:00"/>
    <n v="1.8271604938271606E-3"/>
    <n v="1.8271604938271606E-3"/>
    <n v="0"/>
  </r>
  <r>
    <x v="431"/>
    <n v="1.4904299999999999"/>
    <n v="0"/>
    <n v="21.399999999999636"/>
    <n v="1.48"/>
    <d v="1899-12-30T01:43:00"/>
    <n v="1.8271604938271606E-3"/>
    <n v="0"/>
    <n v="1.8271604938271606E-3"/>
  </r>
  <r>
    <x v="432"/>
    <n v="1.4866200000000001"/>
    <n v="0"/>
    <n v="21.399999999999636"/>
    <n v="1.48"/>
    <d v="1899-12-30T03:40:00"/>
    <n v="1.8271604938271606E-3"/>
    <n v="1.8271604938271606E-3"/>
    <n v="0"/>
  </r>
  <r>
    <x v="433"/>
    <n v="1.4870000000000001"/>
    <n v="0"/>
    <n v="21.399999999997817"/>
    <n v="1.48"/>
    <d v="1899-12-30T00:17:00"/>
    <n v="1.8271604938271606E-3"/>
    <n v="1.8271604938271606E-3"/>
    <n v="0"/>
  </r>
  <r>
    <x v="434"/>
    <n v="1.4795199999999999"/>
    <n v="0"/>
    <n v="21.399999999999636"/>
    <n v="1.48"/>
    <d v="1899-12-30T03:18:00"/>
    <n v="1.8271604938271606E-3"/>
    <n v="0"/>
    <n v="1.8271604938271606E-3"/>
  </r>
  <r>
    <x v="435"/>
    <n v="1.4814799999999999"/>
    <n v="33.200000000000728"/>
    <n v="37.999999999998181"/>
    <n v="2.9699999999999998"/>
    <d v="1899-12-30T03:18:00"/>
    <n v="3.6666666666666662E-3"/>
    <n v="0"/>
    <n v="3.6666666666666662E-3"/>
  </r>
  <r>
    <x v="436"/>
    <n v="1.4772000000000001"/>
    <n v="33.300000000001091"/>
    <n v="38.000000000001819"/>
    <n v="2.96"/>
    <d v="1899-12-30T01:08:00"/>
    <n v="3.6543209876543211E-3"/>
    <n v="3.6543209876543211E-3"/>
    <n v="0"/>
  </r>
  <r>
    <x v="437"/>
    <n v="1.47776"/>
    <n v="162.60000000000036"/>
    <n v="82.300000000001091"/>
    <n v="17.909999999999997"/>
    <d v="1899-12-31T22:16:00"/>
    <n v="2.2111111111111106E-2"/>
    <n v="0"/>
    <n v="2.2111111111111106E-2"/>
  </r>
  <r>
    <x v="438"/>
    <n v="1.48109"/>
    <n v="0"/>
    <n v="21.400000000001455"/>
    <n v="1.48"/>
    <d v="1899-12-30T01:14:00"/>
    <n v="1.8271604938271606E-3"/>
    <n v="1.8271604938271606E-3"/>
    <n v="0"/>
  </r>
  <r>
    <x v="439"/>
    <n v="1.4743599999999999"/>
    <n v="0"/>
    <n v="21.400000000001455"/>
    <n v="1.48"/>
    <d v="1899-12-30T01:56:00"/>
    <n v="1.8271604938271606E-3"/>
    <n v="1.8271604938271606E-3"/>
    <n v="0"/>
  </r>
  <r>
    <x v="440"/>
    <n v="1.46957"/>
    <n v="33.200000000000728"/>
    <n v="38"/>
    <n v="2.96"/>
    <d v="1899-12-30T09:21:00"/>
    <n v="3.6543209876543211E-3"/>
    <n v="3.6543209876543211E-3"/>
    <n v="0"/>
  </r>
  <r>
    <x v="441"/>
    <n v="1.4800500000000001"/>
    <n v="0"/>
    <n v="21.399999999999636"/>
    <n v="1.48"/>
    <d v="1899-12-30T00:38:00"/>
    <n v="1.8271604938271606E-3"/>
    <n v="0"/>
    <n v="1.8271604938271606E-3"/>
  </r>
  <r>
    <x v="442"/>
    <n v="1.4830399999999999"/>
    <n v="0"/>
    <n v="21.399999999997817"/>
    <n v="1.48"/>
    <d v="1899-12-30T00:59:00"/>
    <n v="1.8271604938271606E-3"/>
    <n v="0"/>
    <n v="1.8271604938271606E-3"/>
  </r>
  <r>
    <x v="443"/>
    <n v="1.47706"/>
    <n v="33.099999999998545"/>
    <n v="37.899999999999636"/>
    <n v="2.96"/>
    <d v="1899-12-30T16:17:00"/>
    <n v="3.6543209876543211E-3"/>
    <n v="3.6543209876543211E-3"/>
    <n v="0"/>
  </r>
  <r>
    <x v="444"/>
    <n v="1.48109"/>
    <n v="33.200000000000728"/>
    <n v="38"/>
    <n v="2.95"/>
    <d v="1899-12-30T08:18:00"/>
    <n v="3.6419753086419757E-3"/>
    <n v="0"/>
    <n v="3.6419753086419757E-3"/>
  </r>
  <r>
    <x v="445"/>
    <n v="1.48512"/>
    <n v="35.200000000000728"/>
    <n v="39.000000000001819"/>
    <n v="2.96"/>
    <d v="1899-12-30T09:17:00"/>
    <n v="3.6543209876543211E-3"/>
    <n v="0"/>
    <n v="3.6543209876543211E-3"/>
  </r>
  <r>
    <x v="446"/>
    <n v="1.4852000000000001"/>
    <n v="0"/>
    <n v="21.399999999999636"/>
    <n v="1.48"/>
    <d v="1899-12-30T00:44:00"/>
    <n v="1.8271604938271606E-3"/>
    <n v="0"/>
    <n v="1.8271604938271606E-3"/>
  </r>
  <r>
    <x v="447"/>
    <n v="1.50512"/>
    <n v="0"/>
    <n v="21.400000000001455"/>
    <n v="1.48"/>
    <d v="1899-12-30T01:45:00"/>
    <n v="1.8271604938271606E-3"/>
    <n v="0"/>
    <n v="1.8271604938271606E-3"/>
  </r>
  <r>
    <x v="448"/>
    <n v="1.50221"/>
    <n v="0"/>
    <n v="21.399999999999636"/>
    <n v="1.48"/>
    <d v="1899-12-30T00:39:00"/>
    <n v="1.8271604938271606E-3"/>
    <n v="0"/>
    <n v="1.8271604938271606E-3"/>
  </r>
  <r>
    <x v="449"/>
    <n v="1.5114099999999999"/>
    <n v="0"/>
    <n v="21.399999999999636"/>
    <n v="1.48"/>
    <d v="1899-12-30T01:30:00"/>
    <n v="1.8271604938271606E-3"/>
    <n v="0"/>
    <n v="1.8271604938271606E-3"/>
  </r>
  <r>
    <x v="450"/>
    <n v="1.5066600000000001"/>
    <n v="155.79999999999927"/>
    <n v="79.399999999999636"/>
    <n v="17.959999999999997"/>
    <d v="1899-12-31T17:18:00"/>
    <n v="2.2172839506172836E-2"/>
    <n v="0"/>
    <n v="2.2172839506172836E-2"/>
  </r>
  <r>
    <x v="451"/>
    <n v="1.5017199999999999"/>
    <n v="0"/>
    <n v="21.400000000001455"/>
    <n v="1.48"/>
    <d v="1899-12-30T04:35:00"/>
    <n v="1.8271604938271606E-3"/>
    <n v="1.8271604938271606E-3"/>
    <n v="0"/>
  </r>
  <r>
    <x v="452"/>
    <n v="1.49699"/>
    <n v="33.5"/>
    <n v="38.100000000000364"/>
    <n v="2.96"/>
    <d v="1899-12-30T03:05:00"/>
    <n v="3.6543209876543211E-3"/>
    <n v="3.6543209876543211E-3"/>
    <n v="0"/>
  </r>
  <r>
    <x v="453"/>
    <n v="1.50986"/>
    <n v="103.30000000000109"/>
    <n v="73"/>
    <n v="2.96"/>
    <d v="1899-12-30T11:32:00"/>
    <n v="3.6543209876543211E-3"/>
    <n v="3.6543209876543211E-3"/>
    <n v="0"/>
  </r>
  <r>
    <x v="454"/>
    <n v="1.5086599999999999"/>
    <n v="69.399999999999636"/>
    <n v="57.499999999998181"/>
    <n v="4.66"/>
    <d v="1899-12-30T07:16:00"/>
    <n v="5.7530864197530866E-3"/>
    <n v="0"/>
    <n v="5.7530864197530866E-3"/>
  </r>
  <r>
    <x v="455"/>
    <n v="1.5048900000000001"/>
    <n v="0"/>
    <n v="21.399999999999636"/>
    <n v="1.48"/>
    <d v="1899-12-30T00:03:00"/>
    <n v="1.8271604938271606E-3"/>
    <n v="1.8271604938271606E-3"/>
    <n v="0"/>
  </r>
  <r>
    <x v="456"/>
    <n v="1.50989"/>
    <n v="0"/>
    <n v="21.399999999999636"/>
    <n v="1.48"/>
    <d v="1899-12-30T00:47:00"/>
    <n v="1.8271604938271606E-3"/>
    <n v="0"/>
    <n v="1.8271604938271606E-3"/>
  </r>
  <r>
    <x v="457"/>
    <n v="1.5130300000000001"/>
    <n v="69.299999999999272"/>
    <n v="57.600000000000364"/>
    <n v="4.6500000000000004"/>
    <d v="1899-12-30T05:13:00"/>
    <n v="5.7407407407407416E-3"/>
    <n v="0"/>
    <n v="5.7407407407407416E-3"/>
  </r>
  <r>
    <x v="458"/>
    <n v="1.5081500000000001"/>
    <n v="0"/>
    <n v="21.399999999997817"/>
    <n v="1.48"/>
    <d v="1899-12-30T00:37:00"/>
    <n v="1.8271604938271606E-3"/>
    <n v="1.8271604938271606E-3"/>
    <n v="0"/>
  </r>
  <r>
    <x v="459"/>
    <n v="1.5090600000000001"/>
    <n v="53.699999999998909"/>
    <n v="48.199999999998909"/>
    <n v="2.96"/>
    <d v="1899-12-30T01:47:00"/>
    <n v="3.6543209876543211E-3"/>
    <n v="3.6543209876543211E-3"/>
    <n v="0"/>
  </r>
  <r>
    <x v="460"/>
    <n v="1.50421"/>
    <n v="0"/>
    <n v="21.399999999999636"/>
    <n v="1.48"/>
    <d v="1899-12-30T04:22:00"/>
    <n v="1.8271604938271606E-3"/>
    <n v="1.8271604938271606E-3"/>
    <n v="0"/>
  </r>
  <r>
    <x v="461"/>
    <n v="1.5003599999999999"/>
    <n v="0"/>
    <n v="21.400000000001455"/>
    <n v="1.48"/>
    <d v="1899-12-30T00:35:00"/>
    <n v="1.8271604938271606E-3"/>
    <n v="1.8271604938271606E-3"/>
    <n v="0"/>
  </r>
  <r>
    <x v="462"/>
    <n v="1.4997499999999999"/>
    <n v="33.100000000002183"/>
    <n v="37.900000000001455"/>
    <n v="2.95"/>
    <d v="1899-12-30T11:32:00"/>
    <n v="3.6419753086419757E-3"/>
    <n v="3.6419753086419757E-3"/>
    <n v="0"/>
  </r>
  <r>
    <x v="463"/>
    <n v="1.4851700000000001"/>
    <n v="33.299999999997453"/>
    <n v="37.999999999998181"/>
    <n v="2.9400000000000004"/>
    <d v="1899-12-30T03:47:00"/>
    <n v="3.6296296296296302E-3"/>
    <n v="3.6296296296296302E-3"/>
    <n v="0"/>
  </r>
  <r>
    <x v="464"/>
    <n v="1.4646699999999999"/>
    <n v="0"/>
    <n v="21.400000000001455"/>
    <n v="1.48"/>
    <d v="1899-12-30T01:26:00"/>
    <n v="1.8271604938271606E-3"/>
    <n v="1.8271604938271606E-3"/>
    <n v="0"/>
  </r>
  <r>
    <x v="465"/>
    <n v="1.4621299999999999"/>
    <n v="0"/>
    <n v="21.399999999999636"/>
    <n v="1.48"/>
    <d v="1899-12-30T00:25:00"/>
    <n v="1.8271604938271606E-3"/>
    <n v="1.8271604938271606E-3"/>
    <n v="0"/>
  </r>
  <r>
    <x v="466"/>
    <n v="1.464"/>
    <n v="0"/>
    <n v="21.399999999999636"/>
    <n v="1.48"/>
    <d v="1899-12-30T00:42:00"/>
    <n v="1.8271604938271606E-3"/>
    <n v="1.8271604938271606E-3"/>
    <n v="0"/>
  </r>
  <r>
    <x v="467"/>
    <n v="1.4707300000000001"/>
    <n v="33.000000000001819"/>
    <n v="37.899999999999636"/>
    <n v="2.96"/>
    <d v="1899-12-30T05:35:00"/>
    <n v="3.6543209876543211E-3"/>
    <n v="3.6543209876543211E-3"/>
    <n v="0"/>
  </r>
  <r>
    <x v="468"/>
    <n v="1.45431"/>
    <n v="241"/>
    <n v="94.5"/>
    <n v="40.129999999999995"/>
    <d v="1900-01-02T00:28:00"/>
    <n v="4.9543209876543204E-2"/>
    <n v="0"/>
    <n v="4.9543209876543204E-2"/>
  </r>
  <r>
    <x v="469"/>
    <n v="1.4556"/>
    <n v="0"/>
    <n v="21.399999999999636"/>
    <n v="1.48"/>
    <d v="1899-12-30T00:32:00"/>
    <n v="1.8271604938271606E-3"/>
    <n v="0"/>
    <n v="1.8271604938271606E-3"/>
  </r>
  <r>
    <x v="470"/>
    <n v="1.45279"/>
    <n v="0"/>
    <n v="21.400000000001455"/>
    <n v="1.48"/>
    <d v="1899-12-30T05:43:00"/>
    <n v="1.8271604938271606E-3"/>
    <n v="1.8271604938271606E-3"/>
    <n v="0"/>
  </r>
  <r>
    <x v="471"/>
    <n v="1.4835"/>
    <n v="408.59999999999854"/>
    <n v="96.099999999998545"/>
    <n v="122.76"/>
    <d v="1900-01-02T16:16:00"/>
    <n v="0.15155555555555555"/>
    <n v="0.15155555555555555"/>
    <n v="0"/>
  </r>
  <r>
    <x v="472"/>
    <n v="1.4784600000000001"/>
    <n v="0"/>
    <n v="21.399999999999636"/>
    <n v="1.48"/>
    <d v="1899-12-30T00:17:00"/>
    <n v="1.8271604938271606E-3"/>
    <n v="0"/>
    <n v="1.8271604938271606E-3"/>
  </r>
  <r>
    <x v="473"/>
    <n v="1.4871700000000001"/>
    <n v="33.199999999998909"/>
    <n v="37.999999999998181"/>
    <n v="2.95"/>
    <d v="1899-12-30T04:26:00"/>
    <n v="3.6419753086419757E-3"/>
    <n v="3.6419753086419757E-3"/>
    <n v="0"/>
  </r>
  <r>
    <x v="474"/>
    <n v="1.5045900000000001"/>
    <n v="0"/>
    <n v="21.400000000001455"/>
    <n v="1.48"/>
    <d v="1899-12-30T01:30:00"/>
    <n v="1.8271604938271606E-3"/>
    <n v="0"/>
    <n v="1.8271604938271606E-3"/>
  </r>
  <r>
    <x v="475"/>
    <n v="1.50224"/>
    <n v="69.100000000002183"/>
    <n v="57.400000000001455"/>
    <n v="4.66"/>
    <d v="1899-12-30T20:56:00"/>
    <n v="5.7530864197530866E-3"/>
    <n v="5.7530864197530866E-3"/>
    <n v="0"/>
  </r>
  <r>
    <x v="476"/>
    <n v="1.52851"/>
    <n v="0"/>
    <n v="21.399999999999636"/>
    <n v="1.48"/>
    <d v="1899-12-30T00:05:00"/>
    <n v="1.8271604938271606E-3"/>
    <n v="0"/>
    <n v="1.8271604938271606E-3"/>
  </r>
  <r>
    <x v="477"/>
    <n v="1.5290999999999999"/>
    <n v="0"/>
    <n v="21.399999999997817"/>
    <n v="1.48"/>
    <d v="1899-12-30T11:43:00"/>
    <n v="1.8271604938271606E-3"/>
    <n v="0"/>
    <n v="1.8271604938271606E-3"/>
  </r>
  <r>
    <x v="478"/>
    <n v="1.54457"/>
    <n v="0"/>
    <n v="21.400000000001455"/>
    <n v="1.48"/>
    <d v="1899-12-30T00:47:00"/>
    <n v="1.8271604938271606E-3"/>
    <n v="0"/>
    <n v="1.8271604938271606E-3"/>
  </r>
  <r>
    <x v="479"/>
    <n v="1.5527"/>
    <n v="33.099999999998545"/>
    <n v="37.899999999999636"/>
    <n v="2.95"/>
    <d v="1899-12-30T04:40:00"/>
    <n v="3.6419753086419757E-3"/>
    <n v="0"/>
    <n v="3.6419753086419757E-3"/>
  </r>
  <r>
    <x v="480"/>
    <n v="1.5489900000000001"/>
    <n v="0"/>
    <n v="21.399999999997817"/>
    <n v="1.48"/>
    <d v="1899-12-30T02:02:00"/>
    <n v="1.8271604938271606E-3"/>
    <n v="1.8271604938271606E-3"/>
    <n v="0"/>
  </r>
  <r>
    <x v="481"/>
    <n v="1.5566199999999999"/>
    <n v="75.199999999998909"/>
    <n v="61.499999999998181"/>
    <n v="4.66"/>
    <d v="1899-12-30T13:32:00"/>
    <n v="5.7530864197530866E-3"/>
    <n v="0"/>
    <n v="5.7530864197530866E-3"/>
  </r>
  <r>
    <x v="482"/>
    <n v="1.5533699999999999"/>
    <n v="82.099999999998545"/>
    <n v="66.100000000000364"/>
    <n v="4.66"/>
    <d v="1899-12-30T18:24:00"/>
    <n v="5.7530864197530866E-3"/>
    <n v="5.7530864197530866E-3"/>
    <n v="0"/>
  </r>
  <r>
    <x v="483"/>
    <n v="1.55071"/>
    <n v="0"/>
    <n v="21.399999999999636"/>
    <n v="1.48"/>
    <d v="1899-12-30T01:17:00"/>
    <n v="1.8271604938271606E-3"/>
    <n v="0"/>
    <n v="1.8271604938271606E-3"/>
  </r>
  <r>
    <x v="484"/>
    <n v="1.5539700000000001"/>
    <n v="0"/>
    <n v="21.399999999999636"/>
    <n v="1.48"/>
    <d v="1899-12-30T00:30:00"/>
    <n v="1.8271604938271606E-3"/>
    <n v="1.8271604938271606E-3"/>
    <n v="0"/>
  </r>
  <r>
    <x v="485"/>
    <n v="1.5515000000000001"/>
    <n v="0"/>
    <n v="21.399999999997817"/>
    <n v="1.48"/>
    <d v="1899-12-30T04:14:00"/>
    <n v="1.8271604938271606E-3"/>
    <n v="1.8271604938271606E-3"/>
    <n v="0"/>
  </r>
  <r>
    <x v="486"/>
    <n v="1.5625899999999999"/>
    <n v="0"/>
    <n v="21.400000000001455"/>
    <n v="1.48"/>
    <d v="1899-12-30T00:52:00"/>
    <n v="1.8271604938271606E-3"/>
    <n v="0"/>
    <n v="1.8271604938271606E-3"/>
  </r>
  <r>
    <x v="487"/>
    <n v="1.5479700000000001"/>
    <n v="54.600000000000364"/>
    <n v="48.699999999998909"/>
    <n v="2.9699999999999998"/>
    <d v="1899-12-30T10:37:00"/>
    <n v="3.6666666666666662E-3"/>
    <n v="3.6666666666666662E-3"/>
    <n v="0"/>
  </r>
  <r>
    <x v="488"/>
    <n v="1.5499400000000001"/>
    <n v="36"/>
    <n v="39.400000000001455"/>
    <n v="2.9499999999999997"/>
    <d v="1899-12-30T12:20:00"/>
    <n v="3.6419753086419748E-3"/>
    <n v="0"/>
    <n v="3.6419753086419748E-3"/>
  </r>
  <r>
    <x v="489"/>
    <n v="1.55287"/>
    <n v="33.699999999998909"/>
    <n v="38.199999999998909"/>
    <n v="2.95"/>
    <d v="1899-12-30T07:06:00"/>
    <n v="3.6419753086419757E-3"/>
    <n v="0"/>
    <n v="3.6419753086419757E-3"/>
  </r>
  <r>
    <x v="490"/>
    <n v="1.54135"/>
    <n v="0"/>
    <n v="21.399999999999636"/>
    <n v="1.48"/>
    <d v="1899-12-30T05:30:00"/>
    <n v="1.8271604938271606E-3"/>
    <n v="0"/>
    <n v="1.8271604938271606E-3"/>
  </r>
  <r>
    <x v="491"/>
    <n v="1.5384199999999999"/>
    <n v="223.39999999999964"/>
    <n v="96.100000000000364"/>
    <n v="40.1"/>
    <d v="1900-01-01T03:33:00"/>
    <n v="4.9506172839506174E-2"/>
    <n v="4.9506172839506174E-2"/>
    <n v="0"/>
  </r>
  <r>
    <x v="492"/>
    <n v="1.5453600000000001"/>
    <n v="162.60000000000036"/>
    <n v="78.700000000000728"/>
    <n v="8.1"/>
    <d v="1899-12-31T00:03:00"/>
    <n v="0.01"/>
    <n v="0"/>
    <n v="0.01"/>
  </r>
  <r>
    <x v="493"/>
    <n v="1.5259100000000001"/>
    <n v="70.400000000001455"/>
    <n v="58.200000000000728"/>
    <n v="4.6500000000000004"/>
    <d v="1899-12-30T10:52:00"/>
    <n v="5.7407407407407416E-3"/>
    <n v="0"/>
    <n v="5.7407407407407416E-3"/>
  </r>
  <r>
    <x v="494"/>
    <n v="1.5228600000000001"/>
    <n v="0"/>
    <n v="21.399999999999636"/>
    <n v="1.48"/>
    <d v="1899-12-30T05:58:00"/>
    <n v="1.8271604938271606E-3"/>
    <n v="1.8271604938271606E-3"/>
    <n v="0"/>
  </r>
  <r>
    <x v="495"/>
    <n v="1.5274799999999999"/>
    <n v="73.100000000002183"/>
    <n v="59"/>
    <n v="4.63"/>
    <d v="1899-12-31T00:08:00"/>
    <n v="5.7160493827160489E-3"/>
    <n v="0"/>
    <n v="5.7160493827160489E-3"/>
  </r>
  <r>
    <x v="496"/>
    <n v="1.5266"/>
    <n v="33.099999999998545"/>
    <n v="37.899999999999636"/>
    <n v="2.96"/>
    <d v="1899-12-31T00:43:00"/>
    <n v="3.6543209876543211E-3"/>
    <n v="0"/>
    <n v="3.6543209876543211E-3"/>
  </r>
  <r>
    <x v="497"/>
    <n v="1.52501"/>
    <n v="108.69999999999891"/>
    <n v="68.100000000000364"/>
    <n v="8.129999999999999"/>
    <d v="1899-12-31T18:28:00"/>
    <n v="1.0037037037037035E-2"/>
    <n v="0"/>
    <n v="1.0037037037037035E-2"/>
  </r>
  <r>
    <x v="498"/>
    <n v="1.53132"/>
    <n v="0"/>
    <n v="21.400000000001455"/>
    <n v="1.48"/>
    <d v="1899-12-30T00:06:00"/>
    <n v="1.8271604938271606E-3"/>
    <n v="0"/>
    <n v="1.8271604938271606E-3"/>
  </r>
  <r>
    <x v="499"/>
    <n v="1.5256700000000001"/>
    <n v="0"/>
    <n v="21.399999999997817"/>
    <n v="1.48"/>
    <d v="1899-12-30T00:44:00"/>
    <n v="1.8271604938271606E-3"/>
    <n v="1.8271604938271606E-3"/>
    <n v="0"/>
  </r>
  <r>
    <x v="500"/>
    <n v="1.5204500000000001"/>
    <n v="0"/>
    <n v="21.400000000001455"/>
    <n v="1.48"/>
    <d v="1899-12-30T05:26:00"/>
    <n v="1.8271604938271606E-3"/>
    <n v="1.8271604938271606E-3"/>
    <n v="0"/>
  </r>
  <r>
    <x v="501"/>
    <n v="1.5056"/>
    <n v="226.29999999999927"/>
    <n v="92.199999999998909"/>
    <n v="40.199999999999996"/>
    <d v="1900-01-02T08:25:00"/>
    <n v="4.9629629629629628E-2"/>
    <n v="0"/>
    <n v="4.9629629629629628E-2"/>
  </r>
  <r>
    <x v="502"/>
    <n v="1.48736"/>
    <n v="0"/>
    <n v="21.399999999999636"/>
    <n v="1.48"/>
    <d v="1899-12-30T00:29:00"/>
    <n v="1.8271604938271606E-3"/>
    <n v="0"/>
    <n v="1.8271604938271606E-3"/>
  </r>
  <r>
    <x v="503"/>
    <n v="1.4866299999999999"/>
    <n v="0"/>
    <n v="21.399999999997817"/>
    <n v="1.48"/>
    <d v="1899-12-30T00:16:00"/>
    <n v="1.8271604938271606E-3"/>
    <n v="0"/>
    <n v="1.8271604938271606E-3"/>
  </r>
  <r>
    <x v="504"/>
    <n v="1.4918899999999999"/>
    <n v="0"/>
    <n v="21.399999999999636"/>
    <n v="1.48"/>
    <d v="1899-12-30T00:12:00"/>
    <n v="1.8271604938271606E-3"/>
    <n v="1.8271604938271606E-3"/>
    <n v="0"/>
  </r>
  <r>
    <x v="505"/>
    <n v="1.48821"/>
    <n v="0"/>
    <n v="21.399999999999636"/>
    <n v="1.48"/>
    <d v="1899-12-30T01:03:00"/>
    <n v="1.8271604938271606E-3"/>
    <n v="0"/>
    <n v="1.8271604938271606E-3"/>
  </r>
  <r>
    <x v="506"/>
    <n v="1.48943"/>
    <n v="0"/>
    <n v="21.400000000001455"/>
    <n v="1.48"/>
    <d v="1899-12-30T00:52:00"/>
    <n v="1.8271604938271606E-3"/>
    <n v="0"/>
    <n v="1.8271604938271606E-3"/>
  </r>
  <r>
    <x v="507"/>
    <n v="1.4886699999999999"/>
    <n v="0"/>
    <n v="21.399999999999636"/>
    <n v="1.48"/>
    <d v="1899-12-30T01:59:00"/>
    <n v="1.8271604938271606E-3"/>
    <n v="0"/>
    <n v="1.8271604938271606E-3"/>
  </r>
  <r>
    <x v="508"/>
    <n v="1.49857"/>
    <n v="0"/>
    <n v="21.399999999999636"/>
    <n v="1.48"/>
    <d v="1899-12-30T00:52:00"/>
    <n v="1.8271604938271606E-3"/>
    <n v="0"/>
    <n v="1.8271604938271606E-3"/>
  </r>
  <r>
    <x v="509"/>
    <n v="1.4970699999999999"/>
    <n v="0"/>
    <n v="21.399999999999636"/>
    <n v="1.48"/>
    <d v="1899-12-30T00:10:00"/>
    <n v="1.8271604938271606E-3"/>
    <n v="1.8271604938271606E-3"/>
    <n v="0"/>
  </r>
  <r>
    <x v="510"/>
    <n v="1.48525"/>
    <n v="0"/>
    <n v="21.399999999999636"/>
    <n v="1.48"/>
    <d v="1899-12-30T00:32:00"/>
    <n v="1.8271604938271606E-3"/>
    <n v="1.8271604938271606E-3"/>
    <n v="0"/>
  </r>
  <r>
    <x v="511"/>
    <n v="1.4857499999999999"/>
    <n v="33.5"/>
    <n v="38.100000000002183"/>
    <n v="2.95"/>
    <d v="1899-12-30T04:53:00"/>
    <n v="3.6419753086419757E-3"/>
    <n v="3.6419753086419757E-3"/>
    <n v="0"/>
  </r>
  <r>
    <x v="512"/>
    <n v="1.4779500000000001"/>
    <n v="0"/>
    <n v="21.399999999997817"/>
    <n v="1.48"/>
    <d v="1899-12-30T04:02:00"/>
    <n v="1.8271604938271606E-3"/>
    <n v="1.8271604938271606E-3"/>
    <n v="0"/>
  </r>
  <r>
    <x v="513"/>
    <n v="1.47255"/>
    <n v="69.299999999999272"/>
    <n v="57.5"/>
    <n v="4.63"/>
    <d v="1899-12-31T03:10:00"/>
    <n v="5.7160493827160489E-3"/>
    <n v="5.7160493827160489E-3"/>
    <n v="0"/>
  </r>
  <r>
    <x v="514"/>
    <n v="1.4644600000000001"/>
    <n v="0"/>
    <n v="21.399999999997817"/>
    <n v="1.48"/>
    <d v="1899-12-30T11:17:00"/>
    <n v="1.8271604938271606E-3"/>
    <n v="1.8271604938271606E-3"/>
    <n v="0"/>
  </r>
  <r>
    <x v="515"/>
    <n v="1.4586699999999999"/>
    <n v="0"/>
    <n v="21.399999999997817"/>
    <n v="1.48"/>
    <d v="1899-12-30T03:48:00"/>
    <n v="1.8271604938271606E-3"/>
    <n v="0"/>
    <n v="1.8271604938271606E-3"/>
  </r>
  <r>
    <x v="516"/>
    <n v="1.45472"/>
    <n v="33.200000000000728"/>
    <n v="38"/>
    <n v="2.9699999999999998"/>
    <d v="1899-12-30T10:31:00"/>
    <n v="3.6666666666666662E-3"/>
    <n v="3.6666666666666662E-3"/>
    <n v="0"/>
  </r>
  <r>
    <x v="517"/>
    <n v="1.4593700000000001"/>
    <n v="0"/>
    <n v="21.399999999999636"/>
    <n v="1.48"/>
    <d v="1899-12-30T02:24:00"/>
    <n v="1.8271604938271606E-3"/>
    <n v="0"/>
    <n v="1.8271604938271606E-3"/>
  </r>
  <r>
    <x v="518"/>
    <n v="1.45835"/>
    <n v="32.999999999998181"/>
    <n v="37.899999999999636"/>
    <n v="2.97"/>
    <d v="1899-12-30T09:38:00"/>
    <n v="3.666666666666667E-3"/>
    <n v="0"/>
    <n v="3.666666666666667E-3"/>
  </r>
  <r>
    <x v="519"/>
    <n v="1.47353"/>
    <n v="43.299999999999272"/>
    <n v="42.999999999998181"/>
    <n v="2.9499999999999997"/>
    <d v="1899-12-30T23:21:00"/>
    <n v="3.6419753086419748E-3"/>
    <n v="0"/>
    <n v="3.6419753086419748E-3"/>
  </r>
  <r>
    <x v="520"/>
    <n v="1.4701200000000001"/>
    <n v="0"/>
    <n v="21.399999999997817"/>
    <n v="1.48"/>
    <d v="1899-12-30T01:00:00"/>
    <n v="1.8271604938271606E-3"/>
    <n v="1.8271604938271606E-3"/>
    <n v="0"/>
  </r>
  <r>
    <x v="521"/>
    <n v="1.47526"/>
    <n v="0"/>
    <n v="21.399999999999636"/>
    <n v="1.48"/>
    <d v="1899-12-30T02:43:00"/>
    <n v="1.8271604938271606E-3"/>
    <n v="0"/>
    <n v="1.8271604938271606E-3"/>
  </r>
  <r>
    <x v="522"/>
    <n v="1.4760200000000001"/>
    <n v="69.399999999999636"/>
    <n v="57.500000000001819"/>
    <n v="4.6500000000000004"/>
    <d v="1899-12-30T17:50:00"/>
    <n v="5.7407407407407416E-3"/>
    <n v="0"/>
    <n v="5.7407407407407416E-3"/>
  </r>
  <r>
    <x v="523"/>
    <n v="1.4793700000000001"/>
    <n v="33"/>
    <n v="37.900000000001455"/>
    <n v="2.96"/>
    <d v="1899-12-30T04:59:00"/>
    <n v="3.6543209876543211E-3"/>
    <n v="0"/>
    <n v="3.6543209876543211E-3"/>
  </r>
  <r>
    <x v="524"/>
    <n v="1.48326"/>
    <n v="0"/>
    <n v="21.399999999999636"/>
    <n v="1.48"/>
    <d v="1899-12-30T00:23:00"/>
    <n v="1.8271604938271606E-3"/>
    <n v="1.8271604938271606E-3"/>
    <n v="0"/>
  </r>
  <r>
    <x v="525"/>
    <n v="1.4548700000000001"/>
    <n v="0"/>
    <n v="21.399999999999636"/>
    <n v="1.48"/>
    <d v="1899-12-30T01:31:00"/>
    <n v="1.8271604938271606E-3"/>
    <n v="0"/>
    <n v="1.8271604938271606E-3"/>
  </r>
  <r>
    <x v="526"/>
    <n v="1.47224"/>
    <n v="263.20000000000073"/>
    <n v="106.90000000000146"/>
    <n v="40.19"/>
    <d v="1900-01-07T23:34:00"/>
    <n v="4.9617283950617284E-2"/>
    <n v="4.9617283950617284E-2"/>
    <n v="0"/>
  </r>
  <r>
    <x v="527"/>
    <n v="1.4673"/>
    <n v="33.300000000001091"/>
    <n v="38"/>
    <n v="2.9400000000000004"/>
    <d v="1899-12-30T10:08:00"/>
    <n v="3.6296296296296302E-3"/>
    <n v="0"/>
    <n v="3.6296296296296302E-3"/>
  </r>
  <r>
    <x v="528"/>
    <n v="1.4867699999999999"/>
    <n v="0"/>
    <n v="21.399999999999636"/>
    <n v="1.48"/>
    <d v="1899-12-30T13:18:00"/>
    <n v="1.8271604938271606E-3"/>
    <n v="0"/>
    <n v="1.8271604938271606E-3"/>
  </r>
  <r>
    <x v="529"/>
    <n v="1.4697499999999999"/>
    <n v="155.60000000000036"/>
    <n v="79.499999999998181"/>
    <n v="17.959999999999997"/>
    <d v="1900-01-01T17:07:00"/>
    <n v="2.2172839506172836E-2"/>
    <n v="0"/>
    <n v="2.2172839506172836E-2"/>
  </r>
  <r>
    <x v="530"/>
    <n v="1.46722"/>
    <n v="0"/>
    <n v="21.400000000001455"/>
    <n v="1.48"/>
    <d v="1899-12-30T09:17:00"/>
    <n v="1.8271604938271606E-3"/>
    <n v="1.8271604938271606E-3"/>
    <n v="0"/>
  </r>
  <r>
    <x v="531"/>
    <n v="1.46427"/>
    <n v="69.299999999999272"/>
    <n v="57.499999999998181"/>
    <n v="4.66"/>
    <d v="1899-12-30T21:38:00"/>
    <n v="5.7530864197530866E-3"/>
    <n v="0"/>
    <n v="5.7530864197530866E-3"/>
  </r>
  <r>
    <x v="532"/>
    <n v="1.46218"/>
    <n v="0"/>
    <n v="21.399999999999636"/>
    <n v="1.48"/>
    <d v="1899-12-30T03:12:00"/>
    <n v="1.8271604938271606E-3"/>
    <n v="1.8271604938271606E-3"/>
    <n v="0"/>
  </r>
  <r>
    <x v="533"/>
    <n v="1.45869"/>
    <n v="0"/>
    <n v="21.400000000001455"/>
    <n v="1.48"/>
    <d v="1899-12-30T01:01:00"/>
    <n v="1.8271604938271606E-3"/>
    <n v="1.8271604938271606E-3"/>
    <n v="0"/>
  </r>
  <r>
    <x v="534"/>
    <n v="1.4939800000000001"/>
    <n v="38.899999999999636"/>
    <n v="40.799999999999272"/>
    <n v="2.95"/>
    <d v="1899-12-30T04:25:00"/>
    <n v="3.6419753086419757E-3"/>
    <n v="3.6419753086419757E-3"/>
    <n v="0"/>
  </r>
  <r>
    <x v="535"/>
    <n v="1.50379"/>
    <n v="0"/>
    <n v="21.399999999999636"/>
    <n v="1.48"/>
    <d v="1899-12-30T00:07:00"/>
    <n v="1.8271604938271606E-3"/>
    <n v="0"/>
    <n v="1.8271604938271606E-3"/>
  </r>
  <r>
    <x v="536"/>
    <n v="1.5061100000000001"/>
    <n v="0"/>
    <n v="21.399999999999636"/>
    <n v="1.47"/>
    <d v="1899-12-30T00:46:00"/>
    <n v="1.8148148148148147E-3"/>
    <n v="0"/>
    <n v="1.8148148148148147E-3"/>
  </r>
  <r>
    <x v="537"/>
    <n v="1.49122"/>
    <n v="0"/>
    <n v="21.399999999999636"/>
    <n v="1.48"/>
    <d v="1899-12-30T01:14:00"/>
    <n v="1.8271604938271606E-3"/>
    <n v="1.8271604938271606E-3"/>
    <n v="0"/>
  </r>
  <r>
    <x v="538"/>
    <n v="1.47376"/>
    <n v="164"/>
    <n v="81.200000000000728"/>
    <n v="17.93"/>
    <d v="1900-01-02T10:09:00"/>
    <n v="2.2135802469135803E-2"/>
    <n v="0"/>
    <n v="2.2135802469135803E-2"/>
  </r>
  <r>
    <x v="539"/>
    <n v="1.46601"/>
    <n v="0"/>
    <n v="21.399999999999636"/>
    <n v="1.48"/>
    <d v="1899-12-30T01:31:00"/>
    <n v="1.8271604938271606E-3"/>
    <n v="0"/>
    <n v="1.8271604938271606E-3"/>
  </r>
  <r>
    <x v="540"/>
    <n v="1.46827"/>
    <n v="0"/>
    <n v="21.399999999999636"/>
    <n v="1.48"/>
    <d v="1899-12-30T00:47:00"/>
    <n v="1.8271604938271606E-3"/>
    <n v="0"/>
    <n v="1.8271604938271606E-3"/>
  </r>
  <r>
    <x v="541"/>
    <n v="1.46309"/>
    <n v="108.30000000000109"/>
    <n v="67.899999999999636"/>
    <n v="8.120000000000001"/>
    <d v="1899-12-30T21:06:00"/>
    <n v="1.0024691358024692E-2"/>
    <n v="0"/>
    <n v="1.0024691358024692E-2"/>
  </r>
  <r>
    <x v="542"/>
    <n v="1.4577599999999999"/>
    <n v="69.800000000001091"/>
    <n v="57.80000000000291"/>
    <n v="4.66"/>
    <d v="1899-12-30T15:48:00"/>
    <n v="5.7530864197530866E-3"/>
    <n v="5.7530864197530866E-3"/>
    <n v="0"/>
  </r>
  <r>
    <x v="543"/>
    <n v="1.4694700000000001"/>
    <n v="32.999999999998181"/>
    <n v="37.899999999999636"/>
    <n v="2.96"/>
    <d v="1899-12-30T08:55:00"/>
    <n v="3.6543209876543211E-3"/>
    <n v="0"/>
    <n v="3.6543209876543211E-3"/>
  </r>
  <r>
    <x v="544"/>
    <n v="1.4604600000000001"/>
    <n v="108.59999999999854"/>
    <n v="68.099999999998545"/>
    <n v="8.1199999999999992"/>
    <d v="1899-12-31T00:38:00"/>
    <n v="1.002469135802469E-2"/>
    <n v="0"/>
    <n v="1.002469135802469E-2"/>
  </r>
  <r>
    <x v="545"/>
    <n v="1.4575199999999999"/>
    <n v="0"/>
    <n v="21.400000000001455"/>
    <n v="1.48"/>
    <d v="1899-12-30T11:54:00"/>
    <n v="1.8271604938271606E-3"/>
    <n v="1.8271604938271606E-3"/>
    <n v="0"/>
  </r>
  <r>
    <x v="546"/>
    <n v="1.4722599999999999"/>
    <n v="0"/>
    <n v="21.399999999997817"/>
    <n v="1.48"/>
    <d v="1899-12-30T01:47:00"/>
    <n v="1.8271604938271606E-3"/>
    <n v="0"/>
    <n v="1.8271604938271606E-3"/>
  </r>
  <r>
    <x v="547"/>
    <n v="1.4712000000000001"/>
    <n v="118.29999999999927"/>
    <n v="70"/>
    <n v="8.120000000000001"/>
    <d v="1899-12-31T11:41:00"/>
    <n v="1.0024691358024692E-2"/>
    <n v="0"/>
    <n v="1.0024691358024692E-2"/>
  </r>
  <r>
    <x v="548"/>
    <n v="1.4409400000000001"/>
    <n v="293.50000000000364"/>
    <n v="85.400000000003274"/>
    <n v="122.92"/>
    <d v="1900-01-03T23:14:00"/>
    <n v="0.15175308641975307"/>
    <n v="0"/>
    <n v="0.15175308641975307"/>
  </r>
  <r>
    <x v="549"/>
    <n v="1.4300999999999999"/>
    <n v="0"/>
    <n v="21.399999999999636"/>
    <n v="1.48"/>
    <d v="1899-12-30T00:57:00"/>
    <n v="1.8271604938271606E-3"/>
    <n v="1.8271604938271606E-3"/>
    <n v="0"/>
  </r>
  <r>
    <x v="550"/>
    <n v="1.4240299999999999"/>
    <n v="71.300000000001091"/>
    <n v="58.100000000000364"/>
    <n v="4.6500000000000004"/>
    <d v="1899-12-31T07:05:00"/>
    <n v="5.7407407407407416E-3"/>
    <n v="5.7407407407407416E-3"/>
    <n v="0"/>
  </r>
  <r>
    <x v="551"/>
    <n v="1.4314199999999999"/>
    <n v="0"/>
    <n v="21.399999999997817"/>
    <n v="1.48"/>
    <d v="1899-12-30T00:28:00"/>
    <n v="1.8271604938271606E-3"/>
    <n v="0"/>
    <n v="1.8271604938271606E-3"/>
  </r>
  <r>
    <x v="552"/>
    <n v="1.42638"/>
    <n v="35.400000000001455"/>
    <n v="39.100000000002183"/>
    <n v="2.97"/>
    <d v="1899-12-30T16:11:00"/>
    <n v="3.666666666666667E-3"/>
    <n v="3.666666666666667E-3"/>
    <n v="0"/>
  </r>
  <r>
    <x v="553"/>
    <n v="1.43455"/>
    <n v="0"/>
    <n v="21.399999999999636"/>
    <n v="1.48"/>
    <d v="1899-12-30T00:44:00"/>
    <n v="1.8271604938271606E-3"/>
    <n v="1.8271604938271606E-3"/>
    <n v="0"/>
  </r>
  <r>
    <x v="554"/>
    <n v="1.4384399999999999"/>
    <n v="0"/>
    <n v="21.399999999999636"/>
    <n v="1.48"/>
    <d v="1899-12-30T08:27:00"/>
    <n v="1.8271604938271606E-3"/>
    <n v="1.8271604938271606E-3"/>
    <n v="0"/>
  </r>
  <r>
    <x v="555"/>
    <n v="1.43242"/>
    <n v="281.90000000000146"/>
    <n v="85.900000000001455"/>
    <n v="122.82999999999998"/>
    <d v="1900-01-01T10:30:00"/>
    <n v="0.15164197530864196"/>
    <n v="0"/>
    <n v="0.15164197530864196"/>
  </r>
  <r>
    <x v="556"/>
    <n v="1.45974"/>
    <n v="0"/>
    <n v="21.400000000001455"/>
    <n v="1.48"/>
    <d v="1899-12-30T00:00:00"/>
    <n v="1.8271604938271606E-3"/>
    <n v="1.8271604938271606E-3"/>
    <n v="0"/>
  </r>
  <r>
    <x v="557"/>
    <n v="1.4164399999999999"/>
    <n v="0"/>
    <n v="21.400000000001455"/>
    <n v="1.48"/>
    <d v="1899-12-30T00:08:00"/>
    <n v="1.8271604938271606E-3"/>
    <n v="0"/>
    <n v="1.8271604938271606E-3"/>
  </r>
  <r>
    <x v="558"/>
    <n v="1.4132800000000001"/>
    <n v="0"/>
    <n v="21.399999999997817"/>
    <n v="1.48"/>
    <d v="1899-12-30T00:51:00"/>
    <n v="1.8271604938271606E-3"/>
    <n v="1.8271604938271606E-3"/>
    <n v="0"/>
  </r>
  <r>
    <x v="559"/>
    <n v="1.4096500000000001"/>
    <n v="0"/>
    <n v="21.400000000001455"/>
    <n v="1.48"/>
    <d v="1899-12-30T00:05:00"/>
    <n v="1.8271604938271606E-3"/>
    <n v="1.8271604938271606E-3"/>
    <n v="0"/>
  </r>
  <r>
    <x v="560"/>
    <n v="1.4298599999999999"/>
    <n v="33"/>
    <n v="37.900000000001455"/>
    <n v="2.95"/>
    <d v="1899-12-30T02:56:00"/>
    <n v="3.6419753086419757E-3"/>
    <n v="3.6419753086419757E-3"/>
    <n v="0"/>
  </r>
  <r>
    <x v="561"/>
    <n v="1.43584"/>
    <n v="33.300000000001091"/>
    <n v="38"/>
    <n v="2.9400000000000004"/>
    <d v="1899-12-30T02:02:00"/>
    <n v="3.6296296296296302E-3"/>
    <n v="0"/>
    <n v="3.6296296296296302E-3"/>
  </r>
  <r>
    <x v="562"/>
    <n v="1.43784"/>
    <n v="0"/>
    <n v="21.400000000001455"/>
    <n v="1.48"/>
    <d v="1899-12-30T00:12:00"/>
    <n v="1.8271604938271606E-3"/>
    <n v="1.8271604938271606E-3"/>
    <n v="0"/>
  </r>
  <r>
    <x v="563"/>
    <n v="1.4339599999999999"/>
    <n v="0"/>
    <n v="21.400000000001455"/>
    <n v="1.48"/>
    <d v="1899-12-30T00:10:00"/>
    <n v="1.8271604938271606E-3"/>
    <n v="1.8271604938271606E-3"/>
    <n v="0"/>
  </r>
  <r>
    <x v="564"/>
    <n v="1.43374"/>
    <n v="33.199999999998909"/>
    <n v="38"/>
    <n v="2.95"/>
    <d v="1899-12-30T05:39:00"/>
    <n v="3.6419753086419757E-3"/>
    <n v="3.6419753086419757E-3"/>
    <n v="0"/>
  </r>
  <r>
    <x v="565"/>
    <n v="1.4255100000000001"/>
    <n v="46.900000000001455"/>
    <n v="44.800000000001091"/>
    <n v="2.96"/>
    <d v="1899-12-30T05:13:00"/>
    <n v="3.6543209876543211E-3"/>
    <n v="3.6543209876543211E-3"/>
    <n v="0"/>
  </r>
  <r>
    <x v="566"/>
    <n v="1.4195"/>
    <n v="0"/>
    <n v="21.399999999999636"/>
    <n v="1.48"/>
    <d v="1899-12-30T04:43:00"/>
    <n v="1.8271604938271606E-3"/>
    <n v="1.8271604938271606E-3"/>
    <n v="0"/>
  </r>
  <r>
    <x v="567"/>
    <n v="1.43014"/>
    <n v="0"/>
    <n v="21.399999999999636"/>
    <n v="1.48"/>
    <d v="1899-12-30T02:34:00"/>
    <n v="1.8271604938271606E-3"/>
    <n v="1.8271604938271606E-3"/>
    <n v="0"/>
  </r>
  <r>
    <x v="568"/>
    <n v="1.42927"/>
    <n v="0"/>
    <n v="21.399999999999636"/>
    <n v="1.48"/>
    <d v="1899-12-30T05:13:00"/>
    <n v="1.8271604938271606E-3"/>
    <n v="1.8271604938271606E-3"/>
    <n v="0"/>
  </r>
  <r>
    <x v="569"/>
    <n v="1.43557"/>
    <n v="32.999999999998181"/>
    <n v="37.899999999999636"/>
    <n v="2.95"/>
    <d v="1899-12-30T08:09:00"/>
    <n v="3.6419753086419757E-3"/>
    <n v="0"/>
    <n v="3.6419753086419757E-3"/>
  </r>
  <r>
    <x v="570"/>
    <n v="1.44051"/>
    <n v="160.70000000000073"/>
    <n v="80.200000000000728"/>
    <n v="17.900000000000002"/>
    <d v="1899-12-31T11:34:00"/>
    <n v="2.2098765432098769E-2"/>
    <n v="2.2098765432098769E-2"/>
    <n v="0"/>
  </r>
  <r>
    <x v="571"/>
    <n v="1.43157"/>
    <n v="0"/>
    <n v="21.400000000001455"/>
    <n v="1.48"/>
    <d v="1899-12-30T16:36:00"/>
    <n v="1.8271604938271606E-3"/>
    <n v="0"/>
    <n v="1.8271604938271606E-3"/>
  </r>
  <r>
    <x v="572"/>
    <n v="1.4254199999999999"/>
    <n v="0"/>
    <n v="21.399999999999636"/>
    <n v="1.48"/>
    <d v="1899-12-30T00:37:00"/>
    <n v="1.8271604938271606E-3"/>
    <n v="1.8271604938271606E-3"/>
    <n v="0"/>
  </r>
  <r>
    <x v="573"/>
    <n v="1.42456"/>
    <n v="0"/>
    <n v="21.399999999999636"/>
    <n v="1.48"/>
    <d v="1899-12-30T18:05:00"/>
    <n v="1.8271604938271606E-3"/>
    <n v="0"/>
    <n v="1.8271604938271606E-3"/>
  </r>
  <r>
    <x v="574"/>
    <n v="1.43913"/>
    <n v="33.200000000000728"/>
    <n v="38.000000000001819"/>
    <n v="2.95"/>
    <d v="1899-12-30T16:39:00"/>
    <n v="3.6419753086419757E-3"/>
    <n v="0"/>
    <n v="3.6419753086419757E-3"/>
  </r>
  <r>
    <x v="575"/>
    <n v="1.4298900000000001"/>
    <n v="0"/>
    <n v="21.400000000001455"/>
    <n v="1.48"/>
    <d v="1899-12-30T00:12:00"/>
    <n v="1.8271604938271606E-3"/>
    <n v="0"/>
    <n v="1.8271604938271606E-3"/>
  </r>
  <r>
    <x v="576"/>
    <n v="1.44001"/>
    <n v="54.099999999998545"/>
    <n v="48.399999999999636"/>
    <n v="2.95"/>
    <d v="1899-12-30T03:32:00"/>
    <n v="3.6419753086419757E-3"/>
    <n v="0"/>
    <n v="3.6419753086419757E-3"/>
  </r>
  <r>
    <x v="577"/>
    <n v="1.44251"/>
    <n v="0"/>
    <n v="21.400000000001455"/>
    <n v="1.48"/>
    <d v="1899-12-30T00:30:00"/>
    <n v="1.8271604938271606E-3"/>
    <n v="0"/>
    <n v="1.8271604938271606E-3"/>
  </r>
  <r>
    <x v="578"/>
    <n v="1.41499"/>
    <n v="51.700000000000728"/>
    <n v="47.200000000000728"/>
    <n v="2.96"/>
    <d v="1899-12-30T21:22:00"/>
    <n v="3.6543209876543211E-3"/>
    <n v="3.6543209876543211E-3"/>
    <n v="0"/>
  </r>
  <r>
    <x v="579"/>
    <n v="1.4209000000000001"/>
    <n v="0"/>
    <n v="21.399999999999636"/>
    <n v="1.48"/>
    <d v="1899-12-30T04:24:00"/>
    <n v="1.8271604938271606E-3"/>
    <n v="0"/>
    <n v="1.8271604938271606E-3"/>
  </r>
  <r>
    <x v="580"/>
    <n v="1.4156"/>
    <n v="33.799999999999272"/>
    <n v="38.299999999999272"/>
    <n v="2.96"/>
    <d v="1899-12-30T02:59:00"/>
    <n v="3.6543209876543211E-3"/>
    <n v="3.6543209876543211E-3"/>
    <n v="0"/>
  </r>
  <r>
    <x v="581"/>
    <n v="1.42123"/>
    <n v="33.300000000001091"/>
    <n v="38"/>
    <n v="2.96"/>
    <d v="1899-12-30T17:06:00"/>
    <n v="3.6543209876543211E-3"/>
    <n v="0"/>
    <n v="3.6543209876543211E-3"/>
  </r>
  <r>
    <x v="582"/>
    <n v="1.4202999999999999"/>
    <n v="0"/>
    <n v="21.399999999997817"/>
    <n v="1.48"/>
    <d v="1899-12-30T01:39:00"/>
    <n v="1.8271604938271606E-3"/>
    <n v="0"/>
    <n v="1.8271604938271606E-3"/>
  </r>
  <r>
    <x v="583"/>
    <n v="1.38428"/>
    <n v="114.19999999999891"/>
    <n v="68.999999999998181"/>
    <n v="8.1"/>
    <d v="1900-01-01T23:42:00"/>
    <n v="0.01"/>
    <n v="0"/>
    <n v="0.01"/>
  </r>
  <r>
    <x v="584"/>
    <n v="1.37307"/>
    <n v="33.099999999998545"/>
    <n v="37.899999999999636"/>
    <n v="2.96"/>
    <d v="1899-12-30T17:16:00"/>
    <n v="3.6543209876543211E-3"/>
    <n v="0"/>
    <n v="3.6543209876543211E-3"/>
  </r>
  <r>
    <x v="585"/>
    <n v="1.3987700000000001"/>
    <n v="276.39999999999964"/>
    <n v="84"/>
    <n v="122.92000000000002"/>
    <d v="1900-01-02T23:38:00"/>
    <n v="0.1517530864197531"/>
    <n v="0"/>
    <n v="0.1517530864197531"/>
  </r>
  <r>
    <x v="586"/>
    <n v="1.40134"/>
    <n v="0"/>
    <n v="21.399999999999636"/>
    <n v="1.48"/>
    <d v="1899-12-30T00:11:00"/>
    <n v="1.8271604938271606E-3"/>
    <n v="0"/>
    <n v="1.8271604938271606E-3"/>
  </r>
  <r>
    <x v="587"/>
    <n v="1.39625"/>
    <n v="69.5"/>
    <n v="57.700000000000728"/>
    <n v="4.6500000000000004"/>
    <d v="1899-12-31T11:13:00"/>
    <n v="5.7407407407407416E-3"/>
    <n v="0"/>
    <n v="5.7407407407407416E-3"/>
  </r>
  <r>
    <x v="588"/>
    <n v="1.4112499999999999"/>
    <n v="33.100000000002183"/>
    <n v="37.899999999999636"/>
    <n v="2.96"/>
    <d v="1899-12-30T07:14:00"/>
    <n v="3.6543209876543211E-3"/>
    <n v="0"/>
    <n v="3.6543209876543211E-3"/>
  </r>
  <r>
    <x v="589"/>
    <n v="1.41961"/>
    <n v="0"/>
    <n v="21.399999999999636"/>
    <n v="1.48"/>
    <d v="1899-12-30T02:15:00"/>
    <n v="1.8271604938271606E-3"/>
    <n v="0"/>
    <n v="1.8271604938271606E-3"/>
  </r>
  <r>
    <x v="590"/>
    <n v="1.4132"/>
    <n v="0"/>
    <n v="21.399999999999636"/>
    <n v="1.48"/>
    <d v="1899-12-30T06:17:00"/>
    <n v="1.8271604938271606E-3"/>
    <n v="0"/>
    <n v="1.8271604938271606E-3"/>
  </r>
  <r>
    <x v="591"/>
    <n v="1.4119900000000001"/>
    <n v="0"/>
    <n v="21.399999999999636"/>
    <n v="1.48"/>
    <d v="1899-12-30T00:23:00"/>
    <n v="1.8271604938271606E-3"/>
    <n v="1.8271604938271606E-3"/>
    <n v="0"/>
  </r>
  <r>
    <x v="592"/>
    <n v="1.4146799999999999"/>
    <n v="0"/>
    <n v="21.399999999999636"/>
    <n v="1.48"/>
    <d v="1899-12-30T00:42:00"/>
    <n v="1.8271604938271606E-3"/>
    <n v="1.8271604938271606E-3"/>
    <n v="0"/>
  </r>
  <r>
    <x v="593"/>
    <n v="1.425"/>
    <n v="0"/>
    <n v="21.399999999999636"/>
    <n v="1.48"/>
    <d v="1899-12-30T03:55:00"/>
    <n v="1.8271604938271606E-3"/>
    <n v="0"/>
    <n v="1.8271604938271606E-3"/>
  </r>
  <r>
    <x v="594"/>
    <n v="1.43265"/>
    <n v="0"/>
    <n v="21.399999999999636"/>
    <n v="1.48"/>
    <d v="1899-12-30T00:09:00"/>
    <n v="1.8271604938271606E-3"/>
    <n v="1.8271604938271606E-3"/>
    <n v="0"/>
  </r>
  <r>
    <x v="595"/>
    <n v="1.46011"/>
    <n v="0"/>
    <n v="21.399999999999636"/>
    <n v="1.48"/>
    <d v="1899-12-30T00:46:00"/>
    <n v="1.8271604938271606E-3"/>
    <n v="0"/>
    <n v="1.8271604938271606E-3"/>
  </r>
  <r>
    <x v="596"/>
    <n v="1.48671"/>
    <n v="33.199999999998909"/>
    <n v="38"/>
    <n v="2.95"/>
    <d v="1899-12-30T13:59:00"/>
    <n v="3.6419753086419757E-3"/>
    <n v="0"/>
    <n v="3.6419753086419757E-3"/>
  </r>
  <r>
    <x v="597"/>
    <n v="1.4815400000000001"/>
    <n v="33.100000000002183"/>
    <n v="37.899999999999636"/>
    <n v="2.96"/>
    <d v="1899-12-30T06:03:00"/>
    <n v="3.6543209876543211E-3"/>
    <n v="3.6543209876543211E-3"/>
    <n v="0"/>
  </r>
  <r>
    <x v="598"/>
    <n v="1.47254"/>
    <n v="0"/>
    <n v="21.399999999999636"/>
    <n v="1.48"/>
    <d v="1899-12-30T01:14:00"/>
    <n v="1.8271604938271606E-3"/>
    <n v="1.8271604938271606E-3"/>
    <n v="0"/>
  </r>
  <r>
    <x v="599"/>
    <n v="1.4761500000000001"/>
    <n v="0"/>
    <n v="21.399999999999636"/>
    <n v="1.48"/>
    <d v="1899-12-30T00:10:00"/>
    <n v="1.8271604938271606E-3"/>
    <n v="0"/>
    <n v="1.8271604938271606E-3"/>
  </r>
  <r>
    <x v="600"/>
    <n v="1.5015400000000001"/>
    <n v="0"/>
    <n v="21.400000000001455"/>
    <n v="1.48"/>
    <d v="1899-12-30T04:13:00"/>
    <n v="1.8271604938271606E-3"/>
    <n v="0"/>
    <n v="1.8271604938271606E-3"/>
  </r>
  <r>
    <x v="601"/>
    <n v="1.4981899999999999"/>
    <n v="33"/>
    <n v="37.899999999999636"/>
    <n v="2.96"/>
    <d v="1899-12-30T06:29:00"/>
    <n v="3.6543209876543211E-3"/>
    <n v="0"/>
    <n v="3.6543209876543211E-3"/>
  </r>
  <r>
    <x v="602"/>
    <n v="1.49518"/>
    <n v="0"/>
    <n v="21.400000000001455"/>
    <n v="1.48"/>
    <d v="1899-12-30T00:19:00"/>
    <n v="1.8271604938271606E-3"/>
    <n v="1.8271604938271606E-3"/>
    <n v="0"/>
  </r>
  <r>
    <x v="603"/>
    <n v="1.50522"/>
    <n v="33.300000000001091"/>
    <n v="38.000000000001819"/>
    <n v="2.96"/>
    <d v="1899-12-30T06:04:00"/>
    <n v="3.6543209876543211E-3"/>
    <n v="0"/>
    <n v="3.6543209876543211E-3"/>
  </r>
  <r>
    <x v="604"/>
    <n v="1.49916"/>
    <n v="32.999999999998181"/>
    <n v="37.899999999999636"/>
    <n v="2.96"/>
    <d v="1899-12-30T09:19:00"/>
    <n v="3.6543209876543211E-3"/>
    <n v="0"/>
    <n v="3.6543209876543211E-3"/>
  </r>
  <r>
    <x v="605"/>
    <n v="1.50021"/>
    <n v="33.5"/>
    <n v="38.100000000000364"/>
    <n v="2.96"/>
    <d v="1899-12-30T16:41:00"/>
    <n v="3.6543209876543211E-3"/>
    <n v="0"/>
    <n v="3.6543209876543211E-3"/>
  </r>
  <r>
    <x v="606"/>
    <n v="1.5062800000000001"/>
    <n v="0"/>
    <n v="21.400000000001455"/>
    <n v="1.48"/>
    <d v="1899-12-30T00:11:00"/>
    <n v="1.8271604938271606E-3"/>
    <n v="0"/>
    <n v="1.8271604938271606E-3"/>
  </r>
  <r>
    <x v="607"/>
    <n v="1.5146900000000001"/>
    <n v="0"/>
    <n v="21.399999999997817"/>
    <n v="1.48"/>
    <d v="1899-12-30T01:32:00"/>
    <n v="1.8271604938271606E-3"/>
    <n v="1.8271604938271606E-3"/>
    <n v="0"/>
  </r>
  <r>
    <x v="608"/>
    <n v="1.50007"/>
    <n v="33.500000000001819"/>
    <n v="38.100000000000364"/>
    <n v="2.95"/>
    <d v="1899-12-30T01:55:00"/>
    <n v="3.6419753086419757E-3"/>
    <n v="3.6419753086419757E-3"/>
    <n v="0"/>
  </r>
  <r>
    <x v="609"/>
    <n v="1.48834"/>
    <n v="0"/>
    <n v="21.399999999999636"/>
    <n v="1.48"/>
    <d v="1899-12-30T04:30:00"/>
    <n v="1.8271604938271606E-3"/>
    <n v="0"/>
    <n v="1.8271604938271606E-3"/>
  </r>
  <r>
    <x v="610"/>
    <n v="1.47088"/>
    <n v="33.100000000000364"/>
    <n v="37.899999999999636"/>
    <n v="2.94"/>
    <d v="1899-12-30T17:16:00"/>
    <n v="3.6296296296296294E-3"/>
    <n v="0"/>
    <n v="3.6296296296296294E-3"/>
  </r>
  <r>
    <x v="611"/>
    <n v="1.47011"/>
    <n v="108.70000000000073"/>
    <n v="68.100000000000364"/>
    <n v="8.129999999999999"/>
    <d v="1900-01-03T16:19:00"/>
    <n v="1.0037037037037035E-2"/>
    <n v="1.0037037037037035E-2"/>
    <n v="0"/>
  </r>
  <r>
    <x v="612"/>
    <n v="1.49742"/>
    <n v="0"/>
    <n v="21.399999999999636"/>
    <n v="1.48"/>
    <d v="1899-12-30T01:12:00"/>
    <n v="1.8271604938271606E-3"/>
    <n v="0"/>
    <n v="1.8271604938271606E-3"/>
  </r>
  <r>
    <x v="613"/>
    <n v="1.48367"/>
    <n v="0"/>
    <n v="21.399999999999636"/>
    <n v="1.48"/>
    <d v="1899-12-30T10:06:00"/>
    <n v="1.8271604938271606E-3"/>
    <n v="1.8271604938271606E-3"/>
    <n v="0"/>
  </r>
  <r>
    <x v="614"/>
    <n v="1.49363"/>
    <n v="33"/>
    <n v="37.899999999999636"/>
    <n v="2.96"/>
    <d v="1899-12-31T06:43:00"/>
    <n v="3.6543209876543211E-3"/>
    <n v="0"/>
    <n v="3.6543209876543211E-3"/>
  </r>
  <r>
    <x v="615"/>
    <n v="1.4948600000000001"/>
    <n v="0"/>
    <n v="21.399999999999636"/>
    <n v="1.48"/>
    <d v="1899-12-30T00:09:00"/>
    <n v="1.8271604938271606E-3"/>
    <n v="0"/>
    <n v="1.8271604938271606E-3"/>
  </r>
  <r>
    <x v="616"/>
    <n v="1.5071399999999999"/>
    <n v="0"/>
    <n v="21.400000000001455"/>
    <n v="1.48"/>
    <d v="1899-12-30T08:30:00"/>
    <n v="1.8271604938271606E-3"/>
    <n v="0"/>
    <n v="1.8271604938271606E-3"/>
  </r>
  <r>
    <x v="617"/>
    <n v="1.47418"/>
    <n v="0"/>
    <n v="21.399999999999636"/>
    <n v="1.48"/>
    <d v="1899-12-30T00:21:00"/>
    <n v="1.8271604938271606E-3"/>
    <n v="1.8271604938271606E-3"/>
    <n v="0"/>
  </r>
  <r>
    <x v="618"/>
    <n v="1.4683900000000001"/>
    <n v="0"/>
    <n v="21.399999999997817"/>
    <n v="1.48"/>
    <d v="1899-12-30T00:12:00"/>
    <n v="1.8271604938271606E-3"/>
    <n v="1.8271604938271606E-3"/>
    <n v="0"/>
  </r>
  <r>
    <x v="619"/>
    <n v="1.4584600000000001"/>
    <n v="0"/>
    <n v="21.399999999999636"/>
    <n v="1.48"/>
    <d v="1899-12-30T04:56:00"/>
    <n v="1.8271604938271606E-3"/>
    <n v="0"/>
    <n v="1.8271604938271606E-3"/>
  </r>
  <r>
    <x v="620"/>
    <n v="1.45583"/>
    <n v="69.600000000000364"/>
    <n v="57.700000000000728"/>
    <n v="4.6500000000000004"/>
    <d v="1899-12-30T15:37:00"/>
    <n v="5.7407407407407416E-3"/>
    <n v="5.7407407407407416E-3"/>
    <n v="0"/>
  </r>
  <r>
    <x v="621"/>
    <n v="1.4685600000000001"/>
    <n v="38.300000000001091"/>
    <n v="40.5"/>
    <n v="2.95"/>
    <d v="1899-12-30T21:26:00"/>
    <n v="3.6419753086419757E-3"/>
    <n v="3.6419753086419757E-3"/>
    <n v="0"/>
  </r>
  <r>
    <x v="622"/>
    <n v="1.46984"/>
    <n v="33"/>
    <n v="37.899999999999636"/>
    <n v="2.96"/>
    <d v="1899-12-30T12:39:00"/>
    <n v="3.6543209876543211E-3"/>
    <n v="0"/>
    <n v="3.6543209876543211E-3"/>
  </r>
  <r>
    <x v="623"/>
    <n v="1.46156"/>
    <n v="33"/>
    <n v="37.899999999999636"/>
    <n v="2.96"/>
    <d v="1899-12-30T06:32:00"/>
    <n v="3.6543209876543211E-3"/>
    <n v="0"/>
    <n v="3.6543209876543211E-3"/>
  </r>
  <r>
    <x v="624"/>
    <n v="1.4781899999999999"/>
    <n v="0"/>
    <n v="21.399999999999636"/>
    <n v="1.48"/>
    <d v="1899-12-30T01:55:00"/>
    <n v="1.8271604938271606E-3"/>
    <n v="0"/>
    <n v="1.8271604938271606E-3"/>
  </r>
  <r>
    <x v="625"/>
    <n v="1.4786999999999999"/>
    <n v="77.600000000000364"/>
    <n v="60.299999999999272"/>
    <n v="4.66"/>
    <d v="1899-12-30T12:30:00"/>
    <n v="5.7530864197530866E-3"/>
    <n v="0"/>
    <n v="5.7530864197530866E-3"/>
  </r>
  <r>
    <x v="626"/>
    <n v="1.4851799999999999"/>
    <n v="156.5"/>
    <n v="79.700000000000728"/>
    <n v="17.939999999999998"/>
    <d v="1900-01-02T00:13:00"/>
    <n v="2.2148148148148146E-2"/>
    <n v="2.2148148148148146E-2"/>
    <n v="0"/>
  </r>
  <r>
    <x v="627"/>
    <n v="1.4918199999999999"/>
    <n v="128.79999999999927"/>
    <n v="80.100000000000364"/>
    <n v="8.11"/>
    <d v="1900-01-02T23:03:00"/>
    <n v="1.0012345679012345E-2"/>
    <n v="1.0012345679012345E-2"/>
    <n v="0"/>
  </r>
  <r>
    <x v="628"/>
    <n v="1.4993300000000001"/>
    <n v="0"/>
    <n v="21.400000000001455"/>
    <n v="1.48"/>
    <d v="1899-12-30T00:41:00"/>
    <n v="1.8271604938271606E-3"/>
    <n v="0"/>
    <n v="1.8271604938271606E-3"/>
  </r>
  <r>
    <x v="629"/>
    <n v="1.48407"/>
    <n v="32.999999999998181"/>
    <n v="37.899999999999636"/>
    <n v="2.95"/>
    <d v="1899-12-30T10:12:00"/>
    <n v="3.6419753086419757E-3"/>
    <n v="0"/>
    <n v="3.6419753086419757E-3"/>
  </r>
  <r>
    <x v="630"/>
    <n v="1.48661"/>
    <n v="0"/>
    <n v="21.400000000001455"/>
    <n v="1.48"/>
    <d v="1899-12-30T00:34:00"/>
    <n v="1.8271604938271606E-3"/>
    <n v="0"/>
    <n v="1.8271604938271606E-3"/>
  </r>
  <r>
    <x v="631"/>
    <n v="1.49762"/>
    <n v="0"/>
    <n v="21.399999999999636"/>
    <n v="1.48"/>
    <d v="1899-12-30T16:24:00"/>
    <n v="1.8271604938271606E-3"/>
    <n v="0"/>
    <n v="1.8271604938271606E-3"/>
  </r>
  <r>
    <x v="632"/>
    <n v="1.5040899999999999"/>
    <n v="33.299999999999272"/>
    <n v="38"/>
    <n v="2.9400000000000004"/>
    <d v="1899-12-30T04:22:00"/>
    <n v="3.6296296296296302E-3"/>
    <n v="0"/>
    <n v="3.6296296296296302E-3"/>
  </r>
  <r>
    <x v="633"/>
    <n v="1.50959"/>
    <n v="59.200000000002547"/>
    <n v="51.000000000001819"/>
    <n v="2.9699999999999998"/>
    <d v="1899-12-30T12:44:00"/>
    <n v="3.6666666666666662E-3"/>
    <n v="3.6666666666666662E-3"/>
    <n v="0"/>
  </r>
  <r>
    <x v="634"/>
    <n v="1.4999100000000001"/>
    <n v="69.400000000001455"/>
    <n v="57.600000000000364"/>
    <n v="4.67"/>
    <d v="1899-12-31T07:00:00"/>
    <n v="5.7654320987654316E-3"/>
    <n v="5.7654320987654316E-3"/>
    <n v="0"/>
  </r>
  <r>
    <x v="635"/>
    <n v="1.5028300000000001"/>
    <n v="0"/>
    <n v="21.399999999999636"/>
    <n v="1.48"/>
    <d v="1899-12-30T06:19:00"/>
    <n v="1.8271604938271606E-3"/>
    <n v="0"/>
    <n v="1.8271604938271606E-3"/>
  </r>
  <r>
    <x v="636"/>
    <n v="1.5064200000000001"/>
    <n v="0"/>
    <n v="21.399999999999636"/>
    <n v="1.48"/>
    <d v="1899-12-30T07:15:00"/>
    <n v="1.8271604938271606E-3"/>
    <n v="0"/>
    <n v="1.8271604938271606E-3"/>
  </r>
  <r>
    <x v="637"/>
    <n v="1.48814"/>
    <n v="33.299999999999272"/>
    <n v="38"/>
    <n v="2.95"/>
    <d v="1900-01-01T03:37:00"/>
    <n v="3.6419753086419757E-3"/>
    <n v="3.6419753086419757E-3"/>
    <n v="0"/>
  </r>
  <r>
    <x v="638"/>
    <n v="1.5018899999999999"/>
    <n v="0"/>
    <n v="21.399999999999636"/>
    <n v="1.48"/>
    <d v="1899-12-30T03:04:00"/>
    <n v="1.8271604938271606E-3"/>
    <n v="0"/>
    <n v="1.8271604938271606E-3"/>
  </r>
  <r>
    <x v="639"/>
    <n v="1.49064"/>
    <n v="0"/>
    <n v="21.399999999999636"/>
    <n v="1.48"/>
    <d v="1899-12-30T00:23:00"/>
    <n v="1.8271604938271606E-3"/>
    <n v="0"/>
    <n v="1.8271604938271606E-3"/>
  </r>
  <r>
    <x v="640"/>
    <n v="1.5024900000000001"/>
    <n v="70.399999999999636"/>
    <n v="58.099999999998545"/>
    <n v="4.67"/>
    <d v="1899-12-30T19:54:00"/>
    <n v="5.7654320987654316E-3"/>
    <n v="5.7654320987654316E-3"/>
    <n v="0"/>
  </r>
  <r>
    <x v="641"/>
    <n v="1.50048"/>
    <n v="164.29999999999927"/>
    <n v="80.300000000001091"/>
    <n v="17.950000000000003"/>
    <d v="1900-01-02T19:42:00"/>
    <n v="2.2160493827160496E-2"/>
    <n v="0"/>
    <n v="2.2160493827160496E-2"/>
  </r>
  <r>
    <x v="642"/>
    <n v="1.4923500000000001"/>
    <n v="69.399999999999636"/>
    <n v="57.600000000000364"/>
    <n v="4.6500000000000004"/>
    <d v="1899-12-31T07:33:00"/>
    <n v="5.7407407407407416E-3"/>
    <n v="5.7407407407407416E-3"/>
    <n v="0"/>
  </r>
  <r>
    <x v="643"/>
    <n v="1.50936"/>
    <n v="0"/>
    <n v="21.399999999999636"/>
    <n v="1.48"/>
    <d v="1899-12-30T00:49:00"/>
    <n v="1.8271604938271606E-3"/>
    <n v="0"/>
    <n v="1.8271604938271606E-3"/>
  </r>
  <r>
    <x v="644"/>
    <n v="1.5295000000000001"/>
    <n v="0"/>
    <n v="21.399999999999636"/>
    <n v="1.48"/>
    <d v="1899-12-30T02:30:00"/>
    <n v="1.8271604938271606E-3"/>
    <n v="1.8271604938271606E-3"/>
    <n v="0"/>
  </r>
  <r>
    <x v="645"/>
    <n v="1.51308"/>
    <n v="111.20000000000073"/>
    <n v="69.000000000001819"/>
    <n v="8.14"/>
    <d v="1900-01-01T06:46:00"/>
    <n v="1.0049382716049384E-2"/>
    <n v="1.0049382716049384E-2"/>
    <n v="0"/>
  </r>
  <r>
    <x v="646"/>
    <n v="1.5289900000000001"/>
    <n v="0"/>
    <n v="21.400000000001455"/>
    <n v="1.48"/>
    <d v="1899-12-30T03:27:00"/>
    <n v="1.8271604938271606E-3"/>
    <n v="0"/>
    <n v="1.8271604938271606E-3"/>
  </r>
  <r>
    <x v="647"/>
    <n v="1.5435099999999999"/>
    <n v="0"/>
    <n v="21.399999999999636"/>
    <n v="1.48"/>
    <d v="1899-12-30T02:08:00"/>
    <n v="1.8271604938271606E-3"/>
    <n v="0"/>
    <n v="1.8271604938271606E-3"/>
  </r>
  <r>
    <x v="648"/>
    <n v="1.5586899999999999"/>
    <n v="33.199999999998909"/>
    <n v="37.999999999998181"/>
    <n v="2.9699999999999998"/>
    <d v="1899-12-30T23:44:00"/>
    <n v="3.6666666666666662E-3"/>
    <n v="0"/>
    <n v="3.6666666666666662E-3"/>
  </r>
  <r>
    <x v="649"/>
    <n v="1.54921"/>
    <n v="0"/>
    <n v="21.399999999999636"/>
    <n v="1.48"/>
    <d v="1899-12-30T00:31:00"/>
    <n v="1.8271604938271606E-3"/>
    <n v="1.8271604938271606E-3"/>
    <n v="0"/>
  </r>
  <r>
    <x v="650"/>
    <n v="1.55549"/>
    <n v="0"/>
    <n v="21.399999999999636"/>
    <n v="1.48"/>
    <d v="1899-12-30T18:07:00"/>
    <n v="1.8271604938271606E-3"/>
    <n v="0"/>
    <n v="1.8271604938271606E-3"/>
  </r>
  <r>
    <x v="651"/>
    <n v="1.5666899999999999"/>
    <n v="0"/>
    <n v="21.399999999997817"/>
    <n v="1.48"/>
    <d v="1899-12-30T07:10:00"/>
    <n v="1.8271604938271606E-3"/>
    <n v="0"/>
    <n v="1.8271604938271606E-3"/>
  </r>
  <r>
    <x v="652"/>
    <n v="1.5646100000000001"/>
    <n v="0"/>
    <n v="21.399999999999636"/>
    <n v="1.48"/>
    <d v="1899-12-30T00:35:00"/>
    <n v="1.8271604938271606E-3"/>
    <n v="1.8271604938271606E-3"/>
    <n v="0"/>
  </r>
  <r>
    <x v="653"/>
    <n v="1.5582800000000001"/>
    <n v="0"/>
    <n v="21.399999999997817"/>
    <n v="1.48"/>
    <d v="1899-12-30T02:20:00"/>
    <n v="1.8271604938271606E-3"/>
    <n v="1.8271604938271606E-3"/>
    <n v="0"/>
  </r>
  <r>
    <x v="654"/>
    <n v="1.5559499999999999"/>
    <n v="0"/>
    <n v="21.399999999999636"/>
    <n v="1.48"/>
    <d v="1899-12-30T04:15:00"/>
    <n v="1.8271604938271606E-3"/>
    <n v="1.8271604938271606E-3"/>
    <n v="0"/>
  </r>
  <r>
    <x v="655"/>
    <n v="1.5649200000000001"/>
    <n v="0"/>
    <n v="21.399999999999636"/>
    <n v="1.48"/>
    <d v="1899-12-30T02:51:00"/>
    <n v="1.8271604938271606E-3"/>
    <n v="0"/>
    <n v="1.8271604938271606E-3"/>
  </r>
  <r>
    <x v="656"/>
    <n v="1.5641099999999999"/>
    <n v="33"/>
    <n v="37.900000000001455"/>
    <n v="2.97"/>
    <d v="1899-12-30T15:04:00"/>
    <n v="3.666666666666667E-3"/>
    <n v="3.666666666666667E-3"/>
    <n v="0"/>
  </r>
  <r>
    <x v="657"/>
    <n v="1.5464100000000001"/>
    <n v="0"/>
    <n v="21.399999999999636"/>
    <n v="1.48"/>
    <d v="1899-12-30T04:34:00"/>
    <n v="1.8271604938271606E-3"/>
    <n v="0"/>
    <n v="1.8271604938271606E-3"/>
  </r>
  <r>
    <x v="658"/>
    <n v="1.54383"/>
    <n v="0"/>
    <n v="21.399999999999636"/>
    <n v="1.48"/>
    <d v="1899-12-30T00:09:00"/>
    <n v="1.8271604938271606E-3"/>
    <n v="1.8271604938271606E-3"/>
    <n v="0"/>
  </r>
  <r>
    <x v="659"/>
    <n v="1.53582"/>
    <n v="0"/>
    <n v="21.400000000001455"/>
    <n v="1.49"/>
    <d v="1899-12-30T00:26:00"/>
    <n v="1.8395061728395062E-3"/>
    <n v="1.8395061728395062E-3"/>
    <n v="0"/>
  </r>
  <r>
    <x v="660"/>
    <n v="1.5330299999999999"/>
    <n v="0"/>
    <n v="21.399999999999636"/>
    <n v="1.48"/>
    <d v="1899-12-30T01:48:00"/>
    <n v="1.8271604938271606E-3"/>
    <n v="1.8271604938271606E-3"/>
    <n v="0"/>
  </r>
  <r>
    <x v="661"/>
    <n v="1.53484"/>
    <n v="0"/>
    <n v="21.399999999999636"/>
    <n v="1.48"/>
    <d v="1899-12-30T00:40:00"/>
    <n v="1.8271604938271606E-3"/>
    <n v="0"/>
    <n v="1.8271604938271606E-3"/>
  </r>
  <r>
    <x v="662"/>
    <n v="1.54129"/>
    <n v="0"/>
    <n v="21.399999999999636"/>
    <n v="1.48"/>
    <d v="1899-12-30T01:23:00"/>
    <n v="1.8271604938271606E-3"/>
    <n v="0"/>
    <n v="1.8271604938271606E-3"/>
  </r>
  <r>
    <x v="663"/>
    <n v="1.5696600000000001"/>
    <n v="69.200000000000728"/>
    <n v="57.500000000001819"/>
    <n v="4.6399999999999997"/>
    <d v="1899-12-30T10:30:00"/>
    <n v="5.7283950617283948E-3"/>
    <n v="0"/>
    <n v="5.7283950617283948E-3"/>
  </r>
  <r>
    <x v="664"/>
    <n v="1.5766800000000001"/>
    <n v="33.499999999998181"/>
    <n v="38.100000000000364"/>
    <n v="2.96"/>
    <d v="1899-12-30T01:59:00"/>
    <n v="3.6543209876543211E-3"/>
    <n v="0"/>
    <n v="3.6543209876543211E-3"/>
  </r>
  <r>
    <x v="665"/>
    <n v="1.579"/>
    <n v="0"/>
    <n v="21.400000000001455"/>
    <n v="1.48"/>
    <d v="1899-12-30T00:28:00"/>
    <n v="1.8271604938271606E-3"/>
    <n v="0"/>
    <n v="1.8271604938271606E-3"/>
  </r>
  <r>
    <x v="666"/>
    <n v="1.5656600000000001"/>
    <n v="0"/>
    <n v="21.399999999999636"/>
    <n v="1.48"/>
    <d v="1899-12-30T01:41:00"/>
    <n v="1.8271604938271606E-3"/>
    <n v="1.8271604938271606E-3"/>
    <n v="0"/>
  </r>
  <r>
    <x v="667"/>
    <n v="1.56552"/>
    <n v="38.599999999998545"/>
    <n v="40.699999999998909"/>
    <n v="2.97"/>
    <d v="1899-12-30T19:52:00"/>
    <n v="3.666666666666667E-3"/>
    <n v="3.666666666666667E-3"/>
    <n v="0"/>
  </r>
  <r>
    <x v="668"/>
    <n v="1.5755600000000001"/>
    <n v="33.100000000002183"/>
    <n v="37.900000000001455"/>
    <n v="2.95"/>
    <d v="1899-12-30T20:35:00"/>
    <n v="3.6419753086419757E-3"/>
    <n v="0"/>
    <n v="3.6419753086419757E-3"/>
  </r>
  <r>
    <x v="669"/>
    <n v="1.5720400000000001"/>
    <n v="155.40000000000146"/>
    <n v="79.30000000000291"/>
    <n v="17.96"/>
    <d v="1900-01-02T23:29:00"/>
    <n v="2.2172839506172839E-2"/>
    <n v="0"/>
    <n v="2.2172839506172839E-2"/>
  </r>
  <r>
    <x v="670"/>
    <n v="1.5848100000000001"/>
    <n v="210.70000000000073"/>
    <n v="89.5"/>
    <n v="40.120000000000005"/>
    <d v="1900-01-03T09:00:00"/>
    <n v="4.9530864197530867E-2"/>
    <n v="4.9530864197530867E-2"/>
    <n v="0"/>
  </r>
  <r>
    <x v="671"/>
    <n v="1.5692200000000001"/>
    <n v="0"/>
    <n v="21.399999999999636"/>
    <n v="1.48"/>
    <d v="1899-12-30T00:49:00"/>
    <n v="1.8271604938271606E-3"/>
    <n v="0"/>
    <n v="1.8271604938271606E-3"/>
  </r>
  <r>
    <x v="672"/>
    <n v="1.5950899999999999"/>
    <n v="0"/>
    <n v="21.399999999999636"/>
    <n v="1.48"/>
    <d v="1899-12-30T06:42:00"/>
    <n v="1.8271604938271606E-3"/>
    <n v="0"/>
    <n v="1.8271604938271606E-3"/>
  </r>
  <r>
    <x v="673"/>
    <n v="1.6089599999999999"/>
    <n v="296.39999999999964"/>
    <n v="87.199999999998909"/>
    <n v="123.07000000000001"/>
    <d v="1900-01-03T19:46:00"/>
    <n v="0.15193827160493828"/>
    <n v="0.15193827160493828"/>
    <n v="0"/>
  </r>
  <r>
    <x v="674"/>
    <n v="1.60314"/>
    <n v="0"/>
    <n v="21.399999999999636"/>
    <n v="1.48"/>
    <d v="1899-12-30T02:59:00"/>
    <n v="1.8271604938271606E-3"/>
    <n v="0"/>
    <n v="1.8271604938271606E-3"/>
  </r>
  <r>
    <x v="675"/>
    <n v="1.6126100000000001"/>
    <n v="33.200000000000728"/>
    <n v="38"/>
    <n v="2.9699999999999998"/>
    <d v="1899-12-30T16:14:00"/>
    <n v="3.6666666666666662E-3"/>
    <n v="0"/>
    <n v="3.6666666666666662E-3"/>
  </r>
  <r>
    <x v="676"/>
    <n v="1.6110599999999999"/>
    <n v="0"/>
    <n v="21.399999999999636"/>
    <n v="1.48"/>
    <d v="1899-12-30T02:52:00"/>
    <n v="1.8271604938271606E-3"/>
    <n v="0"/>
    <n v="1.8271604938271606E-3"/>
  </r>
  <r>
    <x v="677"/>
    <n v="1.6159399999999999"/>
    <n v="0"/>
    <n v="21.400000000001455"/>
    <n v="1.48"/>
    <d v="1899-12-30T01:40:00"/>
    <n v="1.8271604938271606E-3"/>
    <n v="0"/>
    <n v="1.8271604938271606E-3"/>
  </r>
  <r>
    <x v="678"/>
    <n v="1.6124499999999999"/>
    <n v="0"/>
    <n v="21.400000000001455"/>
    <n v="1.48"/>
    <d v="1899-12-30T00:31:00"/>
    <n v="1.8271604938271606E-3"/>
    <n v="0"/>
    <n v="1.8271604938271606E-3"/>
  </r>
  <r>
    <x v="679"/>
    <n v="1.5988800000000001"/>
    <n v="0"/>
    <n v="21.400000000001455"/>
    <n v="1.48"/>
    <d v="1899-12-30T00:08:00"/>
    <n v="1.8271604938271606E-3"/>
    <n v="0"/>
    <n v="1.8271604938271606E-3"/>
  </r>
  <r>
    <x v="680"/>
    <n v="1.6016999999999999"/>
    <n v="0"/>
    <n v="21.400000000001455"/>
    <n v="1.48"/>
    <d v="1899-12-30T00:24:00"/>
    <n v="1.8271604938271606E-3"/>
    <n v="1.8271604938271606E-3"/>
    <n v="0"/>
  </r>
  <r>
    <x v="681"/>
    <n v="1.60151"/>
    <n v="0"/>
    <n v="21.399999999999636"/>
    <n v="1.48"/>
    <d v="1899-12-30T05:25:00"/>
    <n v="1.8271604938271606E-3"/>
    <n v="1.8271604938271606E-3"/>
    <n v="0"/>
  </r>
  <r>
    <x v="682"/>
    <n v="1.5914600000000001"/>
    <n v="108.5"/>
    <n v="68"/>
    <n v="8.14"/>
    <d v="1900-01-01T07:13:00"/>
    <n v="1.0049382716049384E-2"/>
    <n v="0"/>
    <n v="1.0049382716049384E-2"/>
  </r>
  <r>
    <x v="683"/>
    <n v="1.5843400000000001"/>
    <n v="0"/>
    <n v="21.399999999997817"/>
    <n v="1.48"/>
    <d v="1899-12-30T05:32:00"/>
    <n v="1.8271604938271606E-3"/>
    <n v="1.8271604938271606E-3"/>
    <n v="0"/>
  </r>
  <r>
    <x v="684"/>
    <n v="1.55091"/>
    <n v="33.099999999998545"/>
    <n v="37.899999999999636"/>
    <n v="2.95"/>
    <d v="1899-12-30T05:22:00"/>
    <n v="3.6419753086419757E-3"/>
    <n v="0"/>
    <n v="3.6419753086419757E-3"/>
  </r>
  <r>
    <x v="685"/>
    <n v="1.54939"/>
    <n v="70.800000000001091"/>
    <n v="58"/>
    <n v="4.6399999999999997"/>
    <d v="1899-12-31T11:19:00"/>
    <n v="5.7283950617283948E-3"/>
    <n v="0"/>
    <n v="5.7283950617283948E-3"/>
  </r>
  <r>
    <x v="686"/>
    <n v="1.5419400000000001"/>
    <n v="70.100000000000364"/>
    <n v="57.799999999999272"/>
    <n v="4.67"/>
    <d v="1899-12-30T19:48:00"/>
    <n v="5.7654320987654316E-3"/>
    <n v="5.7654320987654316E-3"/>
    <n v="0"/>
  </r>
  <r>
    <x v="687"/>
    <n v="1.5412699999999999"/>
    <n v="0"/>
    <n v="21.399999999997817"/>
    <n v="1.48"/>
    <d v="1899-12-30T01:07:00"/>
    <n v="1.8271604938271606E-3"/>
    <n v="0"/>
    <n v="1.8271604938271606E-3"/>
  </r>
  <r>
    <x v="688"/>
    <n v="1.5446200000000001"/>
    <n v="0"/>
    <n v="21.399999999999636"/>
    <n v="1.48"/>
    <d v="1899-12-30T05:14:00"/>
    <n v="1.8271604938271606E-3"/>
    <n v="0"/>
    <n v="1.8271604938271606E-3"/>
  </r>
  <r>
    <x v="689"/>
    <n v="1.56467"/>
    <n v="285.39999999999964"/>
    <n v="83.699999999998909"/>
    <n v="122.78999999999999"/>
    <d v="1900-01-01T18:20:00"/>
    <n v="0.15159259259259258"/>
    <n v="0.15159259259259258"/>
    <n v="0"/>
  </r>
  <r>
    <x v="690"/>
    <n v="1.57548"/>
    <n v="33"/>
    <n v="37.899999999999636"/>
    <n v="2.96"/>
    <d v="1899-12-30T13:53:00"/>
    <n v="3.6543209876543211E-3"/>
    <n v="0"/>
    <n v="3.6543209876543211E-3"/>
  </r>
  <r>
    <x v="691"/>
    <n v="1.57406"/>
    <n v="33.100000000000364"/>
    <n v="37.899999999999636"/>
    <n v="2.95"/>
    <d v="1899-12-30T02:37:00"/>
    <n v="3.6419753086419757E-3"/>
    <n v="3.6419753086419757E-3"/>
    <n v="0"/>
  </r>
  <r>
    <x v="692"/>
    <n v="1.5772200000000001"/>
    <n v="33.199999999998909"/>
    <n v="38"/>
    <n v="2.9699999999999998"/>
    <d v="1899-12-30T12:48:00"/>
    <n v="3.6666666666666662E-3"/>
    <n v="0"/>
    <n v="3.6666666666666662E-3"/>
  </r>
  <r>
    <x v="693"/>
    <n v="1.58057"/>
    <n v="0"/>
    <n v="21.399999999999636"/>
    <n v="1.48"/>
    <d v="1899-12-30T00:40:00"/>
    <n v="1.8271604938271606E-3"/>
    <n v="1.8271604938271606E-3"/>
    <n v="0"/>
  </r>
  <r>
    <x v="694"/>
    <n v="1.5823400000000001"/>
    <n v="33.100000000002183"/>
    <n v="37.900000000003274"/>
    <n v="2.96"/>
    <d v="1899-12-30T16:08:00"/>
    <n v="3.6543209876543211E-3"/>
    <n v="0"/>
    <n v="3.6543209876543211E-3"/>
  </r>
  <r>
    <x v="695"/>
    <n v="1.56711"/>
    <n v="273.90000000000146"/>
    <n v="83.500000000001819"/>
    <n v="123.06"/>
    <d v="1900-01-10T05:14:00"/>
    <n v="0.15192592592592594"/>
    <n v="0"/>
    <n v="0.15192592592592594"/>
  </r>
  <r>
    <x v="696"/>
    <n v="1.5627899999999999"/>
    <n v="55.799999999999272"/>
    <n v="49.300000000001091"/>
    <n v="2.96"/>
    <d v="1899-12-30T09:34:00"/>
    <n v="3.6543209876543211E-3"/>
    <n v="3.6543209876543211E-3"/>
    <n v="0"/>
  </r>
  <r>
    <x v="697"/>
    <n v="1.6050599999999999"/>
    <n v="211.69999999999891"/>
    <n v="89.600000000002183"/>
    <n v="40.199999999999996"/>
    <d v="1900-01-03T15:02:00"/>
    <n v="4.9629629629629628E-2"/>
    <n v="4.9629629629629628E-2"/>
    <n v="0"/>
  </r>
  <r>
    <x v="698"/>
    <n v="1.62558"/>
    <n v="211.99999999999818"/>
    <n v="90.099999999998545"/>
    <n v="40.15"/>
    <d v="1900-01-03T00:13:00"/>
    <n v="4.9567901234567897E-2"/>
    <n v="4.9567901234567897E-2"/>
    <n v="0"/>
  </r>
  <r>
    <x v="699"/>
    <n v="1.62751"/>
    <n v="74.900000000001455"/>
    <n v="59.400000000001455"/>
    <n v="4.66"/>
    <d v="1899-12-30T10:26:00"/>
    <n v="5.7530864197530866E-3"/>
    <n v="0"/>
    <n v="5.7530864197530866E-3"/>
  </r>
  <r>
    <x v="700"/>
    <n v="1.63106"/>
    <n v="0"/>
    <n v="21.400000000001455"/>
    <n v="1.47"/>
    <d v="1899-12-30T03:24:00"/>
    <n v="1.8148148148148147E-3"/>
    <n v="0"/>
    <n v="1.8148148148148147E-3"/>
  </r>
  <r>
    <x v="701"/>
    <n v="1.6090800000000001"/>
    <n v="210.70000000000073"/>
    <n v="89.400000000001455"/>
    <n v="40.089999999999996"/>
    <d v="1900-01-02T23:59:00"/>
    <n v="4.9493827160493824E-2"/>
    <n v="0"/>
    <n v="4.9493827160493824E-2"/>
  </r>
  <r>
    <x v="702"/>
    <n v="1.62713"/>
    <n v="0"/>
    <n v="21.399999999999636"/>
    <n v="1.48"/>
    <d v="1899-12-30T08:00:00"/>
    <n v="1.8271604938271606E-3"/>
    <n v="0"/>
    <n v="1.8271604938271606E-3"/>
  </r>
  <r>
    <x v="703"/>
    <n v="1.62785"/>
    <n v="33"/>
    <n v="37.899999999999636"/>
    <n v="2.95"/>
    <d v="1899-12-30T05:00:00"/>
    <n v="3.6419753086419757E-3"/>
    <n v="3.6419753086419757E-3"/>
    <n v="0"/>
  </r>
  <r>
    <x v="704"/>
    <n v="1.6213"/>
    <n v="0"/>
    <n v="21.400000000001455"/>
    <n v="1.48"/>
    <d v="1899-12-30T00:11:00"/>
    <n v="1.8271604938271606E-3"/>
    <n v="0"/>
    <n v="1.8271604938271606E-3"/>
  </r>
  <r>
    <x v="705"/>
    <n v="1.6114900000000001"/>
    <n v="0"/>
    <n v="21.399999999997817"/>
    <n v="1.48"/>
    <d v="1899-12-30T01:32:00"/>
    <n v="1.8271604938271606E-3"/>
    <n v="1.8271604938271606E-3"/>
    <n v="0"/>
  </r>
  <r>
    <x v="706"/>
    <n v="1.5851999999999999"/>
    <n v="230.39999999999782"/>
    <n v="90.699999999998909"/>
    <n v="40.120000000000005"/>
    <d v="1899-12-31T22:40:00"/>
    <n v="4.9530864197530867E-2"/>
    <n v="0"/>
    <n v="4.9530864197530867E-2"/>
  </r>
  <r>
    <x v="707"/>
    <n v="1.5768899999999999"/>
    <n v="0"/>
    <n v="21.399999999997817"/>
    <n v="1.48"/>
    <d v="1899-12-30T00:11:00"/>
    <n v="1.8271604938271606E-3"/>
    <n v="0"/>
    <n v="1.8271604938271606E-3"/>
  </r>
  <r>
    <x v="708"/>
    <n v="1.57057"/>
    <n v="0"/>
    <n v="21.399999999999636"/>
    <n v="1.48"/>
    <d v="1899-12-30T01:15:00"/>
    <n v="1.8271604938271606E-3"/>
    <n v="1.8271604938271606E-3"/>
    <n v="0"/>
  </r>
  <r>
    <x v="709"/>
    <n v="1.56274"/>
    <n v="0"/>
    <n v="21.399999999999636"/>
    <n v="1.48"/>
    <d v="1899-12-30T07:02:00"/>
    <n v="1.8271604938271606E-3"/>
    <n v="0"/>
    <n v="1.8271604938271606E-3"/>
  </r>
  <r>
    <x v="710"/>
    <n v="1.57795"/>
    <n v="33.199999999998909"/>
    <n v="38"/>
    <n v="2.95"/>
    <d v="1899-12-30T07:57:00"/>
    <n v="3.6419753086419757E-3"/>
    <n v="0"/>
    <n v="3.6419753086419757E-3"/>
  </r>
  <r>
    <x v="711"/>
    <n v="1.5825199999999999"/>
    <n v="0"/>
    <n v="21.400000000001455"/>
    <n v="1.48"/>
    <n v="-0.57986111110949423"/>
    <n v="1.8271604938271606E-3"/>
    <n v="1.8271604938271606E-3"/>
    <n v="0"/>
  </r>
  <r>
    <x v="712"/>
    <n v="1.5848199999999999"/>
    <n v="0"/>
    <n v="21.399999999999636"/>
    <n v="1.48"/>
    <d v="1899-12-30T00:09:00"/>
    <n v="1.8271604938271606E-3"/>
    <n v="1.8271604938271606E-3"/>
    <n v="0"/>
  </r>
  <r>
    <x v="713"/>
    <n v="1.58178"/>
    <n v="33.199999999998909"/>
    <n v="38"/>
    <n v="2.96"/>
    <d v="1899-12-30T14:48:00"/>
    <n v="3.6543209876543211E-3"/>
    <n v="3.6543209876543211E-3"/>
    <n v="0"/>
  </r>
  <r>
    <x v="714"/>
    <n v="1.5949599999999999"/>
    <n v="34.5"/>
    <n v="38.599999999998545"/>
    <n v="2.95"/>
    <d v="1899-12-30T09:52:00"/>
    <n v="3.6419753086419757E-3"/>
    <n v="0"/>
    <n v="3.6419753086419757E-3"/>
  </r>
  <r>
    <x v="715"/>
    <n v="1.59344"/>
    <n v="111.10000000000218"/>
    <n v="69.600000000000364"/>
    <n v="8.15"/>
    <d v="1899-12-31T13:33:00"/>
    <n v="1.0061728395061729E-2"/>
    <n v="0"/>
    <n v="1.0061728395061729E-2"/>
  </r>
  <r>
    <x v="716"/>
    <n v="1.5872999999999999"/>
    <n v="0"/>
    <n v="21.400000000001455"/>
    <n v="1.48"/>
    <d v="1899-12-30T09:27:00"/>
    <n v="1.8271604938271606E-3"/>
    <n v="0"/>
    <n v="1.8271604938271606E-3"/>
  </r>
  <r>
    <x v="717"/>
    <n v="1.5959399999999999"/>
    <n v="33"/>
    <n v="37.899999999999636"/>
    <n v="2.96"/>
    <d v="1899-12-30T11:21:00"/>
    <n v="3.6543209876543211E-3"/>
    <n v="0"/>
    <n v="3.6543209876543211E-3"/>
  </r>
  <r>
    <x v="718"/>
    <n v="1.5871900000000001"/>
    <n v="0"/>
    <n v="21.400000000001455"/>
    <n v="1.48"/>
    <d v="1899-12-30T07:45:00"/>
    <n v="1.8271604938271606E-3"/>
    <n v="0"/>
    <n v="1.8271604938271606E-3"/>
  </r>
  <r>
    <x v="719"/>
    <n v="1.60066"/>
    <n v="0"/>
    <n v="21.399999999999636"/>
    <n v="1.48"/>
    <d v="1899-12-30T07:10:00"/>
    <n v="1.8271604938271606E-3"/>
    <n v="1.8271604938271606E-3"/>
    <n v="0"/>
  </r>
  <r>
    <x v="720"/>
    <n v="1.60415"/>
    <n v="0"/>
    <n v="21.400000000001455"/>
    <n v="1.48"/>
    <d v="1899-12-30T00:09:00"/>
    <n v="1.8271604938271606E-3"/>
    <n v="0"/>
    <n v="1.8271604938271606E-3"/>
  </r>
  <r>
    <x v="721"/>
    <n v="1.5991299999999999"/>
    <n v="122.19999999999891"/>
    <n v="76.199999999998909"/>
    <n v="8.11"/>
    <d v="1900-01-01T15:02:00"/>
    <n v="1.0012345679012345E-2"/>
    <n v="1.0012345679012345E-2"/>
    <n v="0"/>
  </r>
  <r>
    <x v="722"/>
    <n v="1.59972"/>
    <n v="0"/>
    <n v="21.399999999999636"/>
    <n v="1.48"/>
    <d v="1899-12-30T02:28:00"/>
    <n v="1.8271604938271606E-3"/>
    <n v="1.8271604938271606E-3"/>
    <n v="0"/>
  </r>
  <r>
    <x v="723"/>
    <n v="1.5776600000000001"/>
    <n v="0"/>
    <n v="21.400000000001455"/>
    <n v="1.48"/>
    <d v="1899-12-30T02:45:00"/>
    <n v="1.8271604938271606E-3"/>
    <n v="1.8271604938271606E-3"/>
    <n v="0"/>
  </r>
  <r>
    <x v="724"/>
    <n v="1.5715699999999999"/>
    <n v="0"/>
    <n v="21.399999999999636"/>
    <n v="1.48"/>
    <d v="1899-12-30T00:00:00"/>
    <n v="1.8271604938271606E-3"/>
    <n v="1.8271604938271606E-3"/>
    <n v="0"/>
  </r>
  <r>
    <x v="725"/>
    <n v="1.58589"/>
    <n v="33.200000000000728"/>
    <n v="38"/>
    <n v="2.9699999999999998"/>
    <d v="1899-12-31T09:59:00"/>
    <n v="3.6666666666666662E-3"/>
    <n v="0"/>
    <n v="3.6666666666666662E-3"/>
  </r>
  <r>
    <x v="726"/>
    <n v="1.60789"/>
    <n v="33"/>
    <n v="37.899999999999636"/>
    <n v="2.96"/>
    <d v="1899-12-30T11:58:00"/>
    <n v="3.6543209876543211E-3"/>
    <n v="3.6543209876543211E-3"/>
    <n v="0"/>
  </r>
  <r>
    <x v="727"/>
    <n v="1.6132899999999999"/>
    <n v="0"/>
    <n v="21.399999999999636"/>
    <n v="1.48"/>
    <d v="1899-12-30T04:03:00"/>
    <n v="1.8271604938271606E-3"/>
    <n v="0"/>
    <n v="1.8271604938271606E-3"/>
  </r>
  <r>
    <x v="728"/>
    <n v="1.61514"/>
    <n v="33"/>
    <n v="37.899999999999636"/>
    <n v="2.97"/>
    <d v="1899-12-30T04:30:00"/>
    <n v="3.666666666666667E-3"/>
    <n v="0"/>
    <n v="3.666666666666667E-3"/>
  </r>
  <r>
    <x v="729"/>
    <n v="1.63537"/>
    <n v="33.200000000000728"/>
    <n v="38.000000000001819"/>
    <n v="2.95"/>
    <d v="1899-12-31T10:24:00"/>
    <n v="3.6419753086419757E-3"/>
    <n v="0"/>
    <n v="3.6419753086419757E-3"/>
  </r>
  <r>
    <x v="730"/>
    <n v="1.6169800000000001"/>
    <n v="0"/>
    <n v="21.399999999997817"/>
    <n v="1.48"/>
    <d v="1899-12-30T04:03:00"/>
    <n v="1.8271604938271606E-3"/>
    <n v="1.8271604938271606E-3"/>
    <n v="0"/>
  </r>
  <r>
    <x v="731"/>
    <n v="1.6273200000000001"/>
    <n v="0"/>
    <n v="21.399999999997817"/>
    <n v="1.48"/>
    <d v="1899-12-30T05:57:00"/>
    <n v="1.8271604938271606E-3"/>
    <n v="1.8271604938271606E-3"/>
    <n v="0"/>
  </r>
  <r>
    <x v="732"/>
    <n v="1.6676"/>
    <n v="0"/>
    <n v="21.400000000001455"/>
    <n v="1.48"/>
    <d v="1899-12-30T01:34:00"/>
    <n v="1.8271604938271606E-3"/>
    <n v="1.8271604938271606E-3"/>
    <n v="0"/>
  </r>
  <r>
    <x v="733"/>
    <n v="1.6585799999999999"/>
    <n v="0"/>
    <n v="21.400000000001455"/>
    <n v="1.48"/>
    <d v="1899-12-30T01:26:00"/>
    <n v="1.8271604938271606E-3"/>
    <n v="1.8271604938271606E-3"/>
    <n v="0"/>
  </r>
  <r>
    <x v="734"/>
    <n v="1.6518900000000001"/>
    <n v="33.099999999998545"/>
    <n v="37.899999999997817"/>
    <n v="2.95"/>
    <d v="1899-12-30T07:05:00"/>
    <n v="3.6419753086419757E-3"/>
    <n v="3.6419753086419757E-3"/>
    <n v="0"/>
  </r>
  <r>
    <x v="735"/>
    <n v="1.6527700000000001"/>
    <n v="0"/>
    <n v="21.400000000001455"/>
    <n v="1.48"/>
    <d v="1899-12-30T00:52:00"/>
    <n v="1.8271604938271606E-3"/>
    <n v="1.8271604938271606E-3"/>
    <n v="0"/>
  </r>
  <r>
    <x v="736"/>
    <n v="1.63341"/>
    <n v="33.199999999998909"/>
    <n v="38"/>
    <n v="2.95"/>
    <d v="1899-12-30T22:27:00"/>
    <n v="3.6419753086419757E-3"/>
    <n v="3.6419753086419757E-3"/>
    <n v="0"/>
  </r>
  <r>
    <x v="737"/>
    <n v="1.6528700000000001"/>
    <n v="281.30000000000109"/>
    <n v="135.29999999999927"/>
    <n v="8.1100000000000012"/>
    <d v="1899-12-30T12:32:00"/>
    <n v="1.0012345679012347E-2"/>
    <n v="1.0012345679012347E-2"/>
    <n v="0"/>
  </r>
  <r>
    <x v="738"/>
    <n v="1.64253"/>
    <n v="0"/>
    <n v="21.399999999997817"/>
    <n v="1.48"/>
    <d v="1899-12-30T00:20:00"/>
    <n v="1.8271604938271606E-3"/>
    <n v="0"/>
    <n v="1.8271604938271606E-3"/>
  </r>
  <r>
    <x v="739"/>
    <n v="1.64727"/>
    <n v="203.60000000000036"/>
    <n v="91.800000000001091"/>
    <n v="17.93"/>
    <d v="1900-01-02T00:30:00"/>
    <n v="2.2135802469135803E-2"/>
    <n v="0"/>
    <n v="2.2135802469135803E-2"/>
  </r>
  <r>
    <x v="740"/>
    <n v="1.63792"/>
    <n v="0"/>
    <n v="21.400000000001455"/>
    <n v="1.48"/>
    <d v="1899-12-30T00:09:00"/>
    <n v="1.8271604938271606E-3"/>
    <n v="1.8271604938271606E-3"/>
    <n v="0"/>
  </r>
  <r>
    <x v="741"/>
    <n v="1.6199300000000001"/>
    <n v="0"/>
    <n v="21.399999999997817"/>
    <n v="1.48"/>
    <d v="1899-12-30T10:30:00"/>
    <n v="1.8271604938271606E-3"/>
    <n v="1.8271604938271606E-3"/>
    <n v="0"/>
  </r>
  <r>
    <x v="742"/>
    <n v="1.6089100000000001"/>
    <n v="0"/>
    <n v="21.400000000001455"/>
    <n v="1.48"/>
    <d v="1899-12-30T11:21:00"/>
    <n v="1.8271604938271606E-3"/>
    <n v="1.8271604938271606E-3"/>
    <n v="0"/>
  </r>
  <r>
    <x v="743"/>
    <n v="1.6065400000000001"/>
    <n v="33.100000000002183"/>
    <n v="37.899999999999636"/>
    <n v="2.94"/>
    <d v="1899-12-31T22:04:00"/>
    <n v="3.6296296296296294E-3"/>
    <n v="3.6296296296296294E-3"/>
    <n v="0"/>
  </r>
  <r>
    <x v="744"/>
    <n v="1.62256"/>
    <n v="0"/>
    <n v="21.399999999999636"/>
    <n v="1.48"/>
    <d v="1899-12-30T00:38:00"/>
    <n v="1.8271604938271606E-3"/>
    <n v="1.8271604938271606E-3"/>
    <n v="0"/>
  </r>
  <r>
    <x v="745"/>
    <n v="1.6289899999999999"/>
    <n v="69.799999999999272"/>
    <n v="57.799999999999272"/>
    <n v="4.67"/>
    <d v="1900-01-02T09:00:00"/>
    <n v="5.7654320987654316E-3"/>
    <n v="0"/>
    <n v="5.7654320987654316E-3"/>
  </r>
  <r>
    <x v="746"/>
    <n v="1.60287"/>
    <n v="0"/>
    <n v="21.400000000001455"/>
    <n v="1.48"/>
    <d v="1899-12-30T03:06:00"/>
    <n v="1.8271604938271606E-3"/>
    <n v="0"/>
    <n v="1.8271604938271606E-3"/>
  </r>
  <r>
    <x v="747"/>
    <n v="1.62137"/>
    <n v="0"/>
    <n v="21.399999999999636"/>
    <n v="1.48"/>
    <d v="1899-12-30T15:12:00"/>
    <n v="1.8271604938271606E-3"/>
    <n v="0"/>
    <n v="1.8271604938271606E-3"/>
  </r>
  <r>
    <x v="748"/>
    <n v="1.6127100000000001"/>
    <n v="0"/>
    <n v="21.399999999997817"/>
    <n v="1.48"/>
    <d v="1899-12-30T08:15:00"/>
    <n v="1.8271604938271606E-3"/>
    <n v="1.8271604938271606E-3"/>
    <n v="0"/>
  </r>
  <r>
    <x v="749"/>
    <n v="1.6541699999999999"/>
    <n v="33.5"/>
    <n v="38.099999999998545"/>
    <n v="2.95"/>
    <d v="1899-12-30T06:52:00"/>
    <n v="3.6419753086419757E-3"/>
    <n v="3.6419753086419757E-3"/>
    <n v="0"/>
  </r>
  <r>
    <x v="750"/>
    <n v="1.64815"/>
    <n v="33.100000000002183"/>
    <n v="37.900000000001455"/>
    <n v="2.95"/>
    <d v="1899-12-30T12:45:00"/>
    <n v="3.6419753086419757E-3"/>
    <n v="3.6419753086419757E-3"/>
    <n v="0"/>
  </r>
  <r>
    <x v="751"/>
    <n v="1.61189"/>
    <n v="0"/>
    <n v="21.400000000001455"/>
    <n v="1.48"/>
    <d v="1899-12-30T01:50:00"/>
    <n v="1.8271604938271606E-3"/>
    <n v="1.8271604938271606E-3"/>
    <n v="0"/>
  </r>
  <r>
    <x v="752"/>
    <n v="1.6135200000000001"/>
    <n v="0"/>
    <n v="21.399999999999636"/>
    <n v="1.48"/>
    <d v="1899-12-30T05:44:00"/>
    <n v="1.8271604938271606E-3"/>
    <n v="0"/>
    <n v="1.8271604938271606E-3"/>
  </r>
  <r>
    <x v="753"/>
    <n v="1.6238699999999999"/>
    <n v="0"/>
    <n v="21.400000000001455"/>
    <n v="1.48"/>
    <d v="1899-12-30T02:15:00"/>
    <n v="1.8271604938271606E-3"/>
    <n v="1.8271604938271606E-3"/>
    <n v="0"/>
  </r>
  <r>
    <x v="754"/>
    <n v="1.6356900000000001"/>
    <n v="0"/>
    <n v="21.399999999997817"/>
    <n v="1.48"/>
    <d v="1899-12-30T03:25:00"/>
    <n v="1.8271604938271606E-3"/>
    <n v="1.8271604938271606E-3"/>
    <n v="0"/>
  </r>
  <r>
    <x v="755"/>
    <n v="1.64459"/>
    <n v="0"/>
    <n v="21.399999999997817"/>
    <n v="1.48"/>
    <d v="1899-12-30T00:22:00"/>
    <n v="1.8271604938271606E-3"/>
    <n v="1.8271604938271606E-3"/>
    <n v="0"/>
  </r>
  <r>
    <x v="756"/>
    <n v="1.6718999999999999"/>
    <n v="0"/>
    <n v="21.400000000001455"/>
    <n v="1.48"/>
    <d v="1899-12-30T06:28:00"/>
    <n v="1.8271604938271606E-3"/>
    <n v="0"/>
    <n v="1.8271604938271606E-3"/>
  </r>
  <r>
    <x v="757"/>
    <n v="1.6946600000000001"/>
    <n v="69.200000000000728"/>
    <n v="57.500000000003638"/>
    <n v="4.6499999999999995"/>
    <d v="1899-12-30T09:17:00"/>
    <n v="5.7407407407407398E-3"/>
    <n v="0"/>
    <n v="5.7407407407407398E-3"/>
  </r>
  <r>
    <x v="758"/>
    <n v="1.70221"/>
    <n v="122.60000000000218"/>
    <n v="93.100000000002183"/>
    <n v="4.6500000000000004"/>
    <d v="1899-12-30T09:04:00"/>
    <n v="5.7407407407407416E-3"/>
    <n v="5.7407407407407416E-3"/>
    <n v="0"/>
  </r>
  <r>
    <x v="759"/>
    <n v="1.6945399999999999"/>
    <n v="177.19999999999709"/>
    <n v="85.69999999999709"/>
    <n v="17.91"/>
    <d v="1899-12-30T14:07:00"/>
    <n v="2.2111111111111113E-2"/>
    <n v="0"/>
    <n v="2.2111111111111113E-2"/>
  </r>
  <r>
    <x v="760"/>
    <n v="1.69519"/>
    <n v="0"/>
    <n v="21.399999999997817"/>
    <n v="1.48"/>
    <d v="1899-12-30T00:21:00"/>
    <n v="1.8271604938271606E-3"/>
    <n v="1.8271604938271606E-3"/>
    <n v="0"/>
  </r>
  <r>
    <x v="761"/>
    <n v="1.69756"/>
    <n v="91.900000000001455"/>
    <n v="67.30000000000291"/>
    <n v="2.9400000000000004"/>
    <d v="1899-12-30T06:37:00"/>
    <n v="3.6296296296296302E-3"/>
    <n v="3.6296296296296302E-3"/>
    <n v="0"/>
  </r>
  <r>
    <x v="762"/>
    <n v="1.70747"/>
    <n v="0"/>
    <n v="21.400000000001455"/>
    <n v="1.48"/>
    <d v="1899-12-30T01:46:00"/>
    <n v="1.8271604938271606E-3"/>
    <n v="0"/>
    <n v="1.8271604938271606E-3"/>
  </r>
  <r>
    <x v="763"/>
    <n v="1.7043299999999999"/>
    <n v="0"/>
    <n v="21.400000000001455"/>
    <n v="1.48"/>
    <d v="1899-12-30T00:09:00"/>
    <n v="1.8271604938271606E-3"/>
    <n v="1.8271604938271606E-3"/>
    <n v="0"/>
  </r>
  <r>
    <x v="764"/>
    <n v="1.7471699999999999"/>
    <n v="0"/>
    <n v="21.400000000001455"/>
    <n v="1.48"/>
    <d v="1899-12-30T00:09:00"/>
    <n v="1.8271604938271606E-3"/>
    <n v="1.8271604938271606E-3"/>
    <n v="0"/>
  </r>
  <r>
    <x v="765"/>
    <n v="1.7238"/>
    <n v="244.09999999999854"/>
    <n v="116.09999999999854"/>
    <n v="4.6500000000000004"/>
    <d v="1899-12-30T09:33:00"/>
    <n v="5.7407407407407416E-3"/>
    <n v="5.7407407407407416E-3"/>
    <n v="0"/>
  </r>
  <r>
    <x v="766"/>
    <n v="1.7354700000000001"/>
    <n v="0"/>
    <n v="21.400000000001455"/>
    <n v="1.48"/>
    <d v="1899-12-30T00:05:00"/>
    <n v="1.8271604938271606E-3"/>
    <n v="0"/>
    <n v="1.8271604938271606E-3"/>
  </r>
  <r>
    <x v="767"/>
    <n v="1.7398400000000001"/>
    <n v="0"/>
    <n v="21.400000000001455"/>
    <n v="1.48"/>
    <d v="1899-12-30T00:03:00"/>
    <n v="1.8271604938271606E-3"/>
    <n v="0"/>
    <n v="1.8271604938271606E-3"/>
  </r>
  <r>
    <x v="768"/>
    <n v="1.7415499999999999"/>
    <n v="0"/>
    <n v="21.400000000001455"/>
    <n v="1.48"/>
    <d v="1899-12-30T00:49:00"/>
    <n v="1.8271604938271606E-3"/>
    <n v="0"/>
    <n v="1.8271604938271606E-3"/>
  </r>
  <r>
    <x v="769"/>
    <n v="1.74394"/>
    <n v="33.099999999998545"/>
    <n v="37.900000000001455"/>
    <n v="2.96"/>
    <d v="1899-12-30T04:15:00"/>
    <n v="3.6543209876543211E-3"/>
    <n v="0"/>
    <n v="3.6543209876543211E-3"/>
  </r>
  <r>
    <x v="770"/>
    <n v="1.73129"/>
    <n v="33.099999999998545"/>
    <n v="37.899999999997817"/>
    <n v="2.96"/>
    <d v="1899-12-30T05:12:00"/>
    <n v="3.6543209876543211E-3"/>
    <n v="3.6543209876543211E-3"/>
    <n v="0"/>
  </r>
  <r>
    <x v="771"/>
    <n v="1.7290000000000001"/>
    <n v="0"/>
    <n v="21.399999999997817"/>
    <n v="1.48"/>
    <d v="1899-12-30T01:20:00"/>
    <n v="1.8271604938271606E-3"/>
    <n v="1.8271604938271606E-3"/>
    <n v="0"/>
  </r>
  <r>
    <x v="772"/>
    <n v="1.73384"/>
    <n v="0"/>
    <n v="21.400000000001455"/>
    <n v="1.48"/>
    <d v="1899-12-30T00:12:00"/>
    <n v="1.8271604938271606E-3"/>
    <n v="0"/>
    <n v="1.8271604938271606E-3"/>
  </r>
  <r>
    <x v="773"/>
    <n v="1.7541899999999999"/>
    <n v="39.30000000000291"/>
    <n v="41"/>
    <n v="2.96"/>
    <d v="1899-12-30T05:05:00"/>
    <n v="3.6543209876543211E-3"/>
    <n v="0"/>
    <n v="3.6543209876543211E-3"/>
  </r>
  <r>
    <x v="774"/>
    <n v="1.75563"/>
    <n v="45.100000000002183"/>
    <n v="43.900000000001455"/>
    <n v="2.95"/>
    <d v="1899-12-30T03:05:00"/>
    <n v="3.6419753086419757E-3"/>
    <n v="0"/>
    <n v="3.6419753086419757E-3"/>
  </r>
  <r>
    <x v="775"/>
    <n v="1.7693099999999999"/>
    <n v="34"/>
    <n v="38.400000000001455"/>
    <n v="2.95"/>
    <d v="1899-12-30T01:57:00"/>
    <n v="3.6419753086419757E-3"/>
    <n v="3.6419753086419757E-3"/>
    <n v="0"/>
  </r>
  <r>
    <x v="776"/>
    <n v="1.76505"/>
    <n v="0"/>
    <n v="21.400000000001455"/>
    <n v="1.48"/>
    <d v="1899-12-30T00:17:00"/>
    <n v="1.8271604938271606E-3"/>
    <n v="1.8271604938271606E-3"/>
    <n v="0"/>
  </r>
  <r>
    <x v="777"/>
    <n v="1.8190999999999999"/>
    <n v="0"/>
    <n v="21.400000000001455"/>
    <n v="1.48"/>
    <d v="1899-12-30T01:29:00"/>
    <n v="1.8271604938271606E-3"/>
    <n v="1.8271604938271606E-3"/>
    <n v="0"/>
  </r>
  <r>
    <x v="778"/>
    <n v="1.8236000000000001"/>
    <n v="210.90000000000146"/>
    <n v="122.90000000000146"/>
    <n v="8.129999999999999"/>
    <d v="1899-12-30T19:27:00"/>
    <n v="1.0037037037037035E-2"/>
    <n v="1.0037037037037035E-2"/>
    <n v="0"/>
  </r>
  <r>
    <x v="779"/>
    <n v="1.7995000000000001"/>
    <n v="0"/>
    <n v="21.399999999997817"/>
    <n v="1.48"/>
    <d v="1899-12-30T00:21:00"/>
    <n v="1.8271604938271606E-3"/>
    <n v="1.8271604938271606E-3"/>
    <n v="0"/>
  </r>
  <r>
    <x v="780"/>
    <n v="1.7952600000000001"/>
    <n v="0"/>
    <n v="21.400000000001455"/>
    <n v="1.48"/>
    <d v="1899-12-30T01:00:00"/>
    <n v="1.8271604938271606E-3"/>
    <n v="0"/>
    <n v="1.8271604938271606E-3"/>
  </r>
  <r>
    <x v="781"/>
    <n v="1.7971699999999999"/>
    <n v="0"/>
    <n v="21.400000000001455"/>
    <n v="1.48"/>
    <d v="1899-12-30T01:07:00"/>
    <n v="1.8271604938271606E-3"/>
    <n v="0"/>
    <n v="1.8271604938271606E-3"/>
  </r>
  <r>
    <x v="782"/>
    <n v="1.7753699999999999"/>
    <n v="0"/>
    <n v="21.400000000001455"/>
    <n v="1.48"/>
    <d v="1899-12-30T00:14:00"/>
    <n v="1.8271604938271606E-3"/>
    <n v="0"/>
    <n v="1.8271604938271606E-3"/>
  </r>
  <r>
    <x v="783"/>
    <n v="1.7695700000000001"/>
    <n v="0"/>
    <n v="21.400000000001455"/>
    <n v="1.48"/>
    <d v="1899-12-30T00:55:00"/>
    <n v="1.8271604938271606E-3"/>
    <n v="0"/>
    <n v="1.8271604938271606E-3"/>
  </r>
  <r>
    <x v="784"/>
    <n v="1.76233"/>
    <n v="58.69999999999709"/>
    <n v="50.69999999999709"/>
    <n v="2.95"/>
    <d v="1899-12-30T02:59:00"/>
    <n v="3.6419753086419757E-3"/>
    <n v="0"/>
    <n v="3.6419753086419757E-3"/>
  </r>
  <r>
    <x v="785"/>
    <n v="1.7670399999999999"/>
    <n v="0"/>
    <n v="21.400000000001455"/>
    <n v="1.48"/>
    <d v="1899-12-30T03:22:00"/>
    <n v="1.8271604938271606E-3"/>
    <n v="1.8271604938271606E-3"/>
    <n v="0"/>
  </r>
  <r>
    <x v="786"/>
    <n v="1.7552000000000001"/>
    <n v="0"/>
    <n v="21.399999999997817"/>
    <n v="1.48"/>
    <d v="1899-12-30T00:11:00"/>
    <n v="1.8271604938271606E-3"/>
    <n v="1.8271604938271606E-3"/>
    <n v="0"/>
  </r>
  <r>
    <x v="787"/>
    <n v="1.7186399999999999"/>
    <n v="0"/>
    <n v="21.400000000001455"/>
    <n v="1.48"/>
    <d v="1899-12-30T00:29:00"/>
    <n v="1.8271604938271606E-3"/>
    <n v="1.8271604938271606E-3"/>
    <n v="0"/>
  </r>
  <r>
    <x v="788"/>
    <n v="1.7073199999999999"/>
    <n v="0"/>
    <n v="21.400000000001455"/>
    <n v="1.48"/>
    <d v="1899-12-30T00:32:00"/>
    <n v="1.8271604938271606E-3"/>
    <n v="0"/>
    <n v="1.8271604938271606E-3"/>
  </r>
  <r>
    <x v="789"/>
    <n v="1.71427"/>
    <n v="0"/>
    <n v="21.400000000001455"/>
    <n v="1.48"/>
    <d v="1899-12-30T00:08:00"/>
    <n v="1.8271604938271606E-3"/>
    <n v="0"/>
    <n v="1.8271604938271606E-3"/>
  </r>
  <r>
    <x v="790"/>
    <n v="1.71122"/>
    <n v="108.70000000000073"/>
    <n v="67.900000000001455"/>
    <n v="8.1"/>
    <d v="1899-12-30T15:37:00"/>
    <n v="0.01"/>
    <n v="0"/>
    <n v="0.01"/>
  </r>
  <r>
    <x v="791"/>
    <n v="1.7345900000000001"/>
    <n v="0"/>
    <n v="21.400000000001455"/>
    <n v="1.48"/>
    <d v="1899-12-30T00:27:00"/>
    <n v="1.8271604938271606E-3"/>
    <n v="0"/>
    <n v="1.8271604938271606E-3"/>
  </r>
  <r>
    <x v="792"/>
    <n v="1.7171099999999999"/>
    <n v="215.79999999999927"/>
    <n v="90.299999999999272"/>
    <n v="40.15"/>
    <d v="1900-01-01T17:01:00"/>
    <n v="4.9567901234567897E-2"/>
    <n v="0"/>
    <n v="4.9567901234567897E-2"/>
  </r>
  <r>
    <x v="793"/>
    <n v="1.71889"/>
    <n v="33.5"/>
    <n v="38.099999999998545"/>
    <n v="2.95"/>
    <d v="1899-12-30T03:55:00"/>
    <n v="3.6419753086419757E-3"/>
    <n v="3.6419753086419757E-3"/>
    <n v="0"/>
  </r>
  <r>
    <x v="794"/>
    <n v="1.70197"/>
    <n v="0"/>
    <n v="21.399999999997817"/>
    <n v="1.48"/>
    <d v="1899-12-30T00:02:00"/>
    <n v="1.8271604938271606E-3"/>
    <n v="1.8271604938271606E-3"/>
    <n v="0"/>
  </r>
  <r>
    <x v="795"/>
    <n v="1.72478"/>
    <n v="0"/>
    <n v="21.400000000001455"/>
    <n v="1.48"/>
    <d v="1899-12-30T00:11:00"/>
    <n v="1.8271604938271606E-3"/>
    <n v="0"/>
    <n v="1.8271604938271606E-3"/>
  </r>
  <r>
    <x v="796"/>
    <n v="1.7288600000000001"/>
    <n v="0"/>
    <n v="21.400000000001455"/>
    <n v="1.48"/>
    <d v="1899-12-30T00:25:00"/>
    <n v="1.8271604938271606E-3"/>
    <n v="0"/>
    <n v="1.8271604938271606E-3"/>
  </r>
  <r>
    <x v="797"/>
    <n v="1.7194100000000001"/>
    <n v="194.09999999999854"/>
    <n v="87.5"/>
    <n v="17.96"/>
    <d v="1899-12-31T08:52:00"/>
    <n v="2.2172839506172839E-2"/>
    <n v="0"/>
    <n v="2.2172839506172839E-2"/>
  </r>
  <r>
    <x v="798"/>
    <n v="1.7150099999999999"/>
    <n v="33.100000000002183"/>
    <n v="37.900000000001455"/>
    <n v="2.95"/>
    <d v="1899-12-30T00:34:00"/>
    <n v="3.6419753086419757E-3"/>
    <n v="3.6419753086419757E-3"/>
    <n v="0"/>
  </r>
  <r>
    <x v="799"/>
    <n v="1.7142500000000001"/>
    <n v="46.000000000003638"/>
    <n v="44.400000000001455"/>
    <n v="2.96"/>
    <d v="1899-12-30T04:04:00"/>
    <n v="3.6543209876543211E-3"/>
    <n v="3.6543209876543211E-3"/>
    <n v="0"/>
  </r>
  <r>
    <x v="800"/>
    <n v="1.69617"/>
    <n v="0"/>
    <n v="21.400000000001455"/>
    <n v="1.48"/>
    <d v="1899-12-30T02:29:00"/>
    <n v="1.8271604938271606E-3"/>
    <n v="0"/>
    <n v="1.8271604938271606E-3"/>
  </r>
  <r>
    <x v="801"/>
    <n v="1.6896899999999999"/>
    <n v="0"/>
    <n v="21.400000000001455"/>
    <n v="1.48"/>
    <d v="1899-12-30T02:43:00"/>
    <n v="1.8271604938271606E-3"/>
    <n v="1.8271604938271606E-3"/>
    <n v="0"/>
  </r>
  <r>
    <x v="802"/>
    <n v="1.68858"/>
    <n v="0"/>
    <n v="21.400000000001455"/>
    <n v="1.48"/>
    <d v="1899-12-30T00:24:00"/>
    <n v="1.8271604938271606E-3"/>
    <n v="1.8271604938271606E-3"/>
    <n v="0"/>
  </r>
  <r>
    <x v="803"/>
    <n v="1.69425"/>
    <n v="0"/>
    <n v="21.400000000001455"/>
    <n v="1.48"/>
    <d v="1899-12-30T03:49:00"/>
    <n v="1.8271604938271606E-3"/>
    <n v="0"/>
    <n v="1.8271604938271606E-3"/>
  </r>
  <r>
    <x v="804"/>
    <n v="1.6659999999999999"/>
    <n v="0"/>
    <n v="21.400000000001455"/>
    <n v="1.48"/>
    <d v="1899-12-30T01:21:00"/>
    <n v="1.8271604938271606E-3"/>
    <n v="0"/>
    <n v="1.8271604938271606E-3"/>
  </r>
  <r>
    <x v="805"/>
    <n v="1.6627400000000001"/>
    <n v="108.90000000000146"/>
    <n v="68.100000000002183"/>
    <n v="8.1"/>
    <d v="1899-12-30T22:09:00"/>
    <n v="0.01"/>
    <n v="0"/>
    <n v="0.01"/>
  </r>
  <r>
    <x v="806"/>
    <n v="1.6632"/>
    <n v="0"/>
    <n v="21.400000000001455"/>
    <n v="1.48"/>
    <d v="1899-12-30T00:10:00"/>
    <n v="1.8271604938271606E-3"/>
    <n v="0"/>
    <n v="1.8271604938271606E-3"/>
  </r>
  <r>
    <x v="807"/>
    <n v="1.6652100000000001"/>
    <n v="0"/>
    <n v="21.399999999997817"/>
    <n v="1.48"/>
    <d v="1899-12-30T00:44:00"/>
    <n v="1.8271604938271606E-3"/>
    <n v="1.8271604938271606E-3"/>
    <n v="0"/>
  </r>
  <r>
    <x v="808"/>
    <n v="1.6941999999999999"/>
    <n v="0"/>
    <n v="21.400000000001455"/>
    <n v="1.48"/>
    <d v="1899-12-30T00:57:00"/>
    <n v="1.8271604938271606E-3"/>
    <n v="0"/>
    <n v="1.8271604938271606E-3"/>
  </r>
  <r>
    <x v="809"/>
    <n v="1.7004600000000001"/>
    <n v="0"/>
    <n v="21.400000000001455"/>
    <n v="1.48"/>
    <d v="1899-12-30T00:49:00"/>
    <n v="1.8271604938271606E-3"/>
    <n v="0"/>
    <n v="1.8271604938271606E-3"/>
  </r>
  <r>
    <x v="810"/>
    <n v="1.7125600000000001"/>
    <n v="33"/>
    <n v="37.900000000001455"/>
    <n v="2.97"/>
    <d v="1899-12-30T05:54:00"/>
    <n v="3.666666666666667E-3"/>
    <n v="0"/>
    <n v="3.666666666666667E-3"/>
  </r>
  <r>
    <x v="811"/>
    <n v="1.70733"/>
    <n v="0"/>
    <n v="21.400000000001455"/>
    <n v="1.49"/>
    <d v="1899-12-30T00:52:00"/>
    <n v="1.8395061728395062E-3"/>
    <n v="1.8395061728395062E-3"/>
    <n v="0"/>
  </r>
  <r>
    <x v="812"/>
    <n v="1.6911"/>
    <n v="295.80000000000291"/>
    <n v="83.900000000001455"/>
    <n v="122.95000000000002"/>
    <d v="1900-01-01T15:35:00"/>
    <n v="0.15179012345679013"/>
    <n v="0"/>
    <n v="0.15179012345679013"/>
  </r>
  <r>
    <x v="813"/>
    <n v="1.6684000000000001"/>
    <n v="0"/>
    <n v="21.399999999997817"/>
    <n v="1.48"/>
    <d v="1899-12-30T00:39:00"/>
    <n v="1.8271604938271606E-3"/>
    <n v="1.8271604938271606E-3"/>
    <n v="0"/>
  </r>
  <r>
    <x v="814"/>
    <n v="1.6718"/>
    <n v="33.100000000002183"/>
    <n v="37.900000000001455"/>
    <n v="2.95"/>
    <d v="1899-12-30T01:45:00"/>
    <n v="3.6419753086419757E-3"/>
    <n v="0"/>
    <n v="3.6419753086419757E-3"/>
  </r>
  <r>
    <x v="815"/>
    <n v="1.6728000000000001"/>
    <n v="0"/>
    <n v="21.400000000001455"/>
    <n v="1.48"/>
    <d v="1899-12-30T03:14:00"/>
    <n v="1.8271604938271606E-3"/>
    <n v="1.8271604938271606E-3"/>
    <n v="0"/>
  </r>
  <r>
    <x v="816"/>
    <n v="1.6657"/>
    <n v="0"/>
    <n v="21.400000000001455"/>
    <n v="1.48"/>
    <d v="1899-12-30T01:28:00"/>
    <n v="1.8271604938271606E-3"/>
    <n v="1.8271604938271606E-3"/>
    <n v="0"/>
  </r>
  <r>
    <x v="817"/>
    <n v="1.67232"/>
    <n v="0"/>
    <n v="21.400000000001455"/>
    <n v="1.48"/>
    <d v="1899-12-30T01:37:00"/>
    <n v="1.8271604938271606E-3"/>
    <n v="0"/>
    <n v="1.8271604938271606E-3"/>
  </r>
  <r>
    <x v="818"/>
    <n v="1.67523"/>
    <n v="0"/>
    <n v="21.400000000001455"/>
    <n v="1.48"/>
    <d v="1899-12-30T00:22:00"/>
    <n v="1.8271604938271606E-3"/>
    <n v="1.8271604938271606E-3"/>
    <n v="0"/>
  </r>
  <r>
    <x v="819"/>
    <n v="1.6781999999999999"/>
    <n v="115.29999999999927"/>
    <n v="72.099999999998545"/>
    <n v="8.120000000000001"/>
    <d v="1899-12-30T22:08:00"/>
    <n v="1.0024691358024692E-2"/>
    <n v="0"/>
    <n v="1.0024691358024692E-2"/>
  </r>
  <r>
    <x v="820"/>
    <n v="1.6749099999999999"/>
    <n v="238.20000000000073"/>
    <n v="96.399999999997817"/>
    <n v="40.17"/>
    <d v="1900-01-01T15:38:00"/>
    <n v="4.9592592592592598E-2"/>
    <n v="0"/>
    <n v="4.9592592592592598E-2"/>
  </r>
  <r>
    <x v="821"/>
    <n v="1.6825600000000001"/>
    <n v="0"/>
    <n v="21.399999999997817"/>
    <n v="1.48"/>
    <d v="1899-12-30T08:04:00"/>
    <n v="1.8271604938271606E-3"/>
    <n v="1.8271604938271606E-3"/>
    <n v="0"/>
  </r>
  <r>
    <x v="822"/>
    <n v="1.6668099999999999"/>
    <n v="0"/>
    <n v="21.400000000001455"/>
    <n v="1.48"/>
    <d v="1899-12-30T00:19:00"/>
    <n v="1.8271604938271606E-3"/>
    <n v="1.8271604938271606E-3"/>
    <n v="0"/>
  </r>
  <r>
    <x v="823"/>
    <n v="1.67337"/>
    <n v="33"/>
    <n v="37.900000000001455"/>
    <n v="2.97"/>
    <d v="1899-12-30T04:18:00"/>
    <n v="3.666666666666667E-3"/>
    <n v="0"/>
    <n v="3.666666666666667E-3"/>
  </r>
  <r>
    <x v="824"/>
    <n v="1.65608"/>
    <n v="0"/>
    <n v="21.400000000001455"/>
    <n v="1.48"/>
    <d v="1899-12-30T01:44:00"/>
    <n v="1.8271604938271606E-3"/>
    <n v="1.8271604938271606E-3"/>
    <n v="0"/>
  </r>
  <r>
    <x v="825"/>
    <n v="1.65158"/>
    <n v="0"/>
    <n v="21.400000000001455"/>
    <n v="1.48"/>
    <d v="1899-12-30T02:09:00"/>
    <n v="1.8271604938271606E-3"/>
    <n v="1.8271604938271606E-3"/>
    <n v="0"/>
  </r>
  <r>
    <x v="826"/>
    <n v="1.64981"/>
    <n v="33.099999999998545"/>
    <n v="37.900000000001455"/>
    <n v="2.96"/>
    <d v="1899-12-30T05:01:00"/>
    <n v="3.6543209876543211E-3"/>
    <n v="3.6543209876543211E-3"/>
    <n v="0"/>
  </r>
  <r>
    <x v="827"/>
    <n v="1.6628499999999999"/>
    <n v="234.09999999999854"/>
    <n v="120.79999999999927"/>
    <n v="8.139999999999997"/>
    <d v="1900-01-01T13:33:00"/>
    <n v="1.0049382716049379E-2"/>
    <n v="1.0049382716049379E-2"/>
    <n v="0"/>
  </r>
  <r>
    <x v="828"/>
    <n v="1.66778"/>
    <n v="0"/>
    <n v="21.399999999997817"/>
    <n v="1.48"/>
    <d v="1899-12-30T02:26:00"/>
    <n v="1.8271604938271606E-3"/>
    <n v="0"/>
    <n v="1.8271604938271606E-3"/>
  </r>
  <r>
    <x v="829"/>
    <n v="1.66533"/>
    <n v="0"/>
    <n v="21.400000000001455"/>
    <n v="1.48"/>
    <d v="1899-12-30T04:08:00"/>
    <n v="1.8271604938271606E-3"/>
    <n v="0"/>
    <n v="1.8271604938271606E-3"/>
  </r>
  <r>
    <x v="830"/>
    <n v="1.6677599999999999"/>
    <n v="0"/>
    <n v="21.399999999997817"/>
    <n v="1.48"/>
    <d v="1899-12-30T01:44:00"/>
    <n v="1.8271604938271606E-3"/>
    <n v="0"/>
    <n v="1.8271604938271606E-3"/>
  </r>
  <r>
    <x v="831"/>
    <n v="1.6535299999999999"/>
    <n v="33"/>
    <n v="37.899999999997817"/>
    <n v="2.96"/>
    <d v="1899-12-30T03:09:00"/>
    <n v="3.6543209876543211E-3"/>
    <n v="0"/>
    <n v="3.6543209876543211E-3"/>
  </r>
  <r>
    <x v="832"/>
    <n v="1.6095999999999999"/>
    <n v="0"/>
    <n v="21.399999999999636"/>
    <n v="1.48"/>
    <d v="1899-12-30T00:00:00"/>
    <n v="1.8271604938271606E-3"/>
    <n v="1.8271604938271606E-3"/>
    <n v="0"/>
  </r>
  <r>
    <x v="833"/>
    <n v="1.62768"/>
    <n v="0"/>
    <n v="21.399999999999636"/>
    <n v="1.48"/>
    <d v="1899-12-30T02:05:00"/>
    <n v="1.8271604938271606E-3"/>
    <n v="0"/>
    <n v="1.8271604938271606E-3"/>
  </r>
  <r>
    <x v="834"/>
    <n v="1.6308199999999999"/>
    <n v="0"/>
    <n v="21.399999999999636"/>
    <n v="1.48"/>
    <d v="1899-12-30T00:12:00"/>
    <n v="1.8271604938271606E-3"/>
    <n v="0"/>
    <n v="1.8271604938271606E-3"/>
  </r>
  <r>
    <x v="835"/>
    <n v="1.6237900000000001"/>
    <n v="156.10000000000036"/>
    <n v="79.599999999998545"/>
    <n v="17.95"/>
    <d v="1899-12-31T15:47:00"/>
    <n v="2.2160493827160493E-2"/>
    <n v="2.2160493827160493E-2"/>
    <n v="0"/>
  </r>
  <r>
    <x v="836"/>
    <n v="1.6190199999999999"/>
    <n v="33.100000000002183"/>
    <n v="37.899999999999636"/>
    <n v="2.96"/>
    <d v="1899-12-30T12:41:00"/>
    <n v="3.6543209876543211E-3"/>
    <n v="0"/>
    <n v="3.6543209876543211E-3"/>
  </r>
  <r>
    <x v="837"/>
    <n v="1.6274599999999999"/>
    <n v="33.100000000000364"/>
    <n v="37.900000000001455"/>
    <n v="2.96"/>
    <d v="1899-12-30T07:03:00"/>
    <n v="3.6543209876543211E-3"/>
    <n v="3.6543209876543211E-3"/>
    <n v="0"/>
  </r>
  <r>
    <x v="838"/>
    <n v="1.6373899999999999"/>
    <n v="0"/>
    <n v="21.399999999999636"/>
    <n v="1.48"/>
    <d v="1899-12-30T00:09:00"/>
    <n v="1.8271604938271606E-3"/>
    <n v="1.8271604938271606E-3"/>
    <n v="0"/>
  </r>
  <r>
    <x v="839"/>
    <n v="1.65059"/>
    <n v="0"/>
    <n v="21.399999999997817"/>
    <n v="1.48"/>
    <d v="1899-12-30T01:47:00"/>
    <n v="1.8271604938271606E-3"/>
    <n v="1.8271604938271606E-3"/>
    <n v="0"/>
  </r>
  <r>
    <x v="840"/>
    <n v="1.6397600000000001"/>
    <n v="0"/>
    <n v="21.399999999997817"/>
    <n v="1.48"/>
    <d v="1899-12-30T00:22:00"/>
    <n v="1.8271604938271606E-3"/>
    <n v="1.8271604938271606E-3"/>
    <n v="0"/>
  </r>
  <r>
    <x v="841"/>
    <n v="1.6465099999999999"/>
    <n v="0"/>
    <n v="21.399999999997817"/>
    <n v="1.48"/>
    <d v="1899-12-30T00:35:00"/>
    <n v="1.8271604938271606E-3"/>
    <n v="0"/>
    <n v="1.8271604938271606E-3"/>
  </r>
  <r>
    <x v="842"/>
    <n v="1.6447700000000001"/>
    <n v="54.299999999999272"/>
    <n v="48.5"/>
    <n v="2.95"/>
    <d v="1899-12-30T05:00:00"/>
    <n v="3.6419753086419757E-3"/>
    <n v="0"/>
    <n v="3.6419753086419757E-3"/>
  </r>
  <r>
    <x v="843"/>
    <n v="1.6402000000000001"/>
    <n v="154.49999999999818"/>
    <n v="92.199999999998909"/>
    <n v="8.1499999999999986"/>
    <d v="1899-12-30T15:45:00"/>
    <n v="1.0061728395061727E-2"/>
    <n v="0"/>
    <n v="1.0061728395061727E-2"/>
  </r>
  <r>
    <x v="844"/>
    <n v="1.6339300000000001"/>
    <n v="147.10000000000036"/>
    <n v="75.699999999998909"/>
    <n v="8.129999999999999"/>
    <d v="1899-12-30T16:37:00"/>
    <n v="1.0037037037037035E-2"/>
    <n v="1.0037037037037035E-2"/>
    <n v="0"/>
  </r>
  <r>
    <x v="845"/>
    <n v="1.6272500000000001"/>
    <n v="0"/>
    <n v="21.399999999999636"/>
    <n v="1.48"/>
    <d v="1899-12-30T00:20:00"/>
    <n v="1.8271604938271606E-3"/>
    <n v="1.8271604938271606E-3"/>
    <n v="0"/>
  </r>
  <r>
    <x v="846"/>
    <n v="1.63856"/>
    <n v="0"/>
    <n v="21.399999999997817"/>
    <n v="1.48"/>
    <d v="1899-12-30T01:15:00"/>
    <n v="1.8271604938271606E-3"/>
    <n v="0"/>
    <n v="1.8271604938271606E-3"/>
  </r>
  <r>
    <x v="847"/>
    <n v="1.6348"/>
    <n v="0"/>
    <n v="21.399999999999636"/>
    <n v="1.48"/>
    <d v="1899-12-30T00:14:00"/>
    <n v="1.8271604938271606E-3"/>
    <n v="0"/>
    <n v="1.8271604938271606E-3"/>
  </r>
  <r>
    <x v="848"/>
    <n v="1.6371199999999999"/>
    <n v="0"/>
    <n v="21.399999999997817"/>
    <n v="1.48"/>
    <d v="1899-12-30T00:05:00"/>
    <n v="1.8271604938271606E-3"/>
    <n v="0"/>
    <n v="1.8271604938271606E-3"/>
  </r>
  <r>
    <x v="849"/>
    <n v="1.6266099999999999"/>
    <n v="0"/>
    <n v="21.400000000001455"/>
    <n v="1.48"/>
    <d v="1899-12-30T11:53:00"/>
    <n v="1.8271604938271606E-3"/>
    <n v="1.8271604938271606E-3"/>
    <n v="0"/>
  </r>
  <r>
    <x v="850"/>
    <n v="1.63148"/>
    <n v="69.300000000001091"/>
    <n v="57.500000000001819"/>
    <n v="4.66"/>
    <d v="1899-12-30T12:16:00"/>
    <n v="5.7530864197530866E-3"/>
    <n v="0"/>
    <n v="5.7530864197530866E-3"/>
  </r>
  <r>
    <x v="851"/>
    <n v="1.6332199999999999"/>
    <n v="0"/>
    <n v="21.399999999999636"/>
    <n v="1.48"/>
    <d v="1899-12-30T00:40:00"/>
    <n v="1.8271604938271606E-3"/>
    <n v="1.8271604938271606E-3"/>
    <n v="0"/>
  </r>
  <r>
    <x v="852"/>
    <n v="1.63029"/>
    <n v="0"/>
    <n v="21.400000000001455"/>
    <n v="1.48"/>
    <d v="1899-12-30T01:38:00"/>
    <n v="1.8271604938271606E-3"/>
    <n v="1.8271604938271606E-3"/>
    <n v="0"/>
  </r>
  <r>
    <x v="853"/>
    <n v="1.63968"/>
    <n v="0"/>
    <n v="21.400000000001455"/>
    <n v="1.48"/>
    <d v="1899-12-30T00:23:00"/>
    <n v="1.8271604938271606E-3"/>
    <n v="1.8271604938271606E-3"/>
    <n v="0"/>
  </r>
  <r>
    <x v="854"/>
    <n v="1.6351599999999999"/>
    <n v="0"/>
    <n v="21.399999999999636"/>
    <n v="1.48"/>
    <d v="1899-12-30T01:27:00"/>
    <n v="1.8271604938271606E-3"/>
    <n v="1.8271604938271606E-3"/>
    <n v="0"/>
  </r>
  <r>
    <x v="855"/>
    <n v="1.6276200000000001"/>
    <n v="0"/>
    <n v="21.399999999999636"/>
    <n v="1.48"/>
    <d v="1899-12-30T04:50:00"/>
    <n v="1.8271604938271606E-3"/>
    <n v="1.8271604938271606E-3"/>
    <n v="0"/>
  </r>
  <r>
    <x v="856"/>
    <n v="1.62687"/>
    <n v="0"/>
    <n v="21.400000000001455"/>
    <n v="1.48"/>
    <d v="1899-12-30T04:11:00"/>
    <n v="1.8271604938271606E-3"/>
    <n v="0"/>
    <n v="1.8271604938271606E-3"/>
  </r>
  <r>
    <x v="857"/>
    <n v="1.61324"/>
    <n v="0"/>
    <n v="21.400000000001455"/>
    <n v="1.48"/>
    <d v="1899-12-30T01:24:00"/>
    <n v="1.8271604938271606E-3"/>
    <n v="1.8271604938271606E-3"/>
    <n v="0"/>
  </r>
  <r>
    <x v="858"/>
    <n v="1.61416"/>
    <n v="33.300000000001091"/>
    <n v="38"/>
    <n v="2.9400000000000004"/>
    <d v="1899-12-30T03:39:00"/>
    <n v="3.6296296296296302E-3"/>
    <n v="3.6296296296296302E-3"/>
    <n v="0"/>
  </r>
  <r>
    <x v="859"/>
    <n v="1.6158600000000001"/>
    <n v="0"/>
    <n v="21.399999999999636"/>
    <n v="1.48"/>
    <d v="1899-12-30T00:06:00"/>
    <n v="1.8271604938271606E-3"/>
    <n v="0"/>
    <n v="1.8271604938271606E-3"/>
  </r>
  <r>
    <x v="860"/>
    <n v="1.6438299999999999"/>
    <n v="33.000000000003638"/>
    <n v="37.900000000001455"/>
    <n v="2.97"/>
    <d v="1899-12-30T18:22:00"/>
    <n v="3.666666666666667E-3"/>
    <n v="0"/>
    <n v="3.666666666666667E-3"/>
  </r>
  <r>
    <x v="861"/>
    <n v="1.6459699999999999"/>
    <n v="206.39999999999782"/>
    <n v="94.19999999999709"/>
    <n v="17.96"/>
    <d v="1900-01-03T01:36:00"/>
    <n v="2.2172839506172839E-2"/>
    <n v="2.2172839506172839E-2"/>
    <n v="0"/>
  </r>
  <r>
    <x v="862"/>
    <n v="1.64672"/>
    <n v="0"/>
    <n v="21.400000000001455"/>
    <n v="1.48"/>
    <d v="1899-12-30T11:04:00"/>
    <n v="1.8271604938271606E-3"/>
    <n v="0"/>
    <n v="1.8271604938271606E-3"/>
  </r>
  <r>
    <x v="863"/>
    <n v="1.6487000000000001"/>
    <n v="0"/>
    <n v="21.400000000001455"/>
    <n v="1.48"/>
    <d v="1899-12-30T04:15:00"/>
    <n v="1.8271604938271606E-3"/>
    <n v="0"/>
    <n v="1.8271604938271606E-3"/>
  </r>
  <r>
    <x v="864"/>
    <n v="1.6480999999999999"/>
    <n v="33.899999999997817"/>
    <n v="38.299999999999272"/>
    <n v="2.96"/>
    <d v="1899-12-30T11:47:00"/>
    <n v="3.6543209876543211E-3"/>
    <n v="0"/>
    <n v="3.6543209876543211E-3"/>
  </r>
  <r>
    <x v="865"/>
    <n v="1.6462300000000001"/>
    <n v="70.299999999999272"/>
    <n v="58.200000000000728"/>
    <n v="4.66"/>
    <d v="1899-12-30T10:33:00"/>
    <n v="5.7530864197530866E-3"/>
    <n v="5.7530864197530866E-3"/>
    <n v="0"/>
  </r>
  <r>
    <x v="866"/>
    <n v="1.62164"/>
    <n v="33.099999999998545"/>
    <n v="37.899999999999636"/>
    <n v="2.95"/>
    <d v="1899-12-30T21:52:00"/>
    <n v="3.6419753086419757E-3"/>
    <n v="0"/>
    <n v="3.6419753086419757E-3"/>
  </r>
  <r>
    <x v="867"/>
    <n v="1.6235299999999999"/>
    <n v="0"/>
    <n v="21.399999999999636"/>
    <n v="1.48"/>
    <d v="1899-12-30T03:15:00"/>
    <n v="1.8271604938271606E-3"/>
    <n v="1.8271604938271606E-3"/>
    <n v="0"/>
  </r>
  <r>
    <x v="868"/>
    <n v="1.6287100000000001"/>
    <n v="70.300000000001091"/>
    <n v="58.200000000000728"/>
    <n v="4.6400000000000006"/>
    <d v="1899-12-30T17:29:00"/>
    <n v="5.7283950617283957E-3"/>
    <n v="5.7283950617283957E-3"/>
    <n v="0"/>
  </r>
  <r>
    <x v="869"/>
    <n v="1.6151599999999999"/>
    <n v="43.800000000001091"/>
    <n v="43.30000000000291"/>
    <n v="2.96"/>
    <d v="1899-12-30T06:59:00"/>
    <n v="3.6543209876543211E-3"/>
    <n v="3.6543209876543211E-3"/>
    <n v="0"/>
  </r>
  <r>
    <x v="870"/>
    <n v="1.6209199999999999"/>
    <n v="0"/>
    <n v="21.400000000001455"/>
    <n v="1.48"/>
    <d v="1899-12-30T01:09:00"/>
    <n v="1.8271604938271606E-3"/>
    <n v="1.8271604938271606E-3"/>
    <n v="0"/>
  </r>
  <r>
    <x v="871"/>
    <n v="1.6283799999999999"/>
    <n v="0"/>
    <n v="21.399999999999636"/>
    <n v="1.48"/>
    <d v="1899-12-30T00:09:00"/>
    <n v="1.8271604938271606E-3"/>
    <n v="1.8271604938271606E-3"/>
    <n v="0"/>
  </r>
  <r>
    <x v="872"/>
    <n v="1.65343"/>
    <n v="0"/>
    <n v="21.400000000001455"/>
    <n v="1.48"/>
    <d v="1899-12-30T03:28:00"/>
    <n v="1.8271604938271606E-3"/>
    <n v="1.8271604938271606E-3"/>
    <n v="0"/>
  </r>
  <r>
    <x v="873"/>
    <n v="1.6552800000000001"/>
    <n v="73.400000000001455"/>
    <n v="60.299999999999272"/>
    <n v="4.6499999999999995"/>
    <d v="1899-12-30T20:25:00"/>
    <n v="5.7407407407407398E-3"/>
    <n v="0"/>
    <n v="5.7407407407407398E-3"/>
  </r>
  <r>
    <x v="874"/>
    <n v="1.63825"/>
    <n v="33.099999999998545"/>
    <n v="37.899999999999636"/>
    <n v="2.95"/>
    <d v="1899-12-31T03:55:00"/>
    <n v="3.6419753086419757E-3"/>
    <n v="0"/>
    <n v="3.6419753086419757E-3"/>
  </r>
  <r>
    <x v="875"/>
    <n v="1.63486"/>
    <n v="0"/>
    <n v="21.399999999999636"/>
    <n v="1.48"/>
    <d v="1899-12-30T02:56:00"/>
    <n v="1.8271604938271606E-3"/>
    <n v="1.8271604938271606E-3"/>
    <n v="0"/>
  </r>
  <r>
    <x v="876"/>
    <n v="1.65774"/>
    <n v="294.89999999999964"/>
    <n v="84.69999999999709"/>
    <n v="123.10000000000002"/>
    <d v="1900-01-05T07:38:00"/>
    <n v="0.15197530864197534"/>
    <n v="0.15197530864197534"/>
    <n v="0"/>
  </r>
  <r>
    <x v="877"/>
    <n v="1.65638"/>
    <n v="0"/>
    <n v="21.400000000001455"/>
    <n v="1.48"/>
    <d v="1899-12-30T02:00:00"/>
    <n v="1.8271604938271606E-3"/>
    <n v="0"/>
    <n v="1.8271604938271606E-3"/>
  </r>
  <r>
    <x v="878"/>
    <n v="1.6605000000000001"/>
    <n v="0"/>
    <n v="21.399999999997817"/>
    <n v="1.48"/>
    <d v="1899-12-30T03:30:00"/>
    <n v="1.8271604938271606E-3"/>
    <n v="0"/>
    <n v="1.8271604938271606E-3"/>
  </r>
  <r>
    <x v="879"/>
    <n v="1.6615800000000001"/>
    <n v="33.299999999999272"/>
    <n v="38"/>
    <n v="2.9400000000000004"/>
    <d v="1899-12-30T06:17:00"/>
    <n v="3.6296296296296302E-3"/>
    <n v="3.6296296296296302E-3"/>
    <n v="0"/>
  </r>
  <r>
    <x v="880"/>
    <n v="1.66221"/>
    <n v="117.60000000000218"/>
    <n v="71.299999999999272"/>
    <n v="8.1"/>
    <d v="1899-12-31T02:29:00"/>
    <n v="0.01"/>
    <n v="0"/>
    <n v="0.01"/>
  </r>
  <r>
    <x v="881"/>
    <n v="1.63409"/>
    <n v="0"/>
    <n v="21.400000000001455"/>
    <n v="1.48"/>
    <d v="1899-12-30T00:52:00"/>
    <n v="1.8271604938271606E-3"/>
    <n v="1.8271604938271606E-3"/>
    <n v="0"/>
  </r>
  <r>
    <x v="882"/>
    <n v="1.62792"/>
    <n v="69.500000000001819"/>
    <n v="57.600000000000364"/>
    <n v="4.6400000000000006"/>
    <d v="1899-12-31T03:44:00"/>
    <n v="5.7283950617283957E-3"/>
    <n v="5.7283950617283957E-3"/>
    <n v="0"/>
  </r>
  <r>
    <x v="883"/>
    <n v="1.6339600000000001"/>
    <n v="0"/>
    <n v="21.399999999999636"/>
    <n v="1.48"/>
    <d v="1899-12-30T02:58:00"/>
    <n v="1.8271604938271606E-3"/>
    <n v="0"/>
    <n v="1.8271604938271606E-3"/>
  </r>
  <r>
    <x v="884"/>
    <n v="1.6195999999999999"/>
    <n v="0"/>
    <n v="21.400000000001455"/>
    <n v="1.48"/>
    <d v="1899-12-30T16:56:00"/>
    <n v="1.8271604938271606E-3"/>
    <n v="0"/>
    <n v="1.8271604938271606E-3"/>
  </r>
  <r>
    <x v="885"/>
    <n v="1.62453"/>
    <n v="0"/>
    <n v="21.400000000001455"/>
    <n v="1.48"/>
    <d v="1899-12-30T00:38:00"/>
    <n v="1.8271604938271606E-3"/>
    <n v="0"/>
    <n v="1.8271604938271606E-3"/>
  </r>
  <r>
    <x v="886"/>
    <n v="1.6250599999999999"/>
    <n v="157.89999999999964"/>
    <n v="80.600000000000364"/>
    <n v="17.950000000000003"/>
    <d v="1899-12-31T22:17:00"/>
    <n v="2.2160493827160496E-2"/>
    <n v="0"/>
    <n v="2.2160493827160496E-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87">
  <r>
    <s v="buy"/>
    <x v="0"/>
    <n v="0.02"/>
    <n v="0.05"/>
    <d v="2015-01-15T01:01:00"/>
    <n v="1.4486600000000001"/>
    <d v="2015-01-15T09:48:00"/>
    <n v="1.42937"/>
    <x v="0"/>
  </r>
  <r>
    <s v="buy"/>
    <x v="1"/>
    <n v="0.01"/>
    <n v="0.02"/>
    <d v="2015-01-15T19:16:00"/>
    <n v="1.4167799999999999"/>
    <d v="2015-01-15T20:09:00"/>
    <n v="1.413"/>
    <x v="1"/>
  </r>
  <r>
    <s v="sell"/>
    <x v="2"/>
    <n v="0.01"/>
    <n v="0.01"/>
    <d v="2015-01-16T09:30:00"/>
    <n v="1.41414"/>
    <d v="2015-01-16T09:30:00"/>
    <n v="1.41414"/>
    <x v="2"/>
  </r>
  <r>
    <s v="buy"/>
    <x v="2"/>
    <n v="0.01"/>
    <n v="0.01"/>
    <d v="2015-01-19T09:15:00"/>
    <n v="1.4084000000000001"/>
    <d v="2015-01-19T09:15:00"/>
    <n v="1.4084000000000001"/>
    <x v="3"/>
  </r>
  <r>
    <s v="buy"/>
    <x v="2"/>
    <n v="0.01"/>
    <n v="0.01"/>
    <d v="2015-01-19T13:30:00"/>
    <n v="1.41326"/>
    <d v="2015-01-19T13:30:00"/>
    <n v="1.41326"/>
    <x v="4"/>
  </r>
  <r>
    <s v="buy"/>
    <x v="2"/>
    <n v="0.01"/>
    <n v="0.01"/>
    <d v="2015-01-20T08:17:00"/>
    <n v="1.41506"/>
    <d v="2015-01-20T08:17:00"/>
    <n v="1.41506"/>
    <x v="5"/>
  </r>
  <r>
    <s v="buy"/>
    <x v="3"/>
    <n v="0.01"/>
    <n v="0.03"/>
    <d v="2015-01-20T17:03:00"/>
    <n v="1.4161900000000001"/>
    <d v="2015-01-21T05:29:00"/>
    <n v="1.4077500000000001"/>
    <x v="6"/>
  </r>
  <r>
    <s v="sell"/>
    <x v="2"/>
    <n v="0.01"/>
    <n v="0.01"/>
    <d v="2015-01-21T03:00:00"/>
    <n v="1.41265"/>
    <d v="2015-01-21T03:00:00"/>
    <n v="1.41265"/>
    <x v="7"/>
  </r>
  <r>
    <s v="sell"/>
    <x v="3"/>
    <n v="0.01"/>
    <n v="0.03"/>
    <d v="2015-01-21T08:33:00"/>
    <n v="1.4076500000000001"/>
    <d v="2015-01-21T09:55:00"/>
    <n v="1.4147799999999999"/>
    <x v="8"/>
  </r>
  <r>
    <s v="buy"/>
    <x v="2"/>
    <n v="0.01"/>
    <n v="0.01"/>
    <d v="2015-01-21T15:45:00"/>
    <n v="1.4132100000000001"/>
    <d v="2015-01-21T15:45:00"/>
    <n v="1.4132100000000001"/>
    <x v="9"/>
  </r>
  <r>
    <s v="buy"/>
    <x v="2"/>
    <n v="0.01"/>
    <n v="0.01"/>
    <d v="2015-01-21T17:15:00"/>
    <n v="1.4262600000000001"/>
    <d v="2015-01-21T17:15:00"/>
    <n v="1.4262600000000001"/>
    <x v="10"/>
  </r>
  <r>
    <s v="buy"/>
    <x v="2"/>
    <n v="0.01"/>
    <n v="0.01"/>
    <d v="2015-01-21T20:01:00"/>
    <n v="1.4316199999999999"/>
    <d v="2015-01-21T20:01:00"/>
    <n v="1.4316199999999999"/>
    <x v="11"/>
  </r>
  <r>
    <s v="buy"/>
    <x v="2"/>
    <n v="0.01"/>
    <n v="0.01"/>
    <d v="2015-01-22T02:16:00"/>
    <n v="1.4346399999999999"/>
    <d v="2015-01-22T02:16:00"/>
    <n v="1.4346399999999999"/>
    <x v="12"/>
  </r>
  <r>
    <s v="buy"/>
    <x v="4"/>
    <n v="0.04"/>
    <n v="0.09"/>
    <d v="2015-01-22T10:30:00"/>
    <n v="1.4361600000000001"/>
    <d v="2015-01-23T13:00:00"/>
    <n v="1.4033100000000001"/>
    <x v="13"/>
  </r>
  <r>
    <s v="sell"/>
    <x v="2"/>
    <n v="0.01"/>
    <n v="0.01"/>
    <d v="2015-01-22T10:47:00"/>
    <n v="1.4328700000000001"/>
    <d v="2015-01-22T10:47:00"/>
    <n v="1.4328700000000001"/>
    <x v="14"/>
  </r>
  <r>
    <s v="sell"/>
    <x v="2"/>
    <n v="0.01"/>
    <n v="0.01"/>
    <d v="2015-01-22T13:01:00"/>
    <n v="1.4305699999999999"/>
    <d v="2015-01-22T13:01:00"/>
    <n v="1.4305699999999999"/>
    <x v="15"/>
  </r>
  <r>
    <s v="sell"/>
    <x v="1"/>
    <n v="0.01"/>
    <n v="0.02"/>
    <d v="2015-01-23T01:31:00"/>
    <n v="1.41381"/>
    <d v="2015-01-23T03:00:00"/>
    <n v="1.4171400000000001"/>
    <x v="16"/>
  </r>
  <r>
    <s v="sell"/>
    <x v="2"/>
    <n v="0.01"/>
    <n v="0.01"/>
    <d v="2015-01-23T11:02:00"/>
    <n v="1.4114800000000001"/>
    <d v="2015-01-23T11:02:00"/>
    <n v="1.4114800000000001"/>
    <x v="17"/>
  </r>
  <r>
    <s v="sell"/>
    <x v="2"/>
    <n v="0.01"/>
    <n v="0.01"/>
    <d v="2015-01-23T14:16:00"/>
    <n v="1.4165700000000001"/>
    <d v="2015-01-23T14:16:00"/>
    <n v="1.4165700000000001"/>
    <x v="18"/>
  </r>
  <r>
    <s v="sell"/>
    <x v="2"/>
    <n v="0.01"/>
    <n v="0.01"/>
    <d v="2015-01-23T19:31:00"/>
    <n v="1.4191400000000001"/>
    <d v="2015-01-23T19:31:00"/>
    <n v="1.4191400000000001"/>
    <x v="19"/>
  </r>
  <r>
    <s v="buy"/>
    <x v="1"/>
    <n v="0.01"/>
    <n v="0.02"/>
    <d v="2015-01-23T22:17:00"/>
    <n v="1.41791"/>
    <d v="2015-01-26T00:01:00"/>
    <n v="1.41248"/>
    <x v="20"/>
  </r>
  <r>
    <s v="sell"/>
    <x v="1"/>
    <n v="0.01"/>
    <n v="0.02"/>
    <d v="2015-01-26T08:33:00"/>
    <n v="1.4182900000000001"/>
    <d v="2015-01-26T14:58:00"/>
    <n v="1.42279"/>
    <x v="21"/>
  </r>
  <r>
    <s v="buy"/>
    <x v="3"/>
    <n v="0.01"/>
    <n v="0.03"/>
    <d v="2015-01-26T16:01:00"/>
    <n v="1.4240900000000001"/>
    <d v="2015-01-27T05:06:00"/>
    <n v="1.41594"/>
    <x v="22"/>
  </r>
  <r>
    <s v="buy"/>
    <x v="2"/>
    <n v="0.01"/>
    <n v="0.01"/>
    <d v="2015-01-28T11:01:00"/>
    <n v="1.4217200000000001"/>
    <d v="2015-01-28T11:01:00"/>
    <n v="1.4217200000000001"/>
    <x v="23"/>
  </r>
  <r>
    <s v="sell"/>
    <x v="2"/>
    <n v="0.01"/>
    <n v="0.01"/>
    <d v="2015-01-28T13:16:00"/>
    <n v="1.42659"/>
    <d v="2015-01-28T13:16:00"/>
    <n v="1.42659"/>
    <x v="24"/>
  </r>
  <r>
    <s v="buy"/>
    <x v="2"/>
    <n v="0.01"/>
    <n v="0.01"/>
    <d v="2015-01-28T22:46:00"/>
    <n v="1.4310499999999999"/>
    <d v="2015-01-28T22:46:00"/>
    <n v="1.4310499999999999"/>
    <x v="25"/>
  </r>
  <r>
    <s v="sell"/>
    <x v="5"/>
    <n v="0.08"/>
    <n v="0.16999999999999998"/>
    <d v="2015-01-29T07:32:00"/>
    <n v="1.4338200000000001"/>
    <d v="2015-01-29T18:51:00"/>
    <n v="1.4614400000000001"/>
    <x v="26"/>
  </r>
  <r>
    <s v="buy"/>
    <x v="2"/>
    <n v="0.01"/>
    <n v="0.01"/>
    <d v="2015-01-29T15:00:00"/>
    <n v="1.4545399999999999"/>
    <d v="2015-01-29T15:00:00"/>
    <n v="1.4545399999999999"/>
    <x v="27"/>
  </r>
  <r>
    <s v="buy"/>
    <x v="2"/>
    <n v="0.01"/>
    <n v="0.01"/>
    <d v="2015-01-29T18:45:00"/>
    <n v="1.46041"/>
    <d v="2015-01-29T18:45:00"/>
    <n v="1.46041"/>
    <x v="28"/>
  </r>
  <r>
    <s v="buy"/>
    <x v="0"/>
    <n v="0.02"/>
    <n v="0.05"/>
    <d v="2015-01-30T11:45:00"/>
    <n v="1.4661900000000001"/>
    <d v="2015-01-30T14:19:00"/>
    <n v="1.4543900000000001"/>
    <x v="29"/>
  </r>
  <r>
    <s v="sell"/>
    <x v="1"/>
    <n v="0.01"/>
    <n v="0.02"/>
    <d v="2015-01-30T21:00:00"/>
    <n v="1.4510400000000001"/>
    <d v="2015-02-01T23:33:00"/>
    <n v="1.4553400000000001"/>
    <x v="30"/>
  </r>
  <r>
    <s v="buy"/>
    <x v="1"/>
    <n v="0.01"/>
    <n v="0.02"/>
    <d v="2015-02-02T04:30:00"/>
    <n v="1.4554499999999999"/>
    <d v="2015-02-02T07:03:00"/>
    <n v="1.45214"/>
    <x v="31"/>
  </r>
  <r>
    <s v="sell"/>
    <x v="1"/>
    <n v="0.01"/>
    <n v="0.02"/>
    <d v="2015-02-02T08:17:00"/>
    <n v="1.45119"/>
    <d v="2015-02-02T09:20:00"/>
    <n v="1.45458"/>
    <x v="32"/>
  </r>
  <r>
    <s v="sell"/>
    <x v="2"/>
    <n v="0.01"/>
    <n v="0.01"/>
    <d v="2015-02-02T12:02:00"/>
    <n v="1.4531400000000001"/>
    <d v="2015-02-02T12:02:00"/>
    <n v="1.4531400000000001"/>
    <x v="33"/>
  </r>
  <r>
    <s v="buy"/>
    <x v="1"/>
    <n v="0.01"/>
    <n v="0.02"/>
    <d v="2015-02-02T12:32:00"/>
    <n v="1.45374"/>
    <d v="2015-02-02T17:15:00"/>
    <n v="1.4501599999999999"/>
    <x v="34"/>
  </r>
  <r>
    <s v="buy"/>
    <x v="2"/>
    <n v="0.01"/>
    <n v="0.01"/>
    <d v="2015-02-03T04:16:00"/>
    <n v="1.4537800000000001"/>
    <d v="2015-02-03T04:16:00"/>
    <n v="1.4537800000000001"/>
    <x v="35"/>
  </r>
  <r>
    <s v="sell"/>
    <x v="1"/>
    <n v="0.01"/>
    <n v="0.02"/>
    <d v="2015-02-03T07:15:00"/>
    <n v="1.47678"/>
    <d v="2015-02-03T09:07:00"/>
    <n v="1.4841899999999999"/>
    <x v="36"/>
  </r>
  <r>
    <s v="sell"/>
    <x v="1"/>
    <n v="0.01"/>
    <n v="0.02"/>
    <d v="2015-02-03T15:46:00"/>
    <n v="1.48417"/>
    <d v="2015-02-03T16:46:00"/>
    <n v="1.4874799999999999"/>
    <x v="37"/>
  </r>
  <r>
    <s v="buy"/>
    <x v="1"/>
    <n v="0.01"/>
    <n v="0.02"/>
    <d v="2015-02-03T20:31:00"/>
    <n v="1.47733"/>
    <d v="2015-02-03T21:15:00"/>
    <n v="1.47072"/>
    <x v="38"/>
  </r>
  <r>
    <s v="sell"/>
    <x v="1"/>
    <n v="0.01"/>
    <n v="0.02"/>
    <d v="2015-02-04T06:30:00"/>
    <n v="1.46465"/>
    <d v="2015-02-04T07:40:00"/>
    <n v="1.4679899999999999"/>
    <x v="39"/>
  </r>
  <r>
    <s v="sell"/>
    <x v="2"/>
    <n v="0.01"/>
    <n v="0.01"/>
    <d v="2015-02-04T12:01:00"/>
    <n v="1.4671799999999999"/>
    <d v="2015-02-04T12:01:00"/>
    <n v="1.4671799999999999"/>
    <x v="40"/>
  </r>
  <r>
    <s v="buy"/>
    <x v="2"/>
    <n v="0.01"/>
    <n v="0.01"/>
    <d v="2015-02-05T01:45:00"/>
    <n v="1.4631000000000001"/>
    <d v="2015-02-05T01:45:00"/>
    <n v="1.4631000000000001"/>
    <x v="41"/>
  </r>
  <r>
    <s v="sell"/>
    <x v="2"/>
    <n v="0.01"/>
    <n v="0.01"/>
    <d v="2015-02-05T12:45:00"/>
    <n v="1.4635199999999999"/>
    <d v="2015-02-05T12:45:00"/>
    <n v="1.4635199999999999"/>
    <x v="42"/>
  </r>
  <r>
    <s v="buy"/>
    <x v="5"/>
    <n v="0.08"/>
    <n v="0.16999999999999998"/>
    <d v="2015-02-05T19:16:00"/>
    <n v="1.47109"/>
    <d v="2015-02-09T13:00:00"/>
    <n v="1.44712"/>
    <x v="43"/>
  </r>
  <r>
    <s v="sell"/>
    <x v="2"/>
    <n v="0.01"/>
    <n v="0.01"/>
    <d v="2015-02-06T14:17:00"/>
    <n v="1.4562200000000001"/>
    <d v="2015-02-06T14:17:00"/>
    <n v="1.4562200000000001"/>
    <x v="44"/>
  </r>
  <r>
    <s v="sell"/>
    <x v="2"/>
    <n v="0.01"/>
    <n v="0.01"/>
    <d v="2015-02-10T15:45:00"/>
    <n v="1.4563600000000001"/>
    <d v="2015-02-10T15:45:00"/>
    <n v="1.4563600000000001"/>
    <x v="45"/>
  </r>
  <r>
    <s v="buy"/>
    <x v="2"/>
    <n v="0.01"/>
    <n v="0.01"/>
    <d v="2015-02-11T08:47:00"/>
    <n v="1.45807"/>
    <d v="2015-02-11T08:47:00"/>
    <n v="1.45807"/>
    <x v="46"/>
  </r>
  <r>
    <s v="sell"/>
    <x v="2"/>
    <n v="0.01"/>
    <n v="0.01"/>
    <d v="2015-02-12T02:45:00"/>
    <n v="1.47818"/>
    <d v="2015-02-12T02:45:00"/>
    <n v="1.47818"/>
    <x v="47"/>
  </r>
  <r>
    <s v="sell"/>
    <x v="1"/>
    <n v="0.01"/>
    <n v="0.02"/>
    <d v="2015-02-12T13:00:00"/>
    <n v="1.47465"/>
    <d v="2015-02-12T14:49:00"/>
    <n v="1.47797"/>
    <x v="48"/>
  </r>
  <r>
    <s v="sell"/>
    <x v="2"/>
    <n v="0.01"/>
    <n v="0.01"/>
    <d v="2015-02-12T16:47:00"/>
    <n v="1.4739500000000001"/>
    <d v="2015-02-12T16:47:00"/>
    <n v="1.4739500000000001"/>
    <x v="49"/>
  </r>
  <r>
    <s v="buy"/>
    <x v="1"/>
    <n v="0.01"/>
    <n v="0.02"/>
    <d v="2015-02-13T01:16:00"/>
    <n v="1.4716800000000001"/>
    <d v="2015-02-13T05:04:00"/>
    <n v="1.4683600000000001"/>
    <x v="50"/>
  </r>
  <r>
    <s v="sell"/>
    <x v="3"/>
    <n v="0.01"/>
    <n v="0.03"/>
    <d v="2015-02-13T05:01:00"/>
    <n v="1.46872"/>
    <d v="2015-02-13T11:01:00"/>
    <n v="1.4772700000000001"/>
    <x v="51"/>
  </r>
  <r>
    <s v="buy"/>
    <x v="3"/>
    <n v="0.01"/>
    <n v="0.03"/>
    <d v="2015-02-16T18:00:00"/>
    <n v="1.4644900000000001"/>
    <d v="2015-02-17T02:32:00"/>
    <n v="1.4557599999999999"/>
    <x v="52"/>
  </r>
  <r>
    <s v="sell"/>
    <x v="2"/>
    <n v="0.01"/>
    <n v="0.01"/>
    <d v="2015-02-17T13:02:00"/>
    <n v="1.4619200000000001"/>
    <d v="2015-02-17T13:02:00"/>
    <n v="1.4619200000000001"/>
    <x v="53"/>
  </r>
  <r>
    <s v="buy"/>
    <x v="6"/>
    <n v="0.28000000000000003"/>
    <n v="0.45"/>
    <d v="2015-02-19T10:01:00"/>
    <n v="1.4717100000000001"/>
    <d v="2015-02-20T14:16:00"/>
    <n v="1.43896"/>
    <x v="54"/>
  </r>
  <r>
    <s v="sell"/>
    <x v="2"/>
    <n v="0.01"/>
    <n v="0.01"/>
    <d v="2015-02-24T16:15:00"/>
    <n v="1.4554100000000001"/>
    <d v="2015-02-24T16:15:00"/>
    <n v="1.4554100000000001"/>
    <x v="55"/>
  </r>
  <r>
    <s v="buy"/>
    <x v="2"/>
    <n v="0.01"/>
    <n v="0.01"/>
    <d v="2015-02-25T08:17:00"/>
    <n v="1.4410499999999999"/>
    <d v="2015-02-25T08:17:00"/>
    <n v="1.4410499999999999"/>
    <x v="56"/>
  </r>
  <r>
    <s v="sell"/>
    <x v="2"/>
    <n v="0.01"/>
    <n v="0.01"/>
    <d v="2015-02-26T09:01:00"/>
    <n v="1.4430000000000001"/>
    <d v="2015-02-26T09:01:00"/>
    <n v="1.4430000000000001"/>
    <x v="57"/>
  </r>
  <r>
    <s v="sell"/>
    <x v="1"/>
    <n v="0.01"/>
    <n v="0.02"/>
    <d v="2015-03-02T17:02:00"/>
    <n v="1.4379299999999999"/>
    <d v="2015-03-03T00:48:00"/>
    <n v="1.44123"/>
    <x v="58"/>
  </r>
  <r>
    <s v="buy"/>
    <x v="2"/>
    <n v="0.01"/>
    <n v="0.01"/>
    <d v="2015-03-05T14:17:00"/>
    <n v="1.4214100000000001"/>
    <d v="2015-03-05T14:17:00"/>
    <n v="1.4214100000000001"/>
    <x v="59"/>
  </r>
  <r>
    <s v="sell"/>
    <x v="2"/>
    <n v="0.01"/>
    <n v="0.01"/>
    <d v="2015-03-10T11:15:00"/>
    <n v="1.41079"/>
    <d v="2015-03-10T11:15:00"/>
    <n v="1.41079"/>
    <x v="60"/>
  </r>
  <r>
    <s v="buy"/>
    <x v="1"/>
    <n v="0.01"/>
    <n v="0.02"/>
    <d v="2015-03-10T18:31:00"/>
    <n v="1.4068000000000001"/>
    <d v="2015-03-10T22:19:00"/>
    <n v="1.4035"/>
    <x v="61"/>
  </r>
  <r>
    <s v="buy"/>
    <x v="2"/>
    <n v="0.01"/>
    <n v="0.01"/>
    <d v="2015-03-12T09:00:00"/>
    <n v="1.3827199999999999"/>
    <d v="2015-03-12T09:00:00"/>
    <n v="1.3827199999999999"/>
    <x v="62"/>
  </r>
  <r>
    <s v="sell"/>
    <x v="2"/>
    <n v="0.01"/>
    <n v="0.01"/>
    <d v="2015-03-12T15:02:00"/>
    <n v="1.3791"/>
    <d v="2015-03-12T15:02:00"/>
    <n v="1.3791"/>
    <x v="63"/>
  </r>
  <r>
    <s v="buy"/>
    <x v="2"/>
    <n v="0.01"/>
    <n v="0.01"/>
    <d v="2015-03-12T16:30:00"/>
    <n v="1.37906"/>
    <d v="2015-03-12T16:30:00"/>
    <n v="1.37906"/>
    <x v="64"/>
  </r>
  <r>
    <s v="buy"/>
    <x v="2"/>
    <n v="0.01"/>
    <n v="0.01"/>
    <d v="2015-03-13T05:46:00"/>
    <n v="1.38134"/>
    <d v="2015-03-13T05:46:00"/>
    <n v="1.38134"/>
    <x v="65"/>
  </r>
  <r>
    <s v="sell"/>
    <x v="2"/>
    <n v="0.01"/>
    <n v="0.01"/>
    <d v="2015-03-13T12:46:00"/>
    <n v="1.38171"/>
    <d v="2015-03-13T12:46:00"/>
    <n v="1.38171"/>
    <x v="66"/>
  </r>
  <r>
    <s v="sell"/>
    <x v="4"/>
    <n v="0.04"/>
    <n v="0.09"/>
    <d v="2015-03-17T11:16:00"/>
    <n v="1.3815"/>
    <d v="2015-03-19T00:00:00"/>
    <n v="1.39829"/>
    <x v="67"/>
  </r>
  <r>
    <s v="buy"/>
    <x v="2"/>
    <n v="0.01"/>
    <n v="0.01"/>
    <d v="2015-03-18T22:01:00"/>
    <n v="1.3923300000000001"/>
    <d v="2015-03-18T22:01:00"/>
    <n v="1.3923300000000001"/>
    <x v="68"/>
  </r>
  <r>
    <s v="sell"/>
    <x v="2"/>
    <n v="0.01"/>
    <n v="0.01"/>
    <d v="2015-03-20T19:31:00"/>
    <n v="1.39371"/>
    <d v="2015-03-20T19:31:00"/>
    <n v="1.39371"/>
    <x v="69"/>
  </r>
  <r>
    <s v="sell"/>
    <x v="2"/>
    <n v="0.01"/>
    <n v="0.01"/>
    <d v="2015-03-23T18:15:00"/>
    <n v="1.3897600000000001"/>
    <d v="2015-03-23T18:15:00"/>
    <n v="1.3897600000000001"/>
    <x v="70"/>
  </r>
  <r>
    <s v="buy"/>
    <x v="2"/>
    <n v="0.01"/>
    <n v="0.01"/>
    <d v="2015-03-24T09:32:00"/>
    <n v="1.38988"/>
    <d v="2015-03-24T09:32:00"/>
    <n v="1.38988"/>
    <x v="71"/>
  </r>
  <r>
    <s v="sell"/>
    <x v="2"/>
    <n v="0.01"/>
    <n v="0.01"/>
    <d v="2015-03-24T12:46:00"/>
    <n v="1.39011"/>
    <d v="2015-03-24T12:46:00"/>
    <n v="1.39011"/>
    <x v="72"/>
  </r>
  <r>
    <s v="sell"/>
    <x v="2"/>
    <n v="0.01"/>
    <n v="0.01"/>
    <d v="2015-03-27T09:30:00"/>
    <n v="1.39238"/>
    <d v="2015-03-27T09:30:00"/>
    <n v="1.39238"/>
    <x v="73"/>
  </r>
  <r>
    <s v="buy"/>
    <x v="2"/>
    <n v="0.01"/>
    <n v="0.01"/>
    <d v="2015-04-02T08:16:00"/>
    <n v="1.4231"/>
    <d v="2015-04-02T08:16:00"/>
    <n v="1.4231"/>
    <x v="74"/>
  </r>
  <r>
    <s v="sell"/>
    <x v="1"/>
    <n v="0.01"/>
    <n v="0.02"/>
    <d v="2015-04-08T20:17:00"/>
    <n v="1.40141"/>
    <d v="2015-04-09T02:24:00"/>
    <n v="1.40472"/>
    <x v="75"/>
  </r>
  <r>
    <s v="sell"/>
    <x v="2"/>
    <n v="0.01"/>
    <n v="0.01"/>
    <d v="2015-04-10T14:15:00"/>
    <n v="1.38245"/>
    <d v="2015-04-10T14:15:00"/>
    <n v="1.38245"/>
    <x v="76"/>
  </r>
  <r>
    <s v="sell"/>
    <x v="1"/>
    <n v="0.01"/>
    <n v="0.02"/>
    <d v="2015-04-15T11:02:00"/>
    <n v="1.3943000000000001"/>
    <d v="2015-04-15T15:45:00"/>
    <n v="1.39764"/>
    <x v="77"/>
  </r>
  <r>
    <s v="buy"/>
    <x v="2"/>
    <n v="0.01"/>
    <n v="0.01"/>
    <d v="2015-04-16T17:01:00"/>
    <n v="1.37747"/>
    <d v="2015-04-16T17:01:00"/>
    <n v="1.37747"/>
    <x v="78"/>
  </r>
  <r>
    <s v="buy"/>
    <x v="2"/>
    <n v="0.01"/>
    <n v="0.01"/>
    <d v="2015-04-17T17:00:00"/>
    <n v="1.3870499999999999"/>
    <d v="2015-04-17T17:00:00"/>
    <n v="1.3870499999999999"/>
    <x v="79"/>
  </r>
  <r>
    <s v="sell"/>
    <x v="4"/>
    <n v="0.04"/>
    <n v="0.09"/>
    <d v="2015-04-22T14:15:00"/>
    <n v="1.3794299999999999"/>
    <d v="2015-04-24T10:50:00"/>
    <n v="1.3968"/>
    <x v="80"/>
  </r>
  <r>
    <s v="sell"/>
    <x v="1"/>
    <n v="0.01"/>
    <n v="0.02"/>
    <d v="2015-04-24T17:01:00"/>
    <n v="1.3877699999999999"/>
    <d v="2015-04-27T08:56:00"/>
    <n v="1.3910899999999999"/>
    <x v="81"/>
  </r>
  <r>
    <s v="sell"/>
    <x v="2"/>
    <n v="0.01"/>
    <n v="0.01"/>
    <d v="2015-04-28T15:15:00"/>
    <n v="1.3725400000000001"/>
    <d v="2015-04-28T15:15:00"/>
    <n v="1.3725400000000001"/>
    <x v="82"/>
  </r>
  <r>
    <s v="sell"/>
    <x v="2"/>
    <n v="0.01"/>
    <n v="0.01"/>
    <d v="2015-04-30T00:00:00"/>
    <n v="1.3903799999999999"/>
    <d v="2015-04-30T00:00:00"/>
    <n v="1.3903799999999999"/>
    <x v="83"/>
  </r>
  <r>
    <s v="buy"/>
    <x v="1"/>
    <n v="0.01"/>
    <n v="0.02"/>
    <d v="2015-04-30T13:46:00"/>
    <n v="1.41604"/>
    <d v="2015-04-30T14:47:00"/>
    <n v="1.41269"/>
    <x v="84"/>
  </r>
  <r>
    <s v="buy"/>
    <x v="1"/>
    <n v="0.01"/>
    <n v="0.02"/>
    <d v="2015-04-30T21:00:00"/>
    <n v="1.4223300000000001"/>
    <d v="2015-04-30T22:15:00"/>
    <n v="1.4184399999999999"/>
    <x v="85"/>
  </r>
  <r>
    <s v="buy"/>
    <x v="2"/>
    <n v="0.01"/>
    <n v="0.01"/>
    <d v="2015-05-01T08:45:00"/>
    <n v="1.4228700000000001"/>
    <d v="2015-05-01T08:45:00"/>
    <n v="1.4228700000000001"/>
    <x v="86"/>
  </r>
  <r>
    <s v="buy"/>
    <x v="1"/>
    <n v="0.01"/>
    <n v="0.02"/>
    <d v="2015-05-05T08:16:00"/>
    <n v="1.41069"/>
    <d v="2015-05-05T10:01:00"/>
    <n v="1.4073899999999999"/>
    <x v="87"/>
  </r>
  <r>
    <s v="buy"/>
    <x v="3"/>
    <n v="0.01"/>
    <n v="0.03"/>
    <d v="2015-05-05T12:16:00"/>
    <n v="1.4130499999999999"/>
    <d v="2015-05-06T11:02:00"/>
    <n v="1.40611"/>
    <x v="88"/>
  </r>
  <r>
    <s v="buy"/>
    <x v="2"/>
    <n v="0.01"/>
    <n v="0.01"/>
    <d v="2015-05-07T09:16:00"/>
    <n v="1.4265000000000001"/>
    <d v="2015-05-07T09:16:00"/>
    <n v="1.4265000000000001"/>
    <x v="89"/>
  </r>
  <r>
    <s v="buy"/>
    <x v="0"/>
    <n v="0.02"/>
    <n v="0.05"/>
    <d v="2015-05-07T11:15:00"/>
    <n v="1.4337500000000001"/>
    <d v="2015-05-07T14:01:00"/>
    <n v="1.42032"/>
    <x v="90"/>
  </r>
  <r>
    <s v="sell"/>
    <x v="2"/>
    <n v="0.01"/>
    <n v="0.01"/>
    <d v="2015-05-08T07:45:00"/>
    <n v="1.4175800000000001"/>
    <d v="2015-05-08T07:45:00"/>
    <n v="1.4175800000000001"/>
    <x v="91"/>
  </r>
  <r>
    <s v="buy"/>
    <x v="2"/>
    <n v="0.01"/>
    <n v="0.01"/>
    <d v="2015-05-08T09:30:00"/>
    <n v="1.4160699999999999"/>
    <d v="2015-05-08T09:30:00"/>
    <n v="1.4160699999999999"/>
    <x v="92"/>
  </r>
  <r>
    <s v="sell"/>
    <x v="2"/>
    <n v="0.01"/>
    <n v="0.01"/>
    <d v="2015-05-08T15:02:00"/>
    <n v="1.41828"/>
    <d v="2015-05-08T15:02:00"/>
    <n v="1.41828"/>
    <x v="93"/>
  </r>
  <r>
    <s v="buy"/>
    <x v="2"/>
    <n v="0.01"/>
    <n v="0.01"/>
    <d v="2015-05-11T03:45:00"/>
    <n v="1.4131800000000001"/>
    <d v="2015-05-11T03:45:00"/>
    <n v="1.4131800000000001"/>
    <x v="94"/>
  </r>
  <r>
    <s v="sell"/>
    <x v="2"/>
    <n v="0.01"/>
    <n v="0.01"/>
    <d v="2015-05-11T12:47:00"/>
    <n v="1.4115800000000001"/>
    <d v="2015-05-11T12:47:00"/>
    <n v="1.4115800000000001"/>
    <x v="95"/>
  </r>
  <r>
    <s v="buy"/>
    <x v="2"/>
    <n v="0.01"/>
    <n v="0.01"/>
    <d v="2015-05-12T09:17:00"/>
    <n v="1.4119900000000001"/>
    <d v="2015-05-12T09:17:00"/>
    <n v="1.4119900000000001"/>
    <x v="96"/>
  </r>
  <r>
    <s v="buy"/>
    <x v="3"/>
    <n v="0.01"/>
    <n v="0.03"/>
    <d v="2015-05-12T10:01:00"/>
    <n v="1.41557"/>
    <d v="2015-05-12T14:13:00"/>
    <n v="1.40683"/>
    <x v="97"/>
  </r>
  <r>
    <s v="sell"/>
    <x v="3"/>
    <n v="0.01"/>
    <n v="0.03"/>
    <d v="2015-05-13T02:17:00"/>
    <n v="1.4022399999999999"/>
    <d v="2015-05-13T05:52:00"/>
    <n v="1.40917"/>
    <x v="98"/>
  </r>
  <r>
    <s v="buy"/>
    <x v="4"/>
    <n v="0.04"/>
    <n v="0.09"/>
    <d v="2015-05-13T07:31:00"/>
    <n v="1.41089"/>
    <d v="2015-05-14T03:44:00"/>
    <n v="1.3937600000000001"/>
    <x v="99"/>
  </r>
  <r>
    <s v="sell"/>
    <x v="2"/>
    <n v="0.01"/>
    <n v="0.01"/>
    <d v="2015-05-14T13:01:00"/>
    <n v="1.41198"/>
    <d v="2015-05-14T13:01:00"/>
    <n v="1.41198"/>
    <x v="100"/>
  </r>
  <r>
    <s v="buy"/>
    <x v="2"/>
    <n v="0.01"/>
    <n v="0.01"/>
    <d v="2015-05-14T17:46:00"/>
    <n v="1.4078999999999999"/>
    <d v="2015-05-14T17:46:00"/>
    <n v="1.4078999999999999"/>
    <x v="101"/>
  </r>
  <r>
    <s v="buy"/>
    <x v="2"/>
    <n v="0.01"/>
    <n v="0.01"/>
    <d v="2015-05-14T20:16:00"/>
    <n v="1.41046"/>
    <d v="2015-05-14T20:16:00"/>
    <n v="1.41046"/>
    <x v="102"/>
  </r>
  <r>
    <s v="sell"/>
    <x v="2"/>
    <n v="0.01"/>
    <n v="0.01"/>
    <d v="2015-05-15T08:02:00"/>
    <n v="1.4151899999999999"/>
    <d v="2015-05-15T08:02:00"/>
    <n v="1.4151899999999999"/>
    <x v="103"/>
  </r>
  <r>
    <s v="buy"/>
    <x v="2"/>
    <n v="0.01"/>
    <n v="0.01"/>
    <d v="2015-05-18T11:46:00"/>
    <n v="1.423"/>
    <d v="2015-05-18T11:46:00"/>
    <n v="1.423"/>
    <x v="104"/>
  </r>
  <r>
    <s v="sell"/>
    <x v="1"/>
    <n v="0.01"/>
    <n v="0.02"/>
    <d v="2015-05-20T10:31:00"/>
    <n v="1.4065799999999999"/>
    <d v="2015-05-20T16:18:00"/>
    <n v="1.4098900000000001"/>
    <x v="105"/>
  </r>
  <r>
    <s v="buy"/>
    <x v="2"/>
    <n v="0.01"/>
    <n v="0.01"/>
    <d v="2015-05-20T14:33:00"/>
    <n v="1.40889"/>
    <d v="2015-05-20T14:33:00"/>
    <n v="1.40889"/>
    <x v="106"/>
  </r>
  <r>
    <s v="sell"/>
    <x v="1"/>
    <n v="0.01"/>
    <n v="0.02"/>
    <d v="2015-05-28T05:00:00"/>
    <n v="1.4178500000000001"/>
    <d v="2015-05-28T06:25:00"/>
    <n v="1.42117"/>
    <x v="107"/>
  </r>
  <r>
    <s v="buy"/>
    <x v="2"/>
    <n v="0.01"/>
    <n v="0.01"/>
    <d v="2015-05-29T10:00:00"/>
    <n v="1.4322699999999999"/>
    <d v="2015-05-29T10:00:00"/>
    <n v="1.4322699999999999"/>
    <x v="108"/>
  </r>
  <r>
    <s v="buy"/>
    <x v="2"/>
    <n v="0.01"/>
    <n v="0.01"/>
    <d v="2015-06-01T12:30:00"/>
    <n v="1.43153"/>
    <d v="2015-06-01T12:30:00"/>
    <n v="1.43153"/>
    <x v="109"/>
  </r>
  <r>
    <s v="buy"/>
    <x v="1"/>
    <n v="0.01"/>
    <n v="0.02"/>
    <d v="2015-06-01T14:15:00"/>
    <n v="1.4341900000000001"/>
    <d v="2015-06-01T17:03:00"/>
    <n v="1.43086"/>
    <x v="110"/>
  </r>
  <r>
    <s v="buy"/>
    <x v="2"/>
    <n v="0.01"/>
    <n v="0.01"/>
    <d v="2015-06-02T09:16:00"/>
    <n v="1.42604"/>
    <d v="2015-06-02T09:16:00"/>
    <n v="1.42604"/>
    <x v="111"/>
  </r>
  <r>
    <s v="buy"/>
    <x v="2"/>
    <n v="0.01"/>
    <n v="0.01"/>
    <d v="2015-06-02T12:02:00"/>
    <n v="1.4311100000000001"/>
    <d v="2015-06-02T12:02:00"/>
    <n v="1.4311100000000001"/>
    <x v="112"/>
  </r>
  <r>
    <s v="buy"/>
    <x v="2"/>
    <n v="0.01"/>
    <n v="0.01"/>
    <d v="2015-06-02T15:00:00"/>
    <n v="1.4399500000000001"/>
    <d v="2015-06-02T15:00:00"/>
    <n v="1.4399500000000001"/>
    <x v="113"/>
  </r>
  <r>
    <s v="sell"/>
    <x v="2"/>
    <n v="0.01"/>
    <n v="0.01"/>
    <d v="2015-06-02T15:48:00"/>
    <n v="1.4368099999999999"/>
    <d v="2015-06-02T15:48:00"/>
    <n v="1.4368099999999999"/>
    <x v="114"/>
  </r>
  <r>
    <s v="buy"/>
    <x v="2"/>
    <n v="0.01"/>
    <n v="0.01"/>
    <d v="2015-06-03T15:32:00"/>
    <n v="1.4372199999999999"/>
    <d v="2015-06-03T15:32:00"/>
    <n v="1.4372199999999999"/>
    <x v="115"/>
  </r>
  <r>
    <s v="sell"/>
    <x v="2"/>
    <n v="0.01"/>
    <n v="0.01"/>
    <d v="2015-06-04T10:30:00"/>
    <n v="1.4643600000000001"/>
    <d v="2015-06-04T10:30:00"/>
    <n v="1.4643600000000001"/>
    <x v="116"/>
  </r>
  <r>
    <s v="buy"/>
    <x v="2"/>
    <n v="0.01"/>
    <n v="0.01"/>
    <d v="2015-06-04T16:01:00"/>
    <n v="1.4657199999999999"/>
    <d v="2015-06-04T16:01:00"/>
    <n v="1.4657199999999999"/>
    <x v="117"/>
  </r>
  <r>
    <s v="sell"/>
    <x v="2"/>
    <n v="0.01"/>
    <n v="0.01"/>
    <d v="2015-06-04T19:46:00"/>
    <n v="1.46594"/>
    <d v="2015-06-04T19:46:00"/>
    <n v="1.46594"/>
    <x v="118"/>
  </r>
  <r>
    <s v="buy"/>
    <x v="2"/>
    <n v="0.01"/>
    <n v="0.01"/>
    <d v="2015-06-05T17:01:00"/>
    <n v="1.4569300000000001"/>
    <d v="2015-06-05T17:01:00"/>
    <n v="1.4569300000000001"/>
    <x v="119"/>
  </r>
  <r>
    <s v="sell"/>
    <x v="4"/>
    <n v="0.04"/>
    <n v="0.09"/>
    <d v="2015-06-08T11:01:00"/>
    <n v="1.45625"/>
    <d v="2015-06-09T08:53:00"/>
    <n v="1.47359"/>
    <x v="120"/>
  </r>
  <r>
    <s v="buy"/>
    <x v="1"/>
    <n v="0.01"/>
    <n v="0.02"/>
    <d v="2015-06-08T17:46:00"/>
    <n v="1.4682500000000001"/>
    <d v="2015-06-08T21:04:00"/>
    <n v="1.4649399999999999"/>
    <x v="121"/>
  </r>
  <r>
    <s v="sell"/>
    <x v="4"/>
    <n v="0.04"/>
    <n v="0.09"/>
    <d v="2015-06-09T15:30:00"/>
    <n v="1.4597800000000001"/>
    <d v="2015-06-10T05:18:00"/>
    <n v="1.4761899999999999"/>
    <x v="122"/>
  </r>
  <r>
    <s v="buy"/>
    <x v="2"/>
    <n v="0.01"/>
    <n v="0.01"/>
    <d v="2015-06-09T17:01:00"/>
    <n v="1.46553"/>
    <d v="2015-06-09T17:01:00"/>
    <n v="1.46553"/>
    <x v="123"/>
  </r>
  <r>
    <s v="buy"/>
    <x v="2"/>
    <n v="0.01"/>
    <n v="0.01"/>
    <d v="2015-06-12T14:15:00"/>
    <n v="1.45625"/>
    <d v="2015-06-12T14:15:00"/>
    <n v="1.45625"/>
    <x v="124"/>
  </r>
  <r>
    <s v="buy"/>
    <x v="3"/>
    <n v="0.01"/>
    <n v="0.03"/>
    <d v="2015-06-12T15:02:00"/>
    <n v="1.4585300000000001"/>
    <d v="2015-06-15T00:43:00"/>
    <n v="1.45146"/>
    <x v="125"/>
  </r>
  <r>
    <s v="sell"/>
    <x v="2"/>
    <n v="0.01"/>
    <n v="0.01"/>
    <d v="2015-06-12T15:45:00"/>
    <n v="1.45557"/>
    <d v="2015-06-12T15:45:00"/>
    <n v="1.45557"/>
    <x v="126"/>
  </r>
  <r>
    <s v="buy"/>
    <x v="3"/>
    <n v="0.01"/>
    <n v="0.03"/>
    <d v="2015-06-16T10:02:00"/>
    <n v="1.45987"/>
    <d v="2015-06-16T14:26:00"/>
    <n v="1.4478800000000001"/>
    <x v="127"/>
  </r>
  <r>
    <s v="buy"/>
    <x v="1"/>
    <n v="0.01"/>
    <n v="0.02"/>
    <d v="2015-06-17T10:15:00"/>
    <n v="1.46759"/>
    <d v="2015-06-17T12:12:00"/>
    <n v="1.46428"/>
    <x v="128"/>
  </r>
  <r>
    <s v="buy"/>
    <x v="3"/>
    <n v="0.01"/>
    <n v="0.03"/>
    <d v="2015-06-17T14:15:00"/>
    <n v="1.4696800000000001"/>
    <d v="2015-06-17T20:45:00"/>
    <n v="1.4626600000000001"/>
    <x v="129"/>
  </r>
  <r>
    <s v="buy"/>
    <x v="2"/>
    <n v="0.01"/>
    <n v="0.01"/>
    <d v="2015-06-19T16:03:00"/>
    <n v="1.46204"/>
    <d v="2015-06-19T16:03:00"/>
    <n v="1.46204"/>
    <x v="130"/>
  </r>
  <r>
    <s v="sell"/>
    <x v="4"/>
    <n v="0.04"/>
    <n v="0.09"/>
    <d v="2015-06-25T13:17:00"/>
    <n v="1.44604"/>
    <d v="2015-06-26T13:59:00"/>
    <n v="1.4615800000000001"/>
    <x v="131"/>
  </r>
  <r>
    <s v="sell"/>
    <x v="4"/>
    <n v="0.04"/>
    <n v="0.09"/>
    <d v="2015-06-29T07:47:00"/>
    <n v="1.43903"/>
    <d v="2015-06-29T22:10:00"/>
    <n v="1.4629700000000001"/>
    <x v="132"/>
  </r>
  <r>
    <s v="sell"/>
    <x v="2"/>
    <n v="0.01"/>
    <n v="0.01"/>
    <d v="2015-07-02T15:03:00"/>
    <n v="1.4545399999999999"/>
    <d v="2015-07-02T15:03:00"/>
    <n v="1.4545399999999999"/>
    <x v="133"/>
  </r>
  <r>
    <s v="buy"/>
    <x v="2"/>
    <n v="0.01"/>
    <n v="0.01"/>
    <d v="2015-07-06T03:31:00"/>
    <n v="1.47089"/>
    <d v="2015-07-06T03:31:00"/>
    <n v="1.47089"/>
    <x v="134"/>
  </r>
  <r>
    <s v="buy"/>
    <x v="2"/>
    <n v="0.01"/>
    <n v="0.01"/>
    <d v="2015-07-06T16:17:00"/>
    <n v="1.4695499999999999"/>
    <d v="2015-07-06T16:17:00"/>
    <n v="1.4695499999999999"/>
    <x v="135"/>
  </r>
  <r>
    <s v="buy"/>
    <x v="2"/>
    <n v="0.01"/>
    <n v="0.01"/>
    <d v="2015-07-06T17:46:00"/>
    <n v="1.4728399999999999"/>
    <d v="2015-07-06T17:46:00"/>
    <n v="1.4728399999999999"/>
    <x v="136"/>
  </r>
  <r>
    <s v="sell"/>
    <x v="2"/>
    <n v="0.01"/>
    <n v="0.01"/>
    <d v="2015-07-07T07:01:00"/>
    <n v="1.4737499999999999"/>
    <d v="2015-07-07T07:01:00"/>
    <n v="1.4737499999999999"/>
    <x v="137"/>
  </r>
  <r>
    <s v="sell"/>
    <x v="0"/>
    <n v="0.02"/>
    <n v="0.05"/>
    <d v="2015-07-07T22:33:00"/>
    <n v="1.47756"/>
    <d v="2015-07-08T10:00:00"/>
    <n v="1.49386"/>
    <x v="138"/>
  </r>
  <r>
    <s v="buy"/>
    <x v="2"/>
    <n v="0.01"/>
    <n v="0.01"/>
    <d v="2015-07-08T06:17:00"/>
    <n v="1.48302"/>
    <d v="2015-07-08T06:17:00"/>
    <n v="1.48302"/>
    <x v="139"/>
  </r>
  <r>
    <s v="sell"/>
    <x v="2"/>
    <n v="0.01"/>
    <n v="0.01"/>
    <d v="2015-07-08T15:30:00"/>
    <n v="1.48756"/>
    <d v="2015-07-08T15:30:00"/>
    <n v="1.48756"/>
    <x v="140"/>
  </r>
  <r>
    <s v="sell"/>
    <x v="2"/>
    <n v="0.01"/>
    <n v="0.01"/>
    <d v="2015-07-09T03:17:00"/>
    <n v="1.49122"/>
    <d v="2015-07-09T03:17:00"/>
    <n v="1.49122"/>
    <x v="141"/>
  </r>
  <r>
    <s v="sell"/>
    <x v="1"/>
    <n v="0.01"/>
    <n v="0.02"/>
    <d v="2015-07-09T09:15:00"/>
    <n v="1.4801899999999999"/>
    <d v="2015-07-09T12:30:00"/>
    <n v="1.4877"/>
    <x v="142"/>
  </r>
  <r>
    <s v="buy"/>
    <x v="2"/>
    <n v="0.01"/>
    <n v="0.01"/>
    <d v="2015-07-09T15:46:00"/>
    <n v="1.4842"/>
    <d v="2015-07-09T15:46:00"/>
    <n v="1.4842"/>
    <x v="143"/>
  </r>
  <r>
    <s v="sell"/>
    <x v="1"/>
    <n v="0.01"/>
    <n v="0.02"/>
    <d v="2015-07-10T14:30:00"/>
    <n v="1.49821"/>
    <d v="2015-07-10T15:51:00"/>
    <n v="1.50515"/>
    <x v="144"/>
  </r>
  <r>
    <s v="buy"/>
    <x v="6"/>
    <n v="0.28000000000000003"/>
    <n v="0.45"/>
    <d v="2015-07-10T17:01:00"/>
    <n v="1.5061899999999999"/>
    <d v="2015-07-15T04:34:00"/>
    <n v="1.47034"/>
    <x v="145"/>
  </r>
  <r>
    <s v="sell"/>
    <x v="2"/>
    <n v="0.01"/>
    <n v="0.01"/>
    <d v="2015-07-13T08:32:00"/>
    <n v="1.4938899999999999"/>
    <d v="2015-07-13T08:32:00"/>
    <n v="1.4938899999999999"/>
    <x v="146"/>
  </r>
  <r>
    <s v="sell"/>
    <x v="2"/>
    <n v="0.01"/>
    <n v="0.01"/>
    <d v="2015-07-14T14:00:00"/>
    <n v="1.4830399999999999"/>
    <d v="2015-07-14T14:00:00"/>
    <n v="1.4830399999999999"/>
    <x v="147"/>
  </r>
  <r>
    <s v="buy"/>
    <x v="1"/>
    <n v="0.01"/>
    <n v="0.02"/>
    <d v="2015-07-17T10:46:00"/>
    <n v="1.47227"/>
    <d v="2015-07-17T22:13:00"/>
    <n v="1.46895"/>
    <x v="148"/>
  </r>
  <r>
    <s v="buy"/>
    <x v="1"/>
    <n v="0.01"/>
    <n v="0.02"/>
    <d v="2015-07-21T14:02:00"/>
    <n v="1.47468"/>
    <d v="2015-07-21T16:19:00"/>
    <n v="1.4696499999999999"/>
    <x v="149"/>
  </r>
  <r>
    <s v="sell"/>
    <x v="2"/>
    <n v="0.01"/>
    <n v="0.01"/>
    <d v="2015-07-22T05:31:00"/>
    <n v="1.4771300000000001"/>
    <d v="2015-07-22T05:31:00"/>
    <n v="1.4771300000000001"/>
    <x v="150"/>
  </r>
  <r>
    <s v="sell"/>
    <x v="1"/>
    <n v="0.01"/>
    <n v="0.02"/>
    <d v="2015-07-22T06:01:00"/>
    <n v="1.4741599999999999"/>
    <d v="2015-07-22T09:06:00"/>
    <n v="1.47749"/>
    <x v="151"/>
  </r>
  <r>
    <s v="buy"/>
    <x v="2"/>
    <n v="0.01"/>
    <n v="0.01"/>
    <d v="2015-07-22T12:30:00"/>
    <n v="1.47468"/>
    <d v="2015-07-22T12:30:00"/>
    <n v="1.47468"/>
    <x v="152"/>
  </r>
  <r>
    <s v="sell"/>
    <x v="6"/>
    <n v="0.28000000000000003"/>
    <n v="0.45"/>
    <d v="2015-07-23T10:15:00"/>
    <n v="1.48366"/>
    <d v="2015-07-27T09:31:00"/>
    <n v="1.52163"/>
    <x v="153"/>
  </r>
  <r>
    <s v="buy"/>
    <x v="2"/>
    <n v="0.01"/>
    <n v="0.01"/>
    <d v="2015-07-30T11:48:00"/>
    <n v="1.50589"/>
    <d v="2015-07-30T11:48:00"/>
    <n v="1.50589"/>
    <x v="154"/>
  </r>
  <r>
    <s v="buy"/>
    <x v="2"/>
    <n v="0.01"/>
    <n v="0.01"/>
    <d v="2015-07-31T08:32:00"/>
    <n v="1.50163"/>
    <d v="2015-07-31T08:32:00"/>
    <n v="1.50163"/>
    <x v="155"/>
  </r>
  <r>
    <s v="buy"/>
    <x v="2"/>
    <n v="0.01"/>
    <n v="0.01"/>
    <d v="2015-07-31T12:02:00"/>
    <n v="1.5146900000000001"/>
    <d v="2015-07-31T12:02:00"/>
    <n v="1.5146900000000001"/>
    <x v="156"/>
  </r>
  <r>
    <s v="sell"/>
    <x v="2"/>
    <n v="0.01"/>
    <n v="0.01"/>
    <d v="2015-08-04T07:45:00"/>
    <n v="1.48767"/>
    <d v="2015-08-04T07:45:00"/>
    <n v="1.48767"/>
    <x v="157"/>
  </r>
  <r>
    <s v="sell"/>
    <x v="0"/>
    <n v="0.02"/>
    <n v="0.05"/>
    <d v="2015-08-05T10:48:00"/>
    <n v="1.4743200000000001"/>
    <d v="2015-08-06T04:09:00"/>
    <n v="1.48664"/>
    <x v="158"/>
  </r>
  <r>
    <s v="buy"/>
    <x v="2"/>
    <n v="0.01"/>
    <n v="0.01"/>
    <d v="2015-08-07T15:02:00"/>
    <n v="1.47881"/>
    <d v="2015-08-07T15:02:00"/>
    <n v="1.47881"/>
    <x v="159"/>
  </r>
  <r>
    <s v="buy"/>
    <x v="2"/>
    <n v="0.01"/>
    <n v="0.01"/>
    <d v="2015-08-11T03:46:00"/>
    <n v="1.49352"/>
    <d v="2015-08-11T03:46:00"/>
    <n v="1.49352"/>
    <x v="160"/>
  </r>
  <r>
    <s v="sell"/>
    <x v="5"/>
    <n v="0.08"/>
    <n v="0.16999999999999998"/>
    <d v="2015-08-11T11:02:00"/>
    <n v="1.5031399999999999"/>
    <d v="2015-08-12T06:54:00"/>
    <n v="1.52956"/>
    <x v="161"/>
  </r>
  <r>
    <s v="buy"/>
    <x v="3"/>
    <n v="0.01"/>
    <n v="0.03"/>
    <d v="2015-08-11T16:01:00"/>
    <n v="1.51623"/>
    <d v="2015-08-12T01:00:00"/>
    <n v="1.5092399999999999"/>
    <x v="162"/>
  </r>
  <r>
    <s v="buy"/>
    <x v="2"/>
    <n v="0.01"/>
    <n v="0.01"/>
    <d v="2015-08-12T05:46:00"/>
    <n v="1.5277000000000001"/>
    <d v="2015-08-12T05:46:00"/>
    <n v="1.5277000000000001"/>
    <x v="163"/>
  </r>
  <r>
    <s v="sell"/>
    <x v="2"/>
    <n v="0.01"/>
    <n v="0.01"/>
    <d v="2015-08-12T13:16:00"/>
    <n v="1.5169900000000001"/>
    <d v="2015-08-12T13:16:00"/>
    <n v="1.5169900000000001"/>
    <x v="164"/>
  </r>
  <r>
    <s v="buy"/>
    <x v="2"/>
    <n v="0.01"/>
    <n v="0.01"/>
    <d v="2015-08-12T14:17:00"/>
    <n v="1.5134399999999999"/>
    <d v="2015-08-12T14:17:00"/>
    <n v="1.5134399999999999"/>
    <x v="165"/>
  </r>
  <r>
    <s v="buy"/>
    <x v="3"/>
    <n v="0.01"/>
    <n v="0.03"/>
    <d v="2015-08-12T15:46:00"/>
    <n v="1.5201899999999999"/>
    <d v="2015-08-12T21:32:00"/>
    <n v="1.51326"/>
    <x v="166"/>
  </r>
  <r>
    <s v="sell"/>
    <x v="2"/>
    <n v="0.01"/>
    <n v="0.01"/>
    <d v="2015-08-12T17:01:00"/>
    <n v="1.5174000000000001"/>
    <d v="2015-08-12T17:01:00"/>
    <n v="1.5174000000000001"/>
    <x v="167"/>
  </r>
  <r>
    <s v="buy"/>
    <x v="2"/>
    <n v="0.01"/>
    <n v="0.01"/>
    <d v="2015-08-18T08:33:00"/>
    <n v="1.50556"/>
    <d v="2015-08-18T08:33:00"/>
    <n v="1.50556"/>
    <x v="168"/>
  </r>
  <r>
    <s v="buy"/>
    <x v="1"/>
    <n v="0.01"/>
    <n v="0.02"/>
    <d v="2015-08-18T17:01:00"/>
    <n v="1.5054099999999999"/>
    <d v="2015-08-18T20:30:00"/>
    <n v="1.5020899999999999"/>
    <x v="169"/>
  </r>
  <r>
    <s v="buy"/>
    <x v="3"/>
    <n v="0.01"/>
    <n v="0.03"/>
    <d v="2015-08-21T07:16:00"/>
    <n v="1.5451699999999999"/>
    <d v="2015-08-21T10:26:00"/>
    <n v="1.5363100000000001"/>
    <x v="170"/>
  </r>
  <r>
    <s v="sell"/>
    <x v="2"/>
    <n v="0.01"/>
    <n v="0.01"/>
    <d v="2015-08-21T12:16:00"/>
    <n v="1.5383800000000001"/>
    <d v="2015-08-21T12:16:00"/>
    <n v="1.5383800000000001"/>
    <x v="171"/>
  </r>
  <r>
    <s v="buy"/>
    <x v="2"/>
    <n v="0.01"/>
    <n v="0.01"/>
    <d v="2015-08-21T22:01:00"/>
    <n v="1.5509999999999999"/>
    <d v="2015-08-21T22:01:00"/>
    <n v="1.5509999999999999"/>
    <x v="172"/>
  </r>
  <r>
    <s v="buy"/>
    <x v="2"/>
    <n v="0.01"/>
    <n v="0.01"/>
    <d v="2015-08-24T02:00:00"/>
    <n v="1.5686"/>
    <d v="2015-08-24T02:00:00"/>
    <n v="1.5686"/>
    <x v="173"/>
  </r>
  <r>
    <s v="sell"/>
    <x v="2"/>
    <n v="0.01"/>
    <n v="0.01"/>
    <d v="2015-08-24T07:30:00"/>
    <n v="1.58331"/>
    <d v="2015-08-24T07:30:00"/>
    <n v="1.58331"/>
    <x v="174"/>
  </r>
  <r>
    <s v="buy"/>
    <x v="2"/>
    <n v="0.01"/>
    <n v="0.01"/>
    <d v="2015-08-24T11:47:00"/>
    <n v="1.58527"/>
    <d v="2015-08-24T11:47:00"/>
    <n v="1.58527"/>
    <x v="175"/>
  </r>
  <r>
    <s v="sell"/>
    <x v="2"/>
    <n v="0.01"/>
    <n v="0.01"/>
    <d v="2015-08-24T12:48:00"/>
    <n v="1.5907500000000001"/>
    <d v="2015-08-24T12:48:00"/>
    <n v="1.5907500000000001"/>
    <x v="176"/>
  </r>
  <r>
    <s v="buy"/>
    <x v="2"/>
    <n v="0.01"/>
    <n v="0.01"/>
    <d v="2015-08-24T14:46:00"/>
    <n v="1.5987899999999999"/>
    <d v="2015-08-24T14:46:00"/>
    <n v="1.5987899999999999"/>
    <x v="177"/>
  </r>
  <r>
    <s v="buy"/>
    <x v="2"/>
    <n v="0.01"/>
    <n v="0.01"/>
    <d v="2015-08-25T10:32:00"/>
    <n v="1.60347"/>
    <d v="2015-08-25T10:32:00"/>
    <n v="1.60347"/>
    <x v="178"/>
  </r>
  <r>
    <s v="buy"/>
    <x v="1"/>
    <n v="0.01"/>
    <n v="0.02"/>
    <d v="2015-08-25T19:45:00"/>
    <n v="1.59735"/>
    <d v="2015-08-25T20:32:00"/>
    <n v="1.59395"/>
    <x v="179"/>
  </r>
  <r>
    <s v="sell"/>
    <x v="2"/>
    <n v="0.01"/>
    <n v="0.01"/>
    <d v="2015-08-26T06:30:00"/>
    <n v="1.61259"/>
    <d v="2015-08-26T06:30:00"/>
    <n v="1.61259"/>
    <x v="180"/>
  </r>
  <r>
    <s v="sell"/>
    <x v="2"/>
    <n v="0.01"/>
    <n v="0.01"/>
    <d v="2015-08-26T10:46:00"/>
    <n v="1.6091899999999999"/>
    <d v="2015-08-26T10:46:00"/>
    <n v="1.6091899999999999"/>
    <x v="181"/>
  </r>
  <r>
    <s v="buy"/>
    <x v="2"/>
    <n v="0.01"/>
    <n v="0.01"/>
    <d v="2015-08-27T05:17:00"/>
    <n v="1.59402"/>
    <d v="2015-08-27T05:17:00"/>
    <n v="1.59402"/>
    <x v="182"/>
  </r>
  <r>
    <s v="buy"/>
    <x v="2"/>
    <n v="0.01"/>
    <n v="0.01"/>
    <d v="2015-08-27T13:02:00"/>
    <n v="1.58005"/>
    <d v="2015-08-27T13:02:00"/>
    <n v="1.58005"/>
    <x v="183"/>
  </r>
  <r>
    <s v="sell"/>
    <x v="2"/>
    <n v="0.01"/>
    <n v="0.01"/>
    <d v="2015-08-27T13:16:00"/>
    <n v="1.5784899999999999"/>
    <d v="2015-08-27T13:16:00"/>
    <n v="1.5784899999999999"/>
    <x v="184"/>
  </r>
  <r>
    <s v="sell"/>
    <x v="2"/>
    <n v="0.01"/>
    <n v="0.01"/>
    <d v="2015-08-27T17:46:00"/>
    <n v="1.56819"/>
    <d v="2015-08-27T17:46:00"/>
    <n v="1.56819"/>
    <x v="185"/>
  </r>
  <r>
    <s v="sell"/>
    <x v="2"/>
    <n v="0.01"/>
    <n v="0.01"/>
    <d v="2015-08-28T02:03:00"/>
    <n v="1.5662100000000001"/>
    <d v="2015-08-28T02:03:00"/>
    <n v="1.5662100000000001"/>
    <x v="186"/>
  </r>
  <r>
    <s v="sell"/>
    <x v="1"/>
    <n v="0.01"/>
    <n v="0.02"/>
    <d v="2015-08-28T11:00:00"/>
    <n v="1.5746800000000001"/>
    <d v="2015-08-28T12:49:00"/>
    <n v="1.57805"/>
    <x v="187"/>
  </r>
  <r>
    <s v="sell"/>
    <x v="2"/>
    <n v="0.01"/>
    <n v="0.01"/>
    <d v="2015-08-28T18:31:00"/>
    <n v="1.56277"/>
    <d v="2015-08-28T18:31:00"/>
    <n v="1.56277"/>
    <x v="188"/>
  </r>
  <r>
    <s v="buy"/>
    <x v="3"/>
    <n v="0.01"/>
    <n v="0.03"/>
    <d v="2015-08-31T04:15:00"/>
    <n v="1.5773999999999999"/>
    <d v="2015-08-31T09:32:00"/>
    <n v="1.57006"/>
    <x v="189"/>
  </r>
  <r>
    <s v="sell"/>
    <x v="5"/>
    <n v="0.08"/>
    <n v="0.16999999999999998"/>
    <d v="2015-08-31T11:00:00"/>
    <n v="1.57012"/>
    <d v="2015-09-02T01:32:00"/>
    <n v="1.61172"/>
    <x v="190"/>
  </r>
  <r>
    <s v="buy"/>
    <x v="2"/>
    <n v="0.01"/>
    <n v="0.01"/>
    <d v="2015-09-02T02:47:00"/>
    <n v="1.60724"/>
    <d v="2015-09-02T02:47:00"/>
    <n v="1.60724"/>
    <x v="191"/>
  </r>
  <r>
    <s v="buy"/>
    <x v="4"/>
    <n v="0.04"/>
    <n v="0.09"/>
    <d v="2015-09-02T13:18:00"/>
    <n v="1.6090500000000001"/>
    <d v="2015-09-03T02:09:00"/>
    <n v="1.5908599999999999"/>
    <x v="192"/>
  </r>
  <r>
    <s v="sell"/>
    <x v="2"/>
    <n v="0.01"/>
    <n v="0.01"/>
    <d v="2015-09-02T19:31:00"/>
    <n v="1.5977699999999999"/>
    <d v="2015-09-02T19:31:00"/>
    <n v="1.5977699999999999"/>
    <x v="193"/>
  </r>
  <r>
    <s v="sell"/>
    <x v="2"/>
    <n v="0.01"/>
    <n v="0.01"/>
    <d v="2015-09-03T04:03:00"/>
    <n v="1.5987899999999999"/>
    <d v="2015-09-03T04:03:00"/>
    <n v="1.5987899999999999"/>
    <x v="194"/>
  </r>
  <r>
    <s v="buy"/>
    <x v="1"/>
    <n v="0.01"/>
    <n v="0.02"/>
    <d v="2015-09-03T09:18:00"/>
    <n v="1.6026800000000001"/>
    <d v="2015-09-03T12:15:00"/>
    <n v="1.5992500000000001"/>
    <x v="195"/>
  </r>
  <r>
    <s v="buy"/>
    <x v="1"/>
    <n v="0.01"/>
    <n v="0.02"/>
    <d v="2015-09-03T13:16:00"/>
    <n v="1.60395"/>
    <d v="2015-09-03T17:54:00"/>
    <n v="1.5817699999999999"/>
    <x v="196"/>
  </r>
  <r>
    <s v="sell"/>
    <x v="4"/>
    <n v="0.04"/>
    <n v="0.09"/>
    <d v="2015-09-04T02:30:00"/>
    <n v="1.58786"/>
    <d v="2015-09-04T19:44:00"/>
    <n v="1.61206"/>
    <x v="197"/>
  </r>
  <r>
    <s v="sell"/>
    <x v="1"/>
    <n v="0.01"/>
    <n v="0.02"/>
    <d v="2015-09-08T09:17:00"/>
    <n v="1.60084"/>
    <d v="2015-09-08T10:18:00"/>
    <n v="1.60415"/>
    <x v="198"/>
  </r>
  <r>
    <s v="buy"/>
    <x v="1"/>
    <n v="0.01"/>
    <n v="0.02"/>
    <d v="2015-09-08T09:30:00"/>
    <n v="1.60337"/>
    <d v="2015-09-08T09:45:00"/>
    <n v="1.6000700000000001"/>
    <x v="199"/>
  </r>
  <r>
    <s v="sell"/>
    <x v="1"/>
    <n v="0.01"/>
    <n v="0.02"/>
    <d v="2015-09-08T18:16:00"/>
    <n v="1.5888800000000001"/>
    <d v="2015-09-08T19:22:00"/>
    <n v="1.5922000000000001"/>
    <x v="200"/>
  </r>
  <r>
    <s v="buy"/>
    <x v="2"/>
    <n v="0.01"/>
    <n v="0.01"/>
    <d v="2015-09-09T04:31:00"/>
    <n v="1.58403"/>
    <d v="2015-09-09T04:31:00"/>
    <n v="1.58403"/>
    <x v="201"/>
  </r>
  <r>
    <s v="buy"/>
    <x v="2"/>
    <n v="0.01"/>
    <n v="0.01"/>
    <d v="2015-09-09T10:45:00"/>
    <n v="1.5880099999999999"/>
    <d v="2015-09-09T10:45:00"/>
    <n v="1.5880099999999999"/>
    <x v="202"/>
  </r>
  <r>
    <s v="sell"/>
    <x v="2"/>
    <n v="0.01"/>
    <n v="0.01"/>
    <d v="2015-09-09T16:48:00"/>
    <n v="1.5878000000000001"/>
    <d v="2015-09-09T16:48:00"/>
    <n v="1.5878000000000001"/>
    <x v="203"/>
  </r>
  <r>
    <s v="sell"/>
    <x v="2"/>
    <n v="0.01"/>
    <n v="0.01"/>
    <d v="2015-09-10T06:45:00"/>
    <n v="1.60165"/>
    <d v="2015-09-10T06:45:00"/>
    <n v="1.60165"/>
    <x v="204"/>
  </r>
  <r>
    <s v="buy"/>
    <x v="2"/>
    <n v="0.01"/>
    <n v="0.01"/>
    <d v="2015-09-10T19:46:00"/>
    <n v="1.5931299999999999"/>
    <d v="2015-09-10T19:46:00"/>
    <n v="1.5931299999999999"/>
    <x v="205"/>
  </r>
  <r>
    <s v="buy"/>
    <x v="2"/>
    <n v="0.01"/>
    <n v="0.01"/>
    <d v="2015-09-11T09:15:00"/>
    <n v="1.60165"/>
    <d v="2015-09-11T09:15:00"/>
    <n v="1.60165"/>
    <x v="206"/>
  </r>
  <r>
    <s v="sell"/>
    <x v="2"/>
    <n v="0.01"/>
    <n v="0.01"/>
    <d v="2015-09-11T09:46:00"/>
    <n v="1.60297"/>
    <d v="2015-09-11T09:46:00"/>
    <n v="1.60297"/>
    <x v="207"/>
  </r>
  <r>
    <s v="buy"/>
    <x v="3"/>
    <n v="0.01"/>
    <n v="0.03"/>
    <d v="2015-09-11T10:17:00"/>
    <n v="1.6039000000000001"/>
    <d v="2015-09-11T13:30:00"/>
    <n v="1.59416"/>
    <x v="208"/>
  </r>
  <r>
    <s v="sell"/>
    <x v="2"/>
    <n v="0.01"/>
    <n v="0.01"/>
    <d v="2015-09-14T06:17:00"/>
    <n v="1.60165"/>
    <d v="2015-09-14T06:17:00"/>
    <n v="1.60165"/>
    <x v="209"/>
  </r>
  <r>
    <s v="buy"/>
    <x v="2"/>
    <n v="0.01"/>
    <n v="0.01"/>
    <d v="2015-09-14T13:00:00"/>
    <n v="1.5886800000000001"/>
    <d v="2015-09-14T13:00:00"/>
    <n v="1.5886800000000001"/>
    <x v="210"/>
  </r>
  <r>
    <s v="sell"/>
    <x v="1"/>
    <n v="0.01"/>
    <n v="0.02"/>
    <d v="2015-09-14T14:46:00"/>
    <n v="1.5858000000000001"/>
    <d v="2015-09-14T15:46:00"/>
    <n v="1.5891500000000001"/>
    <x v="211"/>
  </r>
  <r>
    <s v="buy"/>
    <x v="3"/>
    <n v="0.01"/>
    <n v="0.03"/>
    <d v="2015-09-14T15:47:00"/>
    <n v="1.5898300000000001"/>
    <d v="2015-09-15T01:23:00"/>
    <n v="1.58127"/>
    <x v="212"/>
  </r>
  <r>
    <s v="buy"/>
    <x v="2"/>
    <n v="0.01"/>
    <n v="0.01"/>
    <d v="2015-09-15T06:47:00"/>
    <n v="1.5880799999999999"/>
    <d v="2015-09-15T06:47:00"/>
    <n v="1.5880799999999999"/>
    <x v="213"/>
  </r>
  <r>
    <s v="buy"/>
    <x v="2"/>
    <n v="0.01"/>
    <n v="0.01"/>
    <d v="2015-09-16T10:00:00"/>
    <n v="1.5699000000000001"/>
    <d v="2015-09-16T10:00:00"/>
    <n v="1.5699000000000001"/>
    <x v="214"/>
  </r>
  <r>
    <s v="buy"/>
    <x v="2"/>
    <n v="0.01"/>
    <n v="0.01"/>
    <d v="2015-09-16T17:18:00"/>
    <n v="1.5719399999999999"/>
    <d v="2015-09-16T17:18:00"/>
    <n v="1.5719399999999999"/>
    <x v="215"/>
  </r>
  <r>
    <s v="sell"/>
    <x v="0"/>
    <n v="0.02"/>
    <n v="0.05"/>
    <d v="2015-09-16T21:00:00"/>
    <n v="1.56795"/>
    <d v="2015-09-17T11:25:00"/>
    <n v="1.5811500000000001"/>
    <x v="216"/>
  </r>
  <r>
    <s v="buy"/>
    <x v="2"/>
    <n v="0.01"/>
    <n v="0.01"/>
    <d v="2015-09-17T10:02:00"/>
    <n v="1.5786"/>
    <d v="2015-09-17T10:02:00"/>
    <n v="1.5786"/>
    <x v="217"/>
  </r>
  <r>
    <s v="buy"/>
    <x v="2"/>
    <n v="0.01"/>
    <n v="0.01"/>
    <d v="2015-09-17T18:32:00"/>
    <n v="1.5822400000000001"/>
    <d v="2015-09-17T18:32:00"/>
    <n v="1.5822400000000001"/>
    <x v="218"/>
  </r>
  <r>
    <s v="buy"/>
    <x v="2"/>
    <n v="0.01"/>
    <n v="0.01"/>
    <d v="2015-09-17T21:30:00"/>
    <n v="1.58647"/>
    <d v="2015-09-17T21:30:00"/>
    <n v="1.58647"/>
    <x v="219"/>
  </r>
  <r>
    <s v="sell"/>
    <x v="2"/>
    <n v="0.01"/>
    <n v="0.01"/>
    <d v="2015-09-18T08:31:00"/>
    <n v="1.57928"/>
    <d v="2015-09-18T08:31:00"/>
    <n v="1.57928"/>
    <x v="220"/>
  </r>
  <r>
    <s v="buy"/>
    <x v="2"/>
    <n v="0.01"/>
    <n v="0.01"/>
    <d v="2015-09-18T09:47:00"/>
    <n v="1.57708"/>
    <d v="2015-09-18T09:47:00"/>
    <n v="1.57708"/>
    <x v="221"/>
  </r>
  <r>
    <s v="buy"/>
    <x v="1"/>
    <n v="0.01"/>
    <n v="0.02"/>
    <d v="2015-09-18T16:45:00"/>
    <n v="1.5746199999999999"/>
    <d v="2015-09-18T19:48:00"/>
    <n v="1.5712999999999999"/>
    <x v="222"/>
  </r>
  <r>
    <s v="sell"/>
    <x v="2"/>
    <n v="0.01"/>
    <n v="0.01"/>
    <d v="2015-09-18T19:02:00"/>
    <n v="1.5722499999999999"/>
    <d v="2015-09-18T19:02:00"/>
    <n v="1.5722499999999999"/>
    <x v="223"/>
  </r>
  <r>
    <s v="buy"/>
    <x v="2"/>
    <n v="0.01"/>
    <n v="0.01"/>
    <d v="2015-09-21T09:31:00"/>
    <n v="1.57633"/>
    <d v="2015-09-21T09:31:00"/>
    <n v="1.57633"/>
    <x v="224"/>
  </r>
  <r>
    <s v="sell"/>
    <x v="1"/>
    <n v="0.01"/>
    <n v="0.02"/>
    <d v="2015-09-21T14:45:00"/>
    <n v="1.5683100000000001"/>
    <d v="2015-09-21T15:35:00"/>
    <n v="1.5735300000000001"/>
    <x v="225"/>
  </r>
  <r>
    <s v="sell"/>
    <x v="2"/>
    <n v="0.01"/>
    <n v="0.01"/>
    <d v="2015-09-22T03:31:00"/>
    <n v="1.56873"/>
    <d v="2015-09-22T03:31:00"/>
    <n v="1.56873"/>
    <x v="226"/>
  </r>
  <r>
    <s v="sell"/>
    <x v="2"/>
    <n v="0.01"/>
    <n v="0.01"/>
    <d v="2015-09-22T16:45:00"/>
    <n v="1.5759799999999999"/>
    <d v="2015-09-22T16:45:00"/>
    <n v="1.5759799999999999"/>
    <x v="227"/>
  </r>
  <r>
    <s v="sell"/>
    <x v="2"/>
    <n v="0.01"/>
    <n v="0.01"/>
    <d v="2015-09-23T08:33:00"/>
    <n v="1.5794299999999999"/>
    <d v="2015-09-23T08:33:00"/>
    <n v="1.5794299999999999"/>
    <x v="228"/>
  </r>
  <r>
    <s v="sell"/>
    <x v="6"/>
    <n v="0.28000000000000003"/>
    <n v="0.45"/>
    <d v="2015-09-23T10:45:00"/>
    <n v="1.5768"/>
    <d v="2015-09-24T15:00:00"/>
    <n v="1.61568"/>
    <x v="229"/>
  </r>
  <r>
    <s v="buy"/>
    <x v="2"/>
    <n v="0.01"/>
    <n v="0.01"/>
    <d v="2015-09-23T20:15:00"/>
    <n v="1.59836"/>
    <d v="2015-09-23T20:15:00"/>
    <n v="1.59836"/>
    <x v="230"/>
  </r>
  <r>
    <s v="buy"/>
    <x v="2"/>
    <n v="0.01"/>
    <n v="0.01"/>
    <d v="2015-09-24T05:16:00"/>
    <n v="1.60015"/>
    <d v="2015-09-24T05:16:00"/>
    <n v="1.60015"/>
    <x v="231"/>
  </r>
  <r>
    <s v="sell"/>
    <x v="2"/>
    <n v="0.01"/>
    <n v="0.01"/>
    <d v="2015-09-24T18:31:00"/>
    <n v="1.60494"/>
    <d v="2015-09-24T18:31:00"/>
    <n v="1.60494"/>
    <x v="232"/>
  </r>
  <r>
    <s v="buy"/>
    <x v="2"/>
    <n v="0.01"/>
    <n v="0.01"/>
    <d v="2015-09-24T21:01:00"/>
    <n v="1.5955699999999999"/>
    <d v="2015-09-24T21:01:00"/>
    <n v="1.5955699999999999"/>
    <x v="233"/>
  </r>
  <r>
    <s v="sell"/>
    <x v="2"/>
    <n v="0.01"/>
    <n v="0.01"/>
    <d v="2015-09-25T09:01:00"/>
    <n v="1.5860099999999999"/>
    <d v="2015-09-25T09:01:00"/>
    <n v="1.5860099999999999"/>
    <x v="234"/>
  </r>
  <r>
    <s v="buy"/>
    <x v="2"/>
    <n v="0.01"/>
    <n v="0.01"/>
    <d v="2015-09-25T11:46:00"/>
    <n v="1.59198"/>
    <d v="2015-09-25T11:46:00"/>
    <n v="1.59198"/>
    <x v="235"/>
  </r>
  <r>
    <s v="sell"/>
    <x v="2"/>
    <n v="0.01"/>
    <n v="0.01"/>
    <d v="2015-09-25T12:47:00"/>
    <n v="1.5951"/>
    <d v="2015-09-25T12:47:00"/>
    <n v="1.5951"/>
    <x v="236"/>
  </r>
  <r>
    <s v="sell"/>
    <x v="2"/>
    <n v="0.01"/>
    <n v="0.01"/>
    <d v="2015-09-25T14:02:00"/>
    <n v="1.5918399999999999"/>
    <d v="2015-09-25T14:02:00"/>
    <n v="1.5918399999999999"/>
    <x v="237"/>
  </r>
  <r>
    <s v="buy"/>
    <x v="2"/>
    <n v="0.01"/>
    <n v="0.01"/>
    <d v="2015-09-25T14:30:00"/>
    <n v="1.5916300000000001"/>
    <d v="2015-09-25T14:30:00"/>
    <n v="1.5916300000000001"/>
    <x v="238"/>
  </r>
  <r>
    <s v="sell"/>
    <x v="4"/>
    <n v="0.04"/>
    <n v="0.09"/>
    <d v="2015-09-28T14:16:00"/>
    <n v="1.5965199999999999"/>
    <d v="2015-09-29T04:15:00"/>
    <n v="1.61741"/>
    <x v="239"/>
  </r>
  <r>
    <s v="buy"/>
    <x v="2"/>
    <n v="0.01"/>
    <n v="0.01"/>
    <d v="2015-09-29T13:17:00"/>
    <n v="1.6101000000000001"/>
    <d v="2015-09-29T13:17:00"/>
    <n v="1.6101000000000001"/>
    <x v="240"/>
  </r>
  <r>
    <s v="sell"/>
    <x v="1"/>
    <n v="0.01"/>
    <n v="0.02"/>
    <d v="2015-09-29T18:15:00"/>
    <n v="1.6074999999999999"/>
    <d v="2015-09-29T21:09:00"/>
    <n v="1.6127100000000001"/>
    <x v="241"/>
  </r>
  <r>
    <s v="buy"/>
    <x v="5"/>
    <n v="0.08"/>
    <n v="0.16999999999999998"/>
    <d v="2015-09-29T22:03:00"/>
    <n v="1.60985"/>
    <d v="2015-10-01T06:13:00"/>
    <n v="1.58036"/>
    <x v="242"/>
  </r>
  <r>
    <s v="sell"/>
    <x v="2"/>
    <n v="0.01"/>
    <n v="0.01"/>
    <d v="2015-09-30T10:16:00"/>
    <n v="1.60056"/>
    <d v="2015-09-30T10:16:00"/>
    <n v="1.60056"/>
    <x v="243"/>
  </r>
  <r>
    <s v="sell"/>
    <x v="2"/>
    <n v="0.01"/>
    <n v="0.01"/>
    <d v="2015-10-02T02:15:00"/>
    <n v="1.58856"/>
    <d v="2015-10-02T02:15:00"/>
    <n v="1.58856"/>
    <x v="244"/>
  </r>
  <r>
    <s v="sell"/>
    <x v="2"/>
    <n v="0.01"/>
    <n v="0.01"/>
    <d v="2015-10-02T15:45:00"/>
    <n v="1.6083400000000001"/>
    <d v="2015-10-02T15:45:00"/>
    <n v="1.6083400000000001"/>
    <x v="245"/>
  </r>
  <r>
    <s v="buy"/>
    <x v="2"/>
    <n v="0.01"/>
    <n v="0.01"/>
    <d v="2015-10-02T17:15:00"/>
    <n v="1.6016900000000001"/>
    <d v="2015-10-02T17:15:00"/>
    <n v="1.6016900000000001"/>
    <x v="246"/>
  </r>
  <r>
    <s v="sell"/>
    <x v="2"/>
    <n v="0.01"/>
    <n v="0.01"/>
    <d v="2015-10-05T18:48:00"/>
    <n v="1.57826"/>
    <d v="2015-10-05T18:48:00"/>
    <n v="1.57826"/>
    <x v="247"/>
  </r>
  <r>
    <s v="buy"/>
    <x v="2"/>
    <n v="0.01"/>
    <n v="0.01"/>
    <d v="2015-10-06T09:30:00"/>
    <n v="1.57667"/>
    <d v="2015-10-06T09:30:00"/>
    <n v="1.57667"/>
    <x v="248"/>
  </r>
  <r>
    <s v="sell"/>
    <x v="2"/>
    <n v="0.01"/>
    <n v="0.01"/>
    <d v="2015-10-06T10:31:00"/>
    <n v="1.5764100000000001"/>
    <d v="2015-10-06T10:31:00"/>
    <n v="1.5764100000000001"/>
    <x v="249"/>
  </r>
  <r>
    <s v="sell"/>
    <x v="1"/>
    <n v="0.01"/>
    <n v="0.02"/>
    <d v="2015-10-06T11:16:00"/>
    <n v="1.5744400000000001"/>
    <d v="2015-10-06T13:00:00"/>
    <n v="1.5777600000000001"/>
    <x v="250"/>
  </r>
  <r>
    <s v="buy"/>
    <x v="0"/>
    <n v="0.02"/>
    <n v="0.05"/>
    <d v="2015-10-07T03:45:00"/>
    <n v="1.57161"/>
    <d v="2015-10-07T14:47:00"/>
    <n v="1.5561199999999999"/>
    <x v="251"/>
  </r>
  <r>
    <s v="buy"/>
    <x v="2"/>
    <n v="0.01"/>
    <n v="0.01"/>
    <d v="2015-10-08T09:16:00"/>
    <n v="1.5717399999999999"/>
    <d v="2015-10-08T09:16:00"/>
    <n v="1.5717399999999999"/>
    <x v="252"/>
  </r>
  <r>
    <s v="sell"/>
    <x v="2"/>
    <n v="0.01"/>
    <n v="0.01"/>
    <d v="2015-10-08T12:33:00"/>
    <n v="1.5706800000000001"/>
    <d v="2015-10-08T12:33:00"/>
    <n v="1.5706800000000001"/>
    <x v="253"/>
  </r>
  <r>
    <s v="sell"/>
    <x v="2"/>
    <n v="0.01"/>
    <n v="0.01"/>
    <d v="2015-10-08T17:00:00"/>
    <n v="1.5650999999999999"/>
    <d v="2015-10-08T17:00:00"/>
    <n v="1.5650999999999999"/>
    <x v="254"/>
  </r>
  <r>
    <s v="sell"/>
    <x v="2"/>
    <n v="0.01"/>
    <n v="0.01"/>
    <d v="2015-10-09T06:45:00"/>
    <n v="1.54837"/>
    <d v="2015-10-09T06:45:00"/>
    <n v="1.54837"/>
    <x v="255"/>
  </r>
  <r>
    <s v="buy"/>
    <x v="2"/>
    <n v="0.01"/>
    <n v="0.01"/>
    <d v="2015-10-12T20:00:00"/>
    <n v="1.54366"/>
    <d v="2015-10-12T20:00:00"/>
    <n v="1.54366"/>
    <x v="256"/>
  </r>
  <r>
    <s v="sell"/>
    <x v="2"/>
    <n v="0.01"/>
    <n v="0.01"/>
    <d v="2015-10-13T04:30:00"/>
    <n v="1.5545500000000001"/>
    <d v="2015-10-13T04:30:00"/>
    <n v="1.5545500000000001"/>
    <x v="257"/>
  </r>
  <r>
    <s v="sell"/>
    <x v="2"/>
    <n v="0.01"/>
    <n v="0.01"/>
    <d v="2015-10-13T10:00:00"/>
    <n v="1.5590900000000001"/>
    <d v="2015-10-13T10:00:00"/>
    <n v="1.5590900000000001"/>
    <x v="258"/>
  </r>
  <r>
    <s v="sell"/>
    <x v="3"/>
    <n v="0.01"/>
    <n v="0.03"/>
    <d v="2015-10-13T12:48:00"/>
    <n v="1.5575600000000001"/>
    <d v="2015-10-13T15:46:00"/>
    <n v="1.5651900000000001"/>
    <x v="259"/>
  </r>
  <r>
    <s v="sell"/>
    <x v="4"/>
    <n v="0.04"/>
    <n v="0.09"/>
    <d v="2015-10-13T16:30:00"/>
    <n v="1.5576300000000001"/>
    <d v="2015-10-14T00:02:00"/>
    <n v="1.5773999999999999"/>
    <x v="260"/>
  </r>
  <r>
    <s v="buy"/>
    <x v="1"/>
    <n v="0.01"/>
    <n v="0.02"/>
    <d v="2015-10-14T00:15:00"/>
    <n v="1.58016"/>
    <d v="2015-10-14T00:55:00"/>
    <n v="1.5768200000000001"/>
    <x v="261"/>
  </r>
  <r>
    <s v="buy"/>
    <x v="2"/>
    <n v="0.01"/>
    <n v="0.01"/>
    <d v="2015-10-14T10:31:00"/>
    <n v="1.57128"/>
    <d v="2015-10-14T10:31:00"/>
    <n v="1.57128"/>
    <x v="262"/>
  </r>
  <r>
    <s v="sell"/>
    <x v="1"/>
    <n v="0.01"/>
    <n v="0.02"/>
    <d v="2015-10-14T11:00:00"/>
    <n v="1.5701799999999999"/>
    <d v="2015-10-14T11:19:00"/>
    <n v="1.57378"/>
    <x v="263"/>
  </r>
  <r>
    <s v="sell"/>
    <x v="2"/>
    <n v="0.01"/>
    <n v="0.01"/>
    <d v="2015-10-14T16:32:00"/>
    <n v="1.57555"/>
    <d v="2015-10-14T16:32:00"/>
    <n v="1.57555"/>
    <x v="264"/>
  </r>
  <r>
    <s v="sell"/>
    <x v="1"/>
    <n v="0.01"/>
    <n v="0.02"/>
    <d v="2015-10-14T18:46:00"/>
    <n v="1.57314"/>
    <d v="2015-10-14T20:30:00"/>
    <n v="1.5764400000000001"/>
    <x v="265"/>
  </r>
  <r>
    <s v="buy"/>
    <x v="3"/>
    <n v="0.01"/>
    <n v="0.03"/>
    <d v="2015-10-14T22:00:00"/>
    <n v="1.5719399999999999"/>
    <d v="2015-10-15T05:43:00"/>
    <n v="1.5626899999999999"/>
    <x v="266"/>
  </r>
  <r>
    <s v="buy"/>
    <x v="1"/>
    <n v="0.01"/>
    <n v="0.02"/>
    <d v="2015-10-15T09:02:00"/>
    <n v="1.5671200000000001"/>
    <d v="2015-10-15T10:34:00"/>
    <n v="1.55505"/>
    <x v="267"/>
  </r>
  <r>
    <s v="sell"/>
    <x v="2"/>
    <n v="0.01"/>
    <n v="0.01"/>
    <d v="2015-10-15T15:31:00"/>
    <n v="1.5608500000000001"/>
    <d v="2015-10-15T15:31:00"/>
    <n v="1.5608500000000001"/>
    <x v="268"/>
  </r>
  <r>
    <s v="buy"/>
    <x v="2"/>
    <n v="0.01"/>
    <n v="0.01"/>
    <d v="2015-10-16T09:30:00"/>
    <n v="1.56114"/>
    <d v="2015-10-16T09:30:00"/>
    <n v="1.56114"/>
    <x v="269"/>
  </r>
  <r>
    <s v="sell"/>
    <x v="1"/>
    <n v="0.01"/>
    <n v="0.02"/>
    <d v="2015-10-16T14:31:00"/>
    <n v="1.56223"/>
    <d v="2015-10-16T18:02:00"/>
    <n v="1.5655600000000001"/>
    <x v="270"/>
  </r>
  <r>
    <s v="buy"/>
    <x v="4"/>
    <n v="0.04"/>
    <n v="0.09"/>
    <d v="2015-10-19T03:45:00"/>
    <n v="1.5697399999999999"/>
    <d v="2015-10-19T12:37:00"/>
    <n v="1.5513600000000001"/>
    <x v="271"/>
  </r>
  <r>
    <s v="buy"/>
    <x v="1"/>
    <n v="0.01"/>
    <n v="0.02"/>
    <d v="2015-10-20T11:00:00"/>
    <n v="1.56111"/>
    <d v="2015-10-20T16:46:00"/>
    <n v="1.55779"/>
    <x v="272"/>
  </r>
  <r>
    <s v="buy"/>
    <x v="2"/>
    <n v="0.01"/>
    <n v="0.01"/>
    <d v="2015-10-20T17:00:00"/>
    <n v="1.5620000000000001"/>
    <d v="2015-10-20T17:00:00"/>
    <n v="1.5620000000000001"/>
    <x v="273"/>
  </r>
  <r>
    <s v="sell"/>
    <x v="1"/>
    <n v="0.01"/>
    <n v="0.02"/>
    <d v="2015-10-22T04:01:00"/>
    <n v="1.5688500000000001"/>
    <d v="2015-10-22T07:04:00"/>
    <n v="1.5746599999999999"/>
    <x v="274"/>
  </r>
  <r>
    <s v="sell"/>
    <x v="2"/>
    <n v="0.01"/>
    <n v="0.01"/>
    <d v="2015-10-22T17:00:00"/>
    <n v="1.54539"/>
    <d v="2015-10-22T17:00:00"/>
    <n v="1.54539"/>
    <x v="275"/>
  </r>
  <r>
    <s v="buy"/>
    <x v="0"/>
    <n v="0.02"/>
    <n v="0.05"/>
    <d v="2015-10-23T04:00:00"/>
    <n v="1.536"/>
    <d v="2015-10-23T09:33:00"/>
    <n v="1.52481"/>
    <x v="276"/>
  </r>
  <r>
    <s v="sell"/>
    <x v="2"/>
    <n v="0.01"/>
    <n v="0.01"/>
    <d v="2015-10-23T16:01:00"/>
    <n v="1.52789"/>
    <d v="2015-10-23T16:01:00"/>
    <n v="1.52789"/>
    <x v="277"/>
  </r>
  <r>
    <s v="sell"/>
    <x v="2"/>
    <n v="0.01"/>
    <n v="0.01"/>
    <d v="2015-10-26T03:31:00"/>
    <n v="1.52136"/>
    <d v="2015-10-26T03:31:00"/>
    <n v="1.52136"/>
    <x v="278"/>
  </r>
  <r>
    <s v="sell"/>
    <x v="2"/>
    <n v="0.01"/>
    <n v="0.01"/>
    <d v="2015-10-26T10:01:00"/>
    <n v="1.51962"/>
    <d v="2015-10-26T10:01:00"/>
    <n v="1.51962"/>
    <x v="279"/>
  </r>
  <r>
    <s v="buy"/>
    <x v="2"/>
    <n v="0.01"/>
    <n v="0.01"/>
    <d v="2015-10-27T17:46:00"/>
    <n v="1.5295099999999999"/>
    <d v="2015-10-27T17:46:00"/>
    <n v="1.5295099999999999"/>
    <x v="280"/>
  </r>
  <r>
    <s v="sell"/>
    <x v="2"/>
    <n v="0.01"/>
    <n v="0.01"/>
    <d v="2015-10-28T18:00:00"/>
    <n v="1.5489900000000001"/>
    <d v="2015-10-28T18:00:00"/>
    <n v="1.5489900000000001"/>
    <x v="281"/>
  </r>
  <r>
    <s v="buy"/>
    <x v="1"/>
    <n v="0.01"/>
    <n v="0.02"/>
    <d v="2015-10-28T21:30:00"/>
    <n v="1.5383100000000001"/>
    <d v="2015-10-28T23:00:00"/>
    <n v="1.53498"/>
    <x v="282"/>
  </r>
  <r>
    <s v="buy"/>
    <x v="2"/>
    <n v="0.01"/>
    <n v="0.01"/>
    <d v="2015-10-29T11:01:00"/>
    <n v="1.5438700000000001"/>
    <d v="2015-10-29T11:01:00"/>
    <n v="1.5438700000000001"/>
    <x v="283"/>
  </r>
  <r>
    <s v="sell"/>
    <x v="2"/>
    <n v="0.01"/>
    <n v="0.01"/>
    <d v="2015-10-30T02:02:00"/>
    <n v="1.5488"/>
    <d v="2015-10-30T02:02:00"/>
    <n v="1.5488"/>
    <x v="284"/>
  </r>
  <r>
    <s v="sell"/>
    <x v="3"/>
    <n v="0.01"/>
    <n v="0.03"/>
    <d v="2015-10-30T09:33:00"/>
    <n v="1.54314"/>
    <d v="2015-10-30T15:17:00"/>
    <n v="1.5537399999999999"/>
    <x v="285"/>
  </r>
  <r>
    <s v="sell"/>
    <x v="1"/>
    <n v="0.01"/>
    <n v="0.02"/>
    <d v="2015-10-30T21:32:00"/>
    <n v="1.54051"/>
    <d v="2015-11-02T00:02:00"/>
    <n v="1.54681"/>
    <x v="286"/>
  </r>
  <r>
    <s v="buy"/>
    <x v="1"/>
    <n v="0.01"/>
    <n v="0.02"/>
    <d v="2015-11-02T08:47:00"/>
    <n v="1.5470900000000001"/>
    <d v="2015-11-02T09:19:00"/>
    <n v="1.54379"/>
    <x v="287"/>
  </r>
  <r>
    <s v="sell"/>
    <x v="1"/>
    <n v="0.01"/>
    <n v="0.02"/>
    <d v="2015-11-02T11:03:00"/>
    <n v="1.5420700000000001"/>
    <d v="2015-11-02T13:39:00"/>
    <n v="1.54541"/>
    <x v="288"/>
  </r>
  <r>
    <s v="sell"/>
    <x v="2"/>
    <n v="0.01"/>
    <n v="0.01"/>
    <d v="2015-11-03T08:01:00"/>
    <n v="1.52888"/>
    <d v="2015-11-03T08:01:00"/>
    <n v="1.52888"/>
    <x v="289"/>
  </r>
  <r>
    <s v="buy"/>
    <x v="2"/>
    <n v="0.01"/>
    <n v="0.01"/>
    <d v="2015-11-05T09:02:00"/>
    <n v="1.52119"/>
    <d v="2015-11-05T09:02:00"/>
    <n v="1.52119"/>
    <x v="290"/>
  </r>
  <r>
    <s v="buy"/>
    <x v="2"/>
    <n v="0.01"/>
    <n v="0.01"/>
    <d v="2015-11-05T16:31:00"/>
    <n v="1.5197400000000001"/>
    <d v="2015-11-05T16:31:00"/>
    <n v="1.5197400000000001"/>
    <x v="291"/>
  </r>
  <r>
    <s v="sell"/>
    <x v="2"/>
    <n v="0.01"/>
    <n v="0.01"/>
    <d v="2015-11-06T14:16:00"/>
    <n v="1.5196799999999999"/>
    <d v="2015-11-06T14:16:00"/>
    <n v="1.5196799999999999"/>
    <x v="292"/>
  </r>
  <r>
    <s v="buy"/>
    <x v="2"/>
    <n v="0.01"/>
    <n v="0.01"/>
    <d v="2015-11-06T16:02:00"/>
    <n v="1.5214300000000001"/>
    <d v="2015-11-06T16:02:00"/>
    <n v="1.5214300000000001"/>
    <x v="293"/>
  </r>
  <r>
    <s v="sell"/>
    <x v="2"/>
    <n v="0.01"/>
    <n v="0.01"/>
    <d v="2015-11-12T01:46:00"/>
    <n v="1.50803"/>
    <d v="2015-11-12T01:46:00"/>
    <n v="1.50803"/>
    <x v="294"/>
  </r>
  <r>
    <s v="buy"/>
    <x v="2"/>
    <n v="0.01"/>
    <n v="0.01"/>
    <d v="2015-11-12T15:15:00"/>
    <n v="1.51342"/>
    <d v="2015-11-12T15:15:00"/>
    <n v="1.51342"/>
    <x v="295"/>
  </r>
  <r>
    <s v="buy"/>
    <x v="2"/>
    <n v="0.01"/>
    <n v="0.01"/>
    <d v="2015-11-13T11:16:00"/>
    <n v="1.50905"/>
    <d v="2015-11-13T11:16:00"/>
    <n v="1.50905"/>
    <x v="296"/>
  </r>
  <r>
    <s v="sell"/>
    <x v="2"/>
    <n v="0.01"/>
    <n v="0.01"/>
    <d v="2015-11-17T11:01:00"/>
    <n v="1.50058"/>
    <d v="2015-11-17T11:01:00"/>
    <n v="1.50058"/>
    <x v="297"/>
  </r>
  <r>
    <s v="sell"/>
    <x v="3"/>
    <n v="0.01"/>
    <n v="0.03"/>
    <d v="2015-11-17T14:15:00"/>
    <n v="1.49566"/>
    <d v="2015-11-18T10:16:00"/>
    <n v="1.50264"/>
    <x v="298"/>
  </r>
  <r>
    <s v="buy"/>
    <x v="2"/>
    <n v="0.01"/>
    <n v="0.01"/>
    <d v="2015-11-17T17:00:00"/>
    <n v="1.49613"/>
    <d v="2015-11-17T17:00:00"/>
    <n v="1.49613"/>
    <x v="299"/>
  </r>
  <r>
    <s v="sell"/>
    <x v="2"/>
    <n v="0.01"/>
    <n v="0.01"/>
    <d v="2015-11-19T15:46:00"/>
    <n v="1.4925200000000001"/>
    <d v="2015-11-19T15:46:00"/>
    <n v="1.4925200000000001"/>
    <x v="300"/>
  </r>
  <r>
    <s v="sell"/>
    <x v="1"/>
    <n v="0.01"/>
    <n v="0.02"/>
    <d v="2015-11-23T13:16:00"/>
    <n v="1.4764900000000001"/>
    <d v="2015-11-23T14:25:00"/>
    <n v="1.4798100000000001"/>
    <x v="301"/>
  </r>
  <r>
    <s v="sell"/>
    <x v="1"/>
    <n v="0.01"/>
    <n v="0.02"/>
    <d v="2015-11-23T17:00:00"/>
    <n v="1.4753499999999999"/>
    <d v="2015-11-23T21:26:00"/>
    <n v="1.4786600000000001"/>
    <x v="302"/>
  </r>
  <r>
    <s v="buy"/>
    <x v="2"/>
    <n v="0.01"/>
    <n v="0.01"/>
    <d v="2015-11-27T07:32:00"/>
    <n v="1.4711099999999999"/>
    <d v="2015-11-27T07:32:00"/>
    <n v="1.4711099999999999"/>
    <x v="303"/>
  </r>
  <r>
    <s v="sell"/>
    <x v="2"/>
    <n v="0.01"/>
    <n v="0.01"/>
    <d v="2015-12-03T21:16:00"/>
    <n v="1.49081"/>
    <d v="2015-12-03T21:16:00"/>
    <n v="1.49081"/>
    <x v="304"/>
  </r>
  <r>
    <s v="buy"/>
    <x v="2"/>
    <n v="0.01"/>
    <n v="0.01"/>
    <d v="2015-12-04T17:01:00"/>
    <n v="1.4813099999999999"/>
    <d v="2015-12-04T17:01:00"/>
    <n v="1.4813099999999999"/>
    <x v="305"/>
  </r>
  <r>
    <s v="buy"/>
    <x v="2"/>
    <n v="0.01"/>
    <n v="0.01"/>
    <d v="2015-12-07T16:01:00"/>
    <n v="1.4874799999999999"/>
    <d v="2015-12-07T16:01:00"/>
    <n v="1.4874799999999999"/>
    <x v="306"/>
  </r>
  <r>
    <s v="buy"/>
    <x v="2"/>
    <n v="0.01"/>
    <n v="0.01"/>
    <d v="2015-12-08T14:17:00"/>
    <n v="1.51085"/>
    <d v="2015-12-08T14:17:00"/>
    <n v="1.51085"/>
    <x v="307"/>
  </r>
  <r>
    <s v="buy"/>
    <x v="2"/>
    <n v="0.01"/>
    <n v="0.01"/>
    <d v="2015-12-08T14:46:00"/>
    <n v="1.5132099999999999"/>
    <d v="2015-12-08T14:46:00"/>
    <n v="1.5132099999999999"/>
    <x v="308"/>
  </r>
  <r>
    <s v="sell"/>
    <x v="2"/>
    <n v="0.01"/>
    <n v="0.01"/>
    <d v="2015-12-08T15:46:00"/>
    <n v="1.50915"/>
    <d v="2015-12-08T15:46:00"/>
    <n v="1.50915"/>
    <x v="309"/>
  </r>
  <r>
    <s v="sell"/>
    <x v="3"/>
    <n v="0.01"/>
    <n v="0.03"/>
    <d v="2015-12-08T17:00:00"/>
    <n v="1.50457"/>
    <d v="2015-12-08T20:00:00"/>
    <n v="1.51149"/>
    <x v="310"/>
  </r>
  <r>
    <s v="buy"/>
    <x v="2"/>
    <n v="0.01"/>
    <n v="0.01"/>
    <d v="2015-12-09T07:01:00"/>
    <n v="1.5123500000000001"/>
    <d v="2015-12-09T07:01:00"/>
    <n v="1.5123500000000001"/>
    <x v="311"/>
  </r>
  <r>
    <s v="buy"/>
    <x v="2"/>
    <n v="0.01"/>
    <n v="0.01"/>
    <d v="2015-12-09T09:46:00"/>
    <n v="1.5159800000000001"/>
    <d v="2015-12-09T09:46:00"/>
    <n v="1.5159800000000001"/>
    <x v="312"/>
  </r>
  <r>
    <s v="buy"/>
    <x v="2"/>
    <n v="0.01"/>
    <n v="0.01"/>
    <d v="2015-12-09T17:45:00"/>
    <n v="1.52345"/>
    <d v="2015-12-09T17:45:00"/>
    <n v="1.52345"/>
    <x v="313"/>
  </r>
  <r>
    <s v="sell"/>
    <x v="2"/>
    <n v="0.01"/>
    <n v="0.01"/>
    <d v="2015-12-10T08:17:00"/>
    <n v="1.5080499999999999"/>
    <d v="2015-12-10T08:17:00"/>
    <n v="1.5080499999999999"/>
    <x v="314"/>
  </r>
  <r>
    <s v="sell"/>
    <x v="2"/>
    <n v="0.01"/>
    <n v="0.01"/>
    <d v="2015-12-10T11:17:00"/>
    <n v="1.5022599999999999"/>
    <d v="2015-12-10T11:17:00"/>
    <n v="1.5022599999999999"/>
    <x v="315"/>
  </r>
  <r>
    <s v="sell"/>
    <x v="6"/>
    <n v="0.28000000000000003"/>
    <n v="0.45"/>
    <d v="2015-12-10T16:45:00"/>
    <n v="1.4967600000000001"/>
    <d v="2015-12-11T19:39:00"/>
    <n v="1.5275000000000001"/>
    <x v="316"/>
  </r>
  <r>
    <s v="buy"/>
    <x v="2"/>
    <n v="0.01"/>
    <n v="0.01"/>
    <d v="2015-12-10T17:30:00"/>
    <n v="1.4983599999999999"/>
    <d v="2015-12-10T17:30:00"/>
    <n v="1.4983599999999999"/>
    <x v="317"/>
  </r>
  <r>
    <s v="buy"/>
    <x v="1"/>
    <n v="0.01"/>
    <n v="0.02"/>
    <d v="2015-12-11T12:47:00"/>
    <n v="1.5208200000000001"/>
    <d v="2015-12-11T14:19:00"/>
    <n v="1.5175099999999999"/>
    <x v="318"/>
  </r>
  <r>
    <s v="buy"/>
    <x v="2"/>
    <n v="0.01"/>
    <n v="0.01"/>
    <d v="2015-12-13T23:16:00"/>
    <n v="1.5282100000000001"/>
    <d v="2015-12-13T23:16:00"/>
    <n v="1.5282100000000001"/>
    <x v="319"/>
  </r>
  <r>
    <s v="buy"/>
    <x v="2"/>
    <n v="0.01"/>
    <n v="0.01"/>
    <d v="2015-12-14T00:17:00"/>
    <n v="1.5306599999999999"/>
    <d v="2015-12-14T00:17:00"/>
    <n v="1.5306599999999999"/>
    <x v="320"/>
  </r>
  <r>
    <s v="buy"/>
    <x v="2"/>
    <n v="0.01"/>
    <n v="0.01"/>
    <d v="2015-12-14T11:01:00"/>
    <n v="1.5187999999999999"/>
    <d v="2015-12-14T11:01:00"/>
    <n v="1.5187999999999999"/>
    <x v="321"/>
  </r>
  <r>
    <s v="buy"/>
    <x v="2"/>
    <n v="0.01"/>
    <n v="0.01"/>
    <d v="2016-01-15T02:01:00"/>
    <n v="1.5570900000000001"/>
    <d v="2016-01-15T02:01:00"/>
    <n v="1.5570900000000001"/>
    <x v="322"/>
  </r>
  <r>
    <s v="buy"/>
    <x v="2"/>
    <n v="0.01"/>
    <n v="0.01"/>
    <d v="2016-01-15T03:31:00"/>
    <n v="1.5604800000000001"/>
    <d v="2016-01-15T03:31:00"/>
    <n v="1.5604800000000001"/>
    <x v="323"/>
  </r>
  <r>
    <s v="buy"/>
    <x v="2"/>
    <n v="0.01"/>
    <n v="0.01"/>
    <d v="2016-01-15T04:30:00"/>
    <n v="1.56427"/>
    <d v="2016-01-15T04:30:00"/>
    <n v="1.56427"/>
    <x v="324"/>
  </r>
  <r>
    <s v="sell"/>
    <x v="2"/>
    <n v="0.01"/>
    <n v="0.01"/>
    <d v="2016-01-15T05:32:00"/>
    <n v="1.5669599999999999"/>
    <d v="2016-01-15T05:32:00"/>
    <n v="1.5669599999999999"/>
    <x v="325"/>
  </r>
  <r>
    <s v="buy"/>
    <x v="2"/>
    <n v="0.01"/>
    <n v="0.01"/>
    <d v="2016-01-15T13:33:00"/>
    <n v="1.5880300000000001"/>
    <d v="2016-01-15T13:33:00"/>
    <n v="1.5880300000000001"/>
    <x v="326"/>
  </r>
  <r>
    <s v="sell"/>
    <x v="1"/>
    <n v="0.01"/>
    <n v="0.02"/>
    <d v="2016-01-15T13:48:00"/>
    <n v="1.58649"/>
    <d v="2016-01-15T14:46:00"/>
    <n v="1.5919099999999999"/>
    <x v="327"/>
  </r>
  <r>
    <s v="sell"/>
    <x v="1"/>
    <n v="0.01"/>
    <n v="0.02"/>
    <d v="2016-01-18T06:15:00"/>
    <n v="1.57491"/>
    <d v="2016-01-18T06:55:00"/>
    <n v="1.5783499999999999"/>
    <x v="328"/>
  </r>
  <r>
    <s v="sell"/>
    <x v="3"/>
    <n v="0.01"/>
    <n v="0.03"/>
    <d v="2016-01-18T10:16:00"/>
    <n v="1.58094"/>
    <d v="2016-01-18T18:51:00"/>
    <n v="1.58786"/>
    <x v="329"/>
  </r>
  <r>
    <s v="buy"/>
    <x v="2"/>
    <n v="0.01"/>
    <n v="0.01"/>
    <d v="2016-01-19T08:30:00"/>
    <n v="1.5721499999999999"/>
    <d v="2016-01-19T08:30:00"/>
    <n v="1.5721499999999999"/>
    <x v="330"/>
  </r>
  <r>
    <s v="buy"/>
    <x v="2"/>
    <n v="0.01"/>
    <n v="0.01"/>
    <d v="2016-01-19T11:47:00"/>
    <n v="1.56637"/>
    <d v="2016-01-19T11:47:00"/>
    <n v="1.56637"/>
    <x v="331"/>
  </r>
  <r>
    <s v="sell"/>
    <x v="6"/>
    <n v="0.28000000000000003"/>
    <n v="0.45"/>
    <d v="2016-01-19T13:16:00"/>
    <n v="1.56429"/>
    <d v="2016-01-20T05:45:00"/>
    <n v="1.5937399999999999"/>
    <x v="332"/>
  </r>
  <r>
    <s v="buy"/>
    <x v="2"/>
    <n v="0.01"/>
    <n v="0.01"/>
    <d v="2016-01-19T14:01:00"/>
    <n v="1.5692699999999999"/>
    <d v="2016-01-19T14:01:00"/>
    <n v="1.5692699999999999"/>
    <x v="333"/>
  </r>
  <r>
    <s v="buy"/>
    <x v="2"/>
    <n v="0.01"/>
    <n v="0.01"/>
    <d v="2016-01-19T18:46:00"/>
    <n v="1.57738"/>
    <d v="2016-01-19T18:46:00"/>
    <n v="1.57738"/>
    <x v="334"/>
  </r>
  <r>
    <s v="buy"/>
    <x v="2"/>
    <n v="0.01"/>
    <n v="0.01"/>
    <d v="2016-01-20T03:15:00"/>
    <n v="1.58466"/>
    <d v="2016-01-20T03:15:00"/>
    <n v="1.58466"/>
    <x v="335"/>
  </r>
  <r>
    <s v="buy"/>
    <x v="3"/>
    <n v="0.01"/>
    <n v="0.03"/>
    <d v="2016-01-20T11:15:00"/>
    <n v="1.5948800000000001"/>
    <d v="2016-01-20T15:03:00"/>
    <n v="1.5879300000000001"/>
    <x v="336"/>
  </r>
  <r>
    <s v="sell"/>
    <x v="2"/>
    <n v="0.01"/>
    <n v="0.01"/>
    <d v="2016-01-21T00:30:00"/>
    <n v="1.5705499999999999"/>
    <d v="2016-01-21T00:30:00"/>
    <n v="1.5705499999999999"/>
    <x v="337"/>
  </r>
  <r>
    <s v="buy"/>
    <x v="2"/>
    <n v="0.01"/>
    <n v="0.01"/>
    <d v="2016-01-21T05:01:00"/>
    <n v="1.5756399999999999"/>
    <d v="2016-01-21T05:01:00"/>
    <n v="1.5756399999999999"/>
    <x v="338"/>
  </r>
  <r>
    <s v="sell"/>
    <x v="1"/>
    <n v="0.01"/>
    <n v="0.02"/>
    <d v="2016-01-21T07:31:00"/>
    <n v="1.58063"/>
    <d v="2016-01-21T08:30:00"/>
    <n v="1.5839700000000001"/>
    <x v="339"/>
  </r>
  <r>
    <s v="buy"/>
    <x v="2"/>
    <n v="0.01"/>
    <n v="0.01"/>
    <d v="2016-01-21T07:48:00"/>
    <n v="1.5823499999999999"/>
    <d v="2016-01-21T07:48:00"/>
    <n v="1.5823499999999999"/>
    <x v="340"/>
  </r>
  <r>
    <s v="buy"/>
    <x v="2"/>
    <n v="0.01"/>
    <n v="0.01"/>
    <d v="2016-01-21T08:30:00"/>
    <n v="1.5846"/>
    <d v="2016-01-21T08:30:00"/>
    <n v="1.5846"/>
    <x v="341"/>
  </r>
  <r>
    <s v="sell"/>
    <x v="2"/>
    <n v="0.01"/>
    <n v="0.01"/>
    <d v="2016-01-21T14:01:00"/>
    <n v="1.57717"/>
    <d v="2016-01-21T14:01:00"/>
    <n v="1.57717"/>
    <x v="342"/>
  </r>
  <r>
    <s v="buy"/>
    <x v="2"/>
    <n v="0.01"/>
    <n v="0.01"/>
    <d v="2016-01-21T17:00:00"/>
    <n v="1.5585800000000001"/>
    <d v="2016-01-21T17:00:00"/>
    <n v="1.5585800000000001"/>
    <x v="343"/>
  </r>
  <r>
    <s v="buy"/>
    <x v="4"/>
    <n v="0.04"/>
    <n v="0.09"/>
    <d v="2016-01-21T22:16:00"/>
    <n v="1.5531600000000001"/>
    <d v="2016-01-22T15:45:00"/>
    <n v="1.53647"/>
    <x v="344"/>
  </r>
  <r>
    <s v="sell"/>
    <x v="2"/>
    <n v="0.01"/>
    <n v="0.01"/>
    <d v="2016-01-22T00:31:00"/>
    <n v="1.55125"/>
    <d v="2016-01-22T00:31:00"/>
    <n v="1.55125"/>
    <x v="345"/>
  </r>
  <r>
    <s v="buy"/>
    <x v="1"/>
    <n v="0.01"/>
    <n v="0.02"/>
    <d v="2016-01-25T17:01:00"/>
    <n v="1.5547500000000001"/>
    <d v="2016-01-25T19:04:00"/>
    <n v="1.55142"/>
    <x v="346"/>
  </r>
  <r>
    <s v="sell"/>
    <x v="2"/>
    <n v="0.01"/>
    <n v="0.01"/>
    <d v="2016-01-25T17:30:00"/>
    <n v="1.5533999999999999"/>
    <d v="2016-01-25T17:30:00"/>
    <n v="1.5533999999999999"/>
    <x v="347"/>
  </r>
  <r>
    <s v="buy"/>
    <x v="5"/>
    <n v="0.08"/>
    <n v="0.16999999999999998"/>
    <d v="2016-01-26T10:30:00"/>
    <n v="1.55897"/>
    <d v="2016-01-27T18:07:00"/>
    <n v="1.5369200000000001"/>
    <x v="348"/>
  </r>
  <r>
    <s v="sell"/>
    <x v="3"/>
    <n v="0.01"/>
    <n v="0.03"/>
    <d v="2016-01-26T18:16:00"/>
    <n v="1.54619"/>
    <d v="2016-01-27T00:05:00"/>
    <n v="1.5534699999999999"/>
    <x v="349"/>
  </r>
  <r>
    <s v="sell"/>
    <x v="2"/>
    <n v="0.01"/>
    <n v="0.01"/>
    <d v="2016-01-27T06:17:00"/>
    <n v="1.5463100000000001"/>
    <d v="2016-01-27T06:17:00"/>
    <n v="1.5463100000000001"/>
    <x v="350"/>
  </r>
  <r>
    <s v="sell"/>
    <x v="2"/>
    <n v="0.01"/>
    <n v="0.01"/>
    <d v="2016-01-27T06:30:00"/>
    <n v="1.54433"/>
    <d v="2016-01-27T06:30:00"/>
    <n v="1.54433"/>
    <x v="351"/>
  </r>
  <r>
    <s v="sell"/>
    <x v="2"/>
    <n v="0.01"/>
    <n v="0.01"/>
    <d v="2016-01-27T11:15:00"/>
    <n v="1.54569"/>
    <d v="2016-01-27T11:15:00"/>
    <n v="1.54569"/>
    <x v="352"/>
  </r>
  <r>
    <s v="sell"/>
    <x v="2"/>
    <n v="0.01"/>
    <n v="0.01"/>
    <d v="2016-01-27T17:30:00"/>
    <n v="1.5394099999999999"/>
    <d v="2016-01-27T17:30:00"/>
    <n v="1.5394099999999999"/>
    <x v="353"/>
  </r>
  <r>
    <s v="buy"/>
    <x v="1"/>
    <n v="0.01"/>
    <n v="0.02"/>
    <d v="2016-01-28T08:16:00"/>
    <n v="1.5437099999999999"/>
    <d v="2016-01-28T09:24:00"/>
    <n v="1.53657"/>
    <x v="354"/>
  </r>
  <r>
    <s v="buy"/>
    <x v="2"/>
    <n v="0.01"/>
    <n v="0.01"/>
    <d v="2016-01-28T11:16:00"/>
    <n v="1.5396799999999999"/>
    <d v="2016-01-28T11:16:00"/>
    <n v="1.5396799999999999"/>
    <x v="355"/>
  </r>
  <r>
    <s v="buy"/>
    <x v="2"/>
    <n v="0.01"/>
    <n v="0.01"/>
    <d v="2016-01-28T12:03:00"/>
    <n v="1.5425"/>
    <d v="2016-01-28T12:03:00"/>
    <n v="1.5425"/>
    <x v="356"/>
  </r>
  <r>
    <s v="sell"/>
    <x v="1"/>
    <n v="0.01"/>
    <n v="0.02"/>
    <d v="2016-01-28T12:31:00"/>
    <n v="1.5415300000000001"/>
    <d v="2016-01-28T13:00:00"/>
    <n v="1.54487"/>
    <x v="357"/>
  </r>
  <r>
    <s v="buy"/>
    <x v="2"/>
    <n v="0.01"/>
    <n v="0.01"/>
    <d v="2016-01-29T05:16:00"/>
    <n v="1.54383"/>
    <d v="2016-01-29T05:16:00"/>
    <n v="1.54383"/>
    <x v="358"/>
  </r>
  <r>
    <s v="sell"/>
    <x v="2"/>
    <n v="0.01"/>
    <n v="0.01"/>
    <d v="2016-01-29T06:01:00"/>
    <n v="1.5385200000000001"/>
    <d v="2016-01-29T06:01:00"/>
    <n v="1.5385200000000001"/>
    <x v="359"/>
  </r>
  <r>
    <s v="sell"/>
    <x v="2"/>
    <n v="0.01"/>
    <n v="0.01"/>
    <d v="2016-01-29T06:45:00"/>
    <n v="1.5304800000000001"/>
    <d v="2016-01-29T06:45:00"/>
    <n v="1.5304800000000001"/>
    <x v="360"/>
  </r>
  <r>
    <s v="sell"/>
    <x v="2"/>
    <n v="0.01"/>
    <n v="0.01"/>
    <d v="2016-01-29T09:00:00"/>
    <n v="1.53009"/>
    <d v="2016-01-29T09:00:00"/>
    <n v="1.53009"/>
    <x v="361"/>
  </r>
  <r>
    <s v="sell"/>
    <x v="3"/>
    <n v="0.01"/>
    <n v="0.03"/>
    <d v="2016-01-29T10:00:00"/>
    <n v="1.5331300000000001"/>
    <d v="2016-01-29T11:31:00"/>
    <n v="1.5403800000000001"/>
    <x v="362"/>
  </r>
  <r>
    <s v="buy"/>
    <x v="2"/>
    <n v="0.01"/>
    <n v="0.01"/>
    <d v="2016-01-29T10:32:00"/>
    <n v="1.5363599999999999"/>
    <d v="2016-01-29T10:32:00"/>
    <n v="1.5363599999999999"/>
    <x v="363"/>
  </r>
  <r>
    <s v="sell"/>
    <x v="2"/>
    <n v="0.01"/>
    <n v="0.01"/>
    <d v="2016-01-29T15:00:00"/>
    <n v="1.53257"/>
    <d v="2016-01-29T15:00:00"/>
    <n v="1.53257"/>
    <x v="364"/>
  </r>
  <r>
    <s v="sell"/>
    <x v="3"/>
    <n v="0.01"/>
    <n v="0.03"/>
    <d v="2016-02-01T09:31:00"/>
    <n v="1.5323800000000001"/>
    <d v="2016-02-01T13:45:00"/>
    <n v="1.53931"/>
    <x v="365"/>
  </r>
  <r>
    <s v="sell"/>
    <x v="2"/>
    <n v="0.01"/>
    <n v="0.01"/>
    <d v="2016-02-02T11:16:00"/>
    <n v="1.54711"/>
    <d v="2016-02-02T11:16:00"/>
    <n v="1.54711"/>
    <x v="366"/>
  </r>
  <r>
    <s v="buy"/>
    <x v="1"/>
    <n v="0.01"/>
    <n v="0.02"/>
    <d v="2016-02-02T12:15:00"/>
    <n v="1.54847"/>
    <d v="2016-02-02T14:00:00"/>
    <n v="1.5451600000000001"/>
    <x v="367"/>
  </r>
  <r>
    <s v="sell"/>
    <x v="0"/>
    <n v="0.02"/>
    <n v="0.05"/>
    <d v="2016-02-02T17:15:00"/>
    <n v="1.5439499999999999"/>
    <d v="2016-02-03T05:45:00"/>
    <n v="1.5560099999999999"/>
    <x v="368"/>
  </r>
  <r>
    <s v="buy"/>
    <x v="2"/>
    <n v="0.01"/>
    <n v="0.01"/>
    <d v="2016-02-02T17:46:00"/>
    <n v="1.5454600000000001"/>
    <d v="2016-02-02T17:46:00"/>
    <n v="1.5454600000000001"/>
    <x v="369"/>
  </r>
  <r>
    <s v="sell"/>
    <x v="2"/>
    <n v="0.01"/>
    <n v="0.01"/>
    <d v="2016-02-03T09:00:00"/>
    <n v="1.54647"/>
    <d v="2016-02-03T09:00:00"/>
    <n v="1.54647"/>
    <x v="370"/>
  </r>
  <r>
    <s v="buy"/>
    <x v="2"/>
    <n v="0.01"/>
    <n v="0.01"/>
    <d v="2016-02-03T15:45:00"/>
    <n v="1.54756"/>
    <d v="2016-02-03T15:45:00"/>
    <n v="1.54756"/>
    <x v="371"/>
  </r>
  <r>
    <s v="sell"/>
    <x v="0"/>
    <n v="0.02"/>
    <n v="0.05"/>
    <d v="2016-02-05T10:46:00"/>
    <n v="1.55572"/>
    <d v="2016-02-05T19:48:00"/>
    <n v="1.57534"/>
    <x v="372"/>
  </r>
  <r>
    <s v="buy"/>
    <x v="2"/>
    <n v="0.01"/>
    <n v="0.01"/>
    <d v="2016-02-05T18:45:00"/>
    <n v="1.57362"/>
    <d v="2016-02-05T18:45:00"/>
    <n v="1.57362"/>
    <x v="373"/>
  </r>
  <r>
    <s v="sell"/>
    <x v="5"/>
    <n v="0.08"/>
    <n v="0.16999999999999998"/>
    <d v="2016-02-08T12:30:00"/>
    <n v="1.56806"/>
    <d v="2016-02-09T04:16:00"/>
    <n v="1.5969100000000001"/>
    <x v="374"/>
  </r>
  <r>
    <s v="sell"/>
    <x v="2"/>
    <n v="0.01"/>
    <n v="0.01"/>
    <d v="2016-02-09T08:45:00"/>
    <n v="1.58443"/>
    <d v="2016-02-09T08:45:00"/>
    <n v="1.58443"/>
    <x v="375"/>
  </r>
  <r>
    <s v="buy"/>
    <x v="2"/>
    <n v="0.01"/>
    <n v="0.01"/>
    <d v="2016-02-09T13:45:00"/>
    <n v="1.60446"/>
    <d v="2016-02-09T13:45:00"/>
    <n v="1.60446"/>
    <x v="376"/>
  </r>
  <r>
    <s v="sell"/>
    <x v="2"/>
    <n v="0.01"/>
    <n v="0.01"/>
    <d v="2016-02-09T14:15:00"/>
    <n v="1.6080399999999999"/>
    <d v="2016-02-09T14:15:00"/>
    <n v="1.6080399999999999"/>
    <x v="377"/>
  </r>
  <r>
    <s v="buy"/>
    <x v="5"/>
    <n v="0.08"/>
    <n v="0.16999999999999998"/>
    <d v="2016-02-10T03:03:00"/>
    <n v="1.60487"/>
    <d v="2016-02-10T11:19:00"/>
    <n v="1.58274"/>
    <x v="378"/>
  </r>
  <r>
    <s v="sell"/>
    <x v="2"/>
    <n v="0.01"/>
    <n v="0.01"/>
    <d v="2016-02-10T14:15:00"/>
    <n v="1.5847899999999999"/>
    <d v="2016-02-10T14:15:00"/>
    <n v="1.5847899999999999"/>
    <x v="379"/>
  </r>
  <r>
    <s v="sell"/>
    <x v="2"/>
    <n v="0.01"/>
    <n v="0.01"/>
    <d v="2016-02-10T14:46:00"/>
    <n v="1.5848599999999999"/>
    <d v="2016-02-10T14:46:00"/>
    <n v="1.5848599999999999"/>
    <x v="380"/>
  </r>
  <r>
    <s v="sell"/>
    <x v="1"/>
    <n v="0.01"/>
    <n v="0.02"/>
    <d v="2016-02-10T21:45:00"/>
    <n v="1.58657"/>
    <d v="2016-02-10T23:40:00"/>
    <n v="1.58989"/>
    <x v="381"/>
  </r>
  <r>
    <s v="sell"/>
    <x v="1"/>
    <n v="0.01"/>
    <n v="0.02"/>
    <d v="2016-02-11T08:30:00"/>
    <n v="1.5879399999999999"/>
    <d v="2016-02-11T12:45:00"/>
    <n v="1.60762"/>
    <x v="382"/>
  </r>
  <r>
    <s v="buy"/>
    <x v="1"/>
    <n v="0.01"/>
    <n v="0.02"/>
    <d v="2016-02-11T17:46:00"/>
    <n v="1.6043700000000001"/>
    <d v="2016-02-11T19:01:00"/>
    <n v="1.59765"/>
    <x v="383"/>
  </r>
  <r>
    <s v="sell"/>
    <x v="1"/>
    <n v="0.01"/>
    <n v="0.02"/>
    <d v="2016-02-12T02:46:00"/>
    <n v="1.5898300000000001"/>
    <d v="2016-02-12T03:52:00"/>
    <n v="1.5932599999999999"/>
    <x v="384"/>
  </r>
  <r>
    <s v="sell"/>
    <x v="1"/>
    <n v="0.01"/>
    <n v="0.02"/>
    <d v="2016-02-12T06:01:00"/>
    <n v="1.58951"/>
    <d v="2016-02-12T08:45:00"/>
    <n v="1.5928199999999999"/>
    <x v="385"/>
  </r>
  <r>
    <s v="sell"/>
    <x v="2"/>
    <n v="0.01"/>
    <n v="0.01"/>
    <d v="2016-02-15T13:18:00"/>
    <n v="1.56162"/>
    <d v="2016-02-15T13:18:00"/>
    <n v="1.56162"/>
    <x v="386"/>
  </r>
  <r>
    <s v="buy"/>
    <x v="1"/>
    <n v="0.01"/>
    <n v="0.02"/>
    <d v="2016-02-16T08:15:00"/>
    <n v="1.5629599999999999"/>
    <d v="2016-02-16T09:19:00"/>
    <n v="1.55674"/>
    <x v="387"/>
  </r>
  <r>
    <s v="sell"/>
    <x v="0"/>
    <n v="0.02"/>
    <n v="0.05"/>
    <d v="2016-02-16T13:00:00"/>
    <n v="1.55833"/>
    <d v="2016-02-17T05:16:00"/>
    <n v="1.5731299999999999"/>
    <x v="388"/>
  </r>
  <r>
    <s v="buy"/>
    <x v="2"/>
    <n v="0.01"/>
    <n v="0.01"/>
    <d v="2016-02-16T14:02:00"/>
    <n v="1.5598399999999999"/>
    <d v="2016-02-16T14:02:00"/>
    <n v="1.5598399999999999"/>
    <x v="389"/>
  </r>
  <r>
    <s v="buy"/>
    <x v="2"/>
    <n v="0.01"/>
    <n v="0.01"/>
    <d v="2016-02-17T05:00:00"/>
    <n v="1.5726100000000001"/>
    <d v="2016-02-17T05:00:00"/>
    <n v="1.5726100000000001"/>
    <x v="390"/>
  </r>
  <r>
    <s v="buy"/>
    <x v="5"/>
    <n v="0.08"/>
    <n v="0.16999999999999998"/>
    <d v="2016-02-17T06:01:00"/>
    <n v="1.57589"/>
    <d v="2016-02-18T14:00:00"/>
    <n v="1.5480799999999999"/>
    <x v="391"/>
  </r>
  <r>
    <s v="sell"/>
    <x v="2"/>
    <n v="0.01"/>
    <n v="0.01"/>
    <d v="2016-02-18T01:46:00"/>
    <n v="1.5572699999999999"/>
    <d v="2016-02-18T01:46:00"/>
    <n v="1.5572699999999999"/>
    <x v="392"/>
  </r>
  <r>
    <s v="sell"/>
    <x v="1"/>
    <n v="0.01"/>
    <n v="0.02"/>
    <d v="2016-02-18T18:01:00"/>
    <n v="1.5511699999999999"/>
    <d v="2016-02-18T19:23:00"/>
    <n v="1.5545899999999999"/>
    <x v="393"/>
  </r>
  <r>
    <s v="sell"/>
    <x v="2"/>
    <n v="0.01"/>
    <n v="0.01"/>
    <d v="2016-02-19T03:45:00"/>
    <n v="1.5639400000000001"/>
    <d v="2016-02-19T03:45:00"/>
    <n v="1.5639400000000001"/>
    <x v="394"/>
  </r>
  <r>
    <s v="sell"/>
    <x v="2"/>
    <n v="0.01"/>
    <n v="0.01"/>
    <d v="2016-02-19T15:31:00"/>
    <n v="1.5664400000000001"/>
    <d v="2016-02-19T15:31:00"/>
    <n v="1.5664400000000001"/>
    <x v="395"/>
  </r>
  <r>
    <s v="sell"/>
    <x v="2"/>
    <n v="0.01"/>
    <n v="0.01"/>
    <d v="2016-02-23T03:00:00"/>
    <n v="1.5281199999999999"/>
    <d v="2016-02-23T03:00:00"/>
    <n v="1.5281199999999999"/>
    <x v="396"/>
  </r>
  <r>
    <s v="buy"/>
    <x v="2"/>
    <n v="0.01"/>
    <n v="0.01"/>
    <d v="2016-02-23T14:30:00"/>
    <n v="1.5200100000000001"/>
    <d v="2016-02-23T14:30:00"/>
    <n v="1.5200100000000001"/>
    <x v="397"/>
  </r>
  <r>
    <s v="buy"/>
    <x v="2"/>
    <n v="0.01"/>
    <n v="0.01"/>
    <d v="2016-02-24T04:16:00"/>
    <n v="1.5339799999999999"/>
    <d v="2016-02-24T04:16:00"/>
    <n v="1.5339799999999999"/>
    <x v="398"/>
  </r>
  <r>
    <s v="buy"/>
    <x v="1"/>
    <n v="0.01"/>
    <n v="0.02"/>
    <d v="2016-02-24T05:17:00"/>
    <n v="1.5371999999999999"/>
    <d v="2016-02-24T05:54:00"/>
    <n v="1.5337499999999999"/>
    <x v="399"/>
  </r>
  <r>
    <s v="buy"/>
    <x v="3"/>
    <n v="0.01"/>
    <n v="0.03"/>
    <d v="2016-02-24T19:02:00"/>
    <n v="1.53732"/>
    <d v="2016-02-24T20:15:00"/>
    <n v="1.52969"/>
    <x v="400"/>
  </r>
  <r>
    <s v="sell"/>
    <x v="2"/>
    <n v="0.01"/>
    <n v="0.01"/>
    <d v="2016-02-25T06:18:00"/>
    <n v="1.5367200000000001"/>
    <d v="2016-02-25T06:18:00"/>
    <n v="1.5367200000000001"/>
    <x v="401"/>
  </r>
  <r>
    <s v="buy"/>
    <x v="1"/>
    <n v="0.01"/>
    <n v="0.02"/>
    <d v="2016-02-25T13:30:00"/>
    <n v="1.5329600000000001"/>
    <d v="2016-02-25T15:30:00"/>
    <n v="1.52756"/>
    <x v="402"/>
  </r>
  <r>
    <s v="sell"/>
    <x v="2"/>
    <n v="0.01"/>
    <n v="0.01"/>
    <d v="2016-02-25T13:45:00"/>
    <n v="1.53071"/>
    <d v="2016-02-25T13:45:00"/>
    <n v="1.53071"/>
    <x v="403"/>
  </r>
  <r>
    <s v="buy"/>
    <x v="3"/>
    <n v="0.01"/>
    <n v="0.03"/>
    <d v="2016-02-25T18:46:00"/>
    <n v="1.53165"/>
    <d v="2016-02-25T21:01:00"/>
    <n v="1.5247200000000001"/>
    <x v="404"/>
  </r>
  <r>
    <s v="sell"/>
    <x v="3"/>
    <n v="0.01"/>
    <n v="0.03"/>
    <d v="2016-02-25T21:02:00"/>
    <n v="1.5241100000000001"/>
    <d v="2016-02-26T08:39:00"/>
    <n v="1.53102"/>
    <x v="405"/>
  </r>
  <r>
    <s v="sell"/>
    <x v="2"/>
    <n v="0.01"/>
    <n v="0.01"/>
    <d v="2016-02-26T14:02:00"/>
    <n v="1.5285"/>
    <d v="2016-02-26T14:02:00"/>
    <n v="1.5285"/>
    <x v="406"/>
  </r>
  <r>
    <s v="sell"/>
    <x v="2"/>
    <n v="0.01"/>
    <n v="0.01"/>
    <d v="2016-02-29T01:16:00"/>
    <n v="1.5352600000000001"/>
    <d v="2016-02-29T01:16:00"/>
    <n v="1.5352600000000001"/>
    <x v="407"/>
  </r>
  <r>
    <s v="buy"/>
    <x v="4"/>
    <n v="0.04"/>
    <n v="0.09"/>
    <d v="2016-02-29T09:01:00"/>
    <n v="1.5375099999999999"/>
    <d v="2016-02-29T17:25:00"/>
    <n v="1.5179400000000001"/>
    <x v="408"/>
  </r>
  <r>
    <s v="sell"/>
    <x v="2"/>
    <n v="0.01"/>
    <n v="0.01"/>
    <d v="2016-02-29T16:46:00"/>
    <n v="1.5215399999999999"/>
    <d v="2016-02-29T16:46:00"/>
    <n v="1.5215399999999999"/>
    <x v="409"/>
  </r>
  <r>
    <s v="sell"/>
    <x v="2"/>
    <n v="0.01"/>
    <n v="0.01"/>
    <d v="2016-03-01T05:02:00"/>
    <n v="1.52427"/>
    <d v="2016-03-01T05:02:00"/>
    <n v="1.52427"/>
    <x v="410"/>
  </r>
  <r>
    <s v="sell"/>
    <x v="2"/>
    <n v="0.01"/>
    <n v="0.01"/>
    <d v="2016-03-01T08:17:00"/>
    <n v="1.5168900000000001"/>
    <d v="2016-03-01T08:17:00"/>
    <n v="1.5168900000000001"/>
    <x v="411"/>
  </r>
  <r>
    <s v="buy"/>
    <x v="2"/>
    <n v="0.01"/>
    <n v="0.01"/>
    <d v="2016-03-01T11:00:00"/>
    <n v="1.5204599999999999"/>
    <d v="2016-03-01T11:00:00"/>
    <n v="1.5204599999999999"/>
    <x v="412"/>
  </r>
  <r>
    <s v="buy"/>
    <x v="1"/>
    <n v="0.01"/>
    <n v="0.02"/>
    <d v="2016-03-01T13:00:00"/>
    <n v="1.5218700000000001"/>
    <d v="2016-03-01T13:32:00"/>
    <n v="1.51857"/>
    <x v="413"/>
  </r>
  <r>
    <s v="sell"/>
    <x v="2"/>
    <n v="0.01"/>
    <n v="0.01"/>
    <d v="2016-03-01T16:30:00"/>
    <n v="1.5186299999999999"/>
    <d v="2016-03-01T16:30:00"/>
    <n v="1.5186299999999999"/>
    <x v="414"/>
  </r>
  <r>
    <s v="sell"/>
    <x v="2"/>
    <n v="0.01"/>
    <n v="0.01"/>
    <d v="2016-03-02T13:32:00"/>
    <n v="1.5020500000000001"/>
    <d v="2016-03-02T13:32:00"/>
    <n v="1.5020500000000001"/>
    <x v="415"/>
  </r>
  <r>
    <s v="sell"/>
    <x v="2"/>
    <n v="0.01"/>
    <n v="0.01"/>
    <d v="2016-03-03T01:31:00"/>
    <n v="1.4900199999999999"/>
    <d v="2016-03-03T01:31:00"/>
    <n v="1.4900199999999999"/>
    <x v="416"/>
  </r>
  <r>
    <s v="sell"/>
    <x v="1"/>
    <n v="0.01"/>
    <n v="0.02"/>
    <d v="2016-03-03T08:47:00"/>
    <n v="1.4843200000000001"/>
    <d v="2016-03-03T10:06:00"/>
    <n v="1.48763"/>
    <x v="417"/>
  </r>
  <r>
    <s v="buy"/>
    <x v="2"/>
    <n v="0.01"/>
    <n v="0.01"/>
    <d v="2016-03-03T09:01:00"/>
    <n v="1.4862"/>
    <d v="2016-03-03T09:01:00"/>
    <n v="1.4862"/>
    <x v="418"/>
  </r>
  <r>
    <s v="buy"/>
    <x v="2"/>
    <n v="0.01"/>
    <n v="0.01"/>
    <d v="2016-03-07T10:01:00"/>
    <n v="1.4792400000000001"/>
    <d v="2016-03-07T10:01:00"/>
    <n v="1.4792400000000001"/>
    <x v="419"/>
  </r>
  <r>
    <s v="buy"/>
    <x v="3"/>
    <n v="0.01"/>
    <n v="0.03"/>
    <d v="2016-03-08T08:30:00"/>
    <n v="1.48766"/>
    <d v="2016-03-08T12:27:00"/>
    <n v="1.4805699999999999"/>
    <x v="420"/>
  </r>
  <r>
    <s v="sell"/>
    <x v="1"/>
    <n v="0.01"/>
    <n v="0.02"/>
    <d v="2016-03-08T18:31:00"/>
    <n v="1.4751399999999999"/>
    <d v="2016-03-08T21:24:00"/>
    <n v="1.4795700000000001"/>
    <x v="421"/>
  </r>
  <r>
    <s v="sell"/>
    <x v="2"/>
    <n v="0.01"/>
    <n v="0.01"/>
    <d v="2016-03-09T10:17:00"/>
    <n v="1.4690300000000001"/>
    <d v="2016-03-09T10:17:00"/>
    <n v="1.4690300000000001"/>
    <x v="422"/>
  </r>
  <r>
    <s v="buy"/>
    <x v="2"/>
    <n v="0.01"/>
    <n v="0.01"/>
    <d v="2016-03-09T12:47:00"/>
    <n v="1.4657199999999999"/>
    <d v="2016-03-09T12:47:00"/>
    <n v="1.4657199999999999"/>
    <x v="423"/>
  </r>
  <r>
    <s v="sell"/>
    <x v="2"/>
    <n v="0.01"/>
    <n v="0.01"/>
    <d v="2016-03-09T14:48:00"/>
    <n v="1.46566"/>
    <d v="2016-03-09T14:48:00"/>
    <n v="1.46566"/>
    <x v="424"/>
  </r>
  <r>
    <s v="buy"/>
    <x v="2"/>
    <n v="0.01"/>
    <n v="0.01"/>
    <d v="2016-03-09T17:32:00"/>
    <n v="1.46489"/>
    <d v="2016-03-09T17:32:00"/>
    <n v="1.46489"/>
    <x v="425"/>
  </r>
  <r>
    <s v="sell"/>
    <x v="1"/>
    <n v="0.01"/>
    <n v="0.02"/>
    <d v="2016-03-09T18:00:00"/>
    <n v="1.46401"/>
    <d v="2016-03-09T18:58:00"/>
    <n v="1.468"/>
    <x v="426"/>
  </r>
  <r>
    <s v="buy"/>
    <x v="3"/>
    <n v="0.01"/>
    <n v="0.03"/>
    <d v="2016-03-11T10:32:00"/>
    <n v="1.4882200000000001"/>
    <d v="2016-03-11T16:00:00"/>
    <n v="1.4729000000000001"/>
    <x v="427"/>
  </r>
  <r>
    <s v="buy"/>
    <x v="2"/>
    <n v="0.01"/>
    <n v="0.01"/>
    <d v="2016-03-14T15:47:00"/>
    <n v="1.47759"/>
    <d v="2016-03-14T15:47:00"/>
    <n v="1.47759"/>
    <x v="428"/>
  </r>
  <r>
    <s v="buy"/>
    <x v="2"/>
    <n v="0.01"/>
    <n v="0.01"/>
    <d v="2016-03-15T03:00:00"/>
    <n v="1.4815199999999999"/>
    <d v="2016-03-15T03:00:00"/>
    <n v="1.4815199999999999"/>
    <x v="429"/>
  </r>
  <r>
    <s v="sell"/>
    <x v="2"/>
    <n v="0.01"/>
    <n v="0.01"/>
    <d v="2016-03-15T15:02:00"/>
    <n v="1.4885600000000001"/>
    <d v="2016-03-15T15:02:00"/>
    <n v="1.4885600000000001"/>
    <x v="430"/>
  </r>
  <r>
    <s v="buy"/>
    <x v="2"/>
    <n v="0.01"/>
    <n v="0.01"/>
    <d v="2016-03-15T15:33:00"/>
    <n v="1.4882899999999999"/>
    <d v="2016-03-15T15:33:00"/>
    <n v="1.4882899999999999"/>
    <x v="431"/>
  </r>
  <r>
    <s v="sell"/>
    <x v="2"/>
    <n v="0.01"/>
    <n v="0.01"/>
    <d v="2016-03-16T04:02:00"/>
    <n v="1.4887600000000001"/>
    <d v="2016-03-16T04:02:00"/>
    <n v="1.4887600000000001"/>
    <x v="432"/>
  </r>
  <r>
    <s v="sell"/>
    <x v="2"/>
    <n v="0.01"/>
    <n v="0.01"/>
    <d v="2016-03-16T09:48:00"/>
    <n v="1.4891399999999999"/>
    <d v="2016-03-16T09:48:00"/>
    <n v="1.4891399999999999"/>
    <x v="433"/>
  </r>
  <r>
    <s v="buy"/>
    <x v="2"/>
    <n v="0.01"/>
    <n v="0.01"/>
    <d v="2016-03-17T03:46:00"/>
    <n v="1.4773799999999999"/>
    <d v="2016-03-17T03:46:00"/>
    <n v="1.4773799999999999"/>
    <x v="434"/>
  </r>
  <r>
    <s v="buy"/>
    <x v="1"/>
    <n v="0.01"/>
    <n v="0.02"/>
    <d v="2016-03-18T07:15:00"/>
    <n v="1.4810000000000001"/>
    <d v="2016-03-18T08:22:00"/>
    <n v="1.4776800000000001"/>
    <x v="435"/>
  </r>
  <r>
    <s v="sell"/>
    <x v="1"/>
    <n v="0.01"/>
    <n v="0.02"/>
    <d v="2016-03-18T09:47:00"/>
    <n v="1.47767"/>
    <d v="2016-03-18T10:33:00"/>
    <n v="1.4810000000000001"/>
    <x v="436"/>
  </r>
  <r>
    <s v="buy"/>
    <x v="4"/>
    <n v="0.04"/>
    <n v="0.09"/>
    <d v="2016-03-21T16:46:00"/>
    <n v="1.4857899999999999"/>
    <d v="2016-03-23T03:06:00"/>
    <n v="1.46953"/>
    <x v="437"/>
  </r>
  <r>
    <s v="sell"/>
    <x v="2"/>
    <n v="0.01"/>
    <n v="0.01"/>
    <d v="2016-03-21T17:02:00"/>
    <n v="1.48323"/>
    <d v="2016-03-21T17:02:00"/>
    <n v="1.48323"/>
    <x v="438"/>
  </r>
  <r>
    <s v="sell"/>
    <x v="2"/>
    <n v="0.01"/>
    <n v="0.01"/>
    <d v="2016-03-22T14:30:00"/>
    <n v="1.4764999999999999"/>
    <d v="2016-03-22T14:30:00"/>
    <n v="1.4764999999999999"/>
    <x v="439"/>
  </r>
  <r>
    <s v="sell"/>
    <x v="1"/>
    <n v="0.01"/>
    <n v="0.02"/>
    <d v="2016-03-22T17:30:00"/>
    <n v="1.4700500000000001"/>
    <d v="2016-03-22T19:57:00"/>
    <n v="1.4733700000000001"/>
    <x v="440"/>
  </r>
  <r>
    <s v="buy"/>
    <x v="2"/>
    <n v="0.01"/>
    <n v="0.01"/>
    <d v="2016-03-23T15:02:00"/>
    <n v="1.4779100000000001"/>
    <d v="2016-03-23T15:02:00"/>
    <n v="1.4779100000000001"/>
    <x v="441"/>
  </r>
  <r>
    <s v="buy"/>
    <x v="2"/>
    <n v="0.01"/>
    <n v="0.01"/>
    <d v="2016-03-23T16:31:00"/>
    <n v="1.4809000000000001"/>
    <d v="2016-03-23T16:31:00"/>
    <n v="1.4809000000000001"/>
    <x v="442"/>
  </r>
  <r>
    <s v="sell"/>
    <x v="1"/>
    <n v="0.01"/>
    <n v="0.02"/>
    <d v="2016-03-29T17:01:00"/>
    <n v="1.4775400000000001"/>
    <d v="2016-03-30T05:15:00"/>
    <n v="1.48085"/>
    <x v="443"/>
  </r>
  <r>
    <s v="buy"/>
    <x v="1"/>
    <n v="0.01"/>
    <n v="0.02"/>
    <d v="2016-03-29T19:00:00"/>
    <n v="1.48061"/>
    <d v="2016-03-30T02:09:00"/>
    <n v="1.47729"/>
    <x v="444"/>
  </r>
  <r>
    <s v="buy"/>
    <x v="1"/>
    <n v="0.01"/>
    <n v="0.02"/>
    <d v="2016-03-31T10:00:00"/>
    <n v="1.4847399999999999"/>
    <d v="2016-03-31T10:27:00"/>
    <n v="1.48122"/>
    <x v="445"/>
  </r>
  <r>
    <s v="buy"/>
    <x v="2"/>
    <n v="0.01"/>
    <n v="0.01"/>
    <d v="2016-04-01T04:47:00"/>
    <n v="1.48306"/>
    <d v="2016-04-01T04:47:00"/>
    <n v="1.48306"/>
    <x v="446"/>
  </r>
  <r>
    <s v="buy"/>
    <x v="2"/>
    <n v="0.01"/>
    <n v="0.01"/>
    <d v="2016-04-05T02:17:00"/>
    <n v="1.50298"/>
    <d v="2016-04-05T02:17:00"/>
    <n v="1.50298"/>
    <x v="447"/>
  </r>
  <r>
    <s v="buy"/>
    <x v="2"/>
    <n v="0.01"/>
    <n v="0.01"/>
    <d v="2016-04-05T09:02:00"/>
    <n v="1.50007"/>
    <d v="2016-04-05T09:02:00"/>
    <n v="1.50007"/>
    <x v="448"/>
  </r>
  <r>
    <s v="buy"/>
    <x v="2"/>
    <n v="0.01"/>
    <n v="0.01"/>
    <d v="2016-04-05T16:15:00"/>
    <n v="1.5092699999999999"/>
    <d v="2016-04-05T16:15:00"/>
    <n v="1.5092699999999999"/>
    <x v="449"/>
  </r>
  <r>
    <s v="buy"/>
    <x v="4"/>
    <n v="0.04"/>
    <n v="0.09"/>
    <d v="2016-04-05T18:17:00"/>
    <n v="1.5143"/>
    <d v="2016-04-07T01:22:00"/>
    <n v="1.4987200000000001"/>
    <x v="450"/>
  </r>
  <r>
    <s v="sell"/>
    <x v="2"/>
    <n v="0.01"/>
    <n v="0.01"/>
    <d v="2016-04-06T04:17:00"/>
    <n v="1.50386"/>
    <d v="2016-04-06T04:17:00"/>
    <n v="1.50386"/>
    <x v="451"/>
  </r>
  <r>
    <s v="sell"/>
    <x v="1"/>
    <n v="0.01"/>
    <n v="0.02"/>
    <d v="2016-04-07T04:00:00"/>
    <n v="1.4974499999999999"/>
    <d v="2016-04-07T05:42:00"/>
    <n v="1.5007999999999999"/>
    <x v="452"/>
  </r>
  <r>
    <s v="sell"/>
    <x v="1"/>
    <n v="0.01"/>
    <n v="0.02"/>
    <d v="2016-04-07T15:45:00"/>
    <n v="1.5068299999999999"/>
    <d v="2016-04-07T17:59:00"/>
    <n v="1.5171600000000001"/>
    <x v="453"/>
  </r>
  <r>
    <s v="buy"/>
    <x v="3"/>
    <n v="0.01"/>
    <n v="0.03"/>
    <d v="2016-04-08T08:15:00"/>
    <n v="1.5098499999999999"/>
    <d v="2016-04-08T15:02:00"/>
    <n v="1.50291"/>
    <x v="454"/>
  </r>
  <r>
    <s v="sell"/>
    <x v="2"/>
    <n v="0.01"/>
    <n v="0.01"/>
    <d v="2016-04-08T14:30:00"/>
    <n v="1.5070300000000001"/>
    <d v="2016-04-08T14:30:00"/>
    <n v="1.5070300000000001"/>
    <x v="455"/>
  </r>
  <r>
    <s v="buy"/>
    <x v="2"/>
    <n v="0.01"/>
    <n v="0.01"/>
    <d v="2016-04-08T17:01:00"/>
    <n v="1.5077499999999999"/>
    <d v="2016-04-08T17:01:00"/>
    <n v="1.5077499999999999"/>
    <x v="456"/>
  </r>
  <r>
    <s v="buy"/>
    <x v="3"/>
    <n v="0.01"/>
    <n v="0.03"/>
    <d v="2016-04-11T03:16:00"/>
    <n v="1.5142"/>
    <d v="2016-04-11T07:02:00"/>
    <n v="1.5072700000000001"/>
    <x v="457"/>
  </r>
  <r>
    <s v="sell"/>
    <x v="2"/>
    <n v="0.01"/>
    <n v="0.01"/>
    <d v="2016-04-11T04:17:00"/>
    <n v="1.5102899999999999"/>
    <d v="2016-04-11T04:17:00"/>
    <n v="1.5102899999999999"/>
    <x v="458"/>
  </r>
  <r>
    <s v="sell"/>
    <x v="1"/>
    <n v="0.01"/>
    <n v="0.02"/>
    <d v="2016-04-11T08:00:00"/>
    <n v="1.50851"/>
    <d v="2016-04-11T08:36:00"/>
    <n v="1.5138799999999999"/>
    <x v="459"/>
  </r>
  <r>
    <s v="sell"/>
    <x v="2"/>
    <n v="0.01"/>
    <n v="0.01"/>
    <d v="2016-04-11T10:17:00"/>
    <n v="1.5063500000000001"/>
    <d v="2016-04-11T10:17:00"/>
    <n v="1.5063500000000001"/>
    <x v="460"/>
  </r>
  <r>
    <s v="sell"/>
    <x v="2"/>
    <n v="0.01"/>
    <n v="0.01"/>
    <d v="2016-04-11T14:46:00"/>
    <n v="1.5024999999999999"/>
    <d v="2016-04-11T14:46:00"/>
    <n v="1.5024999999999999"/>
    <x v="461"/>
  </r>
  <r>
    <s v="sell"/>
    <x v="1"/>
    <n v="0.01"/>
    <n v="0.02"/>
    <d v="2016-04-11T16:01:00"/>
    <n v="1.50023"/>
    <d v="2016-04-12T01:30:00"/>
    <n v="1.5035400000000001"/>
    <x v="462"/>
  </r>
  <r>
    <s v="sell"/>
    <x v="1"/>
    <n v="0.01"/>
    <n v="0.02"/>
    <d v="2016-04-12T14:46:00"/>
    <n v="1.4856400000000001"/>
    <d v="2016-04-12T15:31:00"/>
    <n v="1.4889699999999999"/>
    <x v="463"/>
  </r>
  <r>
    <s v="sell"/>
    <x v="2"/>
    <n v="0.01"/>
    <n v="0.01"/>
    <d v="2016-04-14T10:02:00"/>
    <n v="1.4668099999999999"/>
    <d v="2016-04-14T10:02:00"/>
    <n v="1.4668099999999999"/>
    <x v="464"/>
  </r>
  <r>
    <s v="sell"/>
    <x v="2"/>
    <n v="0.01"/>
    <n v="0.01"/>
    <d v="2016-04-14T11:30:00"/>
    <n v="1.46427"/>
    <d v="2016-04-14T11:30:00"/>
    <n v="1.46427"/>
    <x v="465"/>
  </r>
  <r>
    <s v="sell"/>
    <x v="2"/>
    <n v="0.01"/>
    <n v="0.01"/>
    <d v="2016-04-15T17:00:00"/>
    <n v="1.46614"/>
    <d v="2016-04-15T17:00:00"/>
    <n v="1.46614"/>
    <x v="466"/>
  </r>
  <r>
    <s v="sell"/>
    <x v="1"/>
    <n v="0.01"/>
    <n v="0.02"/>
    <d v="2016-04-18T04:18:00"/>
    <n v="1.47122"/>
    <d v="2016-04-18T08:46:00"/>
    <n v="1.4745200000000001"/>
    <x v="467"/>
  </r>
  <r>
    <s v="buy"/>
    <x v="5"/>
    <n v="0.08"/>
    <n v="0.16999999999999998"/>
    <d v="2016-04-18T14:16:00"/>
    <n v="1.46896"/>
    <d v="2016-04-21T10:40:00"/>
    <n v="1.44486"/>
    <x v="468"/>
  </r>
  <r>
    <s v="buy"/>
    <x v="2"/>
    <n v="0.01"/>
    <n v="0.01"/>
    <d v="2016-04-21T17:01:00"/>
    <n v="1.45346"/>
    <d v="2016-04-21T17:01:00"/>
    <n v="1.45346"/>
    <x v="469"/>
  </r>
  <r>
    <s v="sell"/>
    <x v="2"/>
    <n v="0.01"/>
    <n v="0.01"/>
    <d v="2016-04-22T10:17:00"/>
    <n v="1.4549300000000001"/>
    <d v="2016-04-22T10:17:00"/>
    <n v="1.4549300000000001"/>
    <x v="470"/>
  </r>
  <r>
    <s v="sell"/>
    <x v="6"/>
    <n v="0.28000000000000003"/>
    <n v="0.45"/>
    <d v="2016-04-22T16:31:00"/>
    <n v="1.45225"/>
    <d v="2016-04-27T16:46:00"/>
    <n v="1.4931099999999999"/>
    <x v="471"/>
  </r>
  <r>
    <s v="buy"/>
    <x v="2"/>
    <n v="0.01"/>
    <n v="0.01"/>
    <d v="2016-04-27T05:01:00"/>
    <n v="1.4763200000000001"/>
    <d v="2016-04-27T05:01:00"/>
    <n v="1.4763200000000001"/>
    <x v="472"/>
  </r>
  <r>
    <s v="sell"/>
    <x v="1"/>
    <n v="0.01"/>
    <n v="0.02"/>
    <d v="2016-04-28T12:02:00"/>
    <n v="1.4876499999999999"/>
    <d v="2016-04-28T13:15:00"/>
    <n v="1.4909699999999999"/>
    <x v="473"/>
  </r>
  <r>
    <s v="buy"/>
    <x v="2"/>
    <n v="0.01"/>
    <n v="0.01"/>
    <d v="2016-04-29T16:01:00"/>
    <n v="1.5024500000000001"/>
    <d v="2016-04-29T16:01:00"/>
    <n v="1.5024500000000001"/>
    <x v="474"/>
  </r>
  <r>
    <s v="sell"/>
    <x v="3"/>
    <n v="0.01"/>
    <n v="0.03"/>
    <d v="2016-04-29T16:30:00"/>
    <n v="1.5010699999999999"/>
    <d v="2016-05-02T03:49:00"/>
    <n v="1.5079800000000001"/>
    <x v="475"/>
  </r>
  <r>
    <s v="buy"/>
    <x v="2"/>
    <n v="0.01"/>
    <n v="0.01"/>
    <d v="2016-05-03T11:00:00"/>
    <n v="1.52637"/>
    <d v="2016-05-03T11:00:00"/>
    <n v="1.52637"/>
    <x v="476"/>
  </r>
  <r>
    <s v="buy"/>
    <x v="2"/>
    <n v="0.01"/>
    <n v="0.01"/>
    <d v="2016-05-05T15:47:00"/>
    <n v="1.5269600000000001"/>
    <d v="2016-05-05T15:47:00"/>
    <n v="1.5269600000000001"/>
    <x v="477"/>
  </r>
  <r>
    <s v="buy"/>
    <x v="2"/>
    <n v="0.01"/>
    <n v="0.01"/>
    <d v="2016-05-06T05:01:00"/>
    <n v="1.54243"/>
    <d v="2016-05-06T05:01:00"/>
    <n v="1.54243"/>
    <x v="478"/>
  </r>
  <r>
    <s v="buy"/>
    <x v="1"/>
    <n v="0.01"/>
    <n v="0.02"/>
    <d v="2016-05-09T09:15:00"/>
    <n v="1.5522199999999999"/>
    <d v="2016-05-09T10:48:00"/>
    <n v="1.54891"/>
    <x v="479"/>
  </r>
  <r>
    <s v="sell"/>
    <x v="2"/>
    <n v="0.01"/>
    <n v="0.01"/>
    <d v="2016-05-10T08:46:00"/>
    <n v="1.5511299999999999"/>
    <d v="2016-05-10T08:46:00"/>
    <n v="1.5511299999999999"/>
    <x v="480"/>
  </r>
  <r>
    <s v="buy"/>
    <x v="3"/>
    <n v="0.01"/>
    <n v="0.03"/>
    <d v="2016-05-12T04:33:00"/>
    <n v="1.55799"/>
    <d v="2016-05-12T15:51:00"/>
    <n v="1.55047"/>
    <x v="481"/>
  </r>
  <r>
    <s v="sell"/>
    <x v="3"/>
    <n v="0.01"/>
    <n v="0.03"/>
    <d v="2016-05-12T20:15:00"/>
    <n v="1.5517700000000001"/>
    <d v="2016-05-13T03:48:00"/>
    <n v="1.5599799999999999"/>
    <x v="482"/>
  </r>
  <r>
    <s v="buy"/>
    <x v="2"/>
    <n v="0.01"/>
    <n v="0.01"/>
    <d v="2016-05-18T02:15:00"/>
    <n v="1.54857"/>
    <d v="2016-05-18T02:15:00"/>
    <n v="1.54857"/>
    <x v="483"/>
  </r>
  <r>
    <s v="sell"/>
    <x v="2"/>
    <n v="0.01"/>
    <n v="0.01"/>
    <d v="2016-05-19T14:45:00"/>
    <n v="1.5561100000000001"/>
    <d v="2016-05-19T14:45:00"/>
    <n v="1.5561100000000001"/>
    <x v="484"/>
  </r>
  <r>
    <s v="sell"/>
    <x v="2"/>
    <n v="0.01"/>
    <n v="0.01"/>
    <d v="2016-05-19T15:16:00"/>
    <n v="1.5536399999999999"/>
    <d v="2016-05-19T15:16:00"/>
    <n v="1.5536399999999999"/>
    <x v="485"/>
  </r>
  <r>
    <s v="buy"/>
    <x v="2"/>
    <n v="0.01"/>
    <n v="0.01"/>
    <d v="2016-05-24T07:47:00"/>
    <n v="1.5604499999999999"/>
    <d v="2016-05-24T07:47:00"/>
    <n v="1.5604499999999999"/>
    <x v="486"/>
  </r>
  <r>
    <s v="sell"/>
    <x v="1"/>
    <n v="0.01"/>
    <n v="0.02"/>
    <d v="2016-05-25T12:01:00"/>
    <n v="1.54738"/>
    <d v="2016-05-25T17:30:00"/>
    <n v="1.55284"/>
    <x v="487"/>
  </r>
  <r>
    <s v="buy"/>
    <x v="1"/>
    <n v="0.01"/>
    <n v="0.02"/>
    <d v="2016-05-27T15:01:00"/>
    <n v="1.5496000000000001"/>
    <d v="2016-05-27T17:44:00"/>
    <n v="1.546"/>
    <x v="488"/>
  </r>
  <r>
    <s v="buy"/>
    <x v="1"/>
    <n v="0.01"/>
    <n v="0.02"/>
    <d v="2016-05-30T03:30:00"/>
    <n v="1.5524199999999999"/>
    <d v="2016-05-30T04:55:00"/>
    <n v="1.54905"/>
    <x v="489"/>
  </r>
  <r>
    <s v="buy"/>
    <x v="2"/>
    <n v="0.01"/>
    <n v="0.01"/>
    <d v="2016-05-31T10:03:00"/>
    <n v="1.53921"/>
    <d v="2016-05-31T10:03:00"/>
    <n v="1.53921"/>
    <x v="490"/>
  </r>
  <r>
    <s v="sell"/>
    <x v="5"/>
    <n v="0.08"/>
    <n v="0.16999999999999998"/>
    <d v="2016-06-01T04:02:00"/>
    <n v="1.52569"/>
    <d v="2016-06-02T04:37:00"/>
    <n v="1.54803"/>
    <x v="491"/>
  </r>
  <r>
    <s v="buy"/>
    <x v="0"/>
    <n v="0.02"/>
    <n v="0.05"/>
    <d v="2016-06-02T14:46:00"/>
    <n v="1.55375"/>
    <d v="2016-06-03T09:21:00"/>
    <n v="1.53749"/>
    <x v="492"/>
  </r>
  <r>
    <s v="buy"/>
    <x v="3"/>
    <n v="0.01"/>
    <n v="0.03"/>
    <d v="2016-06-08T16:16:00"/>
    <n v="1.5271300000000001"/>
    <d v="2016-06-09T01:34:00"/>
    <n v="1.5200899999999999"/>
    <x v="493"/>
  </r>
  <r>
    <s v="sell"/>
    <x v="2"/>
    <n v="0.01"/>
    <n v="0.01"/>
    <d v="2016-06-08T17:02:00"/>
    <n v="1.5249999999999999"/>
    <d v="2016-06-08T17:02:00"/>
    <n v="1.5249999999999999"/>
    <x v="494"/>
  </r>
  <r>
    <s v="buy"/>
    <x v="3"/>
    <n v="0.01"/>
    <n v="0.03"/>
    <d v="2016-06-09T09:16:00"/>
    <n v="1.5288900000000001"/>
    <d v="2016-06-09T21:40:00"/>
    <n v="1.5215799999999999"/>
    <x v="495"/>
  </r>
  <r>
    <s v="buy"/>
    <x v="1"/>
    <n v="0.01"/>
    <n v="0.02"/>
    <d v="2016-06-10T16:16:00"/>
    <n v="1.5261199999999999"/>
    <d v="2016-06-13T08:40:00"/>
    <n v="1.52281"/>
    <x v="496"/>
  </r>
  <r>
    <s v="buy"/>
    <x v="0"/>
    <n v="0.02"/>
    <n v="0.05"/>
    <d v="2016-06-14T10:00:00"/>
    <n v="1.5290699999999999"/>
    <d v="2016-06-15T10:26:00"/>
    <n v="1.5182"/>
    <x v="497"/>
  </r>
  <r>
    <s v="buy"/>
    <x v="2"/>
    <n v="0.01"/>
    <n v="0.01"/>
    <d v="2016-06-16T08:30:00"/>
    <n v="1.52918"/>
    <d v="2016-06-16T08:30:00"/>
    <n v="1.52918"/>
    <x v="498"/>
  </r>
  <r>
    <s v="sell"/>
    <x v="2"/>
    <n v="0.01"/>
    <n v="0.01"/>
    <d v="2016-06-16T11:16:00"/>
    <n v="1.5278099999999999"/>
    <d v="2016-06-16T11:16:00"/>
    <n v="1.5278099999999999"/>
    <x v="499"/>
  </r>
  <r>
    <s v="sell"/>
    <x v="2"/>
    <n v="0.01"/>
    <n v="0.01"/>
    <d v="2016-06-17T03:47:00"/>
    <n v="1.5225900000000001"/>
    <d v="2016-06-17T03:47:00"/>
    <n v="1.5225900000000001"/>
    <x v="500"/>
  </r>
  <r>
    <s v="buy"/>
    <x v="5"/>
    <n v="0.08"/>
    <n v="0.16999999999999998"/>
    <d v="2016-06-20T17:00:00"/>
    <n v="1.51901"/>
    <d v="2016-06-23T18:00:00"/>
    <n v="1.49638"/>
    <x v="501"/>
  </r>
  <r>
    <s v="buy"/>
    <x v="2"/>
    <n v="0.01"/>
    <n v="0.01"/>
    <d v="2016-06-24T15:15:00"/>
    <n v="1.48522"/>
    <d v="2016-06-24T15:15:00"/>
    <n v="1.48522"/>
    <x v="502"/>
  </r>
  <r>
    <s v="buy"/>
    <x v="2"/>
    <n v="0.01"/>
    <n v="0.01"/>
    <d v="2016-06-24T17:02:00"/>
    <n v="1.4844900000000001"/>
    <d v="2016-06-24T17:02:00"/>
    <n v="1.4844900000000001"/>
    <x v="503"/>
  </r>
  <r>
    <s v="sell"/>
    <x v="2"/>
    <n v="0.01"/>
    <n v="0.01"/>
    <d v="2016-06-24T19:02:00"/>
    <n v="1.49403"/>
    <d v="2016-06-24T19:02:00"/>
    <n v="1.49403"/>
    <x v="504"/>
  </r>
  <r>
    <s v="buy"/>
    <x v="2"/>
    <n v="0.01"/>
    <n v="0.01"/>
    <d v="2016-06-27T02:15:00"/>
    <n v="1.48607"/>
    <d v="2016-06-27T02:15:00"/>
    <n v="1.48607"/>
    <x v="505"/>
  </r>
  <r>
    <s v="buy"/>
    <x v="2"/>
    <n v="0.01"/>
    <n v="0.01"/>
    <d v="2016-06-27T07:02:00"/>
    <n v="1.48729"/>
    <d v="2016-06-27T07:02:00"/>
    <n v="1.48729"/>
    <x v="506"/>
  </r>
  <r>
    <s v="buy"/>
    <x v="2"/>
    <n v="0.01"/>
    <n v="0.01"/>
    <d v="2016-06-27T14:01:00"/>
    <n v="1.4865299999999999"/>
    <d v="2016-06-27T14:01:00"/>
    <n v="1.4865299999999999"/>
    <x v="507"/>
  </r>
  <r>
    <s v="buy"/>
    <x v="2"/>
    <n v="0.01"/>
    <n v="0.01"/>
    <d v="2016-06-30T08:18:00"/>
    <n v="1.4964299999999999"/>
    <d v="2016-06-30T08:18:00"/>
    <n v="1.4964299999999999"/>
    <x v="508"/>
  </r>
  <r>
    <s v="sell"/>
    <x v="2"/>
    <n v="0.01"/>
    <n v="0.01"/>
    <d v="2016-06-30T09:31:00"/>
    <n v="1.4992099999999999"/>
    <d v="2016-06-30T09:31:00"/>
    <n v="1.4992099999999999"/>
    <x v="509"/>
  </r>
  <r>
    <s v="sell"/>
    <x v="2"/>
    <n v="0.01"/>
    <n v="0.01"/>
    <d v="2016-07-05T17:17:00"/>
    <n v="1.48739"/>
    <d v="2016-07-05T17:17:00"/>
    <n v="1.48739"/>
    <x v="510"/>
  </r>
  <r>
    <s v="sell"/>
    <x v="1"/>
    <n v="0.01"/>
    <n v="0.02"/>
    <d v="2016-07-06T02:47:00"/>
    <n v="1.48621"/>
    <d v="2016-07-06T05:21:00"/>
    <n v="1.48956"/>
    <x v="511"/>
  </r>
  <r>
    <s v="sell"/>
    <x v="2"/>
    <n v="0.01"/>
    <n v="0.01"/>
    <d v="2016-07-06T11:46:00"/>
    <n v="1.4800899999999999"/>
    <d v="2016-07-06T11:46:00"/>
    <n v="1.4800899999999999"/>
    <x v="512"/>
  </r>
  <r>
    <s v="sell"/>
    <x v="3"/>
    <n v="0.01"/>
    <n v="0.03"/>
    <d v="2016-07-07T10:02:00"/>
    <n v="1.4713700000000001"/>
    <d v="2016-07-07T18:54:00"/>
    <n v="1.4782999999999999"/>
    <x v="513"/>
  </r>
  <r>
    <s v="sell"/>
    <x v="2"/>
    <n v="0.01"/>
    <n v="0.01"/>
    <d v="2016-07-11T16:00:00"/>
    <n v="1.4665999999999999"/>
    <d v="2016-07-11T16:00:00"/>
    <n v="1.4665999999999999"/>
    <x v="514"/>
  </r>
  <r>
    <s v="buy"/>
    <x v="2"/>
    <n v="0.01"/>
    <n v="0.01"/>
    <d v="2016-07-13T04:30:00"/>
    <n v="1.4565300000000001"/>
    <d v="2016-07-13T04:30:00"/>
    <n v="1.4565300000000001"/>
    <x v="515"/>
  </r>
  <r>
    <s v="sell"/>
    <x v="1"/>
    <n v="0.01"/>
    <n v="0.02"/>
    <d v="2016-07-13T17:01:00"/>
    <n v="1.4552"/>
    <d v="2016-07-13T18:41:00"/>
    <n v="1.45852"/>
    <x v="516"/>
  </r>
  <r>
    <s v="buy"/>
    <x v="2"/>
    <n v="0.01"/>
    <n v="0.01"/>
    <d v="2016-07-14T03:47:00"/>
    <n v="1.45723"/>
    <d v="2016-07-14T03:47:00"/>
    <n v="1.45723"/>
    <x v="517"/>
  </r>
  <r>
    <s v="buy"/>
    <x v="1"/>
    <n v="0.01"/>
    <n v="0.02"/>
    <d v="2016-07-14T15:46:00"/>
    <n v="1.4578599999999999"/>
    <d v="2016-07-14T17:30:00"/>
    <n v="1.4545600000000001"/>
    <x v="518"/>
  </r>
  <r>
    <s v="buy"/>
    <x v="1"/>
    <n v="0.01"/>
    <n v="0.02"/>
    <d v="2016-07-19T16:00:00"/>
    <n v="1.47356"/>
    <d v="2016-07-19T17:45:00"/>
    <n v="1.46923"/>
    <x v="519"/>
  </r>
  <r>
    <s v="sell"/>
    <x v="2"/>
    <n v="0.01"/>
    <n v="0.01"/>
    <d v="2016-07-21T14:45:00"/>
    <n v="1.4722599999999999"/>
    <d v="2016-07-21T14:45:00"/>
    <n v="1.4722599999999999"/>
    <x v="520"/>
  </r>
  <r>
    <s v="buy"/>
    <x v="2"/>
    <n v="0.01"/>
    <n v="0.01"/>
    <d v="2016-07-27T17:17:00"/>
    <n v="1.47312"/>
    <d v="2016-07-27T17:17:00"/>
    <n v="1.47312"/>
    <x v="521"/>
  </r>
  <r>
    <s v="buy"/>
    <x v="3"/>
    <n v="0.01"/>
    <n v="0.03"/>
    <d v="2016-07-27T21:47:00"/>
    <n v="1.4772099999999999"/>
    <d v="2016-07-28T07:10:00"/>
    <n v="1.47027"/>
    <x v="522"/>
  </r>
  <r>
    <s v="buy"/>
    <x v="1"/>
    <n v="0.01"/>
    <n v="0.02"/>
    <d v="2016-08-01T16:48:00"/>
    <n v="1.47888"/>
    <d v="2016-08-01T20:02:00"/>
    <n v="1.4755799999999999"/>
    <x v="523"/>
  </r>
  <r>
    <s v="sell"/>
    <x v="2"/>
    <n v="0.01"/>
    <n v="0.01"/>
    <d v="2016-08-02T07:18:00"/>
    <n v="1.4854000000000001"/>
    <d v="2016-08-02T07:18:00"/>
    <n v="1.4854000000000001"/>
    <x v="524"/>
  </r>
  <r>
    <s v="buy"/>
    <x v="2"/>
    <n v="0.01"/>
    <n v="0.01"/>
    <d v="2016-08-05T15:02:00"/>
    <n v="1.4527300000000001"/>
    <d v="2016-08-05T15:02:00"/>
    <n v="1.4527300000000001"/>
    <x v="525"/>
  </r>
  <r>
    <s v="sell"/>
    <x v="5"/>
    <n v="0.08"/>
    <n v="0.16999999999999998"/>
    <d v="2016-08-15T17:01:00"/>
    <n v="1.45661"/>
    <d v="2016-08-19T03:52:00"/>
    <n v="1.4829300000000001"/>
    <x v="526"/>
  </r>
  <r>
    <s v="buy"/>
    <x v="1"/>
    <n v="0.01"/>
    <n v="0.02"/>
    <d v="2016-08-16T17:01:00"/>
    <n v="1.4668300000000001"/>
    <d v="2016-08-16T19:03:00"/>
    <n v="1.4635"/>
    <x v="527"/>
  </r>
  <r>
    <s v="buy"/>
    <x v="2"/>
    <n v="0.01"/>
    <n v="0.01"/>
    <d v="2016-08-23T19:01:00"/>
    <n v="1.4846299999999999"/>
    <d v="2016-08-23T19:01:00"/>
    <n v="1.4846299999999999"/>
    <x v="528"/>
  </r>
  <r>
    <s v="buy"/>
    <x v="4"/>
    <n v="0.04"/>
    <n v="0.09"/>
    <d v="2016-09-02T16:17:00"/>
    <n v="1.47736"/>
    <d v="2016-09-06T04:30:00"/>
    <n v="1.4618"/>
    <x v="529"/>
  </r>
  <r>
    <s v="sell"/>
    <x v="2"/>
    <n v="0.01"/>
    <n v="0.01"/>
    <d v="2016-09-05T17:00:00"/>
    <n v="1.46936"/>
    <d v="2016-09-05T17:00:00"/>
    <n v="1.46936"/>
    <x v="530"/>
  </r>
  <r>
    <s v="buy"/>
    <x v="3"/>
    <n v="0.01"/>
    <n v="0.03"/>
    <d v="2016-09-07T16:47:00"/>
    <n v="1.4654499999999999"/>
    <d v="2016-09-08T09:46:00"/>
    <n v="1.45852"/>
    <x v="531"/>
  </r>
  <r>
    <s v="sell"/>
    <x v="2"/>
    <n v="0.01"/>
    <n v="0.01"/>
    <d v="2016-09-08T04:45:00"/>
    <n v="1.4643200000000001"/>
    <d v="2016-09-08T04:45:00"/>
    <n v="1.4643200000000001"/>
    <x v="532"/>
  </r>
  <r>
    <s v="sell"/>
    <x v="2"/>
    <n v="0.01"/>
    <n v="0.01"/>
    <d v="2016-09-08T08:32:00"/>
    <n v="1.4608300000000001"/>
    <d v="2016-09-08T08:32:00"/>
    <n v="1.4608300000000001"/>
    <x v="533"/>
  </r>
  <r>
    <s v="sell"/>
    <x v="1"/>
    <n v="0.01"/>
    <n v="0.02"/>
    <d v="2016-09-12T09:30:00"/>
    <n v="1.49417"/>
    <d v="2016-09-12T10:09:00"/>
    <n v="1.4980599999999999"/>
    <x v="534"/>
  </r>
  <r>
    <s v="buy"/>
    <x v="2"/>
    <n v="0.01"/>
    <n v="0.01"/>
    <d v="2016-09-14T11:01:00"/>
    <n v="1.5016499999999999"/>
    <d v="2016-09-14T11:01:00"/>
    <n v="1.5016499999999999"/>
    <x v="535"/>
  </r>
  <r>
    <s v="buy"/>
    <x v="2"/>
    <n v="0.01"/>
    <n v="0.01"/>
    <d v="2016-09-14T16:45:00"/>
    <n v="1.50397"/>
    <d v="2016-09-14T16:45:00"/>
    <n v="1.50397"/>
    <x v="536"/>
  </r>
  <r>
    <s v="sell"/>
    <x v="2"/>
    <n v="0.01"/>
    <n v="0.01"/>
    <d v="2016-09-16T14:46:00"/>
    <n v="1.49336"/>
    <d v="2016-09-16T14:46:00"/>
    <n v="1.49336"/>
    <x v="537"/>
  </r>
  <r>
    <s v="buy"/>
    <x v="4"/>
    <n v="0.04"/>
    <n v="0.09"/>
    <d v="2016-09-20T09:00:00"/>
    <n v="1.48204"/>
    <d v="2016-09-22T00:30:00"/>
    <n v="1.4656400000000001"/>
    <x v="538"/>
  </r>
  <r>
    <s v="buy"/>
    <x v="2"/>
    <n v="0.01"/>
    <n v="0.01"/>
    <d v="2016-09-27T09:30:00"/>
    <n v="1.46387"/>
    <d v="2016-09-27T09:30:00"/>
    <n v="1.46387"/>
    <x v="539"/>
  </r>
  <r>
    <s v="buy"/>
    <x v="2"/>
    <n v="0.01"/>
    <n v="0.01"/>
    <d v="2016-09-27T11:01:00"/>
    <n v="1.4661299999999999"/>
    <d v="2016-09-27T11:01:00"/>
    <n v="1.4661299999999999"/>
    <x v="540"/>
  </r>
  <r>
    <s v="buy"/>
    <x v="0"/>
    <n v="0.02"/>
    <n v="0.05"/>
    <d v="2016-09-27T14:18:00"/>
    <n v="1.46713"/>
    <d v="2016-09-28T09:27:00"/>
    <n v="1.4562999999999999"/>
    <x v="541"/>
  </r>
  <r>
    <s v="sell"/>
    <x v="3"/>
    <n v="0.01"/>
    <n v="0.03"/>
    <d v="2016-09-28T09:02:00"/>
    <n v="1.4565600000000001"/>
    <d v="2016-09-28T12:15:00"/>
    <n v="1.4635400000000001"/>
    <x v="542"/>
  </r>
  <r>
    <s v="buy"/>
    <x v="1"/>
    <n v="0.01"/>
    <n v="0.02"/>
    <d v="2016-09-30T17:00:00"/>
    <n v="1.46898"/>
    <d v="2016-09-30T17:42:00"/>
    <n v="1.4656800000000001"/>
    <x v="543"/>
  </r>
  <r>
    <s v="buy"/>
    <x v="0"/>
    <n v="0.02"/>
    <n v="0.05"/>
    <d v="2016-10-03T17:01:00"/>
    <n v="1.46451"/>
    <d v="2016-10-04T11:48:00"/>
    <n v="1.4536500000000001"/>
    <x v="544"/>
  </r>
  <r>
    <s v="sell"/>
    <x v="2"/>
    <n v="0.01"/>
    <n v="0.01"/>
    <d v="2016-10-03T23:01:00"/>
    <n v="1.45966"/>
    <d v="2016-10-03T23:01:00"/>
    <n v="1.45966"/>
    <x v="545"/>
  </r>
  <r>
    <s v="buy"/>
    <x v="2"/>
    <n v="0.01"/>
    <n v="0.01"/>
    <d v="2016-10-07T14:47:00"/>
    <n v="1.4701200000000001"/>
    <d v="2016-10-07T14:47:00"/>
    <n v="1.4701200000000001"/>
    <x v="546"/>
  </r>
  <r>
    <s v="buy"/>
    <x v="0"/>
    <n v="0.02"/>
    <n v="0.05"/>
    <d v="2016-10-07T17:45:00"/>
    <n v="1.47603"/>
    <d v="2016-10-10T16:20:00"/>
    <n v="1.4641999999999999"/>
    <x v="547"/>
  </r>
  <r>
    <s v="buy"/>
    <x v="6"/>
    <n v="0.28000000000000003"/>
    <n v="0.45"/>
    <d v="2016-10-13T15:31:00"/>
    <n v="1.4617500000000001"/>
    <d v="2016-10-18T09:35:00"/>
    <n v="1.4323999999999999"/>
    <x v="548"/>
  </r>
  <r>
    <s v="sell"/>
    <x v="2"/>
    <n v="0.01"/>
    <n v="0.01"/>
    <d v="2016-10-18T15:03:00"/>
    <n v="1.43224"/>
    <d v="2016-10-18T15:03:00"/>
    <n v="1.43224"/>
    <x v="549"/>
  </r>
  <r>
    <s v="sell"/>
    <x v="3"/>
    <n v="0.01"/>
    <n v="0.03"/>
    <d v="2016-10-20T02:46:00"/>
    <n v="1.4227099999999999"/>
    <d v="2016-10-20T07:04:00"/>
    <n v="1.42984"/>
    <x v="550"/>
  </r>
  <r>
    <s v="buy"/>
    <x v="2"/>
    <n v="0.01"/>
    <n v="0.01"/>
    <d v="2016-10-20T15:48:00"/>
    <n v="1.4292800000000001"/>
    <d v="2016-10-20T15:48:00"/>
    <n v="1.4292800000000001"/>
    <x v="551"/>
  </r>
  <r>
    <s v="sell"/>
    <x v="1"/>
    <n v="0.01"/>
    <n v="0.02"/>
    <d v="2016-10-24T14:47:00"/>
    <n v="1.42675"/>
    <d v="2016-10-24T16:08:00"/>
    <n v="1.4302900000000001"/>
    <x v="552"/>
  </r>
  <r>
    <s v="sell"/>
    <x v="2"/>
    <n v="0.01"/>
    <n v="0.01"/>
    <d v="2016-10-27T17:00:00"/>
    <n v="1.43669"/>
    <d v="2016-10-27T17:00:00"/>
    <n v="1.43669"/>
    <x v="553"/>
  </r>
  <r>
    <s v="sell"/>
    <x v="2"/>
    <n v="0.01"/>
    <n v="0.01"/>
    <d v="2016-10-31T06:03:00"/>
    <n v="1.44058"/>
    <d v="2016-10-31T06:03:00"/>
    <n v="1.44058"/>
    <x v="554"/>
  </r>
  <r>
    <s v="buy"/>
    <x v="6"/>
    <n v="0.28000000000000003"/>
    <n v="0.45"/>
    <d v="2016-11-04T16:31:00"/>
    <n v="1.4520200000000001"/>
    <d v="2016-11-08T18:58:00"/>
    <n v="1.4238299999999999"/>
    <x v="555"/>
  </r>
  <r>
    <s v="sell"/>
    <x v="2"/>
    <n v="0.01"/>
    <n v="0.01"/>
    <d v="2016-11-09T08:45:00"/>
    <n v="1.4618800000000001"/>
    <d v="2016-11-09T08:45:00"/>
    <n v="1.4618800000000001"/>
    <x v="556"/>
  </r>
  <r>
    <s v="buy"/>
    <x v="2"/>
    <n v="0.01"/>
    <n v="0.01"/>
    <d v="2016-11-10T09:30:00"/>
    <n v="1.4142999999999999"/>
    <d v="2016-11-10T09:30:00"/>
    <n v="1.4142999999999999"/>
    <x v="557"/>
  </r>
  <r>
    <s v="sell"/>
    <x v="2"/>
    <n v="0.01"/>
    <n v="0.01"/>
    <d v="2016-11-10T10:00:00"/>
    <n v="1.4154199999999999"/>
    <d v="2016-11-10T10:00:00"/>
    <n v="1.4154199999999999"/>
    <x v="558"/>
  </r>
  <r>
    <s v="sell"/>
    <x v="2"/>
    <n v="0.01"/>
    <n v="0.01"/>
    <d v="2016-11-10T11:16:00"/>
    <n v="1.4117900000000001"/>
    <d v="2016-11-10T11:16:00"/>
    <n v="1.4117900000000001"/>
    <x v="559"/>
  </r>
  <r>
    <s v="sell"/>
    <x v="1"/>
    <n v="0.01"/>
    <n v="0.02"/>
    <d v="2016-11-11T11:00:00"/>
    <n v="1.43035"/>
    <d v="2016-11-11T11:33:00"/>
    <n v="1.4336500000000001"/>
    <x v="560"/>
  </r>
  <r>
    <s v="buy"/>
    <x v="1"/>
    <n v="0.01"/>
    <n v="0.02"/>
    <d v="2016-11-11T12:16:00"/>
    <n v="1.43537"/>
    <d v="2016-11-11T13:32:00"/>
    <n v="1.43204"/>
    <x v="561"/>
  </r>
  <r>
    <s v="sell"/>
    <x v="2"/>
    <n v="0.01"/>
    <n v="0.01"/>
    <d v="2016-11-11T17:31:00"/>
    <n v="1.43998"/>
    <d v="2016-11-11T17:31:00"/>
    <n v="1.43998"/>
    <x v="562"/>
  </r>
  <r>
    <s v="sell"/>
    <x v="2"/>
    <n v="0.01"/>
    <n v="0.01"/>
    <d v="2016-11-11T17:46:00"/>
    <n v="1.4360999999999999"/>
    <d v="2016-11-11T17:46:00"/>
    <n v="1.4360999999999999"/>
    <x v="563"/>
  </r>
  <r>
    <s v="sell"/>
    <x v="1"/>
    <n v="0.01"/>
    <n v="0.02"/>
    <d v="2016-11-11T18:31:00"/>
    <n v="1.4342200000000001"/>
    <d v="2016-11-11T19:06:00"/>
    <n v="1.43754"/>
    <x v="564"/>
  </r>
  <r>
    <s v="sell"/>
    <x v="1"/>
    <n v="0.01"/>
    <n v="0.02"/>
    <d v="2016-11-14T09:30:00"/>
    <n v="1.4253"/>
    <d v="2016-11-14T12:21:00"/>
    <n v="1.4299900000000001"/>
    <x v="565"/>
  </r>
  <r>
    <s v="sell"/>
    <x v="2"/>
    <n v="0.01"/>
    <n v="0.01"/>
    <d v="2016-11-15T16:15:00"/>
    <n v="1.42164"/>
    <d v="2016-11-15T16:15:00"/>
    <n v="1.42164"/>
    <x v="566"/>
  </r>
  <r>
    <s v="sell"/>
    <x v="2"/>
    <n v="0.01"/>
    <n v="0.01"/>
    <d v="2016-11-16T14:00:00"/>
    <n v="1.43228"/>
    <d v="2016-11-16T14:00:00"/>
    <n v="1.43228"/>
    <x v="567"/>
  </r>
  <r>
    <s v="sell"/>
    <x v="2"/>
    <n v="0.01"/>
    <n v="0.01"/>
    <d v="2016-11-17T02:16:00"/>
    <n v="1.4314100000000001"/>
    <d v="2016-11-17T02:16:00"/>
    <n v="1.4314100000000001"/>
    <x v="568"/>
  </r>
  <r>
    <s v="buy"/>
    <x v="1"/>
    <n v="0.01"/>
    <n v="0.02"/>
    <d v="2016-11-17T19:33:00"/>
    <n v="1.4350799999999999"/>
    <d v="2016-11-18T02:45:00"/>
    <n v="1.4317800000000001"/>
    <x v="569"/>
  </r>
  <r>
    <s v="sell"/>
    <x v="4"/>
    <n v="0.04"/>
    <n v="0.09"/>
    <d v="2016-11-18T07:00:00"/>
    <n v="1.4324600000000001"/>
    <d v="2016-11-21T04:56:00"/>
    <n v="1.4485300000000001"/>
    <x v="570"/>
  </r>
  <r>
    <s v="buy"/>
    <x v="2"/>
    <n v="0.01"/>
    <n v="0.01"/>
    <d v="2016-11-23T17:32:00"/>
    <n v="1.42943"/>
    <d v="2016-11-23T17:32:00"/>
    <n v="1.42943"/>
    <x v="571"/>
  </r>
  <r>
    <s v="sell"/>
    <x v="2"/>
    <n v="0.01"/>
    <n v="0.01"/>
    <d v="2016-11-24T14:00:00"/>
    <n v="1.4275599999999999"/>
    <d v="2016-11-24T14:00:00"/>
    <n v="1.4275599999999999"/>
    <x v="572"/>
  </r>
  <r>
    <s v="buy"/>
    <x v="2"/>
    <n v="0.01"/>
    <n v="0.01"/>
    <d v="2016-11-29T15:46:00"/>
    <n v="1.42242"/>
    <d v="2016-11-29T15:46:00"/>
    <n v="1.42242"/>
    <x v="573"/>
  </r>
  <r>
    <s v="buy"/>
    <x v="1"/>
    <n v="0.01"/>
    <n v="0.02"/>
    <d v="2016-12-01T11:45:00"/>
    <n v="1.43865"/>
    <d v="2016-12-01T15:04:00"/>
    <n v="1.43533"/>
    <x v="574"/>
  </r>
  <r>
    <s v="buy"/>
    <x v="2"/>
    <n v="0.01"/>
    <n v="0.01"/>
    <d v="2016-12-05T09:15:00"/>
    <n v="1.4277500000000001"/>
    <d v="2016-12-05T09:15:00"/>
    <n v="1.4277500000000001"/>
    <x v="575"/>
  </r>
  <r>
    <s v="buy"/>
    <x v="1"/>
    <n v="0.01"/>
    <n v="0.02"/>
    <d v="2016-12-05T15:48:00"/>
    <n v="1.44058"/>
    <d v="2016-12-05T17:14:00"/>
    <n v="1.4351700000000001"/>
    <x v="576"/>
  </r>
  <r>
    <s v="buy"/>
    <x v="2"/>
    <n v="0.01"/>
    <n v="0.01"/>
    <d v="2016-12-06T01:32:00"/>
    <n v="1.4403699999999999"/>
    <d v="2016-12-06T01:32:00"/>
    <n v="1.4403699999999999"/>
    <x v="577"/>
  </r>
  <r>
    <s v="sell"/>
    <x v="1"/>
    <n v="0.01"/>
    <n v="0.02"/>
    <d v="2016-12-12T17:01:00"/>
    <n v="1.4145399999999999"/>
    <d v="2016-12-12T18:43:00"/>
    <n v="1.41971"/>
    <x v="578"/>
  </r>
  <r>
    <s v="buy"/>
    <x v="2"/>
    <n v="0.01"/>
    <n v="0.01"/>
    <d v="2016-12-14T16:31:00"/>
    <n v="1.41876"/>
    <d v="2016-12-14T16:31:00"/>
    <n v="1.41876"/>
    <x v="579"/>
  </r>
  <r>
    <s v="sell"/>
    <x v="1"/>
    <n v="0.01"/>
    <n v="0.02"/>
    <d v="2016-12-14T17:01:00"/>
    <n v="1.41605"/>
    <d v="2016-12-14T18:32:00"/>
    <n v="1.41943"/>
    <x v="580"/>
  </r>
  <r>
    <s v="buy"/>
    <x v="1"/>
    <n v="0.01"/>
    <n v="0.02"/>
    <d v="2017-01-27T09:47:00"/>
    <n v="1.42076"/>
    <d v="2017-01-27T13:26:00"/>
    <n v="1.41743"/>
    <x v="581"/>
  </r>
  <r>
    <s v="buy"/>
    <x v="2"/>
    <n v="0.01"/>
    <n v="0.01"/>
    <d v="2017-01-31T11:01:00"/>
    <n v="1.4181600000000001"/>
    <d v="2017-01-31T11:01:00"/>
    <n v="1.4181600000000001"/>
    <x v="582"/>
  </r>
  <r>
    <s v="buy"/>
    <x v="0"/>
    <n v="0.02"/>
    <n v="0.05"/>
    <d v="2017-02-13T16:45:00"/>
    <n v="1.3888"/>
    <d v="2017-02-15T09:03:00"/>
    <n v="1.37738"/>
    <x v="583"/>
  </r>
  <r>
    <s v="buy"/>
    <x v="1"/>
    <n v="0.01"/>
    <n v="0.02"/>
    <d v="2017-02-23T09:15:00"/>
    <n v="1.37259"/>
    <d v="2017-02-23T12:49:00"/>
    <n v="1.3692800000000001"/>
    <x v="584"/>
  </r>
  <r>
    <s v="buy"/>
    <x v="6"/>
    <n v="0.28000000000000003"/>
    <n v="0.45"/>
    <d v="2017-03-10T17:46:00"/>
    <n v="1.41801"/>
    <d v="2017-03-15T21:30:00"/>
    <n v="1.3903700000000001"/>
    <x v="585"/>
  </r>
  <r>
    <s v="buy"/>
    <x v="2"/>
    <n v="0.01"/>
    <n v="0.01"/>
    <d v="2017-03-16T20:46:00"/>
    <n v="1.3992"/>
    <d v="2017-03-16T20:46:00"/>
    <n v="1.3992"/>
    <x v="586"/>
  </r>
  <r>
    <s v="buy"/>
    <x v="3"/>
    <n v="0.01"/>
    <n v="0.03"/>
    <d v="2017-03-17T18:01:00"/>
    <n v="1.3974299999999999"/>
    <d v="2017-03-20T18:14:00"/>
    <n v="1.3904799999999999"/>
    <x v="587"/>
  </r>
  <r>
    <s v="buy"/>
    <x v="1"/>
    <n v="0.01"/>
    <n v="0.02"/>
    <d v="2017-03-22T03:33:00"/>
    <n v="1.4107700000000001"/>
    <d v="2017-03-22T09:45:00"/>
    <n v="1.4074599999999999"/>
    <x v="588"/>
  </r>
  <r>
    <s v="buy"/>
    <x v="2"/>
    <n v="0.01"/>
    <n v="0.01"/>
    <d v="2017-03-24T10:33:00"/>
    <n v="1.41747"/>
    <d v="2017-03-24T10:33:00"/>
    <n v="1.41747"/>
    <x v="589"/>
  </r>
  <r>
    <s v="buy"/>
    <x v="2"/>
    <n v="0.01"/>
    <n v="0.01"/>
    <d v="2017-04-06T09:30:00"/>
    <n v="1.41106"/>
    <d v="2017-04-06T09:30:00"/>
    <n v="1.41106"/>
    <x v="590"/>
  </r>
  <r>
    <s v="sell"/>
    <x v="2"/>
    <n v="0.01"/>
    <n v="0.01"/>
    <d v="2017-04-07T09:17:00"/>
    <n v="1.4141300000000001"/>
    <d v="2017-04-07T09:17:00"/>
    <n v="1.4141300000000001"/>
    <x v="591"/>
  </r>
  <r>
    <s v="sell"/>
    <x v="2"/>
    <n v="0.01"/>
    <n v="0.01"/>
    <d v="2017-04-11T17:32:00"/>
    <n v="1.41682"/>
    <d v="2017-04-11T17:32:00"/>
    <n v="1.41682"/>
    <x v="592"/>
  </r>
  <r>
    <s v="buy"/>
    <x v="2"/>
    <n v="0.01"/>
    <n v="0.01"/>
    <d v="2017-04-19T03:31:00"/>
    <n v="1.42286"/>
    <d v="2017-04-19T03:31:00"/>
    <n v="1.42286"/>
    <x v="593"/>
  </r>
  <r>
    <s v="sell"/>
    <x v="2"/>
    <n v="0.01"/>
    <n v="0.01"/>
    <d v="2017-04-24T08:32:00"/>
    <n v="1.43479"/>
    <d v="2017-04-24T08:32:00"/>
    <n v="1.43479"/>
    <x v="594"/>
  </r>
  <r>
    <s v="buy"/>
    <x v="2"/>
    <n v="0.01"/>
    <n v="0.01"/>
    <d v="2017-04-28T10:15:00"/>
    <n v="1.45797"/>
    <d v="2017-04-28T10:15:00"/>
    <n v="1.45797"/>
    <x v="595"/>
  </r>
  <r>
    <s v="buy"/>
    <x v="1"/>
    <n v="0.01"/>
    <n v="0.02"/>
    <d v="2017-05-05T09:02:00"/>
    <n v="1.4862299999999999"/>
    <d v="2017-05-05T10:51:00"/>
    <n v="1.48291"/>
    <x v="596"/>
  </r>
  <r>
    <s v="sell"/>
    <x v="1"/>
    <n v="0.01"/>
    <n v="0.02"/>
    <d v="2017-05-05T14:46:00"/>
    <n v="1.4820199999999999"/>
    <d v="2017-05-05T15:45:00"/>
    <n v="1.48533"/>
    <x v="597"/>
  </r>
  <r>
    <s v="sell"/>
    <x v="2"/>
    <n v="0.01"/>
    <n v="0.01"/>
    <d v="2017-05-10T11:00:00"/>
    <n v="1.47468"/>
    <d v="2017-05-10T11:00:00"/>
    <n v="1.47468"/>
    <x v="598"/>
  </r>
  <r>
    <s v="buy"/>
    <x v="2"/>
    <n v="0.01"/>
    <n v="0.01"/>
    <d v="2017-05-12T15:17:00"/>
    <n v="1.47401"/>
    <d v="2017-05-12T15:17:00"/>
    <n v="1.47401"/>
    <x v="599"/>
  </r>
  <r>
    <s v="buy"/>
    <x v="2"/>
    <n v="0.01"/>
    <n v="0.01"/>
    <d v="2017-05-17T10:02:00"/>
    <n v="1.4994000000000001"/>
    <d v="2017-05-17T10:02:00"/>
    <n v="1.4994000000000001"/>
    <x v="600"/>
  </r>
  <r>
    <s v="buy"/>
    <x v="1"/>
    <n v="0.01"/>
    <n v="0.02"/>
    <d v="2017-05-18T04:15:00"/>
    <n v="1.4977"/>
    <d v="2017-05-18T06:33:00"/>
    <n v="1.4944"/>
    <x v="601"/>
  </r>
  <r>
    <s v="sell"/>
    <x v="2"/>
    <n v="0.01"/>
    <n v="0.01"/>
    <d v="2017-05-18T13:17:00"/>
    <n v="1.49732"/>
    <d v="2017-05-18T13:17:00"/>
    <n v="1.49732"/>
    <x v="602"/>
  </r>
  <r>
    <s v="buy"/>
    <x v="1"/>
    <n v="0.01"/>
    <n v="0.02"/>
    <d v="2017-05-19T17:01:00"/>
    <n v="1.50475"/>
    <d v="2017-05-19T18:56:00"/>
    <n v="1.50142"/>
    <x v="603"/>
  </r>
  <r>
    <s v="buy"/>
    <x v="1"/>
    <n v="0.01"/>
    <n v="0.02"/>
    <d v="2017-05-23T17:00:00"/>
    <n v="1.4986699999999999"/>
    <d v="2017-05-23T18:21:00"/>
    <n v="1.4953700000000001"/>
    <x v="604"/>
  </r>
  <r>
    <s v="buy"/>
    <x v="1"/>
    <n v="0.01"/>
    <n v="0.02"/>
    <d v="2017-05-24T16:46:00"/>
    <n v="1.4997499999999999"/>
    <d v="2017-05-24T20:21:00"/>
    <n v="1.4964"/>
    <x v="605"/>
  </r>
  <r>
    <s v="buy"/>
    <x v="2"/>
    <n v="0.01"/>
    <n v="0.01"/>
    <d v="2017-05-25T10:31:00"/>
    <n v="1.50414"/>
    <d v="2017-05-25T10:31:00"/>
    <n v="1.50414"/>
    <x v="606"/>
  </r>
  <r>
    <s v="sell"/>
    <x v="2"/>
    <n v="0.01"/>
    <n v="0.01"/>
    <d v="2017-06-02T16:15:00"/>
    <n v="1.5168299999999999"/>
    <d v="2017-06-02T16:15:00"/>
    <n v="1.5168299999999999"/>
    <x v="607"/>
  </r>
  <r>
    <s v="sell"/>
    <x v="1"/>
    <n v="0.01"/>
    <n v="0.02"/>
    <d v="2017-06-06T13:02:00"/>
    <n v="1.5005299999999999"/>
    <d v="2017-06-06T14:04:00"/>
    <n v="1.5038800000000001"/>
    <x v="608"/>
  </r>
  <r>
    <s v="buy"/>
    <x v="2"/>
    <n v="0.01"/>
    <n v="0.01"/>
    <d v="2017-06-13T09:30:00"/>
    <n v="1.4862"/>
    <d v="2017-06-13T09:30:00"/>
    <n v="1.4862"/>
    <x v="609"/>
  </r>
  <r>
    <s v="buy"/>
    <x v="1"/>
    <n v="0.01"/>
    <n v="0.02"/>
    <d v="2017-06-16T08:45:00"/>
    <n v="1.4703999999999999"/>
    <d v="2017-06-16T13:50:00"/>
    <n v="1.46709"/>
    <x v="610"/>
  </r>
  <r>
    <s v="sell"/>
    <x v="0"/>
    <n v="0.02"/>
    <n v="0.05"/>
    <d v="2017-06-20T17:01:00"/>
    <n v="1.4660500000000001"/>
    <d v="2017-06-21T18:21:00"/>
    <n v="1.47692"/>
    <x v="611"/>
  </r>
  <r>
    <s v="buy"/>
    <x v="2"/>
    <n v="0.01"/>
    <n v="0.01"/>
    <d v="2017-06-28T08:17:00"/>
    <n v="1.4952799999999999"/>
    <d v="2017-06-28T08:17:00"/>
    <n v="1.4952799999999999"/>
    <x v="612"/>
  </r>
  <r>
    <s v="sell"/>
    <x v="2"/>
    <n v="0.01"/>
    <n v="0.01"/>
    <d v="2017-07-03T03:46:00"/>
    <n v="1.4858100000000001"/>
    <d v="2017-07-03T03:46:00"/>
    <n v="1.4858100000000001"/>
    <x v="613"/>
  </r>
  <r>
    <s v="buy"/>
    <x v="1"/>
    <n v="0.01"/>
    <n v="0.02"/>
    <d v="2017-07-04T09:00:00"/>
    <n v="1.4931399999999999"/>
    <d v="2017-07-04T16:48:00"/>
    <n v="1.4898400000000001"/>
    <x v="614"/>
  </r>
  <r>
    <s v="buy"/>
    <x v="2"/>
    <n v="0.01"/>
    <n v="0.01"/>
    <d v="2017-07-06T11:15:00"/>
    <n v="1.49272"/>
    <d v="2017-07-06T11:15:00"/>
    <n v="1.49272"/>
    <x v="615"/>
  </r>
  <r>
    <s v="buy"/>
    <x v="2"/>
    <n v="0.01"/>
    <n v="0.01"/>
    <d v="2017-07-06T17:00:00"/>
    <n v="1.5049999999999999"/>
    <d v="2017-07-06T17:00:00"/>
    <n v="1.5049999999999999"/>
    <x v="616"/>
  </r>
  <r>
    <s v="sell"/>
    <x v="2"/>
    <n v="0.01"/>
    <n v="0.01"/>
    <d v="2017-07-13T17:01:00"/>
    <n v="1.4763200000000001"/>
    <d v="2017-07-13T17:01:00"/>
    <n v="1.4763200000000001"/>
    <x v="617"/>
  </r>
  <r>
    <s v="sell"/>
    <x v="2"/>
    <n v="0.01"/>
    <n v="0.01"/>
    <d v="2017-07-18T03:45:00"/>
    <n v="1.4705299999999999"/>
    <d v="2017-07-18T03:45:00"/>
    <n v="1.4705299999999999"/>
    <x v="618"/>
  </r>
  <r>
    <s v="buy"/>
    <x v="2"/>
    <n v="0.01"/>
    <n v="0.01"/>
    <d v="2017-07-18T09:45:00"/>
    <n v="1.4563200000000001"/>
    <d v="2017-07-18T09:45:00"/>
    <n v="1.4563200000000001"/>
    <x v="619"/>
  </r>
  <r>
    <s v="sell"/>
    <x v="3"/>
    <n v="0.01"/>
    <n v="0.03"/>
    <d v="2017-07-18T11:01:00"/>
    <n v="1.4546399999999999"/>
    <d v="2017-07-18T17:59:00"/>
    <n v="1.4616"/>
    <x v="620"/>
  </r>
  <r>
    <s v="sell"/>
    <x v="1"/>
    <n v="0.01"/>
    <n v="0.02"/>
    <d v="2017-07-21T11:31:00"/>
    <n v="1.46878"/>
    <d v="2017-07-21T16:35:00"/>
    <n v="1.47261"/>
    <x v="621"/>
  </r>
  <r>
    <s v="buy"/>
    <x v="1"/>
    <n v="0.01"/>
    <n v="0.02"/>
    <d v="2017-07-25T14:15:00"/>
    <n v="1.4693499999999999"/>
    <d v="2017-07-25T17:53:00"/>
    <n v="1.4660500000000001"/>
    <x v="622"/>
  </r>
  <r>
    <s v="buy"/>
    <x v="1"/>
    <n v="0.01"/>
    <n v="0.02"/>
    <d v="2017-07-27T04:02:00"/>
    <n v="1.4610700000000001"/>
    <d v="2017-07-27T05:32:00"/>
    <n v="1.45777"/>
    <x v="623"/>
  </r>
  <r>
    <s v="buy"/>
    <x v="2"/>
    <n v="0.01"/>
    <n v="0.01"/>
    <d v="2017-07-31T16:03:00"/>
    <n v="1.4760500000000001"/>
    <d v="2017-07-31T16:03:00"/>
    <n v="1.4760500000000001"/>
    <x v="624"/>
  </r>
  <r>
    <s v="buy"/>
    <x v="3"/>
    <n v="0.01"/>
    <n v="0.03"/>
    <d v="2017-07-31T18:00:00"/>
    <n v="1.4804299999999999"/>
    <d v="2017-08-01T03:30:00"/>
    <n v="1.4726699999999999"/>
    <x v="625"/>
  </r>
  <r>
    <s v="sell"/>
    <x v="4"/>
    <n v="0.04"/>
    <n v="0.09"/>
    <d v="2017-08-01T16:46:00"/>
    <n v="1.4775"/>
    <d v="2017-08-03T03:15:00"/>
    <n v="1.49315"/>
    <x v="626"/>
  </r>
  <r>
    <s v="sell"/>
    <x v="0"/>
    <n v="0.02"/>
    <n v="0.05"/>
    <d v="2017-08-10T11:00:00"/>
    <n v="1.48695"/>
    <d v="2017-08-11T03:52:00"/>
    <n v="1.49983"/>
    <x v="627"/>
  </r>
  <r>
    <s v="buy"/>
    <x v="2"/>
    <n v="0.01"/>
    <n v="0.01"/>
    <d v="2017-08-11T14:46:00"/>
    <n v="1.49719"/>
    <d v="2017-08-11T14:46:00"/>
    <n v="1.49719"/>
    <x v="628"/>
  </r>
  <r>
    <s v="buy"/>
    <x v="1"/>
    <n v="0.01"/>
    <n v="0.02"/>
    <d v="2017-08-18T16:01:00"/>
    <n v="1.4835799999999999"/>
    <d v="2017-08-18T19:18:00"/>
    <n v="1.48028"/>
    <x v="629"/>
  </r>
  <r>
    <s v="buy"/>
    <x v="2"/>
    <n v="0.01"/>
    <n v="0.01"/>
    <d v="2017-08-21T16:02:00"/>
    <n v="1.48447"/>
    <d v="2017-08-21T16:02:00"/>
    <n v="1.48447"/>
    <x v="630"/>
  </r>
  <r>
    <s v="buy"/>
    <x v="2"/>
    <n v="0.01"/>
    <n v="0.01"/>
    <d v="2017-08-23T16:01:00"/>
    <n v="1.4954799999999999"/>
    <d v="2017-08-23T16:01:00"/>
    <n v="1.4954799999999999"/>
    <x v="631"/>
  </r>
  <r>
    <s v="buy"/>
    <x v="1"/>
    <n v="0.01"/>
    <n v="0.02"/>
    <d v="2017-08-28T12:00:00"/>
    <n v="1.50362"/>
    <d v="2017-08-28T14:24:00"/>
    <n v="1.5002899999999999"/>
    <x v="632"/>
  </r>
  <r>
    <s v="sell"/>
    <x v="1"/>
    <n v="0.01"/>
    <n v="0.02"/>
    <d v="2017-08-29T00:00:00"/>
    <n v="1.5087699999999999"/>
    <d v="2017-08-29T09:43:00"/>
    <n v="1.5146900000000001"/>
    <x v="633"/>
  </r>
  <r>
    <s v="sell"/>
    <x v="3"/>
    <n v="0.01"/>
    <n v="0.03"/>
    <d v="2017-08-30T08:17:00"/>
    <n v="1.4987299999999999"/>
    <d v="2017-08-30T16:20:00"/>
    <n v="1.5056700000000001"/>
    <x v="634"/>
  </r>
  <r>
    <s v="buy"/>
    <x v="2"/>
    <n v="0.01"/>
    <n v="0.01"/>
    <d v="2017-08-30T08:30:00"/>
    <n v="1.5006900000000001"/>
    <d v="2017-08-30T08:30:00"/>
    <n v="1.5006900000000001"/>
    <x v="635"/>
  </r>
  <r>
    <s v="buy"/>
    <x v="2"/>
    <n v="0.01"/>
    <n v="0.01"/>
    <d v="2017-08-31T03:45:00"/>
    <n v="1.5042800000000001"/>
    <d v="2017-08-31T03:45:00"/>
    <n v="1.5042800000000001"/>
    <x v="636"/>
  </r>
  <r>
    <s v="sell"/>
    <x v="1"/>
    <n v="0.01"/>
    <n v="0.02"/>
    <d v="2017-09-08T05:47:00"/>
    <n v="1.48861"/>
    <d v="2017-09-08T17:19:00"/>
    <n v="1.49194"/>
    <x v="637"/>
  </r>
  <r>
    <s v="buy"/>
    <x v="2"/>
    <n v="0.01"/>
    <n v="0.01"/>
    <d v="2017-09-18T17:00:00"/>
    <n v="1.4997499999999999"/>
    <d v="2017-09-18T17:00:00"/>
    <n v="1.4997499999999999"/>
    <x v="638"/>
  </r>
  <r>
    <s v="buy"/>
    <x v="2"/>
    <n v="0.01"/>
    <n v="0.01"/>
    <d v="2017-09-21T07:17:00"/>
    <n v="1.4884999999999999"/>
    <d v="2017-09-21T07:17:00"/>
    <n v="1.4884999999999999"/>
    <x v="639"/>
  </r>
  <r>
    <s v="sell"/>
    <x v="3"/>
    <n v="0.01"/>
    <n v="0.03"/>
    <d v="2017-09-21T17:02:00"/>
    <n v="1.50126"/>
    <d v="2017-09-22T02:40:00"/>
    <n v="1.5083"/>
    <x v="640"/>
  </r>
  <r>
    <s v="buy"/>
    <x v="4"/>
    <n v="0.04"/>
    <n v="0.09"/>
    <d v="2017-09-22T09:45:00"/>
    <n v="1.50888"/>
    <d v="2017-09-25T12:37:00"/>
    <n v="1.4924500000000001"/>
    <x v="641"/>
  </r>
  <r>
    <s v="sell"/>
    <x v="3"/>
    <n v="0.01"/>
    <n v="0.03"/>
    <d v="2017-09-26T08:01:00"/>
    <n v="1.4911700000000001"/>
    <d v="2017-09-27T06:09:00"/>
    <n v="1.4981100000000001"/>
    <x v="642"/>
  </r>
  <r>
    <s v="buy"/>
    <x v="2"/>
    <n v="0.01"/>
    <n v="0.01"/>
    <d v="2017-10-06T14:45:00"/>
    <n v="1.50722"/>
    <d v="2017-10-06T14:45:00"/>
    <n v="1.50722"/>
    <x v="643"/>
  </r>
  <r>
    <s v="sell"/>
    <x v="2"/>
    <n v="0.01"/>
    <n v="0.01"/>
    <d v="2017-10-26T11:15:00"/>
    <n v="1.5316399999999999"/>
    <d v="2017-10-26T11:15:00"/>
    <n v="1.5316399999999999"/>
    <x v="644"/>
  </r>
  <r>
    <s v="sell"/>
    <x v="0"/>
    <n v="0.02"/>
    <n v="0.05"/>
    <d v="2017-11-02T06:02:00"/>
    <n v="1.5088600000000001"/>
    <d v="2017-11-03T14:07:00"/>
    <n v="1.5199800000000001"/>
    <x v="645"/>
  </r>
  <r>
    <s v="buy"/>
    <x v="2"/>
    <n v="0.01"/>
    <n v="0.01"/>
    <d v="2017-11-13T14:16:00"/>
    <n v="1.52685"/>
    <d v="2017-11-13T14:16:00"/>
    <n v="1.52685"/>
    <x v="646"/>
  </r>
  <r>
    <s v="buy"/>
    <x v="2"/>
    <n v="0.01"/>
    <n v="0.01"/>
    <d v="2017-11-14T16:01:00"/>
    <n v="1.5413699999999999"/>
    <d v="2017-11-14T16:01:00"/>
    <n v="1.5413699999999999"/>
    <x v="647"/>
  </r>
  <r>
    <s v="buy"/>
    <x v="1"/>
    <n v="0.01"/>
    <n v="0.02"/>
    <d v="2017-11-20T09:46:00"/>
    <n v="1.5582100000000001"/>
    <d v="2017-11-20T16:51:00"/>
    <n v="1.5548900000000001"/>
    <x v="648"/>
  </r>
  <r>
    <s v="sell"/>
    <x v="2"/>
    <n v="0.01"/>
    <n v="0.01"/>
    <d v="2017-11-22T13:30:00"/>
    <n v="1.55135"/>
    <d v="2017-11-22T13:30:00"/>
    <n v="1.55135"/>
    <x v="649"/>
  </r>
  <r>
    <s v="buy"/>
    <x v="2"/>
    <n v="0.01"/>
    <n v="0.01"/>
    <d v="2017-11-22T15:46:00"/>
    <n v="1.55335"/>
    <d v="2017-11-22T15:46:00"/>
    <n v="1.55335"/>
    <x v="650"/>
  </r>
  <r>
    <s v="buy"/>
    <x v="2"/>
    <n v="0.01"/>
    <n v="0.01"/>
    <d v="2017-11-29T09:01:00"/>
    <n v="1.5645500000000001"/>
    <d v="2017-11-29T09:01:00"/>
    <n v="1.5645500000000001"/>
    <x v="651"/>
  </r>
  <r>
    <s v="sell"/>
    <x v="2"/>
    <n v="0.01"/>
    <n v="0.01"/>
    <d v="2017-12-01T15:03:00"/>
    <n v="1.5667500000000001"/>
    <d v="2017-12-01T15:03:00"/>
    <n v="1.5667500000000001"/>
    <x v="652"/>
  </r>
  <r>
    <s v="sell"/>
    <x v="2"/>
    <n v="0.01"/>
    <n v="0.01"/>
    <d v="2017-12-04T09:00:00"/>
    <n v="1.5604199999999999"/>
    <d v="2017-12-04T09:00:00"/>
    <n v="1.5604199999999999"/>
    <x v="653"/>
  </r>
  <r>
    <s v="sell"/>
    <x v="2"/>
    <n v="0.01"/>
    <n v="0.01"/>
    <d v="2017-12-06T09:30:00"/>
    <n v="1.55809"/>
    <d v="2017-12-06T09:30:00"/>
    <n v="1.55809"/>
    <x v="654"/>
  </r>
  <r>
    <s v="buy"/>
    <x v="2"/>
    <n v="0.01"/>
    <n v="0.01"/>
    <d v="2017-12-08T13:31:00"/>
    <n v="1.5627800000000001"/>
    <d v="2017-12-08T13:31:00"/>
    <n v="1.5627800000000001"/>
    <x v="655"/>
  </r>
  <r>
    <s v="sell"/>
    <x v="1"/>
    <n v="0.01"/>
    <n v="0.02"/>
    <d v="2017-12-08T17:00:00"/>
    <n v="1.5646"/>
    <d v="2017-12-08T19:58:00"/>
    <n v="1.5679000000000001"/>
    <x v="656"/>
  </r>
  <r>
    <s v="buy"/>
    <x v="2"/>
    <n v="0.01"/>
    <n v="0.01"/>
    <d v="2017-12-14T10:01:00"/>
    <n v="1.54427"/>
    <d v="2017-12-14T10:01:00"/>
    <n v="1.54427"/>
    <x v="657"/>
  </r>
  <r>
    <s v="sell"/>
    <x v="2"/>
    <n v="0.01"/>
    <n v="0.01"/>
    <d v="2017-12-14T14:45:00"/>
    <n v="1.5459700000000001"/>
    <d v="2017-12-14T14:45:00"/>
    <n v="1.5459700000000001"/>
    <x v="658"/>
  </r>
  <r>
    <s v="sell"/>
    <x v="2"/>
    <n v="0.01"/>
    <n v="0.01"/>
    <d v="2017-12-14T16:31:00"/>
    <n v="1.53796"/>
    <d v="2017-12-14T16:31:00"/>
    <n v="1.53796"/>
    <x v="659"/>
  </r>
  <r>
    <s v="sell"/>
    <x v="2"/>
    <n v="0.01"/>
    <n v="0.01"/>
    <d v="2018-01-17T09:32:00"/>
    <n v="1.5351699999999999"/>
    <d v="2018-01-17T09:32:00"/>
    <n v="1.5351699999999999"/>
    <x v="660"/>
  </r>
  <r>
    <s v="buy"/>
    <x v="2"/>
    <n v="0.01"/>
    <n v="0.01"/>
    <d v="2018-01-30T08:02:00"/>
    <n v="1.5327"/>
    <d v="2018-01-30T08:02:00"/>
    <n v="1.5327"/>
    <x v="661"/>
  </r>
  <r>
    <s v="buy"/>
    <x v="2"/>
    <n v="0.01"/>
    <n v="0.01"/>
    <d v="2018-01-31T17:02:00"/>
    <n v="1.53915"/>
    <d v="2018-01-31T17:02:00"/>
    <n v="1.53915"/>
    <x v="662"/>
  </r>
  <r>
    <s v="buy"/>
    <x v="3"/>
    <n v="0.01"/>
    <n v="0.03"/>
    <d v="2018-02-05T09:48:00"/>
    <n v="1.5708299999999999"/>
    <d v="2018-02-05T16:46:00"/>
    <n v="1.5639099999999999"/>
    <x v="663"/>
  </r>
  <r>
    <s v="buy"/>
    <x v="1"/>
    <n v="0.01"/>
    <n v="0.02"/>
    <d v="2018-02-06T05:15:00"/>
    <n v="1.57622"/>
    <d v="2018-02-06T06:40:00"/>
    <n v="1.57287"/>
    <x v="664"/>
  </r>
  <r>
    <s v="buy"/>
    <x v="2"/>
    <n v="0.01"/>
    <n v="0.01"/>
    <d v="2018-02-06T08:16:00"/>
    <n v="1.5768599999999999"/>
    <d v="2018-02-06T08:16:00"/>
    <n v="1.5768599999999999"/>
    <x v="665"/>
  </r>
  <r>
    <s v="sell"/>
    <x v="2"/>
    <n v="0.01"/>
    <n v="0.01"/>
    <d v="2018-02-09T14:46:00"/>
    <n v="1.5678000000000001"/>
    <d v="2018-02-09T14:46:00"/>
    <n v="1.5678000000000001"/>
    <x v="666"/>
  </r>
  <r>
    <s v="sell"/>
    <x v="1"/>
    <n v="0.01"/>
    <n v="0.02"/>
    <d v="2018-02-09T17:32:00"/>
    <n v="1.5657300000000001"/>
    <d v="2018-02-09T19:04:00"/>
    <n v="1.56959"/>
    <x v="667"/>
  </r>
  <r>
    <s v="buy"/>
    <x v="1"/>
    <n v="0.01"/>
    <n v="0.02"/>
    <d v="2018-02-14T17:02:00"/>
    <n v="1.57508"/>
    <d v="2018-02-14T19:20:00"/>
    <n v="1.5717699999999999"/>
    <x v="668"/>
  </r>
  <r>
    <s v="buy"/>
    <x v="4"/>
    <n v="0.04"/>
    <n v="0.09"/>
    <d v="2018-02-15T16:45:00"/>
    <n v="1.57965"/>
    <d v="2018-02-20T05:19:00"/>
    <n v="1.5641099999999999"/>
    <x v="669"/>
  </r>
  <r>
    <s v="sell"/>
    <x v="5"/>
    <n v="0.08"/>
    <n v="0.16999999999999998"/>
    <d v="2018-03-01T16:30:00"/>
    <n v="1.5726899999999999"/>
    <d v="2018-03-07T00:37:00"/>
    <n v="1.5937600000000001"/>
    <x v="670"/>
  </r>
  <r>
    <s v="buy"/>
    <x v="2"/>
    <n v="0.01"/>
    <n v="0.01"/>
    <d v="2018-03-14T16:17:00"/>
    <n v="1.56708"/>
    <d v="2018-03-14T16:17:00"/>
    <n v="1.56708"/>
    <x v="671"/>
  </r>
  <r>
    <s v="buy"/>
    <x v="2"/>
    <n v="0.01"/>
    <n v="0.01"/>
    <d v="2018-03-21T03:32:00"/>
    <n v="1.5929500000000001"/>
    <d v="2018-03-21T03:32:00"/>
    <n v="1.5929500000000001"/>
    <x v="672"/>
  </r>
  <r>
    <s v="sell"/>
    <x v="6"/>
    <n v="0.28000000000000003"/>
    <n v="0.45"/>
    <d v="2018-03-21T20:17:00"/>
    <n v="1.5880399999999999"/>
    <d v="2018-03-28T09:58:00"/>
    <n v="1.61768"/>
    <x v="673"/>
  </r>
  <r>
    <s v="buy"/>
    <x v="2"/>
    <n v="0.01"/>
    <n v="0.01"/>
    <d v="2018-03-23T18:00:00"/>
    <n v="1.601"/>
    <d v="2018-03-23T18:00:00"/>
    <n v="1.601"/>
    <x v="674"/>
  </r>
  <r>
    <s v="buy"/>
    <x v="1"/>
    <n v="0.01"/>
    <n v="0.02"/>
    <d v="2018-03-26T16:47:00"/>
    <n v="1.6121300000000001"/>
    <d v="2018-03-26T21:19:00"/>
    <n v="1.6088100000000001"/>
    <x v="675"/>
  </r>
  <r>
    <s v="buy"/>
    <x v="2"/>
    <n v="0.01"/>
    <n v="0.01"/>
    <d v="2018-03-27T16:33:00"/>
    <n v="1.6089199999999999"/>
    <d v="2018-03-27T16:33:00"/>
    <n v="1.6089199999999999"/>
    <x v="676"/>
  </r>
  <r>
    <s v="buy"/>
    <x v="2"/>
    <n v="0.01"/>
    <n v="0.01"/>
    <d v="2018-03-27T20:31:00"/>
    <n v="1.6137999999999999"/>
    <d v="2018-03-27T20:31:00"/>
    <n v="1.6137999999999999"/>
    <x v="677"/>
  </r>
  <r>
    <s v="buy"/>
    <x v="2"/>
    <n v="0.01"/>
    <n v="0.01"/>
    <d v="2018-03-28T16:15:00"/>
    <n v="1.6103099999999999"/>
    <d v="2018-03-28T16:15:00"/>
    <n v="1.6103099999999999"/>
    <x v="678"/>
  </r>
  <r>
    <s v="buy"/>
    <x v="2"/>
    <n v="0.01"/>
    <n v="0.01"/>
    <d v="2018-04-04T09:45:00"/>
    <n v="1.59674"/>
    <d v="2018-04-04T09:45:00"/>
    <n v="1.59674"/>
    <x v="679"/>
  </r>
  <r>
    <s v="sell"/>
    <x v="2"/>
    <n v="0.01"/>
    <n v="0.01"/>
    <d v="2018-04-04T10:16:00"/>
    <n v="1.6038399999999999"/>
    <d v="2018-04-04T10:16:00"/>
    <n v="1.6038399999999999"/>
    <x v="680"/>
  </r>
  <r>
    <s v="sell"/>
    <x v="2"/>
    <n v="0.01"/>
    <n v="0.01"/>
    <d v="2018-04-27T04:00:00"/>
    <n v="1.60365"/>
    <d v="2018-04-27T04:00:00"/>
    <n v="1.60365"/>
    <x v="681"/>
  </r>
  <r>
    <s v="buy"/>
    <x v="0"/>
    <n v="0.02"/>
    <n v="0.05"/>
    <d v="2018-05-02T20:16:00"/>
    <n v="1.59551"/>
    <d v="2018-05-04T18:12:00"/>
    <n v="1.58466"/>
    <x v="682"/>
  </r>
  <r>
    <s v="sell"/>
    <x v="2"/>
    <n v="0.01"/>
    <n v="0.01"/>
    <d v="2018-05-15T17:01:00"/>
    <n v="1.5864799999999999"/>
    <d v="2018-05-15T17:01:00"/>
    <n v="1.5864799999999999"/>
    <x v="683"/>
  </r>
  <r>
    <s v="buy"/>
    <x v="1"/>
    <n v="0.01"/>
    <n v="0.02"/>
    <d v="2018-05-24T03:45:00"/>
    <n v="1.55043"/>
    <d v="2018-05-24T04:35:00"/>
    <n v="1.5471200000000001"/>
    <x v="684"/>
  </r>
  <r>
    <s v="buy"/>
    <x v="3"/>
    <n v="0.01"/>
    <n v="0.03"/>
    <d v="2018-05-24T15:46:00"/>
    <n v="1.55067"/>
    <d v="2018-05-25T11:44:00"/>
    <n v="1.54359"/>
    <x v="685"/>
  </r>
  <r>
    <s v="sell"/>
    <x v="3"/>
    <n v="0.01"/>
    <n v="0.03"/>
    <d v="2018-05-25T15:16:00"/>
    <n v="1.54071"/>
    <d v="2018-05-28T02:48:00"/>
    <n v="1.54772"/>
    <x v="686"/>
  </r>
  <r>
    <s v="buy"/>
    <x v="2"/>
    <n v="0.01"/>
    <n v="0.01"/>
    <d v="2018-05-31T15:48:00"/>
    <n v="1.5391300000000001"/>
    <d v="2018-05-31T15:48:00"/>
    <n v="1.5391300000000001"/>
    <x v="687"/>
  </r>
  <r>
    <s v="buy"/>
    <x v="2"/>
    <n v="0.01"/>
    <n v="0.01"/>
    <d v="2018-06-07T04:01:00"/>
    <n v="1.5424800000000001"/>
    <d v="2018-06-07T04:01:00"/>
    <n v="1.5424800000000001"/>
    <x v="688"/>
  </r>
  <r>
    <s v="sell"/>
    <x v="6"/>
    <n v="0.28000000000000003"/>
    <n v="0.45"/>
    <d v="2018-06-14T17:02:00"/>
    <n v="1.5445"/>
    <d v="2018-06-19T07:05:00"/>
    <n v="1.57304"/>
    <x v="689"/>
  </r>
  <r>
    <s v="buy"/>
    <x v="1"/>
    <n v="0.01"/>
    <n v="0.02"/>
    <d v="2018-06-27T21:15:00"/>
    <n v="1.5749899999999999"/>
    <d v="2018-06-28T06:57:00"/>
    <n v="1.57169"/>
    <x v="690"/>
  </r>
  <r>
    <s v="sell"/>
    <x v="1"/>
    <n v="0.01"/>
    <n v="0.02"/>
    <d v="2018-06-28T15:02:00"/>
    <n v="1.5745400000000001"/>
    <d v="2018-06-28T16:32:00"/>
    <n v="1.57785"/>
    <x v="691"/>
  </r>
  <r>
    <s v="buy"/>
    <x v="1"/>
    <n v="0.01"/>
    <n v="0.02"/>
    <d v="2018-06-28T15:48:00"/>
    <n v="1.57674"/>
    <d v="2018-06-28T20:16:00"/>
    <n v="1.57342"/>
    <x v="692"/>
  </r>
  <r>
    <s v="sell"/>
    <x v="2"/>
    <n v="0.01"/>
    <n v="0.01"/>
    <d v="2018-07-03T07:30:00"/>
    <n v="1.5827100000000001"/>
    <d v="2018-07-03T07:30:00"/>
    <n v="1.5827100000000001"/>
    <x v="693"/>
  </r>
  <r>
    <s v="buy"/>
    <x v="1"/>
    <n v="0.01"/>
    <n v="0.02"/>
    <d v="2018-07-20T12:17:00"/>
    <n v="1.58186"/>
    <d v="2018-07-20T22:40:00"/>
    <n v="1.5785499999999999"/>
    <x v="694"/>
  </r>
  <r>
    <s v="buy"/>
    <x v="6"/>
    <n v="0.28000000000000003"/>
    <n v="0.45"/>
    <d v="2018-07-24T09:33:00"/>
    <n v="1.5861499999999999"/>
    <d v="2018-08-07T09:18:00"/>
    <n v="1.5587599999999999"/>
    <x v="695"/>
  </r>
  <r>
    <s v="sell"/>
    <x v="1"/>
    <n v="0.01"/>
    <n v="0.02"/>
    <d v="2018-08-10T07:16:00"/>
    <n v="1.5621400000000001"/>
    <d v="2018-08-10T08:31:00"/>
    <n v="1.56772"/>
    <x v="696"/>
  </r>
  <r>
    <s v="sell"/>
    <x v="5"/>
    <n v="0.08"/>
    <n v="0.16999999999999998"/>
    <d v="2018-08-28T16:02:00"/>
    <n v="1.5928500000000001"/>
    <d v="2018-08-31T18:30:00"/>
    <n v="1.61402"/>
    <x v="697"/>
  </r>
  <r>
    <s v="sell"/>
    <x v="5"/>
    <n v="0.08"/>
    <n v="0.16999999999999998"/>
    <d v="2018-09-06T17:01:00"/>
    <n v="1.6133900000000001"/>
    <d v="2018-09-11T09:46:00"/>
    <n v="1.63459"/>
    <x v="698"/>
  </r>
  <r>
    <s v="buy"/>
    <x v="3"/>
    <n v="0.01"/>
    <n v="0.03"/>
    <d v="2018-09-07T09:30:00"/>
    <n v="1.62906"/>
    <d v="2018-09-07T13:08:00"/>
    <n v="1.62157"/>
    <x v="699"/>
  </r>
  <r>
    <s v="buy"/>
    <x v="2"/>
    <n v="0.01"/>
    <n v="0.01"/>
    <d v="2018-09-10T15:01:00"/>
    <n v="1.6289199999999999"/>
    <d v="2018-09-10T15:01:00"/>
    <n v="1.6289199999999999"/>
    <x v="700"/>
  </r>
  <r>
    <s v="buy"/>
    <x v="5"/>
    <n v="0.08"/>
    <n v="0.16999999999999998"/>
    <d v="2018-09-27T03:31:00"/>
    <n v="1.62121"/>
    <d v="2018-10-02T03:33:00"/>
    <n v="1.6001399999999999"/>
    <x v="701"/>
  </r>
  <r>
    <s v="buy"/>
    <x v="2"/>
    <n v="0.01"/>
    <n v="0.01"/>
    <d v="2018-10-04T10:32:00"/>
    <n v="1.6249899999999999"/>
    <d v="2018-10-04T10:32:00"/>
    <n v="1.6249899999999999"/>
    <x v="702"/>
  </r>
  <r>
    <s v="sell"/>
    <x v="1"/>
    <n v="0.01"/>
    <n v="0.02"/>
    <d v="2018-10-11T09:30:00"/>
    <n v="1.6283399999999999"/>
    <d v="2018-10-11T14:10:00"/>
    <n v="1.63164"/>
    <x v="703"/>
  </r>
  <r>
    <s v="buy"/>
    <x v="2"/>
    <n v="0.01"/>
    <n v="0.01"/>
    <d v="2018-10-22T02:15:00"/>
    <n v="1.6191599999999999"/>
    <d v="2018-10-22T02:15:00"/>
    <n v="1.6191599999999999"/>
    <x v="704"/>
  </r>
  <r>
    <s v="sell"/>
    <x v="2"/>
    <n v="0.01"/>
    <n v="0.01"/>
    <d v="2018-10-25T10:17:00"/>
    <n v="1.6136299999999999"/>
    <d v="2018-10-25T10:17:00"/>
    <n v="1.6136299999999999"/>
    <x v="705"/>
  </r>
  <r>
    <s v="buy"/>
    <x v="5"/>
    <n v="0.08"/>
    <n v="0.16999999999999998"/>
    <d v="2018-10-31T18:01:00"/>
    <n v="1.59917"/>
    <d v="2018-11-02T07:23:00"/>
    <n v="1.57613"/>
    <x v="706"/>
  </r>
  <r>
    <s v="buy"/>
    <x v="2"/>
    <n v="0.01"/>
    <n v="0.01"/>
    <d v="2018-11-20T11:01:00"/>
    <n v="1.5747500000000001"/>
    <d v="2018-11-20T11:01:00"/>
    <n v="1.5747500000000001"/>
    <x v="707"/>
  </r>
  <r>
    <s v="sell"/>
    <x v="2"/>
    <n v="0.01"/>
    <n v="0.01"/>
    <d v="2018-11-21T13:47:00"/>
    <n v="1.5727100000000001"/>
    <d v="2018-11-21T13:47:00"/>
    <n v="1.5727100000000001"/>
    <x v="708"/>
  </r>
  <r>
    <s v="buy"/>
    <x v="2"/>
    <n v="0.01"/>
    <n v="0.01"/>
    <d v="2018-12-05T17:00:00"/>
    <n v="1.5606"/>
    <d v="2018-12-05T17:00:00"/>
    <n v="1.5606"/>
    <x v="709"/>
  </r>
  <r>
    <s v="buy"/>
    <x v="1"/>
    <n v="0.01"/>
    <n v="0.02"/>
    <d v="2018-12-07T09:01:00"/>
    <n v="1.5774699999999999"/>
    <d v="2018-12-07T10:31:00"/>
    <n v="1.5741499999999999"/>
    <x v="710"/>
  </r>
  <r>
    <s v="sell"/>
    <x v="2"/>
    <n v="0.01"/>
    <n v="0.01"/>
    <d v="2018-12-09T23:01:00"/>
    <n v="1.58466"/>
    <d v="2018-12-09T23:01:00"/>
    <n v="1.58466"/>
    <x v="711"/>
  </r>
  <r>
    <s v="sell"/>
    <x v="2"/>
    <n v="0.01"/>
    <n v="0.01"/>
    <d v="2019-01-15T17:02:00"/>
    <n v="1.5869599999999999"/>
    <d v="2019-01-15T17:02:00"/>
    <n v="1.5869599999999999"/>
    <x v="712"/>
  </r>
  <r>
    <s v="sell"/>
    <x v="1"/>
    <n v="0.01"/>
    <n v="0.02"/>
    <d v="2019-01-18T01:31:00"/>
    <n v="1.58226"/>
    <d v="2019-01-18T09:29:00"/>
    <n v="1.58558"/>
    <x v="713"/>
  </r>
  <r>
    <s v="buy"/>
    <x v="1"/>
    <n v="0.01"/>
    <n v="0.02"/>
    <d v="2019-01-22T09:18:00"/>
    <n v="1.5945499999999999"/>
    <d v="2019-01-22T14:59:00"/>
    <n v="1.5911"/>
    <x v="714"/>
  </r>
  <r>
    <s v="buy"/>
    <x v="0"/>
    <n v="0.02"/>
    <n v="0.05"/>
    <d v="2019-01-25T02:16:00"/>
    <n v="1.5975900000000001"/>
    <d v="2019-01-28T02:50:00"/>
    <n v="1.5864799999999999"/>
    <x v="715"/>
  </r>
  <r>
    <s v="buy"/>
    <x v="2"/>
    <n v="0.01"/>
    <n v="0.01"/>
    <d v="2019-02-04T16:03:00"/>
    <n v="1.5851599999999999"/>
    <d v="2019-02-04T16:03:00"/>
    <n v="1.5851599999999999"/>
    <x v="716"/>
  </r>
  <r>
    <s v="buy"/>
    <x v="1"/>
    <n v="0.01"/>
    <n v="0.02"/>
    <d v="2019-02-12T06:01:00"/>
    <n v="1.59545"/>
    <d v="2019-02-12T09:28:00"/>
    <n v="1.59215"/>
    <x v="717"/>
  </r>
  <r>
    <s v="buy"/>
    <x v="2"/>
    <n v="0.01"/>
    <n v="0.01"/>
    <d v="2019-02-27T01:33:00"/>
    <n v="1.5850500000000001"/>
    <d v="2019-02-27T01:33:00"/>
    <n v="1.5850500000000001"/>
    <x v="718"/>
  </r>
  <r>
    <s v="sell"/>
    <x v="2"/>
    <n v="0.01"/>
    <n v="0.01"/>
    <d v="2019-03-04T04:45:00"/>
    <n v="1.6028"/>
    <d v="2019-03-04T04:45:00"/>
    <n v="1.6028"/>
    <x v="719"/>
  </r>
  <r>
    <s v="buy"/>
    <x v="2"/>
    <n v="0.01"/>
    <n v="0.01"/>
    <d v="2019-03-06T03:45:00"/>
    <n v="1.6020099999999999"/>
    <d v="2019-03-06T03:45:00"/>
    <n v="1.6020099999999999"/>
    <x v="720"/>
  </r>
  <r>
    <s v="sell"/>
    <x v="0"/>
    <n v="0.02"/>
    <n v="0.05"/>
    <d v="2019-03-18T05:00:00"/>
    <n v="1.59453"/>
    <d v="2019-03-20T03:27:00"/>
    <n v="1.6067499999999999"/>
    <x v="721"/>
  </r>
  <r>
    <s v="sell"/>
    <x v="2"/>
    <n v="0.01"/>
    <n v="0.01"/>
    <d v="2019-03-21T00:02:00"/>
    <n v="1.6018600000000001"/>
    <d v="2019-03-21T00:02:00"/>
    <n v="1.6018600000000001"/>
    <x v="722"/>
  </r>
  <r>
    <s v="sell"/>
    <x v="2"/>
    <n v="0.01"/>
    <n v="0.01"/>
    <d v="2019-04-16T11:15:00"/>
    <n v="1.5798000000000001"/>
    <d v="2019-04-16T11:15:00"/>
    <n v="1.5798000000000001"/>
    <x v="723"/>
  </r>
  <r>
    <s v="sell"/>
    <x v="2"/>
    <n v="0.01"/>
    <n v="0.01"/>
    <d v="2019-04-17T04:00:00"/>
    <n v="1.5737099999999999"/>
    <d v="2019-04-17T04:00:00"/>
    <n v="1.5737099999999999"/>
    <x v="724"/>
  </r>
  <r>
    <s v="buy"/>
    <x v="1"/>
    <n v="0.01"/>
    <n v="0.02"/>
    <d v="2019-04-26T17:01:00"/>
    <n v="1.58541"/>
    <d v="2019-04-29T02:22:00"/>
    <n v="1.58209"/>
    <x v="725"/>
  </r>
  <r>
    <s v="sell"/>
    <x v="1"/>
    <n v="0.01"/>
    <n v="0.02"/>
    <d v="2019-05-31T17:00:00"/>
    <n v="1.6083799999999999"/>
    <d v="2019-06-03T00:07:00"/>
    <n v="1.61168"/>
    <x v="726"/>
  </r>
  <r>
    <s v="buy"/>
    <x v="2"/>
    <n v="0.01"/>
    <n v="0.01"/>
    <d v="2019-06-03T17:01:00"/>
    <n v="1.6111500000000001"/>
    <d v="2019-06-03T17:01:00"/>
    <n v="1.6111500000000001"/>
    <x v="727"/>
  </r>
  <r>
    <s v="buy"/>
    <x v="1"/>
    <n v="0.01"/>
    <n v="0.02"/>
    <d v="2019-06-04T07:00:00"/>
    <n v="1.6146499999999999"/>
    <d v="2019-06-04T07:37:00"/>
    <n v="1.6113500000000001"/>
    <x v="728"/>
  </r>
  <r>
    <s v="buy"/>
    <x v="1"/>
    <n v="0.01"/>
    <n v="0.02"/>
    <d v="2019-06-14T03:45:00"/>
    <n v="1.63489"/>
    <d v="2019-06-14T13:55:00"/>
    <n v="1.63157"/>
    <x v="729"/>
  </r>
  <r>
    <s v="sell"/>
    <x v="2"/>
    <n v="0.01"/>
    <n v="0.01"/>
    <d v="2019-07-02T00:30:00"/>
    <n v="1.6191199999999999"/>
    <d v="2019-07-02T00:30:00"/>
    <n v="1.6191199999999999"/>
    <x v="730"/>
  </r>
  <r>
    <s v="sell"/>
    <x v="2"/>
    <n v="0.01"/>
    <n v="0.01"/>
    <d v="2019-08-01T22:02:00"/>
    <n v="1.6294599999999999"/>
    <d v="2019-08-01T22:02:00"/>
    <n v="1.6294599999999999"/>
    <x v="731"/>
  </r>
  <r>
    <s v="sell"/>
    <x v="2"/>
    <n v="0.01"/>
    <n v="0.01"/>
    <d v="2019-08-07T07:33:00"/>
    <n v="1.66974"/>
    <d v="2019-08-07T07:33:00"/>
    <n v="1.66974"/>
    <x v="732"/>
  </r>
  <r>
    <s v="sell"/>
    <x v="2"/>
    <n v="0.01"/>
    <n v="0.01"/>
    <d v="2019-08-07T18:15:00"/>
    <n v="1.66072"/>
    <d v="2019-08-07T18:15:00"/>
    <n v="1.66072"/>
    <x v="733"/>
  </r>
  <r>
    <s v="sell"/>
    <x v="1"/>
    <n v="0.01"/>
    <n v="0.02"/>
    <d v="2019-08-08T04:00:00"/>
    <n v="1.6523699999999999"/>
    <d v="2019-08-08T04:40:00"/>
    <n v="1.65568"/>
    <x v="734"/>
  </r>
  <r>
    <s v="sell"/>
    <x v="2"/>
    <n v="0.01"/>
    <n v="0.01"/>
    <d v="2019-08-14T12:31:00"/>
    <n v="1.6549100000000001"/>
    <d v="2019-08-14T12:31:00"/>
    <n v="1.6549100000000001"/>
    <x v="735"/>
  </r>
  <r>
    <s v="sell"/>
    <x v="1"/>
    <n v="0.01"/>
    <n v="0.02"/>
    <d v="2019-08-20T15:45:00"/>
    <n v="1.6338900000000001"/>
    <d v="2019-08-20T18:02:00"/>
    <n v="1.6372100000000001"/>
    <x v="736"/>
  </r>
  <r>
    <s v="sell"/>
    <x v="0"/>
    <n v="0.02"/>
    <n v="0.05"/>
    <d v="2019-08-23T16:17:00"/>
    <n v="1.6382699999999999"/>
    <d v="2019-08-26T00:56:00"/>
    <n v="1.6664000000000001"/>
    <x v="737"/>
  </r>
  <r>
    <s v="buy"/>
    <x v="2"/>
    <n v="0.01"/>
    <n v="0.01"/>
    <d v="2019-08-23T16:45:00"/>
    <n v="1.64039"/>
    <d v="2019-08-23T16:45:00"/>
    <n v="1.64039"/>
    <x v="738"/>
  </r>
  <r>
    <s v="buy"/>
    <x v="4"/>
    <n v="0.04"/>
    <n v="0.09"/>
    <d v="2019-08-26T03:00:00"/>
    <n v="1.65845"/>
    <d v="2019-08-26T17:22:00"/>
    <n v="1.63809"/>
    <x v="739"/>
  </r>
  <r>
    <s v="sell"/>
    <x v="2"/>
    <n v="0.01"/>
    <n v="0.01"/>
    <d v="2019-08-26T17:00:00"/>
    <n v="1.6400600000000001"/>
    <d v="2019-08-26T17:00:00"/>
    <n v="1.6400600000000001"/>
    <x v="740"/>
  </r>
  <r>
    <s v="sell"/>
    <x v="2"/>
    <n v="0.01"/>
    <n v="0.01"/>
    <d v="2019-09-03T17:00:00"/>
    <n v="1.6220699999999999"/>
    <d v="2019-09-03T17:00:00"/>
    <n v="1.6220699999999999"/>
    <x v="741"/>
  </r>
  <r>
    <s v="sell"/>
    <x v="2"/>
    <n v="0.01"/>
    <n v="0.01"/>
    <d v="2019-09-06T17:00:00"/>
    <n v="1.6110500000000001"/>
    <d v="2019-09-06T17:00:00"/>
    <n v="1.6110500000000001"/>
    <x v="742"/>
  </r>
  <r>
    <s v="sell"/>
    <x v="1"/>
    <n v="0.01"/>
    <n v="0.02"/>
    <d v="2019-09-09T08:00:00"/>
    <n v="1.6070199999999999"/>
    <d v="2019-09-09T18:29:00"/>
    <n v="1.61033"/>
    <x v="743"/>
  </r>
  <r>
    <s v="sell"/>
    <x v="2"/>
    <n v="0.01"/>
    <n v="0.01"/>
    <d v="2019-10-11T09:02:00"/>
    <n v="1.6247"/>
    <d v="2019-10-11T09:02:00"/>
    <n v="1.6247"/>
    <x v="744"/>
  </r>
  <r>
    <s v="buy"/>
    <x v="3"/>
    <n v="0.01"/>
    <n v="0.03"/>
    <d v="2019-10-21T00:15:00"/>
    <n v="1.63019"/>
    <d v="2019-10-21T11:39:00"/>
    <n v="1.62321"/>
    <x v="745"/>
  </r>
  <r>
    <s v="buy"/>
    <x v="2"/>
    <n v="0.01"/>
    <n v="0.01"/>
    <d v="2019-11-07T20:46:00"/>
    <n v="1.60073"/>
    <d v="2019-11-07T20:46:00"/>
    <n v="1.60073"/>
    <x v="746"/>
  </r>
  <r>
    <s v="buy"/>
    <x v="2"/>
    <n v="0.01"/>
    <n v="0.01"/>
    <d v="2019-12-13T17:16:00"/>
    <n v="1.6192299999999999"/>
    <d v="2019-12-13T17:16:00"/>
    <n v="1.6192299999999999"/>
    <x v="747"/>
  </r>
  <r>
    <s v="sell"/>
    <x v="2"/>
    <n v="0.01"/>
    <n v="0.01"/>
    <d v="2020-01-15T17:01:00"/>
    <n v="1.6148499999999999"/>
    <d v="2020-01-15T17:01:00"/>
    <n v="1.6148499999999999"/>
    <x v="748"/>
  </r>
  <r>
    <s v="sell"/>
    <x v="1"/>
    <n v="0.01"/>
    <n v="0.02"/>
    <d v="2020-01-31T18:45:00"/>
    <n v="1.65463"/>
    <d v="2020-01-31T22:43:00"/>
    <n v="1.65798"/>
    <x v="749"/>
  </r>
  <r>
    <s v="sell"/>
    <x v="1"/>
    <n v="0.01"/>
    <n v="0.02"/>
    <d v="2020-02-03T15:47:00"/>
    <n v="1.64863"/>
    <d v="2020-02-03T17:13:00"/>
    <n v="1.65194"/>
    <x v="750"/>
  </r>
  <r>
    <s v="sell"/>
    <x v="2"/>
    <n v="0.01"/>
    <n v="0.01"/>
    <d v="2020-02-13T13:00:00"/>
    <n v="1.6140300000000001"/>
    <d v="2020-02-13T13:00:00"/>
    <n v="1.6140300000000001"/>
    <x v="751"/>
  </r>
  <r>
    <s v="buy"/>
    <x v="2"/>
    <n v="0.01"/>
    <n v="0.01"/>
    <d v="2020-02-13T16:01:00"/>
    <n v="1.61138"/>
    <d v="2020-02-13T16:01:00"/>
    <n v="1.61138"/>
    <x v="752"/>
  </r>
  <r>
    <s v="sell"/>
    <x v="2"/>
    <n v="0.01"/>
    <n v="0.01"/>
    <d v="2020-02-20T03:46:00"/>
    <n v="1.62601"/>
    <d v="2020-02-20T03:46:00"/>
    <n v="1.62601"/>
    <x v="753"/>
  </r>
  <r>
    <s v="sell"/>
    <x v="2"/>
    <n v="0.01"/>
    <n v="0.01"/>
    <d v="2020-02-21T10:01:00"/>
    <n v="1.6378299999999999"/>
    <d v="2020-02-21T10:01:00"/>
    <n v="1.6378299999999999"/>
    <x v="754"/>
  </r>
  <r>
    <s v="sell"/>
    <x v="2"/>
    <n v="0.01"/>
    <n v="0.01"/>
    <d v="2020-02-26T03:15:00"/>
    <n v="1.64673"/>
    <d v="2020-02-26T03:15:00"/>
    <n v="1.64673"/>
    <x v="755"/>
  </r>
  <r>
    <s v="buy"/>
    <x v="2"/>
    <n v="0.01"/>
    <n v="0.01"/>
    <d v="2020-02-27T16:02:00"/>
    <n v="1.6697599999999999"/>
    <d v="2020-02-27T16:02:00"/>
    <n v="1.6697599999999999"/>
    <x v="756"/>
  </r>
  <r>
    <s v="buy"/>
    <x v="3"/>
    <n v="0.01"/>
    <n v="0.03"/>
    <d v="2020-03-02T02:46:00"/>
    <n v="1.6958299999999999"/>
    <d v="2020-03-02T09:36:00"/>
    <n v="1.6889099999999999"/>
    <x v="757"/>
  </r>
  <r>
    <s v="sell"/>
    <x v="3"/>
    <n v="0.01"/>
    <n v="0.03"/>
    <d v="2020-03-02T13:30:00"/>
    <n v="1.69926"/>
    <d v="2020-03-02T18:14:00"/>
    <n v="1.7115199999999999"/>
    <x v="758"/>
  </r>
  <r>
    <s v="buy"/>
    <x v="4"/>
    <n v="0.04"/>
    <n v="0.09"/>
    <d v="2020-03-03T05:45:00"/>
    <n v="1.7036899999999999"/>
    <d v="2020-03-03T16:46:00"/>
    <n v="1.68597"/>
    <x v="759"/>
  </r>
  <r>
    <s v="sell"/>
    <x v="2"/>
    <n v="0.01"/>
    <n v="0.01"/>
    <d v="2020-03-04T00:47:00"/>
    <n v="1.69733"/>
    <d v="2020-03-04T00:47:00"/>
    <n v="1.69733"/>
    <x v="760"/>
  </r>
  <r>
    <s v="sell"/>
    <x v="1"/>
    <n v="0.01"/>
    <n v="0.02"/>
    <d v="2020-03-06T01:02:00"/>
    <n v="1.6951000000000001"/>
    <d v="2020-03-06T04:12:00"/>
    <n v="1.7042900000000001"/>
    <x v="761"/>
  </r>
  <r>
    <s v="buy"/>
    <x v="2"/>
    <n v="0.01"/>
    <n v="0.01"/>
    <d v="2020-03-06T12:15:00"/>
    <n v="1.70533"/>
    <d v="2020-03-06T12:15:00"/>
    <n v="1.70533"/>
    <x v="762"/>
  </r>
  <r>
    <s v="sell"/>
    <x v="2"/>
    <n v="0.01"/>
    <n v="0.01"/>
    <d v="2020-03-06T16:17:00"/>
    <n v="1.7064699999999999"/>
    <d v="2020-03-06T16:17:00"/>
    <n v="1.7064699999999999"/>
    <x v="763"/>
  </r>
  <r>
    <s v="sell"/>
    <x v="2"/>
    <n v="0.01"/>
    <n v="0.01"/>
    <d v="2020-03-09T09:45:00"/>
    <n v="1.7493099999999999"/>
    <d v="2020-03-09T09:45:00"/>
    <n v="1.7493099999999999"/>
    <x v="764"/>
  </r>
  <r>
    <s v="sell"/>
    <x v="3"/>
    <n v="0.01"/>
    <n v="0.03"/>
    <d v="2020-03-09T17:31:00"/>
    <n v="1.7110000000000001"/>
    <d v="2020-03-09T20:02:00"/>
    <n v="1.7354099999999999"/>
    <x v="765"/>
  </r>
  <r>
    <s v="buy"/>
    <x v="2"/>
    <n v="0.01"/>
    <n v="0.01"/>
    <d v="2020-03-10T14:02:00"/>
    <n v="1.73333"/>
    <d v="2020-03-10T14:02:00"/>
    <n v="1.73333"/>
    <x v="766"/>
  </r>
  <r>
    <s v="buy"/>
    <x v="2"/>
    <n v="0.01"/>
    <n v="0.01"/>
    <d v="2020-03-10T15:01:00"/>
    <n v="1.7377"/>
    <d v="2020-03-10T15:01:00"/>
    <n v="1.7377"/>
    <x v="767"/>
  </r>
  <r>
    <s v="buy"/>
    <x v="2"/>
    <n v="0.01"/>
    <n v="0.01"/>
    <d v="2020-03-10T16:01:00"/>
    <n v="1.7394099999999999"/>
    <d v="2020-03-10T16:01:00"/>
    <n v="1.7394099999999999"/>
    <x v="768"/>
  </r>
  <r>
    <s v="buy"/>
    <x v="1"/>
    <n v="0.01"/>
    <n v="0.02"/>
    <d v="2020-03-11T02:45:00"/>
    <n v="1.74346"/>
    <d v="2020-03-11T03:47:00"/>
    <n v="1.7401500000000001"/>
    <x v="769"/>
  </r>
  <r>
    <s v="sell"/>
    <x v="1"/>
    <n v="0.01"/>
    <n v="0.02"/>
    <d v="2020-03-11T11:48:00"/>
    <n v="1.73177"/>
    <d v="2020-03-11T12:25:00"/>
    <n v="1.73508"/>
    <x v="770"/>
  </r>
  <r>
    <s v="sell"/>
    <x v="2"/>
    <n v="0.01"/>
    <n v="0.01"/>
    <d v="2020-03-11T17:01:00"/>
    <n v="1.7311399999999999"/>
    <d v="2020-03-11T17:01:00"/>
    <n v="1.7311399999999999"/>
    <x v="771"/>
  </r>
  <r>
    <s v="buy"/>
    <x v="2"/>
    <n v="0.01"/>
    <n v="0.01"/>
    <d v="2020-03-11T17:45:00"/>
    <n v="1.7317"/>
    <d v="2020-03-11T17:45:00"/>
    <n v="1.7317"/>
    <x v="772"/>
  </r>
  <r>
    <s v="buy"/>
    <x v="1"/>
    <n v="0.01"/>
    <n v="0.02"/>
    <d v="2020-03-12T03:45:00"/>
    <n v="1.7540199999999999"/>
    <d v="2020-03-12T05:38:00"/>
    <n v="1.7500899999999999"/>
    <x v="773"/>
  </r>
  <r>
    <s v="buy"/>
    <x v="1"/>
    <n v="0.01"/>
    <n v="0.02"/>
    <d v="2020-03-12T09:45:00"/>
    <n v="1.7557499999999999"/>
    <d v="2020-03-12T11:20:00"/>
    <n v="1.7512399999999999"/>
    <x v="774"/>
  </r>
  <r>
    <s v="sell"/>
    <x v="1"/>
    <n v="0.01"/>
    <n v="0.02"/>
    <d v="2020-03-13T11:46:00"/>
    <n v="1.7697499999999999"/>
    <d v="2020-03-13T13:30:00"/>
    <n v="1.77315"/>
    <x v="775"/>
  </r>
  <r>
    <s v="sell"/>
    <x v="2"/>
    <n v="0.01"/>
    <n v="0.01"/>
    <d v="2020-03-13T15:31:00"/>
    <n v="1.76719"/>
    <d v="2020-03-13T15:31:00"/>
    <n v="1.76719"/>
    <x v="776"/>
  </r>
  <r>
    <s v="sell"/>
    <x v="2"/>
    <n v="0.01"/>
    <n v="0.01"/>
    <d v="2020-03-24T19:30:00"/>
    <n v="1.82124"/>
    <d v="2020-03-24T19:30:00"/>
    <n v="1.82124"/>
    <x v="777"/>
  </r>
  <r>
    <s v="sell"/>
    <x v="0"/>
    <n v="0.02"/>
    <n v="0.05"/>
    <d v="2020-03-25T17:45:00"/>
    <n v="1.8148"/>
    <d v="2020-03-26T00:46:00"/>
    <n v="1.83589"/>
    <x v="778"/>
  </r>
  <r>
    <s v="sell"/>
    <x v="2"/>
    <n v="0.01"/>
    <n v="0.01"/>
    <d v="2020-04-01T15:16:00"/>
    <n v="1.8016399999999999"/>
    <d v="2020-04-01T15:16:00"/>
    <n v="1.8016399999999999"/>
    <x v="779"/>
  </r>
  <r>
    <s v="buy"/>
    <x v="2"/>
    <n v="0.01"/>
    <n v="0.01"/>
    <d v="2020-04-02T12:00:00"/>
    <n v="1.79312"/>
    <d v="2020-04-02T12:00:00"/>
    <n v="1.79312"/>
    <x v="780"/>
  </r>
  <r>
    <s v="buy"/>
    <x v="2"/>
    <n v="0.01"/>
    <n v="0.01"/>
    <d v="2020-04-03T15:46:00"/>
    <n v="1.7950299999999999"/>
    <d v="2020-04-03T15:46:00"/>
    <n v="1.7950299999999999"/>
    <x v="781"/>
  </r>
  <r>
    <s v="buy"/>
    <x v="2"/>
    <n v="0.01"/>
    <n v="0.01"/>
    <d v="2020-04-06T16:48:00"/>
    <n v="1.7732300000000001"/>
    <d v="2020-04-06T16:48:00"/>
    <n v="1.7732300000000001"/>
    <x v="782"/>
  </r>
  <r>
    <s v="buy"/>
    <x v="2"/>
    <n v="0.01"/>
    <n v="0.01"/>
    <d v="2020-04-07T05:15:00"/>
    <n v="1.7674300000000001"/>
    <d v="2020-04-07T05:15:00"/>
    <n v="1.7674300000000001"/>
    <x v="783"/>
  </r>
  <r>
    <s v="buy"/>
    <x v="1"/>
    <n v="0.01"/>
    <n v="0.02"/>
    <d v="2020-04-07T12:02:00"/>
    <n v="1.7631300000000001"/>
    <d v="2020-04-07T13:47:00"/>
    <n v="1.75726"/>
    <x v="784"/>
  </r>
  <r>
    <s v="sell"/>
    <x v="2"/>
    <n v="0.01"/>
    <n v="0.01"/>
    <d v="2020-04-08T06:16:00"/>
    <n v="1.76918"/>
    <d v="2020-04-08T06:16:00"/>
    <n v="1.76918"/>
    <x v="785"/>
  </r>
  <r>
    <s v="sell"/>
    <x v="2"/>
    <n v="0.01"/>
    <n v="0.01"/>
    <d v="2020-04-08T15:02:00"/>
    <n v="1.7573399999999999"/>
    <d v="2020-04-08T15:02:00"/>
    <n v="1.7573399999999999"/>
    <x v="786"/>
  </r>
  <r>
    <s v="sell"/>
    <x v="2"/>
    <n v="0.01"/>
    <n v="0.01"/>
    <d v="2020-04-13T13:16:00"/>
    <n v="1.72078"/>
    <d v="2020-04-13T13:16:00"/>
    <n v="1.72078"/>
    <x v="787"/>
  </r>
  <r>
    <s v="buy"/>
    <x v="2"/>
    <n v="0.01"/>
    <n v="0.01"/>
    <d v="2020-04-14T10:01:00"/>
    <n v="1.7051799999999999"/>
    <d v="2020-04-14T10:01:00"/>
    <n v="1.7051799999999999"/>
    <x v="788"/>
  </r>
  <r>
    <s v="buy"/>
    <x v="2"/>
    <n v="0.01"/>
    <n v="0.01"/>
    <d v="2020-04-14T11:30:00"/>
    <n v="1.7121299999999999"/>
    <d v="2020-04-14T11:30:00"/>
    <n v="1.7121299999999999"/>
    <x v="789"/>
  </r>
  <r>
    <s v="buy"/>
    <x v="0"/>
    <n v="0.02"/>
    <n v="0.05"/>
    <d v="2020-04-14T11:47:00"/>
    <n v="1.7153"/>
    <d v="2020-04-14T22:29:00"/>
    <n v="1.7044299999999999"/>
    <x v="790"/>
  </r>
  <r>
    <s v="buy"/>
    <x v="2"/>
    <n v="0.01"/>
    <n v="0.01"/>
    <d v="2020-04-16T03:30:00"/>
    <n v="1.73245"/>
    <d v="2020-04-16T03:30:00"/>
    <n v="1.73245"/>
    <x v="791"/>
  </r>
  <r>
    <s v="buy"/>
    <x v="5"/>
    <n v="0.08"/>
    <n v="0.16999999999999998"/>
    <d v="2020-04-16T09:16:00"/>
    <n v="1.72966"/>
    <d v="2020-04-17T01:00:00"/>
    <n v="1.70808"/>
    <x v="792"/>
  </r>
  <r>
    <s v="sell"/>
    <x v="1"/>
    <n v="0.01"/>
    <n v="0.02"/>
    <d v="2020-04-16T16:45:00"/>
    <n v="1.7193499999999999"/>
    <d v="2020-04-16T18:19:00"/>
    <n v="1.7226999999999999"/>
    <x v="793"/>
  </r>
  <r>
    <s v="sell"/>
    <x v="2"/>
    <n v="0.01"/>
    <n v="0.01"/>
    <d v="2020-04-20T16:46:00"/>
    <n v="1.70411"/>
    <d v="2020-04-20T16:46:00"/>
    <n v="1.70411"/>
    <x v="794"/>
  </r>
  <r>
    <s v="buy"/>
    <x v="2"/>
    <n v="0.01"/>
    <n v="0.01"/>
    <d v="2020-04-21T11:15:00"/>
    <n v="1.7226399999999999"/>
    <d v="2020-04-21T11:15:00"/>
    <n v="1.7226399999999999"/>
    <x v="795"/>
  </r>
  <r>
    <s v="buy"/>
    <x v="2"/>
    <n v="0.01"/>
    <n v="0.01"/>
    <d v="2020-04-21T17:02:00"/>
    <n v="1.72672"/>
    <d v="2020-04-21T17:02:00"/>
    <n v="1.72672"/>
    <x v="796"/>
  </r>
  <r>
    <s v="buy"/>
    <x v="4"/>
    <n v="0.04"/>
    <n v="0.09"/>
    <d v="2020-04-21T17:30:00"/>
    <n v="1.73007"/>
    <d v="2020-04-22T21:04:00"/>
    <n v="1.7106600000000001"/>
    <x v="797"/>
  </r>
  <r>
    <s v="sell"/>
    <x v="1"/>
    <n v="0.01"/>
    <n v="0.02"/>
    <d v="2020-04-22T08:17:00"/>
    <n v="1.71549"/>
    <d v="2020-04-22T08:30:00"/>
    <n v="1.7188000000000001"/>
    <x v="798"/>
  </r>
  <r>
    <s v="sell"/>
    <x v="1"/>
    <n v="0.01"/>
    <n v="0.02"/>
    <d v="2020-04-22T13:00:00"/>
    <n v="1.7140899999999999"/>
    <d v="2020-04-22T15:15:00"/>
    <n v="1.7186900000000001"/>
    <x v="799"/>
  </r>
  <r>
    <s v="buy"/>
    <x v="2"/>
    <n v="0.01"/>
    <n v="0.01"/>
    <d v="2020-04-23T16:16:00"/>
    <n v="1.6940299999999999"/>
    <d v="2020-04-23T16:16:00"/>
    <n v="1.6940299999999999"/>
    <x v="800"/>
  </r>
  <r>
    <s v="sell"/>
    <x v="2"/>
    <n v="0.01"/>
    <n v="0.01"/>
    <d v="2020-04-23T17:16:00"/>
    <n v="1.6918299999999999"/>
    <d v="2020-04-23T17:16:00"/>
    <n v="1.6918299999999999"/>
    <x v="801"/>
  </r>
  <r>
    <s v="sell"/>
    <x v="2"/>
    <n v="0.01"/>
    <n v="0.01"/>
    <d v="2020-04-24T09:00:00"/>
    <n v="1.69072"/>
    <d v="2020-04-24T09:00:00"/>
    <n v="1.69072"/>
    <x v="802"/>
  </r>
  <r>
    <s v="buy"/>
    <x v="2"/>
    <n v="0.01"/>
    <n v="0.01"/>
    <d v="2020-04-24T10:15:00"/>
    <n v="1.69211"/>
    <d v="2020-04-24T10:15:00"/>
    <n v="1.69211"/>
    <x v="803"/>
  </r>
  <r>
    <s v="buy"/>
    <x v="2"/>
    <n v="0.01"/>
    <n v="0.01"/>
    <d v="2020-04-29T10:02:00"/>
    <n v="1.6638599999999999"/>
    <d v="2020-04-29T10:02:00"/>
    <n v="1.6638599999999999"/>
    <x v="804"/>
  </r>
  <r>
    <s v="buy"/>
    <x v="0"/>
    <n v="0.02"/>
    <n v="0.05"/>
    <d v="2020-04-29T11:33:00"/>
    <n v="1.66682"/>
    <d v="2020-04-30T06:26:00"/>
    <n v="1.6559299999999999"/>
    <x v="805"/>
  </r>
  <r>
    <s v="buy"/>
    <x v="2"/>
    <n v="0.01"/>
    <n v="0.01"/>
    <d v="2020-04-30T14:31:00"/>
    <n v="1.66106"/>
    <d v="2020-04-30T14:31:00"/>
    <n v="1.66106"/>
    <x v="806"/>
  </r>
  <r>
    <s v="sell"/>
    <x v="2"/>
    <n v="0.01"/>
    <n v="0.01"/>
    <d v="2020-04-30T15:17:00"/>
    <n v="1.6673500000000001"/>
    <d v="2020-04-30T15:17:00"/>
    <n v="1.6673500000000001"/>
    <x v="807"/>
  </r>
  <r>
    <s v="buy"/>
    <x v="2"/>
    <n v="0.01"/>
    <n v="0.01"/>
    <d v="2020-05-01T04:16:00"/>
    <n v="1.6920599999999999"/>
    <d v="2020-05-01T04:16:00"/>
    <n v="1.6920599999999999"/>
    <x v="808"/>
  </r>
  <r>
    <s v="buy"/>
    <x v="2"/>
    <n v="0.01"/>
    <n v="0.01"/>
    <d v="2020-05-01T08:46:00"/>
    <n v="1.6983200000000001"/>
    <d v="2020-05-01T08:46:00"/>
    <n v="1.6983200000000001"/>
    <x v="809"/>
  </r>
  <r>
    <s v="buy"/>
    <x v="1"/>
    <n v="0.01"/>
    <n v="0.02"/>
    <d v="2020-05-01T17:30:00"/>
    <n v="1.71207"/>
    <d v="2020-05-01T22:21:00"/>
    <n v="1.7087699999999999"/>
    <x v="810"/>
  </r>
  <r>
    <s v="sell"/>
    <x v="2"/>
    <n v="0.01"/>
    <n v="0.01"/>
    <d v="2020-05-04T09:01:00"/>
    <n v="1.70947"/>
    <d v="2020-05-04T09:01:00"/>
    <n v="1.70947"/>
    <x v="811"/>
  </r>
  <r>
    <s v="buy"/>
    <x v="6"/>
    <n v="0.28000000000000003"/>
    <n v="0.45"/>
    <d v="2020-05-04T09:17:00"/>
    <n v="1.7122900000000001"/>
    <d v="2020-05-05T12:52:00"/>
    <n v="1.6827099999999999"/>
    <x v="812"/>
  </r>
  <r>
    <s v="sell"/>
    <x v="2"/>
    <n v="0.01"/>
    <n v="0.01"/>
    <d v="2020-05-07T16:46:00"/>
    <n v="1.6705399999999999"/>
    <d v="2020-05-07T16:46:00"/>
    <n v="1.6705399999999999"/>
    <x v="813"/>
  </r>
  <r>
    <s v="buy"/>
    <x v="1"/>
    <n v="0.01"/>
    <n v="0.02"/>
    <d v="2020-05-11T16:15:00"/>
    <n v="1.6713199999999999"/>
    <d v="2020-05-11T16:45:00"/>
    <n v="1.66801"/>
    <x v="814"/>
  </r>
  <r>
    <s v="sell"/>
    <x v="2"/>
    <n v="0.01"/>
    <n v="0.01"/>
    <d v="2020-05-12T03:02:00"/>
    <n v="1.6749400000000001"/>
    <d v="2020-05-12T03:02:00"/>
    <n v="1.6749400000000001"/>
    <x v="815"/>
  </r>
  <r>
    <s v="sell"/>
    <x v="2"/>
    <n v="0.01"/>
    <n v="0.01"/>
    <d v="2020-05-12T10:47:00"/>
    <n v="1.66784"/>
    <d v="2020-05-12T10:47:00"/>
    <n v="1.66784"/>
    <x v="816"/>
  </r>
  <r>
    <s v="buy"/>
    <x v="2"/>
    <n v="0.01"/>
    <n v="0.01"/>
    <d v="2020-05-12T17:47:00"/>
    <n v="1.67018"/>
    <d v="2020-05-12T17:47:00"/>
    <n v="1.67018"/>
    <x v="817"/>
  </r>
  <r>
    <s v="sell"/>
    <x v="2"/>
    <n v="0.01"/>
    <n v="0.01"/>
    <d v="2020-05-13T04:17:00"/>
    <n v="1.67737"/>
    <d v="2020-05-13T04:17:00"/>
    <n v="1.67737"/>
    <x v="818"/>
  </r>
  <r>
    <s v="buy"/>
    <x v="0"/>
    <n v="0.02"/>
    <n v="0.05"/>
    <d v="2020-05-14T14:45:00"/>
    <n v="1.68252"/>
    <d v="2020-05-15T01:41:00"/>
    <n v="1.67099"/>
    <x v="819"/>
  </r>
  <r>
    <s v="buy"/>
    <x v="5"/>
    <n v="0.08"/>
    <n v="0.16999999999999998"/>
    <d v="2020-05-15T17:48:00"/>
    <n v="1.68909"/>
    <d v="2020-05-19T17:37:00"/>
    <n v="1.66527"/>
    <x v="820"/>
  </r>
  <r>
    <s v="sell"/>
    <x v="2"/>
    <n v="0.01"/>
    <n v="0.01"/>
    <d v="2020-05-15T19:02:00"/>
    <n v="1.6847000000000001"/>
    <d v="2020-05-15T19:02:00"/>
    <n v="1.6847000000000001"/>
    <x v="821"/>
  </r>
  <r>
    <s v="sell"/>
    <x v="2"/>
    <n v="0.01"/>
    <n v="0.01"/>
    <d v="2020-05-20T11:46:00"/>
    <n v="1.6689499999999999"/>
    <d v="2020-05-20T11:46:00"/>
    <n v="1.6689499999999999"/>
    <x v="822"/>
  </r>
  <r>
    <s v="buy"/>
    <x v="1"/>
    <n v="0.01"/>
    <n v="0.02"/>
    <d v="2020-05-21T09:01:00"/>
    <n v="1.6728799999999999"/>
    <d v="2020-05-21T09:49:00"/>
    <n v="1.6695800000000001"/>
    <x v="823"/>
  </r>
  <r>
    <s v="sell"/>
    <x v="2"/>
    <n v="0.01"/>
    <n v="0.01"/>
    <d v="2020-05-26T09:00:00"/>
    <n v="1.65822"/>
    <d v="2020-05-26T09:00:00"/>
    <n v="1.65822"/>
    <x v="824"/>
  </r>
  <r>
    <s v="sell"/>
    <x v="2"/>
    <n v="0.01"/>
    <n v="0.01"/>
    <d v="2020-05-26T12:47:00"/>
    <n v="1.6537200000000001"/>
    <d v="2020-05-26T12:47:00"/>
    <n v="1.6537200000000001"/>
    <x v="825"/>
  </r>
  <r>
    <s v="sell"/>
    <x v="1"/>
    <n v="0.01"/>
    <n v="0.02"/>
    <d v="2020-05-26T22:16:00"/>
    <n v="1.65029"/>
    <d v="2020-05-27T02:25:00"/>
    <n v="1.6536"/>
    <x v="826"/>
  </r>
  <r>
    <s v="sell"/>
    <x v="0"/>
    <n v="0.02"/>
    <n v="0.05"/>
    <d v="2020-05-27T12:45:00"/>
    <n v="1.6515200000000001"/>
    <d v="2020-05-29T15:45:00"/>
    <n v="1.67493"/>
    <x v="827"/>
  </r>
  <r>
    <s v="buy"/>
    <x v="2"/>
    <n v="0.01"/>
    <n v="0.01"/>
    <d v="2020-05-28T03:17:00"/>
    <n v="1.66564"/>
    <d v="2020-05-28T03:17:00"/>
    <n v="1.66564"/>
    <x v="828"/>
  </r>
  <r>
    <s v="buy"/>
    <x v="2"/>
    <n v="0.01"/>
    <n v="0.01"/>
    <d v="2020-05-28T16:17:00"/>
    <n v="1.6631899999999999"/>
    <d v="2020-05-28T16:17:00"/>
    <n v="1.6631899999999999"/>
    <x v="829"/>
  </r>
  <r>
    <s v="buy"/>
    <x v="2"/>
    <n v="0.01"/>
    <n v="0.01"/>
    <d v="2020-05-29T21:16:00"/>
    <n v="1.6656200000000001"/>
    <d v="2020-05-29T21:16:00"/>
    <n v="1.6656200000000001"/>
    <x v="830"/>
  </r>
  <r>
    <s v="buy"/>
    <x v="1"/>
    <n v="0.01"/>
    <n v="0.02"/>
    <d v="2020-06-01T12:03:00"/>
    <n v="1.6530400000000001"/>
    <d v="2020-06-01T13:34:00"/>
    <n v="1.64974"/>
    <x v="831"/>
  </r>
  <r>
    <s v="sell"/>
    <x v="2"/>
    <n v="0.01"/>
    <n v="0.01"/>
    <d v="2020-06-03T02:45:00"/>
    <n v="1.61174"/>
    <d v="2020-06-03T02:45:00"/>
    <n v="1.61174"/>
    <x v="832"/>
  </r>
  <r>
    <s v="buy"/>
    <x v="2"/>
    <n v="0.01"/>
    <n v="0.01"/>
    <d v="2020-06-03T10:48:00"/>
    <n v="1.62554"/>
    <d v="2020-06-03T10:48:00"/>
    <n v="1.62554"/>
    <x v="833"/>
  </r>
  <r>
    <s v="buy"/>
    <x v="2"/>
    <n v="0.01"/>
    <n v="0.01"/>
    <d v="2020-06-03T13:16:00"/>
    <n v="1.6286799999999999"/>
    <d v="2020-06-03T13:16:00"/>
    <n v="1.6286799999999999"/>
    <x v="834"/>
  </r>
  <r>
    <s v="sell"/>
    <x v="4"/>
    <n v="0.04"/>
    <n v="0.09"/>
    <d v="2020-06-03T17:33:00"/>
    <n v="1.6161399999999999"/>
    <d v="2020-06-04T18:31:00"/>
    <n v="1.63175"/>
    <x v="835"/>
  </r>
  <r>
    <s v="buy"/>
    <x v="1"/>
    <n v="0.01"/>
    <n v="0.02"/>
    <d v="2020-06-08T03:16:00"/>
    <n v="1.6185400000000001"/>
    <d v="2020-06-08T10:52:00"/>
    <n v="1.6152299999999999"/>
    <x v="836"/>
  </r>
  <r>
    <s v="sell"/>
    <x v="1"/>
    <n v="0.01"/>
    <n v="0.02"/>
    <d v="2020-06-09T22:00:00"/>
    <n v="1.6279399999999999"/>
    <d v="2020-06-10T01:45:00"/>
    <n v="1.6312500000000001"/>
    <x v="837"/>
  </r>
  <r>
    <s v="sell"/>
    <x v="2"/>
    <n v="0.01"/>
    <n v="0.01"/>
    <d v="2020-06-11T10:16:00"/>
    <n v="1.6395299999999999"/>
    <d v="2020-06-11T10:16:00"/>
    <n v="1.6395299999999999"/>
    <x v="838"/>
  </r>
  <r>
    <s v="sell"/>
    <x v="2"/>
    <n v="0.01"/>
    <n v="0.01"/>
    <d v="2020-06-12T04:15:00"/>
    <n v="1.65273"/>
    <d v="2020-06-12T04:15:00"/>
    <n v="1.65273"/>
    <x v="839"/>
  </r>
  <r>
    <s v="sell"/>
    <x v="2"/>
    <n v="0.01"/>
    <n v="0.01"/>
    <d v="2020-06-12T15:15:00"/>
    <n v="1.6418999999999999"/>
    <d v="2020-06-12T15:15:00"/>
    <n v="1.6418999999999999"/>
    <x v="840"/>
  </r>
  <r>
    <s v="buy"/>
    <x v="2"/>
    <n v="0.01"/>
    <n v="0.01"/>
    <d v="2020-06-12T16:30:00"/>
    <n v="1.6443700000000001"/>
    <d v="2020-06-12T16:30:00"/>
    <n v="1.6443700000000001"/>
    <x v="841"/>
  </r>
  <r>
    <s v="buy"/>
    <x v="1"/>
    <n v="0.01"/>
    <n v="0.02"/>
    <d v="2020-06-12T18:47:00"/>
    <n v="1.6453500000000001"/>
    <d v="2020-06-12T21:45:00"/>
    <n v="1.63992"/>
    <x v="842"/>
  </r>
  <r>
    <s v="buy"/>
    <x v="0"/>
    <n v="0.02"/>
    <n v="0.05"/>
    <d v="2020-06-15T17:46:00"/>
    <n v="1.6464300000000001"/>
    <d v="2020-06-16T00:24:00"/>
    <n v="1.6309800000000001"/>
    <x v="843"/>
  </r>
  <r>
    <s v="sell"/>
    <x v="0"/>
    <n v="0.02"/>
    <n v="0.05"/>
    <d v="2020-06-16T15:46:00"/>
    <n v="1.62679"/>
    <d v="2020-06-17T04:15:00"/>
    <n v="1.6415"/>
    <x v="844"/>
  </r>
  <r>
    <s v="sell"/>
    <x v="2"/>
    <n v="0.01"/>
    <n v="0.01"/>
    <d v="2020-06-17T15:01:00"/>
    <n v="1.6293899999999999"/>
    <d v="2020-06-17T15:01:00"/>
    <n v="1.6293899999999999"/>
    <x v="845"/>
  </r>
  <r>
    <s v="buy"/>
    <x v="2"/>
    <n v="0.01"/>
    <n v="0.01"/>
    <d v="2020-06-18T02:15:00"/>
    <n v="1.63642"/>
    <d v="2020-06-18T02:15:00"/>
    <n v="1.63642"/>
    <x v="846"/>
  </r>
  <r>
    <s v="buy"/>
    <x v="2"/>
    <n v="0.01"/>
    <n v="0.01"/>
    <d v="2020-06-19T18:01:00"/>
    <n v="1.63266"/>
    <d v="2020-06-19T18:01:00"/>
    <n v="1.63266"/>
    <x v="847"/>
  </r>
  <r>
    <s v="buy"/>
    <x v="2"/>
    <n v="0.01"/>
    <n v="0.01"/>
    <d v="2020-06-19T18:15:00"/>
    <n v="1.6349800000000001"/>
    <d v="2020-06-19T18:15:00"/>
    <n v="1.6349800000000001"/>
    <x v="848"/>
  </r>
  <r>
    <s v="sell"/>
    <x v="2"/>
    <n v="0.01"/>
    <n v="0.01"/>
    <d v="2020-06-22T14:02:00"/>
    <n v="1.6287499999999999"/>
    <d v="2020-06-22T14:02:00"/>
    <n v="1.6287499999999999"/>
    <x v="849"/>
  </r>
  <r>
    <s v="buy"/>
    <x v="3"/>
    <n v="0.01"/>
    <n v="0.03"/>
    <d v="2020-06-23T07:45:00"/>
    <n v="1.63266"/>
    <d v="2020-06-23T15:12:00"/>
    <n v="1.6257299999999999"/>
    <x v="850"/>
  </r>
  <r>
    <s v="sell"/>
    <x v="2"/>
    <n v="0.01"/>
    <n v="0.01"/>
    <d v="2020-06-25T10:03:00"/>
    <n v="1.6353599999999999"/>
    <d v="2020-06-25T10:03:00"/>
    <n v="1.6353599999999999"/>
    <x v="851"/>
  </r>
  <r>
    <s v="sell"/>
    <x v="2"/>
    <n v="0.01"/>
    <n v="0.01"/>
    <d v="2020-06-25T10:46:00"/>
    <n v="1.63243"/>
    <d v="2020-06-25T10:46:00"/>
    <n v="1.63243"/>
    <x v="852"/>
  </r>
  <r>
    <s v="sell"/>
    <x v="2"/>
    <n v="0.01"/>
    <n v="0.01"/>
    <d v="2020-06-29T16:16:00"/>
    <n v="1.6418200000000001"/>
    <d v="2020-06-29T16:16:00"/>
    <n v="1.6418200000000001"/>
    <x v="853"/>
  </r>
  <r>
    <s v="sell"/>
    <x v="2"/>
    <n v="0.01"/>
    <n v="0.01"/>
    <d v="2020-06-30T12:01:00"/>
    <n v="1.6373"/>
    <d v="2020-06-30T12:01:00"/>
    <n v="1.6373"/>
    <x v="854"/>
  </r>
  <r>
    <s v="sell"/>
    <x v="2"/>
    <n v="0.01"/>
    <n v="0.01"/>
    <d v="2020-06-30T16:47:00"/>
    <n v="1.6297600000000001"/>
    <d v="2020-06-30T16:47:00"/>
    <n v="1.6297600000000001"/>
    <x v="855"/>
  </r>
  <r>
    <s v="buy"/>
    <x v="2"/>
    <n v="0.01"/>
    <n v="0.01"/>
    <d v="2020-07-07T04:45:00"/>
    <n v="1.62473"/>
    <d v="2020-07-07T04:45:00"/>
    <n v="1.62473"/>
    <x v="856"/>
  </r>
  <r>
    <s v="sell"/>
    <x v="2"/>
    <n v="0.01"/>
    <n v="0.01"/>
    <d v="2020-07-21T13:17:00"/>
    <n v="1.61538"/>
    <d v="2020-07-21T13:17:00"/>
    <n v="1.61538"/>
    <x v="857"/>
  </r>
  <r>
    <s v="sell"/>
    <x v="1"/>
    <n v="0.01"/>
    <n v="0.02"/>
    <d v="2020-07-21T17:17:00"/>
    <n v="1.61463"/>
    <d v="2020-07-21T18:35:00"/>
    <n v="1.6179600000000001"/>
    <x v="858"/>
  </r>
  <r>
    <s v="buy"/>
    <x v="2"/>
    <n v="0.01"/>
    <n v="0.01"/>
    <d v="2020-07-22T09:31:00"/>
    <n v="1.61372"/>
    <d v="2020-07-22T09:31:00"/>
    <n v="1.61372"/>
    <x v="859"/>
  </r>
  <r>
    <s v="buy"/>
    <x v="1"/>
    <n v="0.01"/>
    <n v="0.02"/>
    <d v="2020-07-24T19:17:00"/>
    <n v="1.64334"/>
    <d v="2020-07-24T19:58:00"/>
    <n v="1.6400399999999999"/>
    <x v="860"/>
  </r>
  <r>
    <s v="sell"/>
    <x v="4"/>
    <n v="0.04"/>
    <n v="0.09"/>
    <d v="2020-07-29T14:15:00"/>
    <n v="1.6347499999999999"/>
    <d v="2020-08-03T16:09:00"/>
    <n v="1.6553899999999999"/>
    <x v="861"/>
  </r>
  <r>
    <s v="buy"/>
    <x v="2"/>
    <n v="0.01"/>
    <n v="0.01"/>
    <d v="2020-08-11T17:15:00"/>
    <n v="1.6445799999999999"/>
    <d v="2020-08-11T17:15:00"/>
    <n v="1.6445799999999999"/>
    <x v="862"/>
  </r>
  <r>
    <s v="buy"/>
    <x v="2"/>
    <n v="0.01"/>
    <n v="0.01"/>
    <d v="2020-08-13T03:45:00"/>
    <n v="1.64656"/>
    <d v="2020-08-13T03:45:00"/>
    <n v="1.64656"/>
    <x v="863"/>
  </r>
  <r>
    <s v="buy"/>
    <x v="1"/>
    <n v="0.01"/>
    <n v="0.02"/>
    <d v="2020-08-17T17:01:00"/>
    <n v="1.6476599999999999"/>
    <d v="2020-08-17T22:06:00"/>
    <n v="1.6442699999999999"/>
    <x v="864"/>
  </r>
  <r>
    <s v="sell"/>
    <x v="3"/>
    <n v="0.01"/>
    <n v="0.03"/>
    <d v="2020-08-25T02:31:00"/>
    <n v="1.6450199999999999"/>
    <d v="2020-08-25T10:46:00"/>
    <n v="1.65205"/>
    <x v="865"/>
  </r>
  <r>
    <s v="buy"/>
    <x v="1"/>
    <n v="0.01"/>
    <n v="0.02"/>
    <d v="2020-08-31T13:02:00"/>
    <n v="1.6211599999999999"/>
    <d v="2020-08-31T16:32:00"/>
    <n v="1.61785"/>
    <x v="866"/>
  </r>
  <r>
    <s v="sell"/>
    <x v="2"/>
    <n v="0.01"/>
    <n v="0.01"/>
    <d v="2020-09-04T18:30:00"/>
    <n v="1.6256699999999999"/>
    <d v="2020-09-04T18:30:00"/>
    <n v="1.6256699999999999"/>
    <x v="867"/>
  </r>
  <r>
    <s v="sell"/>
    <x v="3"/>
    <n v="0.01"/>
    <n v="0.03"/>
    <d v="2020-09-08T16:15:00"/>
    <n v="1.6274999999999999"/>
    <d v="2020-09-09T00:12:00"/>
    <n v="1.63453"/>
    <x v="868"/>
  </r>
  <r>
    <s v="sell"/>
    <x v="1"/>
    <n v="0.01"/>
    <n v="0.02"/>
    <d v="2020-09-16T20:31:00"/>
    <n v="1.61511"/>
    <d v="2020-09-17T02:51:00"/>
    <n v="1.6194900000000001"/>
    <x v="869"/>
  </r>
  <r>
    <s v="sell"/>
    <x v="2"/>
    <n v="0.01"/>
    <n v="0.01"/>
    <d v="2020-09-18T17:01:00"/>
    <n v="1.6230599999999999"/>
    <d v="2020-09-18T17:01:00"/>
    <n v="1.6230599999999999"/>
    <x v="870"/>
  </r>
  <r>
    <s v="sell"/>
    <x v="2"/>
    <n v="0.01"/>
    <n v="0.01"/>
    <d v="2020-09-22T10:30:00"/>
    <n v="1.63052"/>
    <d v="2020-09-22T10:30:00"/>
    <n v="1.63052"/>
    <x v="871"/>
  </r>
  <r>
    <s v="sell"/>
    <x v="2"/>
    <n v="0.01"/>
    <n v="0.01"/>
    <d v="2020-09-24T15:31:00"/>
    <n v="1.65557"/>
    <d v="2020-09-24T15:31:00"/>
    <n v="1.65557"/>
    <x v="872"/>
  </r>
  <r>
    <s v="buy"/>
    <x v="3"/>
    <n v="0.01"/>
    <n v="0.03"/>
    <d v="2020-09-24T16:32:00"/>
    <n v="1.65659"/>
    <d v="2020-09-25T09:40:00"/>
    <n v="1.6492500000000001"/>
    <x v="873"/>
  </r>
  <r>
    <s v="buy"/>
    <x v="1"/>
    <n v="0.01"/>
    <n v="0.02"/>
    <d v="2020-10-01T03:00:00"/>
    <n v="1.6377699999999999"/>
    <d v="2020-10-01T08:10:00"/>
    <n v="1.63446"/>
    <x v="874"/>
  </r>
  <r>
    <s v="sell"/>
    <x v="2"/>
    <n v="0.01"/>
    <n v="0.01"/>
    <d v="2020-10-02T13:02:00"/>
    <n v="1.637"/>
    <d v="2020-10-02T13:02:00"/>
    <n v="1.637"/>
    <x v="875"/>
  </r>
  <r>
    <s v="sell"/>
    <x v="6"/>
    <n v="0.28000000000000003"/>
    <n v="0.45"/>
    <d v="2020-10-14T17:00:00"/>
    <n v="1.63672"/>
    <d v="2020-10-19T21:06:00"/>
    <n v="1.66621"/>
    <x v="876"/>
  </r>
  <r>
    <s v="buy"/>
    <x v="2"/>
    <n v="0.01"/>
    <n v="0.01"/>
    <d v="2020-10-19T11:32:00"/>
    <n v="1.6542399999999999"/>
    <d v="2020-10-19T11:32:00"/>
    <n v="1.6542399999999999"/>
    <x v="877"/>
  </r>
  <r>
    <s v="buy"/>
    <x v="2"/>
    <n v="0.01"/>
    <n v="0.01"/>
    <d v="2020-10-27T12:30:00"/>
    <n v="1.6583600000000001"/>
    <d v="2020-10-27T12:30:00"/>
    <n v="1.6583600000000001"/>
    <x v="878"/>
  </r>
  <r>
    <s v="sell"/>
    <x v="1"/>
    <n v="0.01"/>
    <n v="0.02"/>
    <d v="2020-10-29T10:01:00"/>
    <n v="1.66205"/>
    <d v="2020-10-29T12:25:00"/>
    <n v="1.6653800000000001"/>
    <x v="879"/>
  </r>
  <r>
    <s v="buy"/>
    <x v="0"/>
    <n v="0.02"/>
    <n v="0.05"/>
    <d v="2020-10-29T15:01:00"/>
    <n v="1.6668400000000001"/>
    <d v="2020-10-30T15:00:00"/>
    <n v="1.6550800000000001"/>
    <x v="880"/>
  </r>
  <r>
    <s v="sell"/>
    <x v="2"/>
    <n v="0.01"/>
    <n v="0.01"/>
    <d v="2020-11-05T12:46:00"/>
    <n v="1.6362300000000001"/>
    <d v="2020-11-05T12:46:00"/>
    <n v="1.6362300000000001"/>
    <x v="881"/>
  </r>
  <r>
    <s v="sell"/>
    <x v="3"/>
    <n v="0.01"/>
    <n v="0.03"/>
    <d v="2020-11-06T09:01:00"/>
    <n v="1.62673"/>
    <d v="2020-11-06T12:56:00"/>
    <n v="1.63368"/>
    <x v="882"/>
  </r>
  <r>
    <s v="buy"/>
    <x v="2"/>
    <n v="0.01"/>
    <n v="0.01"/>
    <d v="2020-11-06T10:01:00"/>
    <n v="1.63182"/>
    <d v="2020-11-06T10:01:00"/>
    <n v="1.63182"/>
    <x v="883"/>
  </r>
  <r>
    <s v="buy"/>
    <x v="2"/>
    <n v="0.01"/>
    <n v="0.01"/>
    <d v="2020-11-11T13:01:00"/>
    <n v="1.6174599999999999"/>
    <d v="2020-11-11T13:01:00"/>
    <n v="1.6174599999999999"/>
    <x v="884"/>
  </r>
  <r>
    <s v="buy"/>
    <x v="2"/>
    <n v="0.01"/>
    <n v="0.01"/>
    <d v="2020-11-12T08:47:00"/>
    <n v="1.62239"/>
    <d v="2020-11-12T08:47:00"/>
    <n v="1.62239"/>
    <x v="885"/>
  </r>
  <r>
    <s v="buy"/>
    <x v="4"/>
    <n v="0.04"/>
    <n v="0.09"/>
    <d v="2020-11-13T16:15:00"/>
    <n v="1.63279"/>
    <d v="2020-11-16T17:09:00"/>
    <n v="1.617"/>
    <x v="8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1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7">
        <item x="2"/>
        <item x="3"/>
        <item x="5"/>
        <item x="1"/>
        <item x="6"/>
        <item x="0"/>
        <item x="4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0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K74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8">
        <item x="2"/>
        <item x="1"/>
        <item x="3"/>
        <item x="0"/>
        <item x="4"/>
        <item x="5"/>
        <item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2">
    <field x="9"/>
    <field x="8"/>
  </rowFields>
  <rowItems count="71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Количество сеток" fld="1" subtotal="count" baseField="0" baseItem="0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6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212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9"/>
    <field x="0"/>
    <field x="-2"/>
  </rowFields>
  <rowItems count="210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2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3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212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8"/>
    <field x="0"/>
    <field x="-2"/>
  </rowFields>
  <rowItems count="210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2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69">
        <v>3</v>
      </c>
      <c r="C18" s="670"/>
      <c r="D18" s="671"/>
      <c r="E18" s="265"/>
      <c r="F18" s="666">
        <v>2</v>
      </c>
      <c r="G18" s="666"/>
      <c r="H18" s="666"/>
      <c r="I18" s="266"/>
      <c r="J18" s="667">
        <v>3</v>
      </c>
      <c r="K18" s="667"/>
      <c r="L18" s="667"/>
      <c r="M18" s="265"/>
      <c r="N18" s="667">
        <v>2</v>
      </c>
      <c r="O18" s="667"/>
      <c r="P18" s="668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7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7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>
      <selection activeCell="D1" sqref="D1"/>
    </sheetView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1985</v>
      </c>
      <c r="B1" s="547">
        <v>0</v>
      </c>
      <c r="D1">
        <f>IFERROR(VLOOKUP(A1,Сводная!W:AA,4,0),B1)</f>
        <v>0</v>
      </c>
    </row>
    <row r="2" spans="1:4">
      <c r="A2" s="399" t="s">
        <v>1986</v>
      </c>
      <c r="B2" s="399">
        <v>0</v>
      </c>
      <c r="D2" s="578">
        <f>IFERROR(VLOOKUP(A2,Сводная!W:AA,4,0),B2)</f>
        <v>0</v>
      </c>
    </row>
    <row r="3" spans="1:4">
      <c r="A3" s="399" t="s">
        <v>1987</v>
      </c>
      <c r="B3" s="399" t="s">
        <v>2279</v>
      </c>
      <c r="D3" s="578" t="str">
        <f>IFERROR(VLOOKUP(A3,Сводная!W:AA,4,0),B3)</f>
        <v>(EA) - Setka v1.43 R321 - EURAUD_M0kass_v1_dd711_150115-201120</v>
      </c>
    </row>
    <row r="4" spans="1:4">
      <c r="A4" s="399" t="s">
        <v>1988</v>
      </c>
      <c r="B4" s="399" t="s">
        <v>1933</v>
      </c>
      <c r="D4" s="578" t="str">
        <f>IFERROR(VLOOKUP(A4,Сводная!W:AA,4,0),B4)</f>
        <v>Общие настройки и управление торгами</v>
      </c>
    </row>
    <row r="5" spans="1:4">
      <c r="A5" s="399" t="s">
        <v>291</v>
      </c>
      <c r="B5" s="399">
        <v>1</v>
      </c>
      <c r="D5" s="578">
        <f>IFERROR(VLOOKUP(A5,Сводная!W:AA,4,0),B5)</f>
        <v>1</v>
      </c>
    </row>
    <row r="6" spans="1:4">
      <c r="A6" s="399" t="s">
        <v>292</v>
      </c>
      <c r="B6" s="399">
        <v>1</v>
      </c>
      <c r="D6" s="578">
        <f>IFERROR(VLOOKUP(A6,Сводная!W:AA,4,0),B6)</f>
        <v>1</v>
      </c>
    </row>
    <row r="7" spans="1:4">
      <c r="A7" s="399" t="s">
        <v>293</v>
      </c>
      <c r="B7" s="399">
        <v>1</v>
      </c>
      <c r="D7" s="578">
        <f>IFERROR(VLOOKUP(A7,Сводная!W:AA,4,0),B7)</f>
        <v>1</v>
      </c>
    </row>
    <row r="8" spans="1:4">
      <c r="A8" s="399" t="s">
        <v>294</v>
      </c>
      <c r="B8" s="399">
        <v>1</v>
      </c>
      <c r="D8" s="578">
        <f>IFERROR(VLOOKUP(A8,Сводная!W:AA,4,0),B8)</f>
        <v>1</v>
      </c>
    </row>
    <row r="9" spans="1:4">
      <c r="A9" s="399" t="s">
        <v>295</v>
      </c>
      <c r="B9" s="399">
        <v>0</v>
      </c>
      <c r="D9" s="578">
        <f>IFERROR(VLOOKUP(A9,Сводная!W:AA,4,0),B9)</f>
        <v>0</v>
      </c>
    </row>
    <row r="10" spans="1:4">
      <c r="A10" s="399" t="s">
        <v>296</v>
      </c>
      <c r="B10" s="399">
        <v>0</v>
      </c>
      <c r="D10" s="578">
        <f>IFERROR(VLOOKUP(A10,Сводная!W:AA,4,0),B10)</f>
        <v>0</v>
      </c>
    </row>
    <row r="11" spans="1:4">
      <c r="A11" s="399" t="s">
        <v>297</v>
      </c>
      <c r="B11" s="547">
        <v>0</v>
      </c>
      <c r="D11" s="578">
        <f>IFERROR(VLOOKUP(A11,Сводная!W:AA,4,0),B11)</f>
        <v>0</v>
      </c>
    </row>
    <row r="12" spans="1:4">
      <c r="A12" s="399" t="s">
        <v>298</v>
      </c>
      <c r="B12" s="399">
        <v>0</v>
      </c>
      <c r="D12" s="578">
        <f>IFERROR(VLOOKUP(A12,Сводная!W:AA,4,0),B12)</f>
        <v>0</v>
      </c>
    </row>
    <row r="13" spans="1:4">
      <c r="A13" s="399" t="s">
        <v>299</v>
      </c>
      <c r="B13" s="547">
        <v>16123</v>
      </c>
      <c r="D13" s="578">
        <f>IFERROR(VLOOKUP(A13,Сводная!W:AA,4,0),B13)</f>
        <v>16123</v>
      </c>
    </row>
    <row r="14" spans="1:4">
      <c r="A14" s="399" t="s">
        <v>103</v>
      </c>
      <c r="B14" s="399" t="s">
        <v>1989</v>
      </c>
      <c r="D14" s="578" t="str">
        <f>IFERROR(VLOOKUP(A14,Сводная!W:AA,4,0),B14)</f>
        <v>1611EURAUD</v>
      </c>
    </row>
    <row r="15" spans="1:4">
      <c r="A15" s="399" t="s">
        <v>106</v>
      </c>
      <c r="B15" s="399">
        <v>1</v>
      </c>
      <c r="D15" s="578">
        <f>IFERROR(VLOOKUP(A15,Сводная!W:AA,4,0),B15)</f>
        <v>1</v>
      </c>
    </row>
    <row r="16" spans="1:4">
      <c r="A16" s="399" t="s">
        <v>1990</v>
      </c>
      <c r="B16" s="399" t="s">
        <v>300</v>
      </c>
      <c r="D16" s="578" t="str">
        <f>IFERROR(VLOOKUP(A16,Сводная!W:AA,4,0),B16)</f>
        <v>Фильтры спрэда и одновременно торгуемых пар и валют</v>
      </c>
    </row>
    <row r="17" spans="1:4">
      <c r="A17" s="399" t="s">
        <v>301</v>
      </c>
      <c r="B17" s="399">
        <v>3</v>
      </c>
      <c r="D17" s="578">
        <f>IFERROR(VLOOKUP(A17,Сводная!W:AA,4,0),B17)</f>
        <v>3</v>
      </c>
    </row>
    <row r="18" spans="1:4">
      <c r="A18" s="399" t="s">
        <v>302</v>
      </c>
      <c r="B18" s="399">
        <v>60</v>
      </c>
      <c r="D18" s="578">
        <f>IFERROR(VLOOKUP(A18,Сводная!W:AA,4,0),B18)</f>
        <v>60</v>
      </c>
    </row>
    <row r="19" spans="1:4">
      <c r="A19" s="399" t="s">
        <v>303</v>
      </c>
      <c r="B19" s="399">
        <v>0</v>
      </c>
      <c r="D19" s="578">
        <f>IFERROR(VLOOKUP(A19,Сводная!W:AA,4,0),B19)</f>
        <v>0</v>
      </c>
    </row>
    <row r="20" spans="1:4">
      <c r="A20" s="399" t="s">
        <v>304</v>
      </c>
      <c r="B20" s="547">
        <v>0</v>
      </c>
      <c r="D20" s="578">
        <f>IFERROR(VLOOKUP(A20,Сводная!W:AA,4,0),B20)</f>
        <v>0</v>
      </c>
    </row>
    <row r="21" spans="1:4">
      <c r="A21" s="399" t="s">
        <v>305</v>
      </c>
      <c r="B21" s="399">
        <v>0</v>
      </c>
      <c r="D21" s="578">
        <f>IFERROR(VLOOKUP(A21,Сводная!W:AA,4,0),B21)</f>
        <v>0</v>
      </c>
    </row>
    <row r="22" spans="1:4">
      <c r="A22" s="399" t="s">
        <v>306</v>
      </c>
      <c r="B22" s="399">
        <v>0</v>
      </c>
      <c r="D22" s="578">
        <f>IFERROR(VLOOKUP(A22,Сводная!W:AA,4,0),B22)</f>
        <v>0</v>
      </c>
    </row>
    <row r="23" spans="1:4">
      <c r="A23" s="399" t="s">
        <v>1991</v>
      </c>
      <c r="B23" s="399" t="s">
        <v>307</v>
      </c>
      <c r="D23" s="578" t="str">
        <f>IFERROR(VLOOKUP(A23,Сводная!W:AA,4,0),B23)</f>
        <v>Управление торгами в зависимости от просадки</v>
      </c>
    </row>
    <row r="24" spans="1:4">
      <c r="A24" s="399" t="s">
        <v>308</v>
      </c>
      <c r="B24" s="399">
        <v>0</v>
      </c>
      <c r="D24" s="578">
        <f>IFERROR(VLOOKUP(A24,Сводная!W:AA,4,0),B24)</f>
        <v>0</v>
      </c>
    </row>
    <row r="25" spans="1:4">
      <c r="A25" s="399" t="s">
        <v>309</v>
      </c>
      <c r="B25" s="399">
        <v>0</v>
      </c>
      <c r="D25" s="578">
        <f>IFERROR(VLOOKUP(A25,Сводная!W:AA,4,0),B25)</f>
        <v>0</v>
      </c>
    </row>
    <row r="26" spans="1:4">
      <c r="A26" s="399" t="s">
        <v>310</v>
      </c>
      <c r="B26" s="399">
        <v>0</v>
      </c>
      <c r="D26" s="578">
        <f>IFERROR(VLOOKUP(A26,Сводная!W:AA,4,0),B26)</f>
        <v>0</v>
      </c>
    </row>
    <row r="27" spans="1:4">
      <c r="A27" s="399" t="s">
        <v>311</v>
      </c>
      <c r="B27" s="399">
        <v>0</v>
      </c>
      <c r="D27" s="578">
        <f>IFERROR(VLOOKUP(A27,Сводная!W:AA,4,0),B27)</f>
        <v>0</v>
      </c>
    </row>
    <row r="28" spans="1:4">
      <c r="A28" s="399" t="s">
        <v>312</v>
      </c>
      <c r="B28" s="399">
        <v>0</v>
      </c>
      <c r="D28" s="578">
        <f>IFERROR(VLOOKUP(A28,Сводная!W:AA,4,0),B28)</f>
        <v>0</v>
      </c>
    </row>
    <row r="29" spans="1:4">
      <c r="A29" s="399" t="s">
        <v>313</v>
      </c>
      <c r="B29" s="399">
        <v>0</v>
      </c>
      <c r="D29" s="578">
        <f>IFERROR(VLOOKUP(A29,Сводная!W:AA,4,0),B29)</f>
        <v>0</v>
      </c>
    </row>
    <row r="30" spans="1:4">
      <c r="A30" s="399" t="s">
        <v>314</v>
      </c>
      <c r="B30" s="399">
        <v>0</v>
      </c>
      <c r="D30" s="578">
        <f>IFERROR(VLOOKUP(A30,Сводная!W:AA,4,0),B30)</f>
        <v>0</v>
      </c>
    </row>
    <row r="31" spans="1:4">
      <c r="A31" s="399" t="s">
        <v>315</v>
      </c>
      <c r="B31" s="399">
        <v>0</v>
      </c>
      <c r="D31" s="578">
        <f>IFERROR(VLOOKUP(A31,Сводная!W:AA,4,0),B31)</f>
        <v>0</v>
      </c>
    </row>
    <row r="32" spans="1:4">
      <c r="A32" s="399" t="s">
        <v>316</v>
      </c>
      <c r="B32" s="547">
        <v>0</v>
      </c>
      <c r="D32" s="578">
        <f>IFERROR(VLOOKUP(A32,Сводная!W:AA,4,0),B32)</f>
        <v>0</v>
      </c>
    </row>
    <row r="33" spans="1:4">
      <c r="A33" s="399" t="s">
        <v>317</v>
      </c>
      <c r="B33" s="399">
        <v>0</v>
      </c>
      <c r="D33" s="578">
        <f>IFERROR(VLOOKUP(A33,Сводная!W:AA,4,0),B33)</f>
        <v>0</v>
      </c>
    </row>
    <row r="34" spans="1:4">
      <c r="A34" s="399" t="s">
        <v>318</v>
      </c>
      <c r="B34" s="399">
        <v>0</v>
      </c>
      <c r="D34" s="578">
        <f>IFERROR(VLOOKUP(A34,Сводная!W:AA,4,0),B34)</f>
        <v>0</v>
      </c>
    </row>
    <row r="35" spans="1:4">
      <c r="A35" s="399" t="s">
        <v>1992</v>
      </c>
      <c r="B35" s="399" t="s">
        <v>319</v>
      </c>
      <c r="D35" s="578" t="str">
        <f>IFERROR(VLOOKUP(A35,Сводная!W:AA,4,0),B35)</f>
        <v>SELL сетки - настройки шагов, количества колен и длины</v>
      </c>
    </row>
    <row r="36" spans="1:4">
      <c r="A36" s="399" t="s">
        <v>104</v>
      </c>
      <c r="B36" s="399">
        <v>7</v>
      </c>
      <c r="D36" s="578">
        <f>IFERROR(VLOOKUP(A36,Сводная!W:AA,4,0),B36)</f>
        <v>7</v>
      </c>
    </row>
    <row r="37" spans="1:4">
      <c r="A37" s="399" t="s">
        <v>107</v>
      </c>
      <c r="B37" s="399">
        <v>33</v>
      </c>
      <c r="D37" s="578">
        <f>IFERROR(VLOOKUP(A37,Сводная!W:AA,4,0),B37)</f>
        <v>33</v>
      </c>
    </row>
    <row r="38" spans="1:4">
      <c r="A38" s="399" t="s">
        <v>108</v>
      </c>
      <c r="B38" s="399">
        <v>3</v>
      </c>
      <c r="D38" s="578">
        <f>IFERROR(VLOOKUP(A38,Сводная!W:AA,4,0),B38)</f>
        <v>3</v>
      </c>
    </row>
    <row r="39" spans="1:4">
      <c r="A39" s="399" t="s">
        <v>109</v>
      </c>
      <c r="B39" s="399">
        <v>3</v>
      </c>
      <c r="D39" s="578">
        <f>IFERROR(VLOOKUP(A39,Сводная!W:AA,4,0),B39)</f>
        <v>3</v>
      </c>
    </row>
    <row r="40" spans="1:4">
      <c r="A40" s="399" t="s">
        <v>110</v>
      </c>
      <c r="B40" s="399">
        <v>5</v>
      </c>
      <c r="D40" s="578">
        <f>IFERROR(VLOOKUP(A40,Сводная!W:AA,4,0),B40)</f>
        <v>5</v>
      </c>
    </row>
    <row r="41" spans="1:4">
      <c r="A41" s="399" t="s">
        <v>111</v>
      </c>
      <c r="B41" s="399">
        <v>8</v>
      </c>
      <c r="D41" s="578">
        <f>IFERROR(VLOOKUP(A41,Сводная!W:AA,4,0),B41)</f>
        <v>8</v>
      </c>
    </row>
    <row r="42" spans="1:4">
      <c r="A42" s="399" t="s">
        <v>112</v>
      </c>
      <c r="B42" s="547">
        <v>0</v>
      </c>
      <c r="D42" s="578">
        <f>IFERROR(VLOOKUP(A42,Сводная!W:AA,4,0),B42)</f>
        <v>0</v>
      </c>
    </row>
    <row r="43" spans="1:4">
      <c r="A43" s="399" t="s">
        <v>113</v>
      </c>
      <c r="B43" s="399">
        <v>0</v>
      </c>
      <c r="D43" s="578">
        <f>IFERROR(VLOOKUP(A43,Сводная!W:AA,4,0),B43)</f>
        <v>0</v>
      </c>
    </row>
    <row r="44" spans="1:4">
      <c r="A44" s="399" t="s">
        <v>114</v>
      </c>
      <c r="B44" s="399">
        <v>0</v>
      </c>
      <c r="D44" s="578">
        <f>IFERROR(VLOOKUP(A44,Сводная!W:AA,4,0),B44)</f>
        <v>0</v>
      </c>
    </row>
    <row r="45" spans="1:4">
      <c r="A45" s="399" t="s">
        <v>1993</v>
      </c>
      <c r="B45" s="399" t="s">
        <v>320</v>
      </c>
      <c r="D45" s="578" t="str">
        <f>IFERROR(VLOOKUP(A45,Сводная!W:AA,4,0),B45)</f>
        <v>SELL сетки - min ордер и множители лота всех колен</v>
      </c>
    </row>
    <row r="46" spans="1:4">
      <c r="A46" s="399" t="s">
        <v>115</v>
      </c>
      <c r="B46" s="399">
        <v>0</v>
      </c>
      <c r="D46" s="578">
        <f>IFERROR(VLOOKUP(A46,Сводная!W:AA,4,0),B46)</f>
        <v>0</v>
      </c>
    </row>
    <row r="47" spans="1:4">
      <c r="A47" s="399" t="s">
        <v>321</v>
      </c>
      <c r="B47" s="399">
        <v>0</v>
      </c>
      <c r="D47" s="578">
        <f>IFERROR(VLOOKUP(A47,Сводная!W:AA,4,0),B47)</f>
        <v>0</v>
      </c>
    </row>
    <row r="48" spans="1:4">
      <c r="A48" s="399" t="s">
        <v>116</v>
      </c>
      <c r="B48" s="399">
        <v>0.01</v>
      </c>
      <c r="D48" s="578">
        <f>IFERROR(VLOOKUP(A48,Сводная!W:AA,4,0),B48)</f>
        <v>0.01</v>
      </c>
    </row>
    <row r="49" spans="1:4">
      <c r="A49" s="399" t="s">
        <v>117</v>
      </c>
      <c r="B49" s="399">
        <v>2</v>
      </c>
      <c r="D49" s="578">
        <f>IFERROR(VLOOKUP(A49,Сводная!W:AA,4,0),B49)</f>
        <v>2</v>
      </c>
    </row>
    <row r="50" spans="1:4">
      <c r="A50" s="399" t="s">
        <v>118</v>
      </c>
      <c r="B50" s="399">
        <v>4</v>
      </c>
      <c r="D50" s="578">
        <f>IFERROR(VLOOKUP(A50,Сводная!W:AA,4,0),B50)</f>
        <v>4</v>
      </c>
    </row>
    <row r="51" spans="1:4">
      <c r="A51" s="399" t="s">
        <v>119</v>
      </c>
      <c r="B51" s="399">
        <v>7</v>
      </c>
      <c r="D51" s="578">
        <f>IFERROR(VLOOKUP(A51,Сводная!W:AA,4,0),B51)</f>
        <v>7</v>
      </c>
    </row>
    <row r="52" spans="1:4">
      <c r="A52" s="399" t="s">
        <v>120</v>
      </c>
      <c r="B52" s="399">
        <v>1.5</v>
      </c>
      <c r="D52" s="578">
        <f>IFERROR(VLOOKUP(A52,Сводная!W:AA,4,0),B52)</f>
        <v>1.5</v>
      </c>
    </row>
    <row r="53" spans="1:4">
      <c r="A53" s="399" t="s">
        <v>121</v>
      </c>
      <c r="B53" s="399">
        <v>0</v>
      </c>
      <c r="D53" s="578">
        <f>IFERROR(VLOOKUP(A53,Сводная!W:AA,4,0),B53)</f>
        <v>0</v>
      </c>
    </row>
    <row r="54" spans="1:4">
      <c r="A54" s="399" t="s">
        <v>122</v>
      </c>
      <c r="B54" s="399">
        <v>0</v>
      </c>
      <c r="D54" s="578">
        <f>IFERROR(VLOOKUP(A54,Сводная!W:AA,4,0),B54)</f>
        <v>0</v>
      </c>
    </row>
    <row r="55" spans="1:4">
      <c r="A55" s="399" t="s">
        <v>123</v>
      </c>
      <c r="B55" s="399">
        <v>0</v>
      </c>
      <c r="D55" s="578">
        <f>IFERROR(VLOOKUP(A55,Сводная!W:AA,4,0),B55)</f>
        <v>0</v>
      </c>
    </row>
    <row r="56" spans="1:4">
      <c r="A56" s="399" t="s">
        <v>124</v>
      </c>
      <c r="B56" s="547">
        <v>0</v>
      </c>
      <c r="D56" s="578">
        <f>IFERROR(VLOOKUP(A56,Сводная!W:AA,4,0),B56)</f>
        <v>0</v>
      </c>
    </row>
    <row r="57" spans="1:4">
      <c r="A57" s="399" t="s">
        <v>125</v>
      </c>
      <c r="B57" s="399">
        <v>7</v>
      </c>
      <c r="D57" s="578">
        <f>IFERROR(VLOOKUP(A57,Сводная!W:AA,4,0),B57)</f>
        <v>7</v>
      </c>
    </row>
    <row r="58" spans="1:4">
      <c r="A58" s="399" t="s">
        <v>126</v>
      </c>
      <c r="B58" s="399">
        <v>0</v>
      </c>
      <c r="D58" s="578">
        <f>IFERROR(VLOOKUP(A58,Сводная!W:AA,4,0),B58)</f>
        <v>0</v>
      </c>
    </row>
    <row r="59" spans="1:4">
      <c r="A59" s="399" t="s">
        <v>1994</v>
      </c>
      <c r="B59" s="399" t="s">
        <v>1995</v>
      </c>
      <c r="D59" s="578" t="str">
        <f>IFERROR(VLOOKUP(A59,Сводная!W:AA,4,0),B59)</f>
        <v>SELL сетки: настройки TP (чистая прибыль) ==&gt; [уровень_БУ]+ТР</v>
      </c>
    </row>
    <row r="60" spans="1:4">
      <c r="A60" s="399" t="s">
        <v>1996</v>
      </c>
      <c r="B60" s="399">
        <v>1</v>
      </c>
      <c r="D60" s="578">
        <f>IFERROR(VLOOKUP(A60,Сводная!W:AA,4,0),B60)</f>
        <v>1</v>
      </c>
    </row>
    <row r="61" spans="1:4">
      <c r="A61" s="399" t="s">
        <v>127</v>
      </c>
      <c r="B61" s="399">
        <v>20</v>
      </c>
      <c r="D61" s="578">
        <f>IFERROR(VLOOKUP(A61,Сводная!W:AA,4,0),B61)</f>
        <v>20</v>
      </c>
    </row>
    <row r="62" spans="1:4">
      <c r="A62" s="399" t="s">
        <v>128</v>
      </c>
      <c r="B62" s="399">
        <v>3</v>
      </c>
      <c r="D62" s="578">
        <f>IFERROR(VLOOKUP(A62,Сводная!W:AA,4,0),B62)</f>
        <v>3</v>
      </c>
    </row>
    <row r="63" spans="1:4">
      <c r="A63" s="399" t="s">
        <v>129</v>
      </c>
      <c r="B63" s="399">
        <v>1</v>
      </c>
      <c r="D63" s="578">
        <f>IFERROR(VLOOKUP(A63,Сводная!W:AA,4,0),B63)</f>
        <v>1</v>
      </c>
    </row>
    <row r="64" spans="1:4">
      <c r="A64" s="399" t="s">
        <v>130</v>
      </c>
      <c r="B64" s="399">
        <v>5</v>
      </c>
      <c r="D64" s="578">
        <f>IFERROR(VLOOKUP(A64,Сводная!W:AA,4,0),B64)</f>
        <v>5</v>
      </c>
    </row>
    <row r="65" spans="1:4">
      <c r="A65" s="399" t="s">
        <v>131</v>
      </c>
      <c r="B65" s="547">
        <v>5</v>
      </c>
      <c r="D65" s="578">
        <f>IFERROR(VLOOKUP(A65,Сводная!W:AA,4,0),B65)</f>
        <v>5</v>
      </c>
    </row>
    <row r="66" spans="1:4">
      <c r="A66" s="399" t="s">
        <v>132</v>
      </c>
      <c r="B66" s="399">
        <v>0</v>
      </c>
      <c r="D66" s="578">
        <f>IFERROR(VLOOKUP(A66,Сводная!W:AA,4,0),B66)</f>
        <v>0</v>
      </c>
    </row>
    <row r="67" spans="1:4">
      <c r="A67" s="399" t="s">
        <v>133</v>
      </c>
      <c r="B67" s="399">
        <v>0</v>
      </c>
      <c r="D67" s="578">
        <f>IFERROR(VLOOKUP(A67,Сводная!W:AA,4,0),B67)</f>
        <v>0</v>
      </c>
    </row>
    <row r="68" spans="1:4">
      <c r="A68" s="399" t="s">
        <v>1997</v>
      </c>
      <c r="B68" s="399" t="s">
        <v>1936</v>
      </c>
      <c r="D68" s="578" t="str">
        <f>IFERROR(VLOOKUP(A68,Сводная!W:AA,4,0),B68)</f>
        <v>BUY сетки - настройки шагов, количества колен и длины</v>
      </c>
    </row>
    <row r="69" spans="1:4">
      <c r="A69" s="399" t="s">
        <v>105</v>
      </c>
      <c r="B69" s="399">
        <v>0</v>
      </c>
      <c r="D69" s="578">
        <f>IFERROR(VLOOKUP(A69,Сводная!W:AA,4,0),B69)</f>
        <v>0</v>
      </c>
    </row>
    <row r="70" spans="1:4">
      <c r="A70" s="399" t="s">
        <v>134</v>
      </c>
      <c r="B70" s="399">
        <v>0</v>
      </c>
      <c r="D70" s="578">
        <f>IFERROR(VLOOKUP(A70,Сводная!W:AA,4,0),B70)</f>
        <v>0</v>
      </c>
    </row>
    <row r="71" spans="1:4">
      <c r="A71" s="399" t="s">
        <v>135</v>
      </c>
      <c r="B71" s="399">
        <v>0</v>
      </c>
      <c r="D71" s="578">
        <f>IFERROR(VLOOKUP(A71,Сводная!W:AA,4,0),B71)</f>
        <v>0</v>
      </c>
    </row>
    <row r="72" spans="1:4">
      <c r="A72" s="399" t="s">
        <v>136</v>
      </c>
      <c r="B72" s="399">
        <v>0</v>
      </c>
      <c r="D72" s="578">
        <f>IFERROR(VLOOKUP(A72,Сводная!W:AA,4,0),B72)</f>
        <v>0</v>
      </c>
    </row>
    <row r="73" spans="1:4">
      <c r="A73" s="399" t="s">
        <v>137</v>
      </c>
      <c r="B73" s="399">
        <v>0</v>
      </c>
      <c r="D73" s="578">
        <f>IFERROR(VLOOKUP(A73,Сводная!W:AA,4,0),B73)</f>
        <v>0</v>
      </c>
    </row>
    <row r="74" spans="1:4">
      <c r="A74" s="399" t="s">
        <v>138</v>
      </c>
      <c r="B74" s="399">
        <v>0</v>
      </c>
      <c r="D74" s="578">
        <f>IFERROR(VLOOKUP(A74,Сводная!W:AA,4,0),B74)</f>
        <v>0</v>
      </c>
    </row>
    <row r="75" spans="1:4">
      <c r="A75" s="399" t="s">
        <v>139</v>
      </c>
      <c r="B75" s="547">
        <v>0</v>
      </c>
      <c r="D75" s="578">
        <f>IFERROR(VLOOKUP(A75,Сводная!W:AA,4,0),B75)</f>
        <v>0</v>
      </c>
    </row>
    <row r="76" spans="1:4">
      <c r="A76" s="399" t="s">
        <v>140</v>
      </c>
      <c r="B76" s="399">
        <v>0</v>
      </c>
      <c r="D76" s="578">
        <f>IFERROR(VLOOKUP(A76,Сводная!W:AA,4,0),B76)</f>
        <v>0</v>
      </c>
    </row>
    <row r="77" spans="1:4">
      <c r="A77" s="399" t="s">
        <v>141</v>
      </c>
      <c r="B77" s="399">
        <v>0</v>
      </c>
      <c r="D77" s="578">
        <f>IFERROR(VLOOKUP(A77,Сводная!W:AA,4,0),B77)</f>
        <v>0</v>
      </c>
    </row>
    <row r="78" spans="1:4">
      <c r="A78" s="399" t="s">
        <v>1998</v>
      </c>
      <c r="B78" s="399" t="s">
        <v>1937</v>
      </c>
      <c r="D78" s="578" t="str">
        <f>IFERROR(VLOOKUP(A78,Сводная!W:AA,4,0),B78)</f>
        <v>BUY сетки - min ордер и множители лота всех колен</v>
      </c>
    </row>
    <row r="79" spans="1:4">
      <c r="A79" s="399" t="s">
        <v>142</v>
      </c>
      <c r="B79" s="399">
        <v>1</v>
      </c>
      <c r="D79" s="578">
        <f>IFERROR(VLOOKUP(A79,Сводная!W:AA,4,0),B79)</f>
        <v>1</v>
      </c>
    </row>
    <row r="80" spans="1:4">
      <c r="A80" s="399" t="s">
        <v>1938</v>
      </c>
      <c r="B80" s="399">
        <v>0</v>
      </c>
      <c r="D80" s="578">
        <f>IFERROR(VLOOKUP(A80,Сводная!W:AA,4,0),B80)</f>
        <v>0</v>
      </c>
    </row>
    <row r="81" spans="1:4">
      <c r="A81" s="399" t="s">
        <v>143</v>
      </c>
      <c r="B81" s="399">
        <v>0</v>
      </c>
      <c r="D81" s="578">
        <f>IFERROR(VLOOKUP(A81,Сводная!W:AA,4,0),B81)</f>
        <v>0</v>
      </c>
    </row>
    <row r="82" spans="1:4">
      <c r="A82" s="399" t="s">
        <v>144</v>
      </c>
      <c r="B82" s="399">
        <v>0</v>
      </c>
      <c r="D82" s="578">
        <f>IFERROR(VLOOKUP(A82,Сводная!W:AA,4,0),B82)</f>
        <v>0</v>
      </c>
    </row>
    <row r="83" spans="1:4">
      <c r="A83" s="399" t="s">
        <v>145</v>
      </c>
      <c r="B83" s="399">
        <v>0</v>
      </c>
      <c r="D83" s="578">
        <f>IFERROR(VLOOKUP(A83,Сводная!W:AA,4,0),B83)</f>
        <v>0</v>
      </c>
    </row>
    <row r="84" spans="1:4">
      <c r="A84" s="399" t="s">
        <v>146</v>
      </c>
      <c r="B84" s="547">
        <v>0</v>
      </c>
      <c r="D84" s="578">
        <f>IFERROR(VLOOKUP(A84,Сводная!W:AA,4,0),B84)</f>
        <v>0</v>
      </c>
    </row>
    <row r="85" spans="1:4">
      <c r="A85" s="399" t="s">
        <v>147</v>
      </c>
      <c r="B85" s="399">
        <v>0</v>
      </c>
      <c r="D85" s="578">
        <f>IFERROR(VLOOKUP(A85,Сводная!W:AA,4,0),B85)</f>
        <v>0</v>
      </c>
    </row>
    <row r="86" spans="1:4">
      <c r="A86" s="399" t="s">
        <v>148</v>
      </c>
      <c r="B86" s="399">
        <v>0</v>
      </c>
      <c r="D86" s="578">
        <f>IFERROR(VLOOKUP(A86,Сводная!W:AA,4,0),B86)</f>
        <v>0</v>
      </c>
    </row>
    <row r="87" spans="1:4">
      <c r="A87" s="399" t="s">
        <v>149</v>
      </c>
      <c r="B87" s="399">
        <v>0</v>
      </c>
      <c r="D87" s="578">
        <f>IFERROR(VLOOKUP(A87,Сводная!W:AA,4,0),B87)</f>
        <v>0</v>
      </c>
    </row>
    <row r="88" spans="1:4">
      <c r="A88" s="399" t="s">
        <v>150</v>
      </c>
      <c r="B88" s="399">
        <v>0</v>
      </c>
      <c r="D88" s="578">
        <f>IFERROR(VLOOKUP(A88,Сводная!W:AA,4,0),B88)</f>
        <v>0</v>
      </c>
    </row>
    <row r="89" spans="1:4">
      <c r="A89" s="399" t="s">
        <v>151</v>
      </c>
      <c r="B89" s="547">
        <v>0</v>
      </c>
      <c r="D89" s="578">
        <f>IFERROR(VLOOKUP(A89,Сводная!W:AA,4,0),B89)</f>
        <v>0</v>
      </c>
    </row>
    <row r="90" spans="1:4">
      <c r="A90" s="399" t="s">
        <v>152</v>
      </c>
      <c r="B90" s="547">
        <v>0</v>
      </c>
      <c r="D90" s="578">
        <f>IFERROR(VLOOKUP(A90,Сводная!W:AA,4,0),B90)</f>
        <v>0</v>
      </c>
    </row>
    <row r="91" spans="1:4">
      <c r="A91" s="399" t="s">
        <v>153</v>
      </c>
      <c r="B91" s="399">
        <v>0</v>
      </c>
      <c r="D91" s="578">
        <f>IFERROR(VLOOKUP(A91,Сводная!W:AA,4,0),B91)</f>
        <v>0</v>
      </c>
    </row>
    <row r="92" spans="1:4">
      <c r="A92" s="399" t="s">
        <v>1999</v>
      </c>
      <c r="B92" s="399" t="s">
        <v>2000</v>
      </c>
      <c r="D92" s="578" t="str">
        <f>IFERROR(VLOOKUP(A92,Сводная!W:AA,4,0),B92)</f>
        <v>BUY сетки: настройки TP (прибыль) ==&gt; [уровень_БУ]+ТР</v>
      </c>
    </row>
    <row r="93" spans="1:4">
      <c r="A93" s="399" t="s">
        <v>2001</v>
      </c>
      <c r="B93" s="399">
        <v>1</v>
      </c>
      <c r="D93" s="578">
        <f>IFERROR(VLOOKUP(A93,Сводная!W:AA,4,0),B93)</f>
        <v>1</v>
      </c>
    </row>
    <row r="94" spans="1:4">
      <c r="A94" s="399" t="s">
        <v>154</v>
      </c>
      <c r="B94" s="399">
        <v>0</v>
      </c>
      <c r="D94" s="578">
        <f>IFERROR(VLOOKUP(A94,Сводная!W:AA,4,0),B94)</f>
        <v>0</v>
      </c>
    </row>
    <row r="95" spans="1:4">
      <c r="A95" s="399" t="s">
        <v>155</v>
      </c>
      <c r="B95" s="399">
        <v>0</v>
      </c>
      <c r="D95" s="578">
        <f>IFERROR(VLOOKUP(A95,Сводная!W:AA,4,0),B95)</f>
        <v>0</v>
      </c>
    </row>
    <row r="96" spans="1:4">
      <c r="A96" s="399" t="s">
        <v>156</v>
      </c>
      <c r="B96" s="399">
        <v>0</v>
      </c>
      <c r="D96" s="578">
        <f>IFERROR(VLOOKUP(A96,Сводная!W:AA,4,0),B96)</f>
        <v>0</v>
      </c>
    </row>
    <row r="97" spans="1:4">
      <c r="A97" s="399" t="s">
        <v>157</v>
      </c>
      <c r="B97" s="399">
        <v>0</v>
      </c>
      <c r="D97" s="578">
        <f>IFERROR(VLOOKUP(A97,Сводная!W:AA,4,0),B97)</f>
        <v>0</v>
      </c>
    </row>
    <row r="98" spans="1:4">
      <c r="A98" s="399" t="s">
        <v>158</v>
      </c>
      <c r="B98" s="547">
        <v>0</v>
      </c>
      <c r="D98" s="578">
        <f>IFERROR(VLOOKUP(A98,Сводная!W:AA,4,0),B98)</f>
        <v>0</v>
      </c>
    </row>
    <row r="99" spans="1:4">
      <c r="A99" s="399" t="s">
        <v>159</v>
      </c>
      <c r="B99" s="399">
        <v>0</v>
      </c>
      <c r="D99" s="578">
        <f>IFERROR(VLOOKUP(A99,Сводная!W:AA,4,0),B99)</f>
        <v>0</v>
      </c>
    </row>
    <row r="100" spans="1:4">
      <c r="A100" s="399" t="s">
        <v>160</v>
      </c>
      <c r="B100" s="399">
        <v>0</v>
      </c>
      <c r="D100" s="578">
        <f>IFERROR(VLOOKUP(A100,Сводная!W:AA,4,0),B100)</f>
        <v>0</v>
      </c>
    </row>
    <row r="101" spans="1:4">
      <c r="A101" s="399" t="s">
        <v>2002</v>
      </c>
      <c r="B101" s="399" t="s">
        <v>1939</v>
      </c>
      <c r="D101" s="578" t="str">
        <f>IFERROR(VLOOKUP(A101,Сводная!W:AA,4,0),B101)</f>
        <v>Настройки параметров и фильтров безиндикаторного входа</v>
      </c>
    </row>
    <row r="102" spans="1:4">
      <c r="A102" s="399" t="s">
        <v>2003</v>
      </c>
      <c r="B102" s="399">
        <v>1</v>
      </c>
      <c r="D102" s="578">
        <f>IFERROR(VLOOKUP(A102,Сводная!W:AA,4,0),B102)</f>
        <v>1</v>
      </c>
    </row>
    <row r="103" spans="1:4">
      <c r="A103" s="399" t="s">
        <v>1940</v>
      </c>
      <c r="B103" s="399">
        <v>4</v>
      </c>
      <c r="D103" s="578">
        <f>IFERROR(VLOOKUP(A103,Сводная!W:AA,4,0),B103)</f>
        <v>4</v>
      </c>
    </row>
    <row r="104" spans="1:4">
      <c r="A104" s="399" t="s">
        <v>1941</v>
      </c>
      <c r="B104" s="399">
        <v>1</v>
      </c>
      <c r="D104" s="578">
        <f>IFERROR(VLOOKUP(A104,Сводная!W:AA,4,0),B104)</f>
        <v>1</v>
      </c>
    </row>
    <row r="105" spans="1:4">
      <c r="A105" s="399" t="s">
        <v>1942</v>
      </c>
      <c r="B105" s="547">
        <v>15</v>
      </c>
      <c r="D105" s="578">
        <f>IFERROR(VLOOKUP(A105,Сводная!W:AA,4,0),B105)</f>
        <v>15</v>
      </c>
    </row>
    <row r="106" spans="1:4">
      <c r="A106" s="399" t="s">
        <v>1943</v>
      </c>
      <c r="B106" s="399">
        <v>25</v>
      </c>
      <c r="D106" s="578">
        <f>IFERROR(VLOOKUP(A106,Сводная!W:AA,4,0),B106)</f>
        <v>25</v>
      </c>
    </row>
    <row r="107" spans="1:4">
      <c r="A107" s="399" t="s">
        <v>1944</v>
      </c>
      <c r="B107" s="547">
        <v>0</v>
      </c>
      <c r="D107" s="578">
        <f>IFERROR(VLOOKUP(A107,Сводная!W:AA,4,0),B107)</f>
        <v>0</v>
      </c>
    </row>
    <row r="108" spans="1:4">
      <c r="A108" s="399" t="s">
        <v>2004</v>
      </c>
      <c r="B108" s="399" t="s">
        <v>1947</v>
      </c>
      <c r="D108" s="578" t="str">
        <f>IFERROR(VLOOKUP(A108,Сводная!W:AA,4,0),B108)</f>
        <v>Настройки блока выявления и обработки гэпов</v>
      </c>
    </row>
    <row r="109" spans="1:4">
      <c r="A109" s="399" t="s">
        <v>2005</v>
      </c>
      <c r="B109" s="399">
        <v>0</v>
      </c>
      <c r="D109" s="578">
        <f>IFERROR(VLOOKUP(A109,Сводная!W:AA,4,0),B109)</f>
        <v>0</v>
      </c>
    </row>
    <row r="110" spans="1:4">
      <c r="A110" s="399" t="s">
        <v>1945</v>
      </c>
      <c r="B110" s="399">
        <v>2</v>
      </c>
      <c r="D110" s="578">
        <f>IFERROR(VLOOKUP(A110,Сводная!W:AA,4,0),B110)</f>
        <v>2</v>
      </c>
    </row>
    <row r="111" spans="1:4">
      <c r="A111" s="399" t="s">
        <v>1948</v>
      </c>
      <c r="B111" s="399">
        <v>4</v>
      </c>
      <c r="D111" s="578">
        <f>IFERROR(VLOOKUP(A111,Сводная!W:AA,4,0),B111)</f>
        <v>4</v>
      </c>
    </row>
    <row r="112" spans="1:4">
      <c r="A112" s="399" t="s">
        <v>1946</v>
      </c>
      <c r="B112" s="399">
        <v>30</v>
      </c>
      <c r="D112" s="578">
        <f>IFERROR(VLOOKUP(A112,Сводная!W:AA,4,0),B112)</f>
        <v>30</v>
      </c>
    </row>
    <row r="113" spans="1:4">
      <c r="A113" s="399" t="s">
        <v>1949</v>
      </c>
      <c r="B113" s="399">
        <v>0</v>
      </c>
      <c r="D113" s="578">
        <f>IFERROR(VLOOKUP(A113,Сводная!W:AA,4,0),B113)</f>
        <v>0</v>
      </c>
    </row>
    <row r="114" spans="1:4">
      <c r="A114" s="399" t="s">
        <v>1950</v>
      </c>
      <c r="B114" s="399">
        <v>0.5</v>
      </c>
      <c r="D114" s="578">
        <f>IFERROR(VLOOKUP(A114,Сводная!W:AA,4,0),B114)</f>
        <v>0.5</v>
      </c>
    </row>
    <row r="115" spans="1:4">
      <c r="A115" s="399" t="s">
        <v>1951</v>
      </c>
      <c r="B115" s="399">
        <v>2</v>
      </c>
      <c r="D115" s="578">
        <f>IFERROR(VLOOKUP(A115,Сводная!W:AA,4,0),B115)</f>
        <v>2</v>
      </c>
    </row>
    <row r="116" spans="1:4">
      <c r="A116" s="399" t="s">
        <v>1952</v>
      </c>
      <c r="B116" s="399">
        <v>10</v>
      </c>
      <c r="D116" s="578">
        <f>IFERROR(VLOOKUP(A116,Сводная!W:AA,4,0),B116)</f>
        <v>10</v>
      </c>
    </row>
    <row r="117" spans="1:4">
      <c r="A117" s="399" t="s">
        <v>1953</v>
      </c>
      <c r="B117" s="547">
        <v>0</v>
      </c>
      <c r="D117" s="578">
        <f>IFERROR(VLOOKUP(A117,Сводная!W:AA,4,0),B117)</f>
        <v>0</v>
      </c>
    </row>
    <row r="118" spans="1:4">
      <c r="A118" s="399" t="s">
        <v>1954</v>
      </c>
      <c r="B118" s="399">
        <v>0.5</v>
      </c>
      <c r="D118" s="578">
        <f>IFERROR(VLOOKUP(A118,Сводная!W:AA,4,0),B118)</f>
        <v>0.5</v>
      </c>
    </row>
    <row r="119" spans="1:4">
      <c r="A119" s="399" t="s">
        <v>1955</v>
      </c>
      <c r="B119" s="399">
        <v>2</v>
      </c>
      <c r="D119" s="578">
        <f>IFERROR(VLOOKUP(A119,Сводная!W:AA,4,0),B119)</f>
        <v>2</v>
      </c>
    </row>
    <row r="120" spans="1:4">
      <c r="A120" s="399" t="s">
        <v>2006</v>
      </c>
      <c r="B120" s="399" t="s">
        <v>1956</v>
      </c>
      <c r="D120" s="578" t="str">
        <f>IFERROR(VLOOKUP(A120,Сводная!W:AA,4,0),B120)</f>
        <v>Фильтр - Запрет открывать ордера, если импульс</v>
      </c>
    </row>
    <row r="121" spans="1:4">
      <c r="A121" s="399" t="s">
        <v>2007</v>
      </c>
      <c r="B121" s="547">
        <v>15</v>
      </c>
      <c r="D121" s="578">
        <f>IFERROR(VLOOKUP(A121,Сводная!W:AA,4,0),B121)</f>
        <v>15</v>
      </c>
    </row>
    <row r="122" spans="1:4">
      <c r="A122" s="399" t="s">
        <v>1957</v>
      </c>
      <c r="B122" s="547">
        <v>14</v>
      </c>
      <c r="D122" s="578">
        <f>IFERROR(VLOOKUP(A122,Сводная!W:AA,4,0),B122)</f>
        <v>14</v>
      </c>
    </row>
    <row r="123" spans="1:4">
      <c r="A123" s="399" t="s">
        <v>1958</v>
      </c>
      <c r="B123" s="399">
        <v>925</v>
      </c>
      <c r="D123" s="578">
        <f>IFERROR(VLOOKUP(A123,Сводная!W:AA,4,0),B123)</f>
        <v>925</v>
      </c>
    </row>
    <row r="124" spans="1:4">
      <c r="A124" s="399" t="s">
        <v>2008</v>
      </c>
      <c r="B124" s="399" t="s">
        <v>1959</v>
      </c>
      <c r="D124" s="578" t="str">
        <f>IFERROR(VLOOKUP(A124,Сводная!W:AA,4,0),B124)</f>
        <v>Настройки планировщиков торговли - их 5 разных</v>
      </c>
    </row>
    <row r="125" spans="1:4">
      <c r="A125" s="399" t="s">
        <v>2009</v>
      </c>
      <c r="B125" s="399" t="s">
        <v>1960</v>
      </c>
      <c r="D125" s="578" t="str">
        <f>IFERROR(VLOOKUP(A125,Сводная!W:AA,4,0),B125)</f>
        <v>№1 Еженедельно: можно открывать 1-е ордера со Start_дня|время по End_день|время</v>
      </c>
    </row>
    <row r="126" spans="1:4">
      <c r="A126" s="399" t="s">
        <v>2010</v>
      </c>
      <c r="B126" s="399">
        <v>0</v>
      </c>
      <c r="D126" s="578">
        <f>IFERROR(VLOOKUP(A126,Сводная!W:AA,4,0),B126)</f>
        <v>0</v>
      </c>
    </row>
    <row r="127" spans="1:4">
      <c r="A127" s="399" t="s">
        <v>1961</v>
      </c>
      <c r="B127" s="399">
        <v>1</v>
      </c>
      <c r="D127" s="578">
        <f>IFERROR(VLOOKUP(A127,Сводная!W:AA,4,0),B127)</f>
        <v>1</v>
      </c>
    </row>
    <row r="128" spans="1:4">
      <c r="A128" s="399" t="s">
        <v>1962</v>
      </c>
      <c r="B128" s="399">
        <v>0</v>
      </c>
      <c r="D128" s="578">
        <f>IFERROR(VLOOKUP(A128,Сводная!W:AA,4,0),B128)</f>
        <v>0</v>
      </c>
    </row>
    <row r="129" spans="1:4">
      <c r="A129" s="399" t="s">
        <v>2011</v>
      </c>
      <c r="B129" s="547">
        <v>6</v>
      </c>
      <c r="D129" s="578">
        <f>IFERROR(VLOOKUP(A129,Сводная!W:AA,4,0),B129)</f>
        <v>6</v>
      </c>
    </row>
    <row r="130" spans="1:4">
      <c r="A130" s="399" t="s">
        <v>1963</v>
      </c>
      <c r="B130" s="399">
        <v>12</v>
      </c>
      <c r="D130" s="578">
        <f>IFERROR(VLOOKUP(A130,Сводная!W:AA,4,0),B130)</f>
        <v>12</v>
      </c>
    </row>
    <row r="131" spans="1:4">
      <c r="A131" s="399" t="s">
        <v>1964</v>
      </c>
      <c r="B131" s="399">
        <v>0</v>
      </c>
      <c r="D131" s="578">
        <f>IFERROR(VLOOKUP(A131,Сводная!W:AA,4,0),B131)</f>
        <v>0</v>
      </c>
    </row>
    <row r="132" spans="1:4">
      <c r="A132" s="399" t="s">
        <v>2012</v>
      </c>
      <c r="B132" s="399" t="s">
        <v>1965</v>
      </c>
      <c r="D132" s="578" t="str">
        <f>IFERROR(VLOOKUP(A132,Сводная!W:AA,4,0),B132)</f>
        <v>№2 Однократно: от и до - запрещено открывать любые новые позиции</v>
      </c>
    </row>
    <row r="133" spans="1:4">
      <c r="A133" s="399" t="s">
        <v>1966</v>
      </c>
      <c r="B133" s="399">
        <v>1033084800</v>
      </c>
      <c r="D133" s="578">
        <f>IFERROR(VLOOKUP(A133,Сводная!W:AA,4,0),B133)</f>
        <v>1033084800</v>
      </c>
    </row>
    <row r="134" spans="1:4">
      <c r="A134" s="399" t="s">
        <v>1967</v>
      </c>
      <c r="B134" s="399">
        <v>1033430400</v>
      </c>
      <c r="D134" s="578">
        <f>IFERROR(VLOOKUP(A134,Сводная!W:AA,4,0),B134)</f>
        <v>1033430400</v>
      </c>
    </row>
    <row r="135" spans="1:4">
      <c r="A135" s="399" t="s">
        <v>1968</v>
      </c>
      <c r="B135" s="399">
        <v>1387065600</v>
      </c>
      <c r="D135" s="578">
        <f>IFERROR(VLOOKUP(A135,Сводная!W:AA,4,0),B135)</f>
        <v>1387065600</v>
      </c>
    </row>
    <row r="136" spans="1:4">
      <c r="A136" s="399" t="s">
        <v>1969</v>
      </c>
      <c r="B136" s="399">
        <v>1389744000</v>
      </c>
      <c r="D136" s="578">
        <f>IFERROR(VLOOKUP(A136,Сводная!W:AA,4,0),B136)</f>
        <v>1389744000</v>
      </c>
    </row>
    <row r="137" spans="1:4">
      <c r="A137" s="399" t="s">
        <v>1970</v>
      </c>
      <c r="B137" s="399">
        <v>1418601600</v>
      </c>
      <c r="D137" s="578">
        <f>IFERROR(VLOOKUP(A137,Сводная!W:AA,4,0),B137)</f>
        <v>1418601600</v>
      </c>
    </row>
    <row r="138" spans="1:4">
      <c r="A138" s="399" t="s">
        <v>1971</v>
      </c>
      <c r="B138" s="399">
        <v>1421280000</v>
      </c>
      <c r="D138" s="578">
        <f>IFERROR(VLOOKUP(A138,Сводная!W:AA,4,0),B138)</f>
        <v>1421280000</v>
      </c>
    </row>
    <row r="139" spans="1:4">
      <c r="A139" s="399" t="s">
        <v>1972</v>
      </c>
      <c r="B139" s="399">
        <v>1450137600</v>
      </c>
      <c r="D139" s="578">
        <f>IFERROR(VLOOKUP(A139,Сводная!W:AA,4,0),B139)</f>
        <v>1450137600</v>
      </c>
    </row>
    <row r="140" spans="1:4">
      <c r="A140" s="399" t="s">
        <v>2047</v>
      </c>
      <c r="B140" s="399">
        <v>1452816000</v>
      </c>
      <c r="D140" s="578">
        <f>IFERROR(VLOOKUP(A140,Сводная!W:AA,4,0),B140)</f>
        <v>1452816000</v>
      </c>
    </row>
    <row r="141" spans="1:4">
      <c r="A141" s="399" t="s">
        <v>2048</v>
      </c>
      <c r="B141" s="399">
        <v>1481760000</v>
      </c>
      <c r="D141" s="578">
        <f>IFERROR(VLOOKUP(A141,Сводная!W:AA,4,0),B141)</f>
        <v>1481760000</v>
      </c>
    </row>
    <row r="142" spans="1:4">
      <c r="A142" s="399" t="s">
        <v>2049</v>
      </c>
      <c r="B142" s="399">
        <v>1484438400</v>
      </c>
      <c r="D142" s="578">
        <f>IFERROR(VLOOKUP(A142,Сводная!W:AA,4,0),B142)</f>
        <v>1484438400</v>
      </c>
    </row>
    <row r="143" spans="1:4">
      <c r="A143" s="399" t="s">
        <v>2050</v>
      </c>
      <c r="B143" s="399">
        <v>1513296000</v>
      </c>
      <c r="D143" s="578">
        <f>IFERROR(VLOOKUP(A143,Сводная!W:AA,4,0),B143)</f>
        <v>1513296000</v>
      </c>
    </row>
    <row r="144" spans="1:4">
      <c r="A144" s="399" t="s">
        <v>2051</v>
      </c>
      <c r="B144" s="399">
        <v>1515974400</v>
      </c>
      <c r="D144" s="578">
        <f>IFERROR(VLOOKUP(A144,Сводная!W:AA,4,0),B144)</f>
        <v>1515974400</v>
      </c>
    </row>
    <row r="145" spans="1:4">
      <c r="A145" s="399" t="s">
        <v>2052</v>
      </c>
      <c r="B145" s="399">
        <v>1544745600</v>
      </c>
      <c r="D145" s="578">
        <f>IFERROR(VLOOKUP(A145,Сводная!W:AA,4,0),B145)</f>
        <v>1544745600</v>
      </c>
    </row>
    <row r="146" spans="1:4">
      <c r="A146" s="399" t="s">
        <v>2053</v>
      </c>
      <c r="B146" s="399">
        <v>1547510400</v>
      </c>
      <c r="D146" s="578">
        <f>IFERROR(VLOOKUP(A146,Сводная!W:AA,4,0),B146)</f>
        <v>1547510400</v>
      </c>
    </row>
    <row r="147" spans="1:4">
      <c r="A147" s="399" t="s">
        <v>2054</v>
      </c>
      <c r="B147" s="399">
        <v>1576368000</v>
      </c>
      <c r="D147" s="578">
        <f>IFERROR(VLOOKUP(A147,Сводная!W:AA,4,0),B147)</f>
        <v>1576368000</v>
      </c>
    </row>
    <row r="148" spans="1:4">
      <c r="A148" s="399" t="s">
        <v>2055</v>
      </c>
      <c r="B148" s="399">
        <v>1579046400</v>
      </c>
      <c r="D148" s="578">
        <f>IFERROR(VLOOKUP(A148,Сводная!W:AA,4,0),B148)</f>
        <v>1579046400</v>
      </c>
    </row>
    <row r="149" spans="1:4">
      <c r="A149" s="399" t="s">
        <v>2056</v>
      </c>
      <c r="B149" s="399">
        <v>1607990400</v>
      </c>
      <c r="D149" s="578">
        <f>IFERROR(VLOOKUP(A149,Сводная!W:AA,4,0),B149)</f>
        <v>1607990400</v>
      </c>
    </row>
    <row r="150" spans="1:4">
      <c r="A150" s="399" t="s">
        <v>2057</v>
      </c>
      <c r="B150" s="547">
        <v>1610668800</v>
      </c>
      <c r="D150" s="578">
        <f>IFERROR(VLOOKUP(A150,Сводная!W:AA,4,0),B150)</f>
        <v>1610668800</v>
      </c>
    </row>
    <row r="151" spans="1:4">
      <c r="A151" s="399" t="s">
        <v>2058</v>
      </c>
      <c r="B151" s="399">
        <v>1639526400</v>
      </c>
      <c r="D151" s="578">
        <f>IFERROR(VLOOKUP(A151,Сводная!W:AA,4,0),B151)</f>
        <v>1639526400</v>
      </c>
    </row>
    <row r="152" spans="1:4">
      <c r="A152" s="399" t="s">
        <v>2059</v>
      </c>
      <c r="B152" s="547">
        <v>1642204800</v>
      </c>
      <c r="D152" s="578">
        <f>IFERROR(VLOOKUP(A152,Сводная!W:AA,4,0),B152)</f>
        <v>1642204800</v>
      </c>
    </row>
    <row r="153" spans="1:4">
      <c r="A153" s="399" t="s">
        <v>2060</v>
      </c>
      <c r="B153" s="399" t="s">
        <v>2061</v>
      </c>
      <c r="D153" s="578" t="str">
        <f>IFERROR(VLOOKUP(A153,Сводная!W:AA,4,0),B153)</f>
        <v>№3 Ежедневно: можно открывать 1-е ордера сеток - 10 интервалов</v>
      </c>
    </row>
    <row r="154" spans="1:4">
      <c r="A154" s="399" t="s">
        <v>2062</v>
      </c>
      <c r="B154" s="399">
        <v>0</v>
      </c>
      <c r="D154" s="578">
        <f>IFERROR(VLOOKUP(A154,Сводная!W:AA,4,0),B154)</f>
        <v>0</v>
      </c>
    </row>
    <row r="155" spans="1:4">
      <c r="A155" s="399" t="s">
        <v>2063</v>
      </c>
      <c r="B155" s="399">
        <v>0</v>
      </c>
      <c r="D155" s="578">
        <f>IFERROR(VLOOKUP(A155,Сводная!W:AA,4,0),B155)</f>
        <v>0</v>
      </c>
    </row>
    <row r="156" spans="1:4">
      <c r="A156" s="399" t="s">
        <v>2064</v>
      </c>
      <c r="B156" s="399">
        <v>0</v>
      </c>
      <c r="D156" s="578">
        <f>IFERROR(VLOOKUP(A156,Сводная!W:AA,4,0),B156)</f>
        <v>0</v>
      </c>
    </row>
    <row r="157" spans="1:4">
      <c r="A157" s="399" t="s">
        <v>2065</v>
      </c>
      <c r="B157" s="547">
        <v>0</v>
      </c>
      <c r="D157" s="578">
        <f>IFERROR(VLOOKUP(A157,Сводная!W:AA,4,0),B157)</f>
        <v>0</v>
      </c>
    </row>
    <row r="158" spans="1:4">
      <c r="A158" s="399" t="s">
        <v>2066</v>
      </c>
      <c r="B158" s="399">
        <v>0</v>
      </c>
      <c r="D158" s="578">
        <f>IFERROR(VLOOKUP(A158,Сводная!W:AA,4,0),B158)</f>
        <v>0</v>
      </c>
    </row>
    <row r="159" spans="1:4">
      <c r="A159" s="399" t="s">
        <v>2067</v>
      </c>
      <c r="B159" s="547">
        <v>0</v>
      </c>
      <c r="D159" s="578">
        <f>IFERROR(VLOOKUP(A159,Сводная!W:AA,4,0),B159)</f>
        <v>0</v>
      </c>
    </row>
    <row r="160" spans="1:4">
      <c r="A160" s="399" t="s">
        <v>2068</v>
      </c>
      <c r="B160" s="399">
        <v>0</v>
      </c>
      <c r="D160" s="578">
        <f>IFERROR(VLOOKUP(A160,Сводная!W:AA,4,0),B160)</f>
        <v>0</v>
      </c>
    </row>
    <row r="161" spans="1:4">
      <c r="A161" s="399" t="s">
        <v>2069</v>
      </c>
      <c r="B161" s="399">
        <v>0</v>
      </c>
      <c r="D161" s="578">
        <f>IFERROR(VLOOKUP(A161,Сводная!W:AA,4,0),B161)</f>
        <v>0</v>
      </c>
    </row>
    <row r="162" spans="1:4">
      <c r="A162" s="399" t="s">
        <v>2070</v>
      </c>
      <c r="B162" s="399">
        <v>0</v>
      </c>
      <c r="D162" s="578">
        <f>IFERROR(VLOOKUP(A162,Сводная!W:AA,4,0),B162)</f>
        <v>0</v>
      </c>
    </row>
    <row r="163" spans="1:4">
      <c r="A163" s="399" t="s">
        <v>2071</v>
      </c>
      <c r="B163" s="399">
        <v>0</v>
      </c>
      <c r="D163" s="578">
        <f>IFERROR(VLOOKUP(A163,Сводная!W:AA,4,0),B163)</f>
        <v>0</v>
      </c>
    </row>
    <row r="164" spans="1:4">
      <c r="A164" s="399" t="s">
        <v>2072</v>
      </c>
      <c r="B164" s="399">
        <v>0</v>
      </c>
      <c r="D164" s="578">
        <f>IFERROR(VLOOKUP(A164,Сводная!W:AA,4,0),B164)</f>
        <v>0</v>
      </c>
    </row>
    <row r="165" spans="1:4">
      <c r="A165" s="399" t="s">
        <v>2073</v>
      </c>
      <c r="B165" s="399">
        <v>0</v>
      </c>
      <c r="D165" s="578">
        <f>IFERROR(VLOOKUP(A165,Сводная!W:AA,4,0),B165)</f>
        <v>0</v>
      </c>
    </row>
    <row r="166" spans="1:4">
      <c r="A166" s="399" t="s">
        <v>2074</v>
      </c>
      <c r="B166" s="399">
        <v>0</v>
      </c>
      <c r="D166" s="578">
        <f>IFERROR(VLOOKUP(A166,Сводная!W:AA,4,0),B166)</f>
        <v>0</v>
      </c>
    </row>
    <row r="167" spans="1:4">
      <c r="A167" s="399" t="s">
        <v>2075</v>
      </c>
      <c r="B167" s="399">
        <v>0</v>
      </c>
      <c r="D167" s="578">
        <f>IFERROR(VLOOKUP(A167,Сводная!W:AA,4,0),B167)</f>
        <v>0</v>
      </c>
    </row>
    <row r="168" spans="1:4">
      <c r="A168" s="399" t="s">
        <v>2076</v>
      </c>
      <c r="B168" s="399">
        <v>0</v>
      </c>
      <c r="D168" s="578">
        <f>IFERROR(VLOOKUP(A168,Сводная!W:AA,4,0),B168)</f>
        <v>0</v>
      </c>
    </row>
    <row r="169" spans="1:4">
      <c r="A169" s="399" t="s">
        <v>2077</v>
      </c>
      <c r="B169" s="399">
        <v>0</v>
      </c>
      <c r="D169" s="578">
        <f>IFERROR(VLOOKUP(A169,Сводная!W:AA,4,0),B169)</f>
        <v>0</v>
      </c>
    </row>
    <row r="170" spans="1:4">
      <c r="A170" s="399" t="s">
        <v>2078</v>
      </c>
      <c r="B170" s="547">
        <v>0</v>
      </c>
      <c r="D170" s="578">
        <f>IFERROR(VLOOKUP(A170,Сводная!W:AA,4,0),B170)</f>
        <v>0</v>
      </c>
    </row>
    <row r="171" spans="1:4">
      <c r="A171" s="399" t="s">
        <v>2079</v>
      </c>
      <c r="B171" s="399">
        <v>0</v>
      </c>
      <c r="D171" s="578">
        <f>IFERROR(VLOOKUP(A171,Сводная!W:AA,4,0),B171)</f>
        <v>0</v>
      </c>
    </row>
    <row r="172" spans="1:4">
      <c r="A172" s="399" t="s">
        <v>2080</v>
      </c>
      <c r="B172" s="547">
        <v>0</v>
      </c>
      <c r="D172" s="578">
        <f>IFERROR(VLOOKUP(A172,Сводная!W:AA,4,0),B172)</f>
        <v>0</v>
      </c>
    </row>
    <row r="173" spans="1:4">
      <c r="A173" s="399" t="s">
        <v>2081</v>
      </c>
      <c r="B173" s="399">
        <v>0</v>
      </c>
      <c r="D173" s="578">
        <f>IFERROR(VLOOKUP(A173,Сводная!W:AA,4,0),B173)</f>
        <v>0</v>
      </c>
    </row>
    <row r="174" spans="1:4">
      <c r="A174" s="399" t="s">
        <v>2082</v>
      </c>
      <c r="B174" s="399">
        <v>0</v>
      </c>
      <c r="D174" s="578">
        <f>IFERROR(VLOOKUP(A174,Сводная!W:AA,4,0),B174)</f>
        <v>0</v>
      </c>
    </row>
    <row r="175" spans="1:4">
      <c r="A175" s="399" t="s">
        <v>2083</v>
      </c>
      <c r="B175" s="399">
        <v>0</v>
      </c>
      <c r="D175" s="578">
        <f>IFERROR(VLOOKUP(A175,Сводная!W:AA,4,0),B175)</f>
        <v>0</v>
      </c>
    </row>
    <row r="176" spans="1:4">
      <c r="A176" s="399" t="s">
        <v>2084</v>
      </c>
      <c r="B176" s="547">
        <v>0</v>
      </c>
      <c r="D176" s="578">
        <f>IFERROR(VLOOKUP(A176,Сводная!W:AA,4,0),B176)</f>
        <v>0</v>
      </c>
    </row>
    <row r="177" spans="1:4">
      <c r="A177" s="399" t="s">
        <v>2085</v>
      </c>
      <c r="B177" s="547">
        <v>0</v>
      </c>
      <c r="D177" s="578">
        <f>IFERROR(VLOOKUP(A177,Сводная!W:AA,4,0),B177)</f>
        <v>0</v>
      </c>
    </row>
    <row r="178" spans="1:4">
      <c r="A178" s="399" t="s">
        <v>2086</v>
      </c>
      <c r="B178" s="547">
        <v>0</v>
      </c>
      <c r="D178" s="578">
        <f>IFERROR(VLOOKUP(A178,Сводная!W:AA,4,0),B178)</f>
        <v>0</v>
      </c>
    </row>
    <row r="179" spans="1:4">
      <c r="A179" s="399" t="s">
        <v>2087</v>
      </c>
      <c r="B179" s="547">
        <v>0</v>
      </c>
      <c r="D179" s="578">
        <f>IFERROR(VLOOKUP(A179,Сводная!W:AA,4,0),B179)</f>
        <v>0</v>
      </c>
    </row>
    <row r="180" spans="1:4">
      <c r="A180" s="399" t="s">
        <v>2088</v>
      </c>
      <c r="B180" s="547">
        <v>0</v>
      </c>
      <c r="D180" s="578">
        <f>IFERROR(VLOOKUP(A180,Сводная!W:AA,4,0),B180)</f>
        <v>0</v>
      </c>
    </row>
    <row r="181" spans="1:4">
      <c r="A181" s="399" t="s">
        <v>2089</v>
      </c>
      <c r="B181" s="399">
        <v>0</v>
      </c>
      <c r="D181" s="578">
        <f>IFERROR(VLOOKUP(A181,Сводная!W:AA,4,0),B181)</f>
        <v>0</v>
      </c>
    </row>
    <row r="182" spans="1:4">
      <c r="A182" s="399" t="s">
        <v>2090</v>
      </c>
      <c r="B182" s="399">
        <v>0</v>
      </c>
      <c r="D182" s="578">
        <f>IFERROR(VLOOKUP(A182,Сводная!W:AA,4,0),B182)</f>
        <v>0</v>
      </c>
    </row>
    <row r="183" spans="1:4">
      <c r="A183" s="399" t="s">
        <v>2091</v>
      </c>
      <c r="B183" s="399">
        <v>0</v>
      </c>
      <c r="D183" s="578">
        <f>IFERROR(VLOOKUP(A183,Сводная!W:AA,4,0),B183)</f>
        <v>0</v>
      </c>
    </row>
    <row r="184" spans="1:4">
      <c r="A184" s="399" t="s">
        <v>2092</v>
      </c>
      <c r="B184" s="547">
        <v>0</v>
      </c>
      <c r="D184" s="578">
        <f>IFERROR(VLOOKUP(A184,Сводная!W:AA,4,0),B184)</f>
        <v>0</v>
      </c>
    </row>
    <row r="185" spans="1:4">
      <c r="A185" s="399" t="s">
        <v>2093</v>
      </c>
      <c r="B185" s="399">
        <v>0</v>
      </c>
      <c r="D185" s="578">
        <f>IFERROR(VLOOKUP(A185,Сводная!W:AA,4,0),B185)</f>
        <v>0</v>
      </c>
    </row>
    <row r="186" spans="1:4">
      <c r="A186" s="399" t="s">
        <v>2094</v>
      </c>
      <c r="B186" s="399">
        <v>0</v>
      </c>
      <c r="D186" s="578">
        <f>IFERROR(VLOOKUP(A186,Сводная!W:AA,4,0),B186)</f>
        <v>0</v>
      </c>
    </row>
    <row r="187" spans="1:4">
      <c r="A187" s="399" t="s">
        <v>2095</v>
      </c>
      <c r="B187" s="399">
        <v>0</v>
      </c>
      <c r="D187" s="578">
        <f>IFERROR(VLOOKUP(A187,Сводная!W:AA,4,0),B187)</f>
        <v>0</v>
      </c>
    </row>
    <row r="188" spans="1:4">
      <c r="A188" s="399" t="s">
        <v>2096</v>
      </c>
      <c r="B188" s="399">
        <v>0</v>
      </c>
      <c r="D188" s="578">
        <f>IFERROR(VLOOKUP(A188,Сводная!W:AA,4,0),B188)</f>
        <v>0</v>
      </c>
    </row>
    <row r="189" spans="1:4">
      <c r="A189" s="399" t="s">
        <v>2097</v>
      </c>
      <c r="B189" s="399">
        <v>0</v>
      </c>
      <c r="D189" s="578">
        <f>IFERROR(VLOOKUP(A189,Сводная!W:AA,4,0),B189)</f>
        <v>0</v>
      </c>
    </row>
    <row r="190" spans="1:4">
      <c r="A190" s="399" t="s">
        <v>2098</v>
      </c>
      <c r="B190" s="399">
        <v>0</v>
      </c>
      <c r="D190" s="578">
        <f>IFERROR(VLOOKUP(A190,Сводная!W:AA,4,0),B190)</f>
        <v>0</v>
      </c>
    </row>
    <row r="191" spans="1:4">
      <c r="A191" s="399" t="s">
        <v>2099</v>
      </c>
      <c r="B191" s="547">
        <v>0</v>
      </c>
      <c r="D191" s="578">
        <f>IFERROR(VLOOKUP(A191,Сводная!W:AA,4,0),B191)</f>
        <v>0</v>
      </c>
    </row>
    <row r="192" spans="1:4">
      <c r="A192" s="399" t="s">
        <v>2100</v>
      </c>
      <c r="B192" s="399">
        <v>0</v>
      </c>
      <c r="D192" s="578">
        <f>IFERROR(VLOOKUP(A192,Сводная!W:AA,4,0),B192)</f>
        <v>0</v>
      </c>
    </row>
    <row r="193" spans="1:4">
      <c r="A193" s="399" t="s">
        <v>2101</v>
      </c>
      <c r="B193" s="399">
        <v>0</v>
      </c>
      <c r="D193" s="578">
        <f>IFERROR(VLOOKUP(A193,Сводная!W:AA,4,0),B193)</f>
        <v>0</v>
      </c>
    </row>
    <row r="194" spans="1:4">
      <c r="A194" s="399" t="s">
        <v>2102</v>
      </c>
      <c r="B194" s="399" t="s">
        <v>2103</v>
      </c>
      <c r="D194" s="578" t="str">
        <f>IFERROR(VLOOKUP(A194,Сводная!W:AA,4,0),B194)</f>
        <v>№4 Однократно: от и до - запрещено открывать любые ордера</v>
      </c>
    </row>
    <row r="195" spans="1:4">
      <c r="A195" s="399" t="s">
        <v>2104</v>
      </c>
      <c r="B195" s="399">
        <v>0</v>
      </c>
      <c r="D195" s="578">
        <f>IFERROR(VLOOKUP(A195,Сводная!W:AA,4,0),B195)</f>
        <v>0</v>
      </c>
    </row>
    <row r="196" spans="1:4">
      <c r="A196" s="399" t="s">
        <v>2105</v>
      </c>
      <c r="B196" s="399">
        <v>0</v>
      </c>
      <c r="D196" s="578">
        <f>IFERROR(VLOOKUP(A196,Сводная!W:AA,4,0),B196)</f>
        <v>0</v>
      </c>
    </row>
    <row r="197" spans="1:4">
      <c r="A197" s="399" t="s">
        <v>2106</v>
      </c>
      <c r="B197" s="399">
        <v>0</v>
      </c>
      <c r="D197" s="578">
        <f>IFERROR(VLOOKUP(A197,Сводная!W:AA,4,0),B197)</f>
        <v>0</v>
      </c>
    </row>
    <row r="198" spans="1:4">
      <c r="A198" s="399" t="s">
        <v>2107</v>
      </c>
      <c r="B198" s="399">
        <v>0</v>
      </c>
      <c r="D198" s="578">
        <f>IFERROR(VLOOKUP(A198,Сводная!W:AA,4,0),B198)</f>
        <v>0</v>
      </c>
    </row>
    <row r="199" spans="1:4">
      <c r="A199" s="399" t="s">
        <v>2108</v>
      </c>
      <c r="B199" s="399">
        <v>0</v>
      </c>
      <c r="D199" s="578">
        <f>IFERROR(VLOOKUP(A199,Сводная!W:AA,4,0),B199)</f>
        <v>0</v>
      </c>
    </row>
    <row r="200" spans="1:4">
      <c r="A200" s="399" t="s">
        <v>2109</v>
      </c>
      <c r="B200" s="399">
        <v>0</v>
      </c>
      <c r="D200" s="578">
        <f>IFERROR(VLOOKUP(A200,Сводная!W:AA,4,0),B200)</f>
        <v>0</v>
      </c>
    </row>
    <row r="201" spans="1:4">
      <c r="A201" s="399" t="s">
        <v>2110</v>
      </c>
      <c r="B201" s="399">
        <v>0</v>
      </c>
      <c r="D201" s="578">
        <f>IFERROR(VLOOKUP(A201,Сводная!W:AA,4,0),B201)</f>
        <v>0</v>
      </c>
    </row>
    <row r="202" spans="1:4">
      <c r="A202" s="399" t="s">
        <v>2111</v>
      </c>
      <c r="B202" s="399">
        <v>0</v>
      </c>
      <c r="D202" s="578">
        <f>IFERROR(VLOOKUP(A202,Сводная!W:AA,4,0),B202)</f>
        <v>0</v>
      </c>
    </row>
    <row r="203" spans="1:4">
      <c r="A203" s="399" t="s">
        <v>2112</v>
      </c>
      <c r="B203" s="399">
        <v>0</v>
      </c>
      <c r="D203" s="578">
        <f>IFERROR(VLOOKUP(A203,Сводная!W:AA,4,0),B203)</f>
        <v>0</v>
      </c>
    </row>
    <row r="204" spans="1:4">
      <c r="A204" s="399" t="s">
        <v>2113</v>
      </c>
      <c r="B204" s="399">
        <v>0</v>
      </c>
      <c r="D204" s="578">
        <f>IFERROR(VLOOKUP(A204,Сводная!W:AA,4,0),B204)</f>
        <v>0</v>
      </c>
    </row>
    <row r="205" spans="1:4">
      <c r="A205" s="399" t="s">
        <v>2114</v>
      </c>
      <c r="B205" s="399">
        <v>0</v>
      </c>
      <c r="D205" s="578">
        <f>IFERROR(VLOOKUP(A205,Сводная!W:AA,4,0),B205)</f>
        <v>0</v>
      </c>
    </row>
    <row r="206" spans="1:4">
      <c r="A206" s="399" t="s">
        <v>2115</v>
      </c>
      <c r="B206" s="399">
        <v>0</v>
      </c>
      <c r="D206" s="578">
        <f>IFERROR(VLOOKUP(A206,Сводная!W:AA,4,0),B206)</f>
        <v>0</v>
      </c>
    </row>
    <row r="207" spans="1:4">
      <c r="A207" s="399" t="s">
        <v>2116</v>
      </c>
      <c r="B207" s="399">
        <v>0</v>
      </c>
      <c r="D207" s="578">
        <f>IFERROR(VLOOKUP(A207,Сводная!W:AA,4,0),B207)</f>
        <v>0</v>
      </c>
    </row>
    <row r="208" spans="1:4">
      <c r="A208" s="399" t="s">
        <v>2117</v>
      </c>
      <c r="B208" s="399">
        <v>0</v>
      </c>
      <c r="D208" s="578">
        <f>IFERROR(VLOOKUP(A208,Сводная!W:AA,4,0),B208)</f>
        <v>0</v>
      </c>
    </row>
    <row r="209" spans="1:4">
      <c r="A209" s="399" t="s">
        <v>2118</v>
      </c>
      <c r="B209" s="399">
        <v>0</v>
      </c>
      <c r="D209" s="578">
        <f>IFERROR(VLOOKUP(A209,Сводная!W:AA,4,0),B209)</f>
        <v>0</v>
      </c>
    </row>
    <row r="210" spans="1:4">
      <c r="A210" s="399" t="s">
        <v>2119</v>
      </c>
      <c r="B210" s="399">
        <v>0</v>
      </c>
      <c r="D210" s="578">
        <f>IFERROR(VLOOKUP(A210,Сводная!W:AA,4,0),B210)</f>
        <v>0</v>
      </c>
    </row>
    <row r="211" spans="1:4">
      <c r="A211" s="399" t="s">
        <v>2120</v>
      </c>
      <c r="B211" s="399">
        <v>0</v>
      </c>
      <c r="D211" s="578">
        <f>IFERROR(VLOOKUP(A211,Сводная!W:AA,4,0),B211)</f>
        <v>0</v>
      </c>
    </row>
    <row r="212" spans="1:4">
      <c r="A212" s="399" t="s">
        <v>2121</v>
      </c>
      <c r="B212" s="547">
        <v>0</v>
      </c>
      <c r="D212" s="578">
        <f>IFERROR(VLOOKUP(A212,Сводная!W:AA,4,0),B212)</f>
        <v>0</v>
      </c>
    </row>
    <row r="213" spans="1:4">
      <c r="A213" s="399" t="s">
        <v>2122</v>
      </c>
      <c r="B213" s="399">
        <v>0</v>
      </c>
      <c r="D213" s="578">
        <f>IFERROR(VLOOKUP(A213,Сводная!W:AA,4,0),B213)</f>
        <v>0</v>
      </c>
    </row>
    <row r="214" spans="1:4">
      <c r="A214" s="399" t="s">
        <v>2123</v>
      </c>
      <c r="B214" s="399">
        <v>0</v>
      </c>
      <c r="D214" s="578">
        <f>IFERROR(VLOOKUP(A214,Сводная!W:AA,4,0),B214)</f>
        <v>0</v>
      </c>
    </row>
    <row r="215" spans="1:4">
      <c r="A215" s="399" t="s">
        <v>2124</v>
      </c>
      <c r="B215" s="399" t="s">
        <v>2125</v>
      </c>
      <c r="D215" s="578" t="str">
        <f>IFERROR(VLOOKUP(A215,Сводная!W:AA,4,0),B215)</f>
        <v>№5 Ежедневно - до 10 интервалов запрета открывать любые ордера</v>
      </c>
    </row>
    <row r="216" spans="1:4">
      <c r="A216" s="399" t="s">
        <v>2126</v>
      </c>
      <c r="B216" s="399">
        <v>0</v>
      </c>
      <c r="D216" s="578">
        <f>IFERROR(VLOOKUP(A216,Сводная!W:AA,4,0),B216)</f>
        <v>0</v>
      </c>
    </row>
    <row r="217" spans="1:4">
      <c r="A217" s="399" t="s">
        <v>2127</v>
      </c>
      <c r="B217" s="399">
        <v>0</v>
      </c>
      <c r="D217" s="578">
        <f>IFERROR(VLOOKUP(A217,Сводная!W:AA,4,0),B217)</f>
        <v>0</v>
      </c>
    </row>
    <row r="218" spans="1:4">
      <c r="A218" s="399" t="s">
        <v>2128</v>
      </c>
      <c r="B218" s="399">
        <v>0</v>
      </c>
      <c r="D218" s="578">
        <f>IFERROR(VLOOKUP(A218,Сводная!W:AA,4,0),B218)</f>
        <v>0</v>
      </c>
    </row>
    <row r="219" spans="1:4">
      <c r="A219" s="399" t="s">
        <v>2129</v>
      </c>
      <c r="B219" s="399">
        <v>0</v>
      </c>
      <c r="D219" s="578">
        <f>IFERROR(VLOOKUP(A219,Сводная!W:AA,4,0),B219)</f>
        <v>0</v>
      </c>
    </row>
    <row r="220" spans="1:4">
      <c r="A220" s="399" t="s">
        <v>2130</v>
      </c>
      <c r="B220" s="399">
        <v>0</v>
      </c>
      <c r="D220" s="578">
        <f>IFERROR(VLOOKUP(A220,Сводная!W:AA,4,0),B220)</f>
        <v>0</v>
      </c>
    </row>
    <row r="221" spans="1:4">
      <c r="A221" s="399" t="s">
        <v>2131</v>
      </c>
      <c r="B221" s="399">
        <v>0</v>
      </c>
      <c r="D221" s="578">
        <f>IFERROR(VLOOKUP(A221,Сводная!W:AA,4,0),B221)</f>
        <v>0</v>
      </c>
    </row>
    <row r="222" spans="1:4">
      <c r="A222" s="399" t="s">
        <v>2132</v>
      </c>
      <c r="B222" s="399">
        <v>0</v>
      </c>
      <c r="D222" s="578">
        <f>IFERROR(VLOOKUP(A222,Сводная!W:AA,4,0),B222)</f>
        <v>0</v>
      </c>
    </row>
    <row r="223" spans="1:4">
      <c r="A223" s="399" t="s">
        <v>2133</v>
      </c>
      <c r="B223" s="399">
        <v>0</v>
      </c>
      <c r="D223" s="578">
        <f>IFERROR(VLOOKUP(A223,Сводная!W:AA,4,0),B223)</f>
        <v>0</v>
      </c>
    </row>
    <row r="224" spans="1:4">
      <c r="A224" s="399" t="s">
        <v>2134</v>
      </c>
      <c r="B224" s="399">
        <v>0</v>
      </c>
      <c r="D224" s="578">
        <f>IFERROR(VLOOKUP(A224,Сводная!W:AA,4,0),B224)</f>
        <v>0</v>
      </c>
    </row>
    <row r="225" spans="1:4">
      <c r="A225" s="399" t="s">
        <v>2135</v>
      </c>
      <c r="B225" s="399">
        <v>0</v>
      </c>
      <c r="D225" s="578">
        <f>IFERROR(VLOOKUP(A225,Сводная!W:AA,4,0),B225)</f>
        <v>0</v>
      </c>
    </row>
    <row r="226" spans="1:4">
      <c r="A226" s="399" t="s">
        <v>2136</v>
      </c>
      <c r="B226" s="399">
        <v>0</v>
      </c>
      <c r="D226" s="578">
        <f>IFERROR(VLOOKUP(A226,Сводная!W:AA,4,0),B226)</f>
        <v>0</v>
      </c>
    </row>
    <row r="227" spans="1:4">
      <c r="A227" s="399" t="s">
        <v>2137</v>
      </c>
      <c r="B227" s="399">
        <v>0</v>
      </c>
      <c r="D227" s="578">
        <f>IFERROR(VLOOKUP(A227,Сводная!W:AA,4,0),B227)</f>
        <v>0</v>
      </c>
    </row>
    <row r="228" spans="1:4">
      <c r="A228" s="399" t="s">
        <v>2138</v>
      </c>
      <c r="B228" s="399">
        <v>0</v>
      </c>
      <c r="D228" s="578">
        <f>IFERROR(VLOOKUP(A228,Сводная!W:AA,4,0),B228)</f>
        <v>0</v>
      </c>
    </row>
    <row r="229" spans="1:4">
      <c r="A229" s="399" t="s">
        <v>2139</v>
      </c>
      <c r="B229" s="399">
        <v>0</v>
      </c>
      <c r="D229" s="578">
        <f>IFERROR(VLOOKUP(A229,Сводная!W:AA,4,0),B229)</f>
        <v>0</v>
      </c>
    </row>
    <row r="230" spans="1:4">
      <c r="A230" s="399" t="s">
        <v>2140</v>
      </c>
      <c r="B230" s="399">
        <v>0</v>
      </c>
      <c r="D230" s="578">
        <f>IFERROR(VLOOKUP(A230,Сводная!W:AA,4,0),B230)</f>
        <v>0</v>
      </c>
    </row>
    <row r="231" spans="1:4">
      <c r="A231" s="399" t="s">
        <v>2141</v>
      </c>
      <c r="B231" s="399">
        <v>0</v>
      </c>
      <c r="D231" s="578">
        <f>IFERROR(VLOOKUP(A231,Сводная!W:AA,4,0),B231)</f>
        <v>0</v>
      </c>
    </row>
    <row r="232" spans="1:4">
      <c r="A232" s="399" t="s">
        <v>2142</v>
      </c>
      <c r="B232" s="399">
        <v>0</v>
      </c>
      <c r="D232" s="578">
        <f>IFERROR(VLOOKUP(A232,Сводная!W:AA,4,0),B232)</f>
        <v>0</v>
      </c>
    </row>
    <row r="233" spans="1:4">
      <c r="A233" s="399" t="s">
        <v>2143</v>
      </c>
      <c r="B233" s="399">
        <v>0</v>
      </c>
      <c r="D233" s="578">
        <f>IFERROR(VLOOKUP(A233,Сводная!W:AA,4,0),B233)</f>
        <v>0</v>
      </c>
    </row>
    <row r="234" spans="1:4">
      <c r="A234" s="399" t="s">
        <v>2144</v>
      </c>
      <c r="B234" s="399">
        <v>0</v>
      </c>
      <c r="D234" s="578">
        <f>IFERROR(VLOOKUP(A234,Сводная!W:AA,4,0),B234)</f>
        <v>0</v>
      </c>
    </row>
    <row r="235" spans="1:4">
      <c r="A235" s="399" t="s">
        <v>2145</v>
      </c>
      <c r="B235" s="399">
        <v>0</v>
      </c>
      <c r="D235" s="578">
        <f>IFERROR(VLOOKUP(A235,Сводная!W:AA,4,0),B235)</f>
        <v>0</v>
      </c>
    </row>
    <row r="236" spans="1:4">
      <c r="A236" s="399" t="s">
        <v>2146</v>
      </c>
      <c r="B236" s="399">
        <v>0</v>
      </c>
      <c r="D236" s="578">
        <f>IFERROR(VLOOKUP(A236,Сводная!W:AA,4,0),B236)</f>
        <v>0</v>
      </c>
    </row>
    <row r="237" spans="1:4">
      <c r="A237" s="399" t="s">
        <v>2147</v>
      </c>
      <c r="B237" s="399">
        <v>0</v>
      </c>
      <c r="D237" s="578">
        <f>IFERROR(VLOOKUP(A237,Сводная!W:AA,4,0),B237)</f>
        <v>0</v>
      </c>
    </row>
    <row r="238" spans="1:4">
      <c r="A238" s="399" t="s">
        <v>2148</v>
      </c>
      <c r="B238" s="399">
        <v>0</v>
      </c>
      <c r="D238" s="578">
        <f>IFERROR(VLOOKUP(A238,Сводная!W:AA,4,0),B238)</f>
        <v>0</v>
      </c>
    </row>
    <row r="239" spans="1:4">
      <c r="A239" s="399" t="s">
        <v>2149</v>
      </c>
      <c r="B239" s="399">
        <v>0</v>
      </c>
      <c r="D239" s="578">
        <f>IFERROR(VLOOKUP(A239,Сводная!W:AA,4,0),B239)</f>
        <v>0</v>
      </c>
    </row>
    <row r="240" spans="1:4">
      <c r="A240" s="399" t="s">
        <v>2150</v>
      </c>
      <c r="B240" s="399">
        <v>0</v>
      </c>
      <c r="D240" s="578">
        <f>IFERROR(VLOOKUP(A240,Сводная!W:AA,4,0),B240)</f>
        <v>0</v>
      </c>
    </row>
    <row r="241" spans="1:4">
      <c r="A241" s="399" t="s">
        <v>2151</v>
      </c>
      <c r="B241" s="399">
        <v>0</v>
      </c>
      <c r="D241" s="578">
        <f>IFERROR(VLOOKUP(A241,Сводная!W:AA,4,0),B241)</f>
        <v>0</v>
      </c>
    </row>
    <row r="242" spans="1:4">
      <c r="A242" s="399" t="s">
        <v>2152</v>
      </c>
      <c r="B242" s="399">
        <v>0</v>
      </c>
      <c r="D242" s="578">
        <f>IFERROR(VLOOKUP(A242,Сводная!W:AA,4,0),B242)</f>
        <v>0</v>
      </c>
    </row>
    <row r="243" spans="1:4">
      <c r="A243" s="399" t="s">
        <v>2153</v>
      </c>
      <c r="B243" s="399">
        <v>0</v>
      </c>
      <c r="D243" s="578">
        <f>IFERROR(VLOOKUP(A243,Сводная!W:AA,4,0),B243)</f>
        <v>0</v>
      </c>
    </row>
    <row r="244" spans="1:4">
      <c r="A244" s="399" t="s">
        <v>2154</v>
      </c>
      <c r="B244" s="399">
        <v>0</v>
      </c>
      <c r="D244" s="578">
        <f>IFERROR(VLOOKUP(A244,Сводная!W:AA,4,0),B244)</f>
        <v>0</v>
      </c>
    </row>
    <row r="245" spans="1:4">
      <c r="A245" s="399" t="s">
        <v>2155</v>
      </c>
      <c r="B245" s="399">
        <v>0</v>
      </c>
      <c r="D245" s="578">
        <f>IFERROR(VLOOKUP(A245,Сводная!W:AA,4,0),B245)</f>
        <v>0</v>
      </c>
    </row>
    <row r="246" spans="1:4">
      <c r="A246" s="399" t="s">
        <v>2156</v>
      </c>
      <c r="B246" s="399">
        <v>0</v>
      </c>
      <c r="D246" s="578">
        <f>IFERROR(VLOOKUP(A246,Сводная!W:AA,4,0),B246)</f>
        <v>0</v>
      </c>
    </row>
    <row r="247" spans="1:4">
      <c r="A247" s="399" t="s">
        <v>2157</v>
      </c>
      <c r="B247" s="399">
        <v>0</v>
      </c>
      <c r="D247" s="578">
        <f>IFERROR(VLOOKUP(A247,Сводная!W:AA,4,0),B247)</f>
        <v>0</v>
      </c>
    </row>
    <row r="248" spans="1:4">
      <c r="A248" s="399" t="s">
        <v>2158</v>
      </c>
      <c r="B248" s="399">
        <v>0</v>
      </c>
      <c r="D248" s="578">
        <f>IFERROR(VLOOKUP(A248,Сводная!W:AA,4,0),B248)</f>
        <v>0</v>
      </c>
    </row>
    <row r="249" spans="1:4">
      <c r="A249" s="399" t="s">
        <v>2159</v>
      </c>
      <c r="B249" s="399">
        <v>0</v>
      </c>
      <c r="D249" s="578">
        <f>IFERROR(VLOOKUP(A249,Сводная!W:AA,4,0),B249)</f>
        <v>0</v>
      </c>
    </row>
    <row r="250" spans="1:4">
      <c r="A250" s="399" t="s">
        <v>2160</v>
      </c>
      <c r="B250" s="399">
        <v>0</v>
      </c>
      <c r="D250" s="578">
        <f>IFERROR(VLOOKUP(A250,Сводная!W:AA,4,0),B250)</f>
        <v>0</v>
      </c>
    </row>
    <row r="251" spans="1:4">
      <c r="A251" s="399" t="s">
        <v>2161</v>
      </c>
      <c r="B251" s="399">
        <v>0</v>
      </c>
      <c r="D251" s="578">
        <f>IFERROR(VLOOKUP(A251,Сводная!W:AA,4,0),B251)</f>
        <v>0</v>
      </c>
    </row>
    <row r="252" spans="1:4">
      <c r="A252" s="399" t="s">
        <v>2162</v>
      </c>
      <c r="B252" s="399">
        <v>0</v>
      </c>
      <c r="D252" s="578">
        <f>IFERROR(VLOOKUP(A252,Сводная!W:AA,4,0),B252)</f>
        <v>0</v>
      </c>
    </row>
    <row r="253" spans="1:4">
      <c r="A253" s="399" t="s">
        <v>2163</v>
      </c>
      <c r="B253" s="547">
        <v>0</v>
      </c>
      <c r="D253" s="578">
        <f>IFERROR(VLOOKUP(A253,Сводная!W:AA,4,0),B253)</f>
        <v>0</v>
      </c>
    </row>
    <row r="254" spans="1:4">
      <c r="A254" s="399" t="s">
        <v>2164</v>
      </c>
      <c r="B254" s="399">
        <v>0</v>
      </c>
      <c r="D254" s="578">
        <f>IFERROR(VLOOKUP(A254,Сводная!W:AA,4,0),B254)</f>
        <v>0</v>
      </c>
    </row>
    <row r="255" spans="1:4">
      <c r="A255" s="399" t="s">
        <v>2165</v>
      </c>
      <c r="B255" s="399">
        <v>0</v>
      </c>
      <c r="D255" s="578">
        <f>IFERROR(VLOOKUP(A255,Сводная!W:AA,4,0),B255)</f>
        <v>0</v>
      </c>
    </row>
    <row r="256" spans="1:4">
      <c r="A256" s="399" t="s">
        <v>2166</v>
      </c>
      <c r="B256" s="399" t="s">
        <v>2167</v>
      </c>
      <c r="D256" s="578" t="str">
        <f>IFERROR(VLOOKUP(A256,Сводная!W:AA,4,0),B256)</f>
        <v>№6 Ежедневно - закрытие обеих сеток в одно время</v>
      </c>
    </row>
    <row r="257" spans="1:4">
      <c r="A257" s="399" t="s">
        <v>2168</v>
      </c>
      <c r="B257" s="399">
        <v>0</v>
      </c>
      <c r="D257" s="578">
        <f>IFERROR(VLOOKUP(A257,Сводная!W:AA,4,0),B257)</f>
        <v>0</v>
      </c>
    </row>
    <row r="258" spans="1:4">
      <c r="A258" s="399" t="s">
        <v>2169</v>
      </c>
      <c r="B258" s="399">
        <v>0</v>
      </c>
      <c r="D258" s="578">
        <f>IFERROR(VLOOKUP(A258,Сводная!W:AA,4,0),B258)</f>
        <v>0</v>
      </c>
    </row>
    <row r="259" spans="1:4">
      <c r="A259" s="399" t="s">
        <v>2170</v>
      </c>
      <c r="B259" s="547" t="s">
        <v>2171</v>
      </c>
      <c r="D259" s="578" t="str">
        <f>IFERROR(VLOOKUP(A259,Сводная!W:AA,4,0),B259)</f>
        <v>===Прочие общие настройки</v>
      </c>
    </row>
    <row r="260" spans="1:4">
      <c r="A260" s="399" t="s">
        <v>2172</v>
      </c>
      <c r="B260" s="399">
        <v>90</v>
      </c>
      <c r="D260" s="578">
        <f>IFERROR(VLOOKUP(A260,Сводная!W:AA,4,0),B260)</f>
        <v>90</v>
      </c>
    </row>
    <row r="261" spans="1:4">
      <c r="A261" s="399" t="s">
        <v>2173</v>
      </c>
      <c r="B261" s="399">
        <v>3</v>
      </c>
      <c r="D261" s="578">
        <f>IFERROR(VLOOKUP(A261,Сводная!W:AA,4,0),B261)</f>
        <v>3</v>
      </c>
    </row>
    <row r="262" spans="1:4">
      <c r="A262" s="399" t="s">
        <v>2174</v>
      </c>
      <c r="B262" s="399">
        <v>1918684800</v>
      </c>
      <c r="D262" s="578">
        <f>IFERROR(VLOOKUP(A262,Сводная!W:AA,4,0),B262)</f>
        <v>1918684800</v>
      </c>
    </row>
    <row r="263" spans="1:4">
      <c r="A263" s="399" t="s">
        <v>2175</v>
      </c>
      <c r="B263" s="547">
        <v>60</v>
      </c>
      <c r="D263" s="578">
        <f>IFERROR(VLOOKUP(A263,Сводная!W:AA,4,0),B263)</f>
        <v>60</v>
      </c>
    </row>
    <row r="264" spans="1:4">
      <c r="A264" s="399" t="s">
        <v>2176</v>
      </c>
      <c r="B264" s="399">
        <v>2</v>
      </c>
      <c r="D264" s="578">
        <f>IFERROR(VLOOKUP(A264,Сводная!W:AA,4,0),B264)</f>
        <v>2</v>
      </c>
    </row>
    <row r="265" spans="1:4">
      <c r="A265" s="399" t="s">
        <v>2177</v>
      </c>
      <c r="B265" s="399">
        <v>1</v>
      </c>
      <c r="D265" s="578">
        <f>IFERROR(VLOOKUP(A265,Сводная!W:AA,4,0),B265)</f>
        <v>1</v>
      </c>
    </row>
    <row r="266" spans="1:4">
      <c r="D266" s="578">
        <f>IFERROR(VLOOKUP(A266,Сводная!W:AA,4,0),B266)</f>
        <v>0</v>
      </c>
    </row>
    <row r="267" spans="1:4">
      <c r="D267" s="578">
        <f>IFERROR(VLOOKUP(A267,Сводная!W:AA,4,0),B267)</f>
        <v>0</v>
      </c>
    </row>
    <row r="268" spans="1:4">
      <c r="D268" s="578">
        <f>IFERROR(VLOOKUP(A268,Сводная!W:AA,4,0),B268)</f>
        <v>0</v>
      </c>
    </row>
    <row r="269" spans="1:4">
      <c r="D269" s="578">
        <f>IFERROR(VLOOKUP(A269,Сводная!W:AA,4,0),B269)</f>
        <v>0</v>
      </c>
    </row>
    <row r="270" spans="1:4">
      <c r="D270" s="578">
        <f>IFERROR(VLOOKUP(A270,Сводная!W:AA,4,0),B270)</f>
        <v>0</v>
      </c>
    </row>
    <row r="271" spans="1:4">
      <c r="D271" s="578">
        <f>IFERROR(VLOOKUP(A271,Сводная!W:AA,4,0),B271)</f>
        <v>0</v>
      </c>
    </row>
    <row r="272" spans="1:4">
      <c r="D272" s="578">
        <f>IFERROR(VLOOKUP(A272,Сводная!W:AA,4,0),B272)</f>
        <v>0</v>
      </c>
    </row>
    <row r="273" spans="2:4">
      <c r="D273" s="578">
        <f>IFERROR(VLOOKUP(A273,Сводная!W:AA,4,0),B273)</f>
        <v>0</v>
      </c>
    </row>
    <row r="274" spans="2:4">
      <c r="D274" s="578">
        <f>IFERROR(VLOOKUP(A274,Сводная!W:AA,4,0),B274)</f>
        <v>0</v>
      </c>
    </row>
    <row r="275" spans="2:4">
      <c r="D275" s="578">
        <f>IFERROR(VLOOKUP(A275,Сводная!W:AA,4,0),B275)</f>
        <v>0</v>
      </c>
    </row>
    <row r="276" spans="2:4">
      <c r="D276" s="578">
        <f>IFERROR(VLOOKUP(A276,Сводная!W:AA,4,0),B276)</f>
        <v>0</v>
      </c>
    </row>
    <row r="277" spans="2:4">
      <c r="D277" s="578">
        <f>IFERROR(VLOOKUP(A277,Сводная!W:AA,4,0),B277)</f>
        <v>0</v>
      </c>
    </row>
    <row r="278" spans="2:4">
      <c r="D278" s="578">
        <f>IFERROR(VLOOKUP(A278,Сводная!W:AA,4,0),B278)</f>
        <v>0</v>
      </c>
    </row>
    <row r="279" spans="2:4">
      <c r="D279" s="578">
        <f>IFERROR(VLOOKUP(A279,Сводная!W:AA,4,0),B279)</f>
        <v>0</v>
      </c>
    </row>
    <row r="280" spans="2:4">
      <c r="D280" s="578">
        <f>IFERROR(VLOOKUP(A280,Сводная!W:AA,4,0),B280)</f>
        <v>0</v>
      </c>
    </row>
    <row r="281" spans="2:4">
      <c r="D281" s="578">
        <f>IFERROR(VLOOKUP(A281,Сводная!W:AA,4,0),B281)</f>
        <v>0</v>
      </c>
    </row>
    <row r="282" spans="2:4">
      <c r="D282" s="578">
        <f>IFERROR(VLOOKUP(A282,Сводная!W:AA,4,0),B282)</f>
        <v>0</v>
      </c>
    </row>
    <row r="283" spans="2:4">
      <c r="D283" s="578">
        <f>IFERROR(VLOOKUP(A283,Сводная!W:AA,4,0),B283)</f>
        <v>0</v>
      </c>
    </row>
    <row r="284" spans="2:4">
      <c r="D284" s="578">
        <f>IFERROR(VLOOKUP(A284,Сводная!W:AA,4,0),B284)</f>
        <v>0</v>
      </c>
    </row>
    <row r="285" spans="2:4">
      <c r="B285" s="547"/>
      <c r="D285" s="578">
        <f>IFERROR(VLOOKUP(A285,Сводная!W:AA,4,0),B285)</f>
        <v>0</v>
      </c>
    </row>
    <row r="286" spans="2:4">
      <c r="B286" s="547"/>
      <c r="D286" s="578">
        <f>IFERROR(VLOOKUP(A286,Сводная!W:AA,4,0),B286)</f>
        <v>0</v>
      </c>
    </row>
    <row r="287" spans="2:4">
      <c r="D287" s="578">
        <f>IFERROR(VLOOKUP(A287,Сводная!W:AA,4,0),B287)</f>
        <v>0</v>
      </c>
    </row>
    <row r="288" spans="2:4">
      <c r="D288" s="578">
        <f>IFERROR(VLOOKUP(A288,Сводная!W:AA,4,0),B288)</f>
        <v>0</v>
      </c>
    </row>
    <row r="289" spans="4:4">
      <c r="D289" s="578">
        <f>IFERROR(VLOOKUP(A289,Сводная!W:AA,4,0),B289)</f>
        <v>0</v>
      </c>
    </row>
    <row r="290" spans="4:4">
      <c r="D290" s="578">
        <f>IFERROR(VLOOKUP(A290,Сводная!W:AA,4,0),B290)</f>
        <v>0</v>
      </c>
    </row>
    <row r="291" spans="4:4">
      <c r="D291" s="578">
        <f>IFERROR(VLOOKUP(A291,Сводная!W:AA,4,0),B291)</f>
        <v>0</v>
      </c>
    </row>
    <row r="292" spans="4:4">
      <c r="D292" s="543">
        <f>IFERROR(VLOOKUP(A292,Сводная!W:AA,4,0),B292)</f>
        <v>0</v>
      </c>
    </row>
    <row r="293" spans="4:4">
      <c r="D293" s="543">
        <f>IFERROR(VLOOKUP(A293,Сводная!W:AA,4,0),B293)</f>
        <v>0</v>
      </c>
    </row>
    <row r="294" spans="4:4">
      <c r="D294" s="543">
        <f>IFERROR(VLOOKUP(A294,Сводная!W:AA,4,0),B294)</f>
        <v>0</v>
      </c>
    </row>
    <row r="295" spans="4:4">
      <c r="D295" s="543">
        <f>IFERROR(VLOOKUP(A295,Сводная!W:AA,4,0),B295)</f>
        <v>0</v>
      </c>
    </row>
    <row r="296" spans="4:4">
      <c r="D296" s="543">
        <f>IFERROR(VLOOKUP(A296,Сводная!W:AA,4,0),B296)</f>
        <v>0</v>
      </c>
    </row>
    <row r="297" spans="4:4">
      <c r="D297" s="543">
        <f>IFERROR(VLOOKUP(A297,Сводная!W:AA,4,0),B297)</f>
        <v>0</v>
      </c>
    </row>
    <row r="298" spans="4:4">
      <c r="D298" s="543">
        <f>IFERROR(VLOOKUP(A298,Сводная!W:AA,4,0),B298)</f>
        <v>0</v>
      </c>
    </row>
    <row r="299" spans="4:4">
      <c r="D299" s="543">
        <f>IFERROR(VLOOKUP(A299,Сводная!W:AA,4,0),B299)</f>
        <v>0</v>
      </c>
    </row>
    <row r="300" spans="4:4">
      <c r="D300" s="543">
        <f>IFERROR(VLOOKUP(A300,Сводная!W:AA,4,0),B300)</f>
        <v>0</v>
      </c>
    </row>
    <row r="301" spans="4:4">
      <c r="D301" s="543">
        <f>IFERROR(VLOOKUP(A301,Сводная!W:AA,4,0),B301)</f>
        <v>0</v>
      </c>
    </row>
    <row r="302" spans="4:4">
      <c r="D302" s="543">
        <f>IFERROR(VLOOKUP(A302,Сводная!W:AA,4,0),B302)</f>
        <v>0</v>
      </c>
    </row>
    <row r="303" spans="4:4">
      <c r="D303" s="543">
        <f>IFERROR(VLOOKUP(A303,Сводная!W:AA,4,0),B303)</f>
        <v>0</v>
      </c>
    </row>
    <row r="304" spans="4:4">
      <c r="D304" s="543">
        <f>IFERROR(VLOOKUP(A304,Сводная!W:AA,4,0),B304)</f>
        <v>0</v>
      </c>
    </row>
    <row r="305" spans="4:4">
      <c r="D305" s="543">
        <f>IFERROR(VLOOKUP(A305,Сводная!W:AA,4,0),B305)</f>
        <v>0</v>
      </c>
    </row>
    <row r="306" spans="4:4">
      <c r="D306" s="543">
        <f>IFERROR(VLOOKUP(A306,Сводная!W:AA,4,0),B306)</f>
        <v>0</v>
      </c>
    </row>
    <row r="307" spans="4:4">
      <c r="D307" s="543">
        <f>IFERROR(VLOOKUP(A307,Сводная!W:AA,4,0),B307)</f>
        <v>0</v>
      </c>
    </row>
    <row r="308" spans="4:4">
      <c r="D308" s="543">
        <f>IFERROR(VLOOKUP(A308,Сводная!W:AA,4,0),B308)</f>
        <v>0</v>
      </c>
    </row>
    <row r="309" spans="4:4">
      <c r="D309" s="543">
        <f>IFERROR(VLOOKUP(A309,Сводная!W:AA,4,0),B309)</f>
        <v>0</v>
      </c>
    </row>
    <row r="310" spans="4:4">
      <c r="D310" s="543">
        <f>IFERROR(VLOOKUP(A310,Сводная!W:AA,4,0),B310)</f>
        <v>0</v>
      </c>
    </row>
    <row r="311" spans="4:4">
      <c r="D311" s="543">
        <f>IFERROR(VLOOKUP(A311,Сводная!W:AA,4,0),B311)</f>
        <v>0</v>
      </c>
    </row>
    <row r="312" spans="4:4">
      <c r="D312" s="543">
        <f>IFERROR(VLOOKUP(A312,Сводная!W:AA,4,0),B312)</f>
        <v>0</v>
      </c>
    </row>
    <row r="313" spans="4:4">
      <c r="D313" s="543">
        <f>IFERROR(VLOOKUP(A313,Сводная!W:AA,4,0),B313)</f>
        <v>0</v>
      </c>
    </row>
    <row r="314" spans="4:4">
      <c r="D314" s="543">
        <f>IFERROR(VLOOKUP(A314,Сводная!W:AA,4,0),B314)</f>
        <v>0</v>
      </c>
    </row>
    <row r="315" spans="4:4">
      <c r="D315" s="543">
        <f>IFERROR(VLOOKUP(A315,Сводная!W:AA,4,0),B315)</f>
        <v>0</v>
      </c>
    </row>
    <row r="316" spans="4:4">
      <c r="D316" s="543">
        <f>IFERROR(VLOOKUP(A316,Сводная!W:AA,4,0),B316)</f>
        <v>0</v>
      </c>
    </row>
    <row r="317" spans="4:4">
      <c r="D317" s="543">
        <f>IFERROR(VLOOKUP(A317,Сводная!W:AA,4,0),B317)</f>
        <v>0</v>
      </c>
    </row>
    <row r="318" spans="4:4">
      <c r="D318" s="543">
        <f>IFERROR(VLOOKUP(A318,Сводная!W:AA,4,0),B318)</f>
        <v>0</v>
      </c>
    </row>
    <row r="319" spans="4:4">
      <c r="D319" s="543">
        <f>IFERROR(VLOOKUP(A319,Сводная!W:AA,4,0),B319)</f>
        <v>0</v>
      </c>
    </row>
    <row r="320" spans="4:4">
      <c r="D320" s="543">
        <f>IFERROR(VLOOKUP(A320,Сводная!W:AA,4,0),B320)</f>
        <v>0</v>
      </c>
    </row>
    <row r="321" spans="4:4">
      <c r="D321" s="543">
        <f>IFERROR(VLOOKUP(A321,Сводная!W:AA,4,0),B321)</f>
        <v>0</v>
      </c>
    </row>
    <row r="322" spans="4:4">
      <c r="D322" s="543">
        <f>IFERROR(VLOOKUP(A322,Сводная!W:AA,4,0),B322)</f>
        <v>0</v>
      </c>
    </row>
    <row r="323" spans="4:4">
      <c r="D323" s="543">
        <f>IFERROR(VLOOKUP(A323,Сводная!W:AA,4,0),B323)</f>
        <v>0</v>
      </c>
    </row>
    <row r="324" spans="4:4">
      <c r="D324" s="543">
        <f>IFERROR(VLOOKUP(A324,Сводная!W:AA,4,0),B324)</f>
        <v>0</v>
      </c>
    </row>
    <row r="325" spans="4:4">
      <c r="D325" s="543">
        <f>IFERROR(VLOOKUP(A325,Сводная!W:AA,4,0),B325)</f>
        <v>0</v>
      </c>
    </row>
    <row r="326" spans="4:4">
      <c r="D326" s="543">
        <f>IFERROR(VLOOKUP(A326,Сводная!W:AA,4,0),B326)</f>
        <v>0</v>
      </c>
    </row>
    <row r="327" spans="4:4">
      <c r="D327" s="543">
        <f>IFERROR(VLOOKUP(A327,Сводная!W:AA,4,0),B327)</f>
        <v>0</v>
      </c>
    </row>
    <row r="328" spans="4:4">
      <c r="D328" s="543">
        <f>IFERROR(VLOOKUP(A328,Сводная!W:AA,4,0),B328)</f>
        <v>0</v>
      </c>
    </row>
    <row r="329" spans="4:4">
      <c r="D329" s="543">
        <f>IFERROR(VLOOKUP(A329,Сводная!W:AA,4,0),B329)</f>
        <v>0</v>
      </c>
    </row>
    <row r="330" spans="4:4">
      <c r="D330" s="543">
        <f>IFERROR(VLOOKUP(A330,Сводная!W:AA,4,0),B330)</f>
        <v>0</v>
      </c>
    </row>
    <row r="331" spans="4:4">
      <c r="D331" s="543">
        <f>IFERROR(VLOOKUP(A331,Сводная!W:AA,4,0),B331)</f>
        <v>0</v>
      </c>
    </row>
    <row r="332" spans="4:4">
      <c r="D332" s="543">
        <f>IFERROR(VLOOKUP(A332,Сводная!W:AA,4,0),B332)</f>
        <v>0</v>
      </c>
    </row>
    <row r="333" spans="4:4">
      <c r="D333" s="543">
        <f>IFERROR(VLOOKUP(A333,Сводная!W:AA,4,0),B333)</f>
        <v>0</v>
      </c>
    </row>
    <row r="334" spans="4:4">
      <c r="D334" s="543">
        <f>IFERROR(VLOOKUP(A334,Сводная!W:AA,4,0),B334)</f>
        <v>0</v>
      </c>
    </row>
    <row r="335" spans="4:4">
      <c r="D335" s="543">
        <f>IFERROR(VLOOKUP(A335,Сводная!W:AA,4,0),B335)</f>
        <v>0</v>
      </c>
    </row>
    <row r="336" spans="4:4">
      <c r="D336" s="543">
        <f>IFERROR(VLOOKUP(A336,Сводная!W:AA,4,0),B336)</f>
        <v>0</v>
      </c>
    </row>
    <row r="337" spans="4:4">
      <c r="D337" s="543">
        <f>IFERROR(VLOOKUP(A337,Сводная!W:AA,4,0),B337)</f>
        <v>0</v>
      </c>
    </row>
    <row r="338" spans="4:4">
      <c r="D338" s="543">
        <f>IFERROR(VLOOKUP(A338,Сводная!W:AA,4,0),B338)</f>
        <v>0</v>
      </c>
    </row>
    <row r="339" spans="4:4">
      <c r="D339" s="543">
        <f>IFERROR(VLOOKUP(A339,Сводная!W:AA,4,0),B339)</f>
        <v>0</v>
      </c>
    </row>
    <row r="340" spans="4:4">
      <c r="D340" s="543">
        <f>IFERROR(VLOOKUP(A340,Сводная!W:AA,4,0),B340)</f>
        <v>0</v>
      </c>
    </row>
    <row r="341" spans="4:4">
      <c r="D341" s="543">
        <f>IFERROR(VLOOKUP(A341,Сводная!W:AA,4,0),B341)</f>
        <v>0</v>
      </c>
    </row>
    <row r="342" spans="4:4">
      <c r="D342" s="543">
        <f>IFERROR(VLOOKUP(A342,Сводная!W:AA,4,0),B342)</f>
        <v>0</v>
      </c>
    </row>
    <row r="343" spans="4:4">
      <c r="D343" s="543">
        <f>IFERROR(VLOOKUP(A343,Сводная!W:AA,4,0),B343)</f>
        <v>0</v>
      </c>
    </row>
    <row r="344" spans="4:4">
      <c r="D344" s="543">
        <f>IFERROR(VLOOKUP(A344,Сводная!W:AA,4,0),B344)</f>
        <v>0</v>
      </c>
    </row>
    <row r="345" spans="4:4">
      <c r="D345" s="543">
        <f>IFERROR(VLOOKUP(A345,Сводная!W:AA,4,0),B345)</f>
        <v>0</v>
      </c>
    </row>
    <row r="346" spans="4:4">
      <c r="D346" s="543">
        <f>IFERROR(VLOOKUP(A346,Сводная!W:AA,4,0),B346)</f>
        <v>0</v>
      </c>
    </row>
    <row r="347" spans="4:4">
      <c r="D347" s="543">
        <f>IFERROR(VLOOKUP(A347,Сводная!W:AA,4,0),B347)</f>
        <v>0</v>
      </c>
    </row>
    <row r="348" spans="4:4">
      <c r="D348" s="543">
        <f>IFERROR(VLOOKUP(A348,Сводная!W:AA,4,0),B348)</f>
        <v>0</v>
      </c>
    </row>
    <row r="349" spans="4:4">
      <c r="D349" s="543">
        <f>IFERROR(VLOOKUP(A349,Сводная!W:AA,4,0),B349)</f>
        <v>0</v>
      </c>
    </row>
    <row r="350" spans="4:4">
      <c r="D350" s="543">
        <f>IFERROR(VLOOKUP(A350,Сводная!W:AA,4,0),B350)</f>
        <v>0</v>
      </c>
    </row>
    <row r="351" spans="4:4">
      <c r="D351" s="543">
        <f>IFERROR(VLOOKUP(A351,Сводная!W:AA,4,0),B351)</f>
        <v>0</v>
      </c>
    </row>
    <row r="352" spans="4:4">
      <c r="D352" s="543">
        <f>IFERROR(VLOOKUP(A352,Сводная!W:AA,4,0),B352)</f>
        <v>0</v>
      </c>
    </row>
    <row r="353" spans="4:4">
      <c r="D353" s="543">
        <f>IFERROR(VLOOKUP(A353,Сводная!W:AA,4,0),B353)</f>
        <v>0</v>
      </c>
    </row>
    <row r="354" spans="4:4">
      <c r="D354" s="543">
        <f>IFERROR(VLOOKUP(A354,Сводная!W:AA,4,0),B354)</f>
        <v>0</v>
      </c>
    </row>
    <row r="355" spans="4:4">
      <c r="D355" s="543">
        <f>IFERROR(VLOOKUP(A355,Сводная!W:AA,4,0),B355)</f>
        <v>0</v>
      </c>
    </row>
    <row r="356" spans="4:4">
      <c r="D356" s="543">
        <f>IFERROR(VLOOKUP(A356,Сводная!W:AA,4,0),B356)</f>
        <v>0</v>
      </c>
    </row>
    <row r="357" spans="4:4">
      <c r="D357" s="543">
        <f>IFERROR(VLOOKUP(A357,Сводная!W:AA,4,0),B357)</f>
        <v>0</v>
      </c>
    </row>
    <row r="358" spans="4:4">
      <c r="D358" s="543">
        <f>IFERROR(VLOOKUP(A358,Сводная!W:AA,4,0),B358)</f>
        <v>0</v>
      </c>
    </row>
    <row r="359" spans="4:4">
      <c r="D359" s="543">
        <f>IFERROR(VLOOKUP(A359,Сводная!W:AA,4,0),B359)</f>
        <v>0</v>
      </c>
    </row>
    <row r="360" spans="4:4">
      <c r="D360" s="543">
        <f>IFERROR(VLOOKUP(A360,Сводная!W:AA,4,0),B360)</f>
        <v>0</v>
      </c>
    </row>
    <row r="361" spans="4:4">
      <c r="D361" s="543">
        <f>IFERROR(VLOOKUP(A361,Сводная!W:AA,4,0),B361)</f>
        <v>0</v>
      </c>
    </row>
    <row r="362" spans="4:4">
      <c r="D362" s="543">
        <f>IFERROR(VLOOKUP(A362,Сводная!W:AA,4,0),B362)</f>
        <v>0</v>
      </c>
    </row>
    <row r="363" spans="4:4">
      <c r="D363" s="543">
        <f>IFERROR(VLOOKUP(A363,Сводная!W:AA,4,0),B363)</f>
        <v>0</v>
      </c>
    </row>
    <row r="364" spans="4:4">
      <c r="D364" s="543">
        <f>IFERROR(VLOOKUP(A364,Сводная!W:AA,4,0),B364)</f>
        <v>0</v>
      </c>
    </row>
    <row r="365" spans="4:4">
      <c r="D365" s="543">
        <f>IFERROR(VLOOKUP(A365,Сводная!W:AA,4,0),B365)</f>
        <v>0</v>
      </c>
    </row>
    <row r="366" spans="4:4">
      <c r="D366" s="543">
        <f>IFERROR(VLOOKUP(A366,Сводная!W:AA,4,0),B366)</f>
        <v>0</v>
      </c>
    </row>
    <row r="367" spans="4:4">
      <c r="D367" s="543">
        <f>IFERROR(VLOOKUP(A367,Сводная!W:AA,4,0),B367)</f>
        <v>0</v>
      </c>
    </row>
    <row r="368" spans="4:4">
      <c r="D368" s="543">
        <f>IFERROR(VLOOKUP(A368,Сводная!W:AA,4,0),B368)</f>
        <v>0</v>
      </c>
    </row>
    <row r="369" spans="4:4">
      <c r="D369" s="543">
        <f>IFERROR(VLOOKUP(A369,Сводная!W:AA,4,0),B369)</f>
        <v>0</v>
      </c>
    </row>
    <row r="370" spans="4:4">
      <c r="D370" s="543">
        <f>IFERROR(VLOOKUP(A370,Сводная!W:AA,4,0),B370)</f>
        <v>0</v>
      </c>
    </row>
    <row r="371" spans="4:4">
      <c r="D371" s="543">
        <f>IFERROR(VLOOKUP(A371,Сводная!W:AA,4,0),B371)</f>
        <v>0</v>
      </c>
    </row>
    <row r="372" spans="4:4">
      <c r="D372" s="543">
        <f>IFERROR(VLOOKUP(A372,Сводная!W:AA,4,0),B372)</f>
        <v>0</v>
      </c>
    </row>
    <row r="373" spans="4:4">
      <c r="D373" s="543">
        <f>IFERROR(VLOOKUP(A373,Сводная!W:AA,4,0),B373)</f>
        <v>0</v>
      </c>
    </row>
    <row r="374" spans="4:4">
      <c r="D374" s="543">
        <f>IFERROR(VLOOKUP(A374,Сводная!W:AA,4,0),B374)</f>
        <v>0</v>
      </c>
    </row>
    <row r="375" spans="4:4">
      <c r="D375" s="543">
        <f>IFERROR(VLOOKUP(A375,Сводная!W:AA,4,0),B375)</f>
        <v>0</v>
      </c>
    </row>
    <row r="376" spans="4:4">
      <c r="D376" s="543">
        <f>IFERROR(VLOOKUP(A376,Сводная!W:AA,4,0),B376)</f>
        <v>0</v>
      </c>
    </row>
    <row r="377" spans="4:4">
      <c r="D377" s="543">
        <f>IFERROR(VLOOKUP(A377,Сводная!W:AA,4,0),B377)</f>
        <v>0</v>
      </c>
    </row>
    <row r="378" spans="4:4">
      <c r="D378" s="543">
        <f>IFERROR(VLOOKUP(A378,Сводная!W:AA,4,0),B378)</f>
        <v>0</v>
      </c>
    </row>
    <row r="379" spans="4:4">
      <c r="D379" s="543">
        <f>IFERROR(VLOOKUP(A379,Сводная!W:AA,4,0),B379)</f>
        <v>0</v>
      </c>
    </row>
    <row r="380" spans="4:4">
      <c r="D380" s="543">
        <f>IFERROR(VLOOKUP(A380,Сводная!W:AA,4,0),B380)</f>
        <v>0</v>
      </c>
    </row>
    <row r="381" spans="4:4">
      <c r="D381" s="543">
        <f>IFERROR(VLOOKUP(A381,Сводная!W:AA,4,0),B381)</f>
        <v>0</v>
      </c>
    </row>
    <row r="382" spans="4:4">
      <c r="D382" s="543">
        <f>IFERROR(VLOOKUP(A382,Сводная!W:AA,4,0),B382)</f>
        <v>0</v>
      </c>
    </row>
    <row r="383" spans="4:4">
      <c r="D383" s="543">
        <f>IFERROR(VLOOKUP(A383,Сводная!W:AA,4,0),B383)</f>
        <v>0</v>
      </c>
    </row>
    <row r="384" spans="4:4">
      <c r="D384" s="543">
        <f>IFERROR(VLOOKUP(A384,Сводная!W:AA,4,0),B384)</f>
        <v>0</v>
      </c>
    </row>
    <row r="385" spans="4:4">
      <c r="D385" s="543">
        <f>IFERROR(VLOOKUP(A385,Сводная!W:AA,4,0),B385)</f>
        <v>0</v>
      </c>
    </row>
    <row r="386" spans="4:4">
      <c r="D386" s="543">
        <f>IFERROR(VLOOKUP(A386,Сводная!W:AA,4,0),B386)</f>
        <v>0</v>
      </c>
    </row>
    <row r="387" spans="4:4">
      <c r="D387" s="543">
        <f>IFERROR(VLOOKUP(A387,Сводная!W:AA,4,0),B387)</f>
        <v>0</v>
      </c>
    </row>
    <row r="388" spans="4:4">
      <c r="D388" s="543">
        <f>IFERROR(VLOOKUP(A388,Сводная!W:AA,4,0),B388)</f>
        <v>0</v>
      </c>
    </row>
    <row r="389" spans="4:4">
      <c r="D389" s="543">
        <f>IFERROR(VLOOKUP(A389,Сводная!W:AA,4,0),B389)</f>
        <v>0</v>
      </c>
    </row>
    <row r="390" spans="4:4">
      <c r="D390" s="543">
        <f>IFERROR(VLOOKUP(A390,Сводная!W:AA,4,0),B390)</f>
        <v>0</v>
      </c>
    </row>
    <row r="391" spans="4:4">
      <c r="D391" s="543">
        <f>IFERROR(VLOOKUP(A391,Сводная!W:AA,4,0),B391)</f>
        <v>0</v>
      </c>
    </row>
    <row r="392" spans="4:4">
      <c r="D392" s="543">
        <f>IFERROR(VLOOKUP(A392,Сводная!W:AA,4,0),B392)</f>
        <v>0</v>
      </c>
    </row>
    <row r="393" spans="4:4">
      <c r="D393" s="543">
        <f>IFERROR(VLOOKUP(A393,Сводная!W:AA,4,0),B393)</f>
        <v>0</v>
      </c>
    </row>
    <row r="394" spans="4:4">
      <c r="D394" s="543">
        <f>IFERROR(VLOOKUP(A394,Сводная!W:AA,4,0),B394)</f>
        <v>0</v>
      </c>
    </row>
    <row r="395" spans="4:4">
      <c r="D395" s="543">
        <f>IFERROR(VLOOKUP(A395,Сводная!W:AA,4,0),B395)</f>
        <v>0</v>
      </c>
    </row>
    <row r="396" spans="4:4">
      <c r="D396" s="543">
        <f>IFERROR(VLOOKUP(A396,Сводная!W:AA,4,0),B396)</f>
        <v>0</v>
      </c>
    </row>
    <row r="397" spans="4:4">
      <c r="D397" s="543">
        <f>IFERROR(VLOOKUP(A397,Сводная!W:AA,4,0),B397)</f>
        <v>0</v>
      </c>
    </row>
    <row r="398" spans="4:4">
      <c r="D398" s="543">
        <f>IFERROR(VLOOKUP(A398,Сводная!W:AA,4,0),B398)</f>
        <v>0</v>
      </c>
    </row>
    <row r="399" spans="4:4">
      <c r="D399" s="543">
        <f>IFERROR(VLOOKUP(A399,Сводная!W:AA,4,0),B399)</f>
        <v>0</v>
      </c>
    </row>
    <row r="400" spans="4:4">
      <c r="D400" s="543">
        <f>IFERROR(VLOOKUP(A400,Сводная!W:AA,4,0),B400)</f>
        <v>0</v>
      </c>
    </row>
    <row r="401" spans="4:4">
      <c r="D401" s="543">
        <f>IFERROR(VLOOKUP(A401,Сводная!W:AA,4,0),B401)</f>
        <v>0</v>
      </c>
    </row>
    <row r="402" spans="4:4">
      <c r="D402" s="543">
        <f>IFERROR(VLOOKUP(A402,Сводная!W:AA,4,0),B402)</f>
        <v>0</v>
      </c>
    </row>
    <row r="403" spans="4:4">
      <c r="D403" s="543">
        <f>IFERROR(VLOOKUP(A403,Сводная!W:AA,4,0),B403)</f>
        <v>0</v>
      </c>
    </row>
    <row r="404" spans="4:4">
      <c r="D404" s="543">
        <f>IFERROR(VLOOKUP(A404,Сводная!W:AA,4,0),B404)</f>
        <v>0</v>
      </c>
    </row>
    <row r="405" spans="4:4">
      <c r="D405" s="543">
        <f>IFERROR(VLOOKUP(A405,Сводная!W:AA,4,0),B405)</f>
        <v>0</v>
      </c>
    </row>
    <row r="406" spans="4:4">
      <c r="D406" s="543">
        <f>IFERROR(VLOOKUP(A406,Сводная!W:AA,4,0),B406)</f>
        <v>0</v>
      </c>
    </row>
    <row r="407" spans="4:4">
      <c r="D407" s="543">
        <f>IFERROR(VLOOKUP(A407,Сводная!W:AA,4,0),B407)</f>
        <v>0</v>
      </c>
    </row>
    <row r="408" spans="4:4">
      <c r="D408" s="543">
        <f>IFERROR(VLOOKUP(A408,Сводная!W:AA,4,0),B408)</f>
        <v>0</v>
      </c>
    </row>
    <row r="409" spans="4:4">
      <c r="D409" s="543">
        <f>IFERROR(VLOOKUP(A409,Сводная!W:AA,4,0),B409)</f>
        <v>0</v>
      </c>
    </row>
    <row r="410" spans="4:4">
      <c r="D410" s="543">
        <f>IFERROR(VLOOKUP(A410,Сводная!W:AA,4,0),B410)</f>
        <v>0</v>
      </c>
    </row>
    <row r="411" spans="4:4">
      <c r="D411" s="543">
        <f>IFERROR(VLOOKUP(A411,Сводная!W:AA,4,0),B411)</f>
        <v>0</v>
      </c>
    </row>
    <row r="412" spans="4:4">
      <c r="D412" s="543">
        <f>IFERROR(VLOOKUP(A412,Сводная!W:AA,4,0),B412)</f>
        <v>0</v>
      </c>
    </row>
    <row r="413" spans="4:4">
      <c r="D413" s="543">
        <f>IFERROR(VLOOKUP(A413,Сводная!W:AA,4,0),B413)</f>
        <v>0</v>
      </c>
    </row>
    <row r="414" spans="4:4">
      <c r="D414" s="543">
        <f>IFERROR(VLOOKUP(A414,Сводная!W:AA,4,0),B414)</f>
        <v>0</v>
      </c>
    </row>
    <row r="415" spans="4:4">
      <c r="D415" s="543">
        <f>IFERROR(VLOOKUP(A415,Сводная!W:AA,4,0),B415)</f>
        <v>0</v>
      </c>
    </row>
    <row r="416" spans="4:4">
      <c r="D416" s="543">
        <f>IFERROR(VLOOKUP(A416,Сводная!W:AA,4,0),B416)</f>
        <v>0</v>
      </c>
    </row>
    <row r="417" spans="4:4">
      <c r="D417" s="543">
        <f>IFERROR(VLOOKUP(A417,Сводная!W:AA,4,0),B417)</f>
        <v>0</v>
      </c>
    </row>
    <row r="418" spans="4:4">
      <c r="D418" s="543">
        <f>IFERROR(VLOOKUP(A418,Сводная!W:AA,4,0),B418)</f>
        <v>0</v>
      </c>
    </row>
    <row r="419" spans="4:4">
      <c r="D419" s="543">
        <f>IFERROR(VLOOKUP(A419,Сводная!W:AA,4,0),B419)</f>
        <v>0</v>
      </c>
    </row>
    <row r="420" spans="4:4">
      <c r="D420" s="543">
        <f>IFERROR(VLOOKUP(A420,Сводная!W:AA,4,0),B420)</f>
        <v>0</v>
      </c>
    </row>
    <row r="421" spans="4:4">
      <c r="D421" s="543">
        <f>IFERROR(VLOOKUP(A421,Сводная!W:AA,4,0),B421)</f>
        <v>0</v>
      </c>
    </row>
    <row r="422" spans="4:4">
      <c r="D422" s="543">
        <f>IFERROR(VLOOKUP(A422,Сводная!W:AA,4,0),B422)</f>
        <v>0</v>
      </c>
    </row>
    <row r="423" spans="4:4">
      <c r="D423" s="543">
        <f>IFERROR(VLOOKUP(A423,Сводная!W:AA,4,0),B423)</f>
        <v>0</v>
      </c>
    </row>
    <row r="424" spans="4:4">
      <c r="D424" s="543">
        <f>IFERROR(VLOOKUP(A424,Сводная!W:AA,4,0),B424)</f>
        <v>0</v>
      </c>
    </row>
    <row r="425" spans="4:4">
      <c r="D425" s="543">
        <f>IFERROR(VLOOKUP(A425,Сводная!W:AA,4,0),B425)</f>
        <v>0</v>
      </c>
    </row>
    <row r="426" spans="4:4">
      <c r="D426" s="543">
        <f>IFERROR(VLOOKUP(A426,Сводная!W:AA,4,0),B426)</f>
        <v>0</v>
      </c>
    </row>
    <row r="427" spans="4:4">
      <c r="D427" s="543">
        <f>IFERROR(VLOOKUP(A427,Сводная!W:AA,4,0),B427)</f>
        <v>0</v>
      </c>
    </row>
    <row r="428" spans="4:4">
      <c r="D428" s="543">
        <f>IFERROR(VLOOKUP(A428,Сводная!W:AA,4,0),B428)</f>
        <v>0</v>
      </c>
    </row>
    <row r="429" spans="4:4">
      <c r="D429" s="543">
        <f>IFERROR(VLOOKUP(A429,Сводная!W:AA,4,0),B429)</f>
        <v>0</v>
      </c>
    </row>
    <row r="430" spans="4:4">
      <c r="D430" s="543">
        <f>IFERROR(VLOOKUP(A430,Сводная!W:AA,4,0),B430)</f>
        <v>0</v>
      </c>
    </row>
    <row r="431" spans="4:4">
      <c r="D431" s="543">
        <f>IFERROR(VLOOKUP(A431,Сводная!W:AA,4,0),B431)</f>
        <v>0</v>
      </c>
    </row>
    <row r="432" spans="4:4">
      <c r="D432" s="543">
        <f>IFERROR(VLOOKUP(A432,Сводная!W:AA,4,0),B432)</f>
        <v>0</v>
      </c>
    </row>
    <row r="433" spans="4:4">
      <c r="D433" s="543">
        <f>IFERROR(VLOOKUP(A433,Сводная!W:AA,4,0),B433)</f>
        <v>0</v>
      </c>
    </row>
    <row r="434" spans="4:4">
      <c r="D434" s="543">
        <f>IFERROR(VLOOKUP(A434,Сводная!W:AA,4,0),B434)</f>
        <v>0</v>
      </c>
    </row>
    <row r="435" spans="4:4">
      <c r="D435" s="543">
        <f>IFERROR(VLOOKUP(A435,Сводная!W:AA,4,0),B435)</f>
        <v>0</v>
      </c>
    </row>
    <row r="436" spans="4:4">
      <c r="D436" s="543">
        <f>IFERROR(VLOOKUP(A436,Сводная!W:AA,4,0),B436)</f>
        <v>0</v>
      </c>
    </row>
    <row r="437" spans="4:4">
      <c r="D437" s="543">
        <f>IFERROR(VLOOKUP(A437,Сводная!W:AA,4,0),B437)</f>
        <v>0</v>
      </c>
    </row>
    <row r="438" spans="4:4">
      <c r="D438" s="543">
        <f>IFERROR(VLOOKUP(A438,Сводная!W:AA,4,0),B438)</f>
        <v>0</v>
      </c>
    </row>
    <row r="439" spans="4:4">
      <c r="D439" s="543">
        <f>IFERROR(VLOOKUP(A439,Сводная!W:AA,4,0),B439)</f>
        <v>0</v>
      </c>
    </row>
    <row r="440" spans="4:4">
      <c r="D440" s="543">
        <f>IFERROR(VLOOKUP(A440,Сводная!W:AA,4,0),B440)</f>
        <v>0</v>
      </c>
    </row>
    <row r="441" spans="4:4">
      <c r="D441" s="543">
        <f>IFERROR(VLOOKUP(A441,Сводная!W:AA,4,0),B441)</f>
        <v>0</v>
      </c>
    </row>
    <row r="442" spans="4:4">
      <c r="D442" s="543">
        <f>IFERROR(VLOOKUP(A442,Сводная!W:AA,4,0),B442)</f>
        <v>0</v>
      </c>
    </row>
    <row r="443" spans="4:4">
      <c r="D443" s="543">
        <f>IFERROR(VLOOKUP(A443,Сводная!W:AA,4,0),B443)</f>
        <v>0</v>
      </c>
    </row>
    <row r="444" spans="4:4">
      <c r="D444" s="543">
        <f>IFERROR(VLOOKUP(A444,Сводная!W:AA,4,0),B444)</f>
        <v>0</v>
      </c>
    </row>
    <row r="445" spans="4:4">
      <c r="D445" s="543">
        <f>IFERROR(VLOOKUP(A445,Сводная!W:AA,4,0),B445)</f>
        <v>0</v>
      </c>
    </row>
    <row r="446" spans="4:4">
      <c r="D446" s="543">
        <f>IFERROR(VLOOKUP(A446,Сводная!W:AA,4,0),B446)</f>
        <v>0</v>
      </c>
    </row>
    <row r="447" spans="4:4">
      <c r="D447" s="543">
        <f>IFERROR(VLOOKUP(A447,Сводная!W:AA,4,0),B447)</f>
        <v>0</v>
      </c>
    </row>
    <row r="448" spans="4:4">
      <c r="D448" s="543">
        <f>IFERROR(VLOOKUP(A448,Сводная!W:AA,4,0),B448)</f>
        <v>0</v>
      </c>
    </row>
    <row r="449" spans="4:4">
      <c r="D449" s="543">
        <f>IFERROR(VLOOKUP(A449,Сводная!W:AA,4,0),B449)</f>
        <v>0</v>
      </c>
    </row>
    <row r="450" spans="4:4">
      <c r="D450" s="543">
        <f>IFERROR(VLOOKUP(A450,Сводная!W:AA,4,0),B450)</f>
        <v>0</v>
      </c>
    </row>
    <row r="451" spans="4:4">
      <c r="D451" s="543">
        <f>IFERROR(VLOOKUP(A451,Сводная!W:AA,4,0),B451)</f>
        <v>0</v>
      </c>
    </row>
    <row r="452" spans="4:4">
      <c r="D452" s="543">
        <f>IFERROR(VLOOKUP(A452,Сводная!W:AA,4,0),B452)</f>
        <v>0</v>
      </c>
    </row>
    <row r="453" spans="4:4">
      <c r="D453" s="543">
        <f>IFERROR(VLOOKUP(A453,Сводная!W:AA,4,0),B453)</f>
        <v>0</v>
      </c>
    </row>
    <row r="454" spans="4:4">
      <c r="D454" s="543">
        <f>IFERROR(VLOOKUP(A454,Сводная!W:AA,4,0),B454)</f>
        <v>0</v>
      </c>
    </row>
    <row r="455" spans="4:4">
      <c r="D455" s="543">
        <f>IFERROR(VLOOKUP(A455,Сводная!W:AA,4,0),B455)</f>
        <v>0</v>
      </c>
    </row>
    <row r="456" spans="4:4">
      <c r="D456" s="543">
        <f>IFERROR(VLOOKUP(A456,Сводная!W:AA,4,0),B456)</f>
        <v>0</v>
      </c>
    </row>
    <row r="457" spans="4:4">
      <c r="D457" s="543">
        <f>IFERROR(VLOOKUP(A457,Сводная!W:AA,4,0),B457)</f>
        <v>0</v>
      </c>
    </row>
    <row r="458" spans="4:4">
      <c r="D458" s="543">
        <f>IFERROR(VLOOKUP(A458,Сводная!W:AA,4,0),B458)</f>
        <v>0</v>
      </c>
    </row>
    <row r="459" spans="4:4">
      <c r="D459" s="543">
        <f>IFERROR(VLOOKUP(A459,Сводная!W:AA,4,0),B459)</f>
        <v>0</v>
      </c>
    </row>
    <row r="460" spans="4:4">
      <c r="D460" s="543">
        <f>IFERROR(VLOOKUP(A460,Сводная!W:AA,4,0),B460)</f>
        <v>0</v>
      </c>
    </row>
    <row r="461" spans="4:4">
      <c r="D461" s="543">
        <f>IFERROR(VLOOKUP(A461,Сводная!W:AA,4,0),B461)</f>
        <v>0</v>
      </c>
    </row>
    <row r="462" spans="4:4">
      <c r="D462" s="543">
        <f>IFERROR(VLOOKUP(A462,Сводная!W:AA,4,0),B462)</f>
        <v>0</v>
      </c>
    </row>
    <row r="463" spans="4:4">
      <c r="D463" s="543">
        <f>IFERROR(VLOOKUP(A463,Сводная!W:AA,4,0),B463)</f>
        <v>0</v>
      </c>
    </row>
    <row r="464" spans="4:4">
      <c r="D464" s="543">
        <f>IFERROR(VLOOKUP(A464,Сводная!W:AA,4,0),B464)</f>
        <v>0</v>
      </c>
    </row>
    <row r="465" spans="4:4">
      <c r="D465" s="543">
        <f>IFERROR(VLOOKUP(A465,Сводная!W:AA,4,0),B465)</f>
        <v>0</v>
      </c>
    </row>
    <row r="466" spans="4:4">
      <c r="D466" s="543">
        <f>IFERROR(VLOOKUP(A466,Сводная!W:AA,4,0),B466)</f>
        <v>0</v>
      </c>
    </row>
    <row r="467" spans="4:4">
      <c r="D467" s="543">
        <f>IFERROR(VLOOKUP(A467,Сводная!W:AA,4,0),B467)</f>
        <v>0</v>
      </c>
    </row>
    <row r="468" spans="4:4">
      <c r="D468" s="543">
        <f>IFERROR(VLOOKUP(A468,Сводная!W:AA,4,0),B468)</f>
        <v>0</v>
      </c>
    </row>
    <row r="469" spans="4:4">
      <c r="D469" s="543">
        <f>IFERROR(VLOOKUP(A469,Сводная!W:AA,4,0),B469)</f>
        <v>0</v>
      </c>
    </row>
    <row r="470" spans="4:4">
      <c r="D470" s="543">
        <f>IFERROR(VLOOKUP(A470,Сводная!W:AA,4,0),B470)</f>
        <v>0</v>
      </c>
    </row>
    <row r="471" spans="4:4">
      <c r="D471" s="543">
        <f>IFERROR(VLOOKUP(A471,Сводная!W:AA,4,0),B471)</f>
        <v>0</v>
      </c>
    </row>
    <row r="472" spans="4:4">
      <c r="D472" s="543">
        <f>IFERROR(VLOOKUP(A472,Сводная!W:AA,4,0),B472)</f>
        <v>0</v>
      </c>
    </row>
    <row r="473" spans="4:4">
      <c r="D473" s="543">
        <f>IFERROR(VLOOKUP(A473,Сводная!W:AA,4,0),B473)</f>
        <v>0</v>
      </c>
    </row>
    <row r="474" spans="4:4">
      <c r="D474" s="543">
        <f>IFERROR(VLOOKUP(A474,Сводная!W:AA,4,0),B474)</f>
        <v>0</v>
      </c>
    </row>
    <row r="475" spans="4:4">
      <c r="D475" s="543">
        <f>IFERROR(VLOOKUP(A475,Сводная!W:AA,4,0),B475)</f>
        <v>0</v>
      </c>
    </row>
    <row r="476" spans="4:4">
      <c r="D476" s="543">
        <f>IFERROR(VLOOKUP(A476,Сводная!W:AA,4,0),B476)</f>
        <v>0</v>
      </c>
    </row>
    <row r="477" spans="4:4">
      <c r="D477" s="543">
        <f>IFERROR(VLOOKUP(A477,Сводная!W:AA,4,0),B477)</f>
        <v>0</v>
      </c>
    </row>
    <row r="478" spans="4:4">
      <c r="D478" s="543">
        <f>IFERROR(VLOOKUP(A478,Сводная!W:AA,4,0),B478)</f>
        <v>0</v>
      </c>
    </row>
    <row r="479" spans="4:4">
      <c r="D479" s="543">
        <f>IFERROR(VLOOKUP(A479,Сводная!W:AA,4,0),B479)</f>
        <v>0</v>
      </c>
    </row>
    <row r="480" spans="4:4">
      <c r="D480" s="543">
        <f>IFERROR(VLOOKUP(A480,Сводная!W:AA,4,0),B480)</f>
        <v>0</v>
      </c>
    </row>
    <row r="481" spans="4:4">
      <c r="D481" s="543">
        <f>IFERROR(VLOOKUP(A481,Сводная!W:AA,4,0),B481)</f>
        <v>0</v>
      </c>
    </row>
    <row r="482" spans="4:4">
      <c r="D482" s="543">
        <f>IFERROR(VLOOKUP(A482,Сводная!W:AA,4,0),B482)</f>
        <v>0</v>
      </c>
    </row>
    <row r="483" spans="4:4">
      <c r="D483" s="543">
        <f>IFERROR(VLOOKUP(A483,Сводная!W:AA,4,0),B483)</f>
        <v>0</v>
      </c>
    </row>
    <row r="484" spans="4:4">
      <c r="D484" s="543">
        <f>IFERROR(VLOOKUP(A484,Сводная!W:AA,4,0),B484)</f>
        <v>0</v>
      </c>
    </row>
    <row r="485" spans="4:4">
      <c r="D485" s="543">
        <f>IFERROR(VLOOKUP(A485,Сводная!W:AA,4,0),B485)</f>
        <v>0</v>
      </c>
    </row>
    <row r="486" spans="4:4">
      <c r="D486" s="543">
        <f>IFERROR(VLOOKUP(A486,Сводная!W:AA,4,0),B486)</f>
        <v>0</v>
      </c>
    </row>
    <row r="487" spans="4:4">
      <c r="D487" s="543">
        <f>IFERROR(VLOOKUP(A487,Сводная!W:AA,4,0),B487)</f>
        <v>0</v>
      </c>
    </row>
    <row r="488" spans="4:4">
      <c r="D488" s="543">
        <f>IFERROR(VLOOKUP(A488,Сводная!W:AA,4,0),B488)</f>
        <v>0</v>
      </c>
    </row>
    <row r="489" spans="4:4">
      <c r="D489" s="543">
        <f>IFERROR(VLOOKUP(A489,Сводная!W:AA,4,0),B489)</f>
        <v>0</v>
      </c>
    </row>
    <row r="490" spans="4:4">
      <c r="D490" s="543">
        <f>IFERROR(VLOOKUP(A490,Сводная!W:AA,4,0),B490)</f>
        <v>0</v>
      </c>
    </row>
    <row r="491" spans="4:4">
      <c r="D491" s="543">
        <f>IFERROR(VLOOKUP(A491,Сводная!W:AA,4,0),B491)</f>
        <v>0</v>
      </c>
    </row>
    <row r="492" spans="4:4">
      <c r="D492" s="543">
        <f>IFERROR(VLOOKUP(A492,Сводная!W:AA,4,0),B492)</f>
        <v>0</v>
      </c>
    </row>
    <row r="493" spans="4:4">
      <c r="D493" s="543">
        <f>IFERROR(VLOOKUP(A493,Сводная!W:AA,4,0),B493)</f>
        <v>0</v>
      </c>
    </row>
    <row r="494" spans="4:4">
      <c r="D494" s="543">
        <f>IFERROR(VLOOKUP(A494,Сводная!W:AA,4,0),B494)</f>
        <v>0</v>
      </c>
    </row>
    <row r="495" spans="4:4">
      <c r="D495" s="543">
        <f>IFERROR(VLOOKUP(A495,Сводная!W:AA,4,0),B495)</f>
        <v>0</v>
      </c>
    </row>
    <row r="496" spans="4:4">
      <c r="D496" s="543">
        <f>IFERROR(VLOOKUP(A496,Сводная!W:AA,4,0),B496)</f>
        <v>0</v>
      </c>
    </row>
    <row r="497" spans="4:4">
      <c r="D497" s="543">
        <f>IFERROR(VLOOKUP(A497,Сводная!W:AA,4,0),B497)</f>
        <v>0</v>
      </c>
    </row>
    <row r="498" spans="4:4">
      <c r="D498" s="543">
        <f>IFERROR(VLOOKUP(A498,Сводная!W:AA,4,0),B498)</f>
        <v>0</v>
      </c>
    </row>
    <row r="499" spans="4:4">
      <c r="D499" s="543">
        <f>IFERROR(VLOOKUP(A499,Сводная!W:AA,4,0),B499)</f>
        <v>0</v>
      </c>
    </row>
    <row r="500" spans="4:4">
      <c r="D500" s="543">
        <f>IFERROR(VLOOKUP(A500,Сводная!W:AA,4,0),B500)</f>
        <v>0</v>
      </c>
    </row>
    <row r="501" spans="4:4">
      <c r="D501" s="543">
        <f>IFERROR(VLOOKUP(A501,Сводная!W:AA,4,0),B501)</f>
        <v>0</v>
      </c>
    </row>
    <row r="502" spans="4:4">
      <c r="D502" s="543">
        <f>IFERROR(VLOOKUP(A502,Сводная!W:AA,4,0),B502)</f>
        <v>0</v>
      </c>
    </row>
    <row r="503" spans="4:4">
      <c r="D503" s="543">
        <f>IFERROR(VLOOKUP(A503,Сводная!W:AA,4,0),B503)</f>
        <v>0</v>
      </c>
    </row>
    <row r="504" spans="4:4">
      <c r="D504" s="543">
        <f>IFERROR(VLOOKUP(A504,Сводная!W:AA,4,0),B504)</f>
        <v>0</v>
      </c>
    </row>
    <row r="505" spans="4:4">
      <c r="D505" s="543">
        <f>IFERROR(VLOOKUP(A505,Сводная!W:AA,4,0),B505)</f>
        <v>0</v>
      </c>
    </row>
    <row r="506" spans="4:4">
      <c r="D506" s="543">
        <f>IFERROR(VLOOKUP(A506,Сводная!W:AA,4,0),B506)</f>
        <v>0</v>
      </c>
    </row>
    <row r="507" spans="4:4">
      <c r="D507" s="543">
        <f>IFERROR(VLOOKUP(A507,Сводная!W:AA,4,0),B507)</f>
        <v>0</v>
      </c>
    </row>
    <row r="508" spans="4:4">
      <c r="D508" s="543">
        <f>IFERROR(VLOOKUP(A508,Сводная!W:AA,4,0),B508)</f>
        <v>0</v>
      </c>
    </row>
    <row r="509" spans="4:4">
      <c r="D509" s="543">
        <f>IFERROR(VLOOKUP(A509,Сводная!W:AA,4,0),B509)</f>
        <v>0</v>
      </c>
    </row>
    <row r="510" spans="4:4">
      <c r="D510" s="543">
        <f>IFERROR(VLOOKUP(A510,Сводная!W:AA,4,0),B510)</f>
        <v>0</v>
      </c>
    </row>
    <row r="511" spans="4:4">
      <c r="D511" s="543">
        <f>IFERROR(VLOOKUP(A511,Сводная!W:AA,4,0),B511)</f>
        <v>0</v>
      </c>
    </row>
    <row r="512" spans="4:4">
      <c r="D512" s="543">
        <f>IFERROR(VLOOKUP(A512,Сводная!W:AA,4,0),B512)</f>
        <v>0</v>
      </c>
    </row>
    <row r="513" spans="4:4">
      <c r="D513" s="543">
        <f>IFERROR(VLOOKUP(A513,Сводная!W:AA,4,0),B513)</f>
        <v>0</v>
      </c>
    </row>
    <row r="514" spans="4:4">
      <c r="D514" s="543">
        <f>IFERROR(VLOOKUP(A514,Сводная!W:AA,4,0),B514)</f>
        <v>0</v>
      </c>
    </row>
    <row r="515" spans="4:4">
      <c r="D515" s="543">
        <f>IFERROR(VLOOKUP(A515,Сводная!W:AA,4,0),B515)</f>
        <v>0</v>
      </c>
    </row>
    <row r="516" spans="4:4">
      <c r="D516" s="543">
        <f>IFERROR(VLOOKUP(A516,Сводная!W:AA,4,0),B516)</f>
        <v>0</v>
      </c>
    </row>
    <row r="517" spans="4:4">
      <c r="D517" s="543">
        <f>IFERROR(VLOOKUP(A517,Сводная!W:AA,4,0),B517)</f>
        <v>0</v>
      </c>
    </row>
    <row r="518" spans="4:4">
      <c r="D518" s="543">
        <f>IFERROR(VLOOKUP(A518,Сводная!W:AA,4,0),B518)</f>
        <v>0</v>
      </c>
    </row>
    <row r="519" spans="4:4">
      <c r="D519" s="543">
        <f>IFERROR(VLOOKUP(A519,Сводная!W:AA,4,0),B519)</f>
        <v>0</v>
      </c>
    </row>
    <row r="520" spans="4:4">
      <c r="D520" s="543">
        <f>IFERROR(VLOOKUP(A520,Сводная!W:AA,4,0),B520)</f>
        <v>0</v>
      </c>
    </row>
    <row r="521" spans="4:4">
      <c r="D521" s="543">
        <f>IFERROR(VLOOKUP(A521,Сводная!W:AA,4,0),B521)</f>
        <v>0</v>
      </c>
    </row>
    <row r="522" spans="4:4">
      <c r="D522" s="543">
        <f>IFERROR(VLOOKUP(A522,Сводная!W:AA,4,0),B522)</f>
        <v>0</v>
      </c>
    </row>
    <row r="523" spans="4:4">
      <c r="D523" s="543">
        <f>IFERROR(VLOOKUP(A523,Сводная!W:AA,4,0),B523)</f>
        <v>0</v>
      </c>
    </row>
    <row r="524" spans="4:4">
      <c r="D524" s="543">
        <f>IFERROR(VLOOKUP(A524,Сводная!W:AA,4,0),B524)</f>
        <v>0</v>
      </c>
    </row>
    <row r="525" spans="4:4">
      <c r="D525" s="543">
        <f>IFERROR(VLOOKUP(A525,Сводная!W:AA,4,0),B525)</f>
        <v>0</v>
      </c>
    </row>
    <row r="526" spans="4:4">
      <c r="D526" s="543">
        <f>IFERROR(VLOOKUP(A526,Сводная!W:AA,4,0),B526)</f>
        <v>0</v>
      </c>
    </row>
    <row r="527" spans="4:4">
      <c r="D527" s="543">
        <f>IFERROR(VLOOKUP(A527,Сводная!W:AA,4,0),B527)</f>
        <v>0</v>
      </c>
    </row>
    <row r="528" spans="4:4">
      <c r="D528" s="543">
        <f>IFERROR(VLOOKUP(A528,Сводная!W:AA,4,0),B528)</f>
        <v>0</v>
      </c>
    </row>
    <row r="529" spans="4:4">
      <c r="D529" s="543">
        <f>IFERROR(VLOOKUP(A529,Сводная!W:AA,4,0),B529)</f>
        <v>0</v>
      </c>
    </row>
    <row r="530" spans="4:4">
      <c r="D530" s="543">
        <f>IFERROR(VLOOKUP(A530,Сводная!W:AA,4,0),B530)</f>
        <v>0</v>
      </c>
    </row>
    <row r="531" spans="4:4">
      <c r="D531" s="543">
        <f>IFERROR(VLOOKUP(A531,Сводная!W:AA,4,0),B531)</f>
        <v>0</v>
      </c>
    </row>
    <row r="532" spans="4:4">
      <c r="D532" s="543">
        <f>IFERROR(VLOOKUP(A532,Сводная!W:AA,4,0),B532)</f>
        <v>0</v>
      </c>
    </row>
    <row r="533" spans="4:4">
      <c r="D533" s="543">
        <f>IFERROR(VLOOKUP(A533,Сводная!W:AA,4,0),B533)</f>
        <v>0</v>
      </c>
    </row>
    <row r="534" spans="4:4">
      <c r="D534" s="543">
        <f>IFERROR(VLOOKUP(A534,Сводная!W:AA,4,0),B534)</f>
        <v>0</v>
      </c>
    </row>
    <row r="535" spans="4:4">
      <c r="D535" s="543">
        <f>IFERROR(VLOOKUP(A535,Сводная!W:AA,4,0),B535)</f>
        <v>0</v>
      </c>
    </row>
    <row r="536" spans="4:4">
      <c r="D536" s="543">
        <f>IFERROR(VLOOKUP(A536,Сводная!W:AA,4,0),B536)</f>
        <v>0</v>
      </c>
    </row>
    <row r="537" spans="4:4">
      <c r="D537" s="543">
        <f>IFERROR(VLOOKUP(A537,Сводная!W:AA,4,0),B537)</f>
        <v>0</v>
      </c>
    </row>
    <row r="538" spans="4:4">
      <c r="D538" s="543">
        <f>IFERROR(VLOOKUP(A538,Сводная!W:AA,4,0),B538)</f>
        <v>0</v>
      </c>
    </row>
    <row r="539" spans="4:4">
      <c r="D539" s="543">
        <f>IFERROR(VLOOKUP(A539,Сводная!W:AA,4,0),B539)</f>
        <v>0</v>
      </c>
    </row>
    <row r="540" spans="4:4">
      <c r="D540" s="543">
        <f>IFERROR(VLOOKUP(A540,Сводная!W:AA,4,0),B540)</f>
        <v>0</v>
      </c>
    </row>
    <row r="541" spans="4:4">
      <c r="D541" s="543">
        <f>IFERROR(VLOOKUP(A541,Сводная!W:AA,4,0),B541)</f>
        <v>0</v>
      </c>
    </row>
    <row r="542" spans="4:4">
      <c r="D542" s="543">
        <f>IFERROR(VLOOKUP(A542,Сводная!W:AA,4,0),B542)</f>
        <v>0</v>
      </c>
    </row>
    <row r="543" spans="4:4">
      <c r="D543" s="543">
        <f>IFERROR(VLOOKUP(A543,Сводная!W:AA,4,0),B543)</f>
        <v>0</v>
      </c>
    </row>
    <row r="544" spans="4:4">
      <c r="D544" s="543">
        <f>IFERROR(VLOOKUP(A544,Сводная!W:AA,4,0),B544)</f>
        <v>0</v>
      </c>
    </row>
    <row r="545" spans="4:4">
      <c r="D545" s="543">
        <f>IFERROR(VLOOKUP(A545,Сводная!W:AA,4,0),B545)</f>
        <v>0</v>
      </c>
    </row>
    <row r="546" spans="4:4">
      <c r="D546" s="543">
        <f>IFERROR(VLOOKUP(A546,Сводная!W:AA,4,0),B546)</f>
        <v>0</v>
      </c>
    </row>
    <row r="547" spans="4:4">
      <c r="D547" s="543">
        <f>IFERROR(VLOOKUP(A547,Сводная!W:AA,4,0),B547)</f>
        <v>0</v>
      </c>
    </row>
    <row r="548" spans="4:4">
      <c r="D548" s="543">
        <f>IFERROR(VLOOKUP(A548,Сводная!W:AA,4,0),B548)</f>
        <v>0</v>
      </c>
    </row>
    <row r="549" spans="4:4">
      <c r="D549" s="543">
        <f>IFERROR(VLOOKUP(A549,Сводная!W:AA,4,0),B549)</f>
        <v>0</v>
      </c>
    </row>
    <row r="550" spans="4:4">
      <c r="D550" s="543">
        <f>IFERROR(VLOOKUP(A550,Сводная!W:AA,4,0),B550)</f>
        <v>0</v>
      </c>
    </row>
    <row r="551" spans="4:4">
      <c r="D551" s="543">
        <f>IFERROR(VLOOKUP(A551,Сводная!W:AA,4,0),B551)</f>
        <v>0</v>
      </c>
    </row>
    <row r="552" spans="4:4">
      <c r="D552" s="543">
        <f>IFERROR(VLOOKUP(A552,Сводная!W:AA,4,0),B552)</f>
        <v>0</v>
      </c>
    </row>
    <row r="553" spans="4:4">
      <c r="D553" s="543">
        <f>IFERROR(VLOOKUP(A553,Сводная!W:AA,4,0),B553)</f>
        <v>0</v>
      </c>
    </row>
    <row r="554" spans="4:4">
      <c r="D554" s="543">
        <f>IFERROR(VLOOKUP(A554,Сводная!W:AA,4,0),B554)</f>
        <v>0</v>
      </c>
    </row>
    <row r="555" spans="4:4">
      <c r="D555" s="543">
        <f>IFERROR(VLOOKUP(A555,Сводная!W:AA,4,0),B555)</f>
        <v>0</v>
      </c>
    </row>
    <row r="556" spans="4:4">
      <c r="D556" s="543">
        <f>IFERROR(VLOOKUP(A556,Сводная!W:AA,4,0),B556)</f>
        <v>0</v>
      </c>
    </row>
    <row r="557" spans="4:4">
      <c r="D557" s="543">
        <f>IFERROR(VLOOKUP(A557,Сводная!W:AA,4,0),B557)</f>
        <v>0</v>
      </c>
    </row>
    <row r="558" spans="4:4">
      <c r="D558" s="543">
        <f>IFERROR(VLOOKUP(A558,Сводная!W:AA,4,0),B558)</f>
        <v>0</v>
      </c>
    </row>
    <row r="559" spans="4:4">
      <c r="D559" s="543">
        <f>IFERROR(VLOOKUP(A559,Сводная!W:AA,4,0),B559)</f>
        <v>0</v>
      </c>
    </row>
    <row r="560" spans="4:4">
      <c r="D560" s="543">
        <f>IFERROR(VLOOKUP(A560,Сводная!W:AA,4,0),B560)</f>
        <v>0</v>
      </c>
    </row>
    <row r="561" spans="4:4">
      <c r="D561" s="543">
        <f>IFERROR(VLOOKUP(A561,Сводная!W:AA,4,0),B561)</f>
        <v>0</v>
      </c>
    </row>
    <row r="562" spans="4:4">
      <c r="D562" s="543">
        <f>IFERROR(VLOOKUP(A562,Сводная!W:AA,4,0),B562)</f>
        <v>0</v>
      </c>
    </row>
    <row r="563" spans="4:4">
      <c r="D563" s="543">
        <f>IFERROR(VLOOKUP(A563,Сводная!W:AA,4,0),B563)</f>
        <v>0</v>
      </c>
    </row>
    <row r="564" spans="4:4">
      <c r="D564" s="543">
        <f>IFERROR(VLOOKUP(A564,Сводная!W:AA,4,0),B564)</f>
        <v>0</v>
      </c>
    </row>
    <row r="565" spans="4:4">
      <c r="D565" s="543">
        <f>IFERROR(VLOOKUP(A565,Сводная!W:AA,4,0),B565)</f>
        <v>0</v>
      </c>
    </row>
    <row r="566" spans="4:4">
      <c r="D566" s="543">
        <f>IFERROR(VLOOKUP(A566,Сводная!W:AA,4,0),B566)</f>
        <v>0</v>
      </c>
    </row>
    <row r="567" spans="4:4">
      <c r="D567" s="543">
        <f>IFERROR(VLOOKUP(A567,Сводная!W:AA,4,0),B567)</f>
        <v>0</v>
      </c>
    </row>
    <row r="568" spans="4:4">
      <c r="D568" s="543">
        <f>IFERROR(VLOOKUP(A568,Сводная!W:AA,4,0),B568)</f>
        <v>0</v>
      </c>
    </row>
    <row r="569" spans="4:4">
      <c r="D569" s="543">
        <f>IFERROR(VLOOKUP(A569,Сводная!W:AA,4,0),B569)</f>
        <v>0</v>
      </c>
    </row>
    <row r="570" spans="4:4">
      <c r="D570" s="543">
        <f>IFERROR(VLOOKUP(A570,Сводная!W:AA,4,0),B570)</f>
        <v>0</v>
      </c>
    </row>
    <row r="571" spans="4:4">
      <c r="D571" s="543">
        <f>IFERROR(VLOOKUP(A571,Сводная!W:AA,4,0),B571)</f>
        <v>0</v>
      </c>
    </row>
    <row r="572" spans="4:4">
      <c r="D572" s="543">
        <f>IFERROR(VLOOKUP(A572,Сводная!W:AA,4,0),B572)</f>
        <v>0</v>
      </c>
    </row>
    <row r="573" spans="4:4">
      <c r="D573" s="543">
        <f>IFERROR(VLOOKUP(A573,Сводная!W:AA,4,0),B573)</f>
        <v>0</v>
      </c>
    </row>
    <row r="574" spans="4:4">
      <c r="D574" s="543">
        <f>IFERROR(VLOOKUP(A574,Сводная!W:AA,4,0),B574)</f>
        <v>0</v>
      </c>
    </row>
    <row r="575" spans="4:4">
      <c r="D575" s="543">
        <f>IFERROR(VLOOKUP(A575,Сводная!W:AA,4,0),B575)</f>
        <v>0</v>
      </c>
    </row>
    <row r="576" spans="4:4">
      <c r="D576" s="543">
        <f>IFERROR(VLOOKUP(A576,Сводная!W:AA,4,0),B576)</f>
        <v>0</v>
      </c>
    </row>
    <row r="577" spans="4:4">
      <c r="D577" s="543">
        <f>IFERROR(VLOOKUP(A577,Сводная!W:AA,4,0),B577)</f>
        <v>0</v>
      </c>
    </row>
    <row r="578" spans="4:4">
      <c r="D578" s="543">
        <f>IFERROR(VLOOKUP(A578,Сводная!W:AA,4,0),B578)</f>
        <v>0</v>
      </c>
    </row>
    <row r="579" spans="4:4">
      <c r="D579" s="543">
        <f>IFERROR(VLOOKUP(A579,Сводная!W:AA,4,0),B579)</f>
        <v>0</v>
      </c>
    </row>
    <row r="580" spans="4:4">
      <c r="D580" s="543">
        <f>IFERROR(VLOOKUP(A580,Сводная!W:AA,4,0),B580)</f>
        <v>0</v>
      </c>
    </row>
    <row r="581" spans="4:4">
      <c r="D581" s="543">
        <f>IFERROR(VLOOKUP(A581,Сводная!W:AA,4,0),B581)</f>
        <v>0</v>
      </c>
    </row>
    <row r="582" spans="4:4">
      <c r="D582" s="543">
        <f>IFERROR(VLOOKUP(A582,Сводная!W:AA,4,0),B582)</f>
        <v>0</v>
      </c>
    </row>
    <row r="583" spans="4:4">
      <c r="D583" s="543">
        <f>IFERROR(VLOOKUP(A583,Сводная!W:AA,4,0),B583)</f>
        <v>0</v>
      </c>
    </row>
    <row r="584" spans="4:4">
      <c r="D584" s="543">
        <f>IFERROR(VLOOKUP(A584,Сводная!W:AA,4,0),B584)</f>
        <v>0</v>
      </c>
    </row>
    <row r="585" spans="4:4">
      <c r="D585" s="543">
        <f>IFERROR(VLOOKUP(A585,Сводная!W:AA,4,0),B585)</f>
        <v>0</v>
      </c>
    </row>
    <row r="586" spans="4:4">
      <c r="D586" s="543">
        <f>IFERROR(VLOOKUP(A586,Сводная!W:AA,4,0),B586)</f>
        <v>0</v>
      </c>
    </row>
    <row r="587" spans="4:4">
      <c r="D587" s="543">
        <f>IFERROR(VLOOKUP(A587,Сводная!W:AA,4,0),B587)</f>
        <v>0</v>
      </c>
    </row>
    <row r="588" spans="4:4">
      <c r="D588" s="543">
        <f>IFERROR(VLOOKUP(A588,Сводная!W:AA,4,0),B588)</f>
        <v>0</v>
      </c>
    </row>
    <row r="589" spans="4:4">
      <c r="D589" s="543">
        <f>IFERROR(VLOOKUP(A589,Сводная!W:AA,4,0),B589)</f>
        <v>0</v>
      </c>
    </row>
    <row r="590" spans="4:4">
      <c r="D590" s="543">
        <f>IFERROR(VLOOKUP(A590,Сводная!W:AA,4,0),B590)</f>
        <v>0</v>
      </c>
    </row>
    <row r="591" spans="4:4">
      <c r="D591" s="543">
        <f>IFERROR(VLOOKUP(A591,Сводная!W:AA,4,0),B591)</f>
        <v>0</v>
      </c>
    </row>
    <row r="592" spans="4:4">
      <c r="D592" s="543">
        <f>IFERROR(VLOOKUP(A592,Сводная!W:AA,4,0),B592)</f>
        <v>0</v>
      </c>
    </row>
    <row r="593" spans="4:4">
      <c r="D593" s="543">
        <f>IFERROR(VLOOKUP(A593,Сводная!W:AA,4,0),B593)</f>
        <v>0</v>
      </c>
    </row>
    <row r="594" spans="4:4">
      <c r="D594" s="543">
        <f>IFERROR(VLOOKUP(A594,Сводная!W:AA,4,0),B594)</f>
        <v>0</v>
      </c>
    </row>
    <row r="595" spans="4:4">
      <c r="D595" s="543">
        <f>IFERROR(VLOOKUP(A595,Сводная!W:AA,4,0),B595)</f>
        <v>0</v>
      </c>
    </row>
    <row r="596" spans="4:4">
      <c r="D596" s="543">
        <f>IFERROR(VLOOKUP(A596,Сводная!W:AA,4,0),B596)</f>
        <v>0</v>
      </c>
    </row>
    <row r="597" spans="4:4">
      <c r="D597" s="543">
        <f>IFERROR(VLOOKUP(A597,Сводная!W:AA,4,0),B597)</f>
        <v>0</v>
      </c>
    </row>
    <row r="598" spans="4:4">
      <c r="D598" s="543">
        <f>IFERROR(VLOOKUP(A598,Сводная!W:AA,4,0),B598)</f>
        <v>0</v>
      </c>
    </row>
    <row r="599" spans="4:4">
      <c r="D599" s="543">
        <f>IFERROR(VLOOKUP(A599,Сводная!W:AA,4,0),B599)</f>
        <v>0</v>
      </c>
    </row>
    <row r="600" spans="4:4">
      <c r="D600" s="543">
        <f>IFERROR(VLOOKUP(A600,Сводная!W:AA,4,0),B600)</f>
        <v>0</v>
      </c>
    </row>
    <row r="601" spans="4:4">
      <c r="D601" s="543">
        <f>IFERROR(VLOOKUP(A601,Сводная!W:AA,4,0),B601)</f>
        <v>0</v>
      </c>
    </row>
    <row r="602" spans="4:4">
      <c r="D602" s="543">
        <f>IFERROR(VLOOKUP(A602,Сводная!W:AA,4,0),B602)</f>
        <v>0</v>
      </c>
    </row>
    <row r="603" spans="4:4">
      <c r="D603" s="543">
        <f>IFERROR(VLOOKUP(A603,Сводная!W:AA,4,0),B603)</f>
        <v>0</v>
      </c>
    </row>
    <row r="604" spans="4:4">
      <c r="D604" s="543">
        <f>IFERROR(VLOOKUP(A604,Сводная!W:AA,4,0),B604)</f>
        <v>0</v>
      </c>
    </row>
    <row r="605" spans="4:4">
      <c r="D605" s="543">
        <f>IFERROR(VLOOKUP(A605,Сводная!W:AA,4,0),B605)</f>
        <v>0</v>
      </c>
    </row>
    <row r="606" spans="4:4">
      <c r="D606" s="543">
        <f>IFERROR(VLOOKUP(A606,Сводная!W:AA,4,0),B606)</f>
        <v>0</v>
      </c>
    </row>
    <row r="607" spans="4:4">
      <c r="D607" s="543">
        <f>IFERROR(VLOOKUP(A607,Сводная!W:AA,4,0),B607)</f>
        <v>0</v>
      </c>
    </row>
    <row r="608" spans="4:4">
      <c r="D608" s="543">
        <f>IFERROR(VLOOKUP(A608,Сводная!W:AA,4,0),B608)</f>
        <v>0</v>
      </c>
    </row>
    <row r="609" spans="4:4">
      <c r="D609" s="543">
        <f>IFERROR(VLOOKUP(A609,Сводная!W:AA,4,0),B609)</f>
        <v>0</v>
      </c>
    </row>
    <row r="610" spans="4:4">
      <c r="D610" s="543">
        <f>IFERROR(VLOOKUP(A610,Сводная!W:AA,4,0),B610)</f>
        <v>0</v>
      </c>
    </row>
    <row r="611" spans="4:4">
      <c r="D611" s="543">
        <f>IFERROR(VLOOKUP(A611,Сводная!W:AA,4,0),B611)</f>
        <v>0</v>
      </c>
    </row>
    <row r="612" spans="4:4">
      <c r="D612" s="543">
        <f>IFERROR(VLOOKUP(A612,Сводная!W:AA,4,0),B612)</f>
        <v>0</v>
      </c>
    </row>
    <row r="613" spans="4:4">
      <c r="D613" s="543">
        <f>IFERROR(VLOOKUP(A613,Сводная!W:AA,4,0),B613)</f>
        <v>0</v>
      </c>
    </row>
    <row r="614" spans="4:4">
      <c r="D614" s="543">
        <f>IFERROR(VLOOKUP(A614,Сводная!W:AA,4,0),B614)</f>
        <v>0</v>
      </c>
    </row>
    <row r="615" spans="4:4">
      <c r="D615" s="543">
        <f>IFERROR(VLOOKUP(A615,Сводная!W:AA,4,0),B615)</f>
        <v>0</v>
      </c>
    </row>
    <row r="616" spans="4:4">
      <c r="D616" s="543">
        <f>IFERROR(VLOOKUP(A616,Сводная!W:AA,4,0),B616)</f>
        <v>0</v>
      </c>
    </row>
    <row r="617" spans="4:4">
      <c r="D617" s="543">
        <f>IFERROR(VLOOKUP(A617,Сводная!W:AA,4,0),B617)</f>
        <v>0</v>
      </c>
    </row>
    <row r="618" spans="4:4">
      <c r="D618" s="543">
        <f>IFERROR(VLOOKUP(A618,Сводная!W:AA,4,0),B618)</f>
        <v>0</v>
      </c>
    </row>
    <row r="619" spans="4:4">
      <c r="D619" s="543">
        <f>IFERROR(VLOOKUP(A619,Сводная!W:AA,4,0),B619)</f>
        <v>0</v>
      </c>
    </row>
    <row r="620" spans="4:4">
      <c r="D620" s="543">
        <f>IFERROR(VLOOKUP(A620,Сводная!W:AA,4,0),B620)</f>
        <v>0</v>
      </c>
    </row>
    <row r="621" spans="4:4">
      <c r="D621" s="543">
        <f>IFERROR(VLOOKUP(A621,Сводная!W:AA,4,0),B621)</f>
        <v>0</v>
      </c>
    </row>
    <row r="622" spans="4:4">
      <c r="D622" s="543">
        <f>IFERROR(VLOOKUP(A622,Сводная!W:AA,4,0),B622)</f>
        <v>0</v>
      </c>
    </row>
    <row r="623" spans="4:4">
      <c r="D623" s="543">
        <f>IFERROR(VLOOKUP(A623,Сводная!W:AA,4,0),B623)</f>
        <v>0</v>
      </c>
    </row>
    <row r="624" spans="4:4">
      <c r="D624" s="543">
        <f>IFERROR(VLOOKUP(A624,Сводная!W:AA,4,0),B624)</f>
        <v>0</v>
      </c>
    </row>
    <row r="625" spans="4:4">
      <c r="D625" s="543">
        <f>IFERROR(VLOOKUP(A625,Сводная!W:AA,4,0),B625)</f>
        <v>0</v>
      </c>
    </row>
    <row r="626" spans="4:4">
      <c r="D626" s="543">
        <f>IFERROR(VLOOKUP(A626,Сводная!W:AA,4,0),B626)</f>
        <v>0</v>
      </c>
    </row>
    <row r="627" spans="4:4">
      <c r="D627" s="543">
        <f>IFERROR(VLOOKUP(A627,Сводная!W:AA,4,0),B627)</f>
        <v>0</v>
      </c>
    </row>
    <row r="628" spans="4:4">
      <c r="D628" s="543">
        <f>IFERROR(VLOOKUP(A628,Сводная!W:AA,4,0),B628)</f>
        <v>0</v>
      </c>
    </row>
    <row r="629" spans="4:4">
      <c r="D629" s="543">
        <f>IFERROR(VLOOKUP(A629,Сводная!W:AA,4,0),B629)</f>
        <v>0</v>
      </c>
    </row>
    <row r="630" spans="4:4">
      <c r="D630" s="543">
        <f>IFERROR(VLOOKUP(A630,Сводная!W:AA,4,0),B630)</f>
        <v>0</v>
      </c>
    </row>
    <row r="631" spans="4:4">
      <c r="D631" s="543">
        <f>IFERROR(VLOOKUP(A631,Сводная!W:AA,4,0),B631)</f>
        <v>0</v>
      </c>
    </row>
    <row r="632" spans="4:4">
      <c r="D632" s="543">
        <f>IFERROR(VLOOKUP(A632,Сводная!W:AA,4,0),B632)</f>
        <v>0</v>
      </c>
    </row>
    <row r="633" spans="4:4">
      <c r="D633" s="543">
        <f>IFERROR(VLOOKUP(A633,Сводная!W:AA,4,0),B633)</f>
        <v>0</v>
      </c>
    </row>
    <row r="634" spans="4:4">
      <c r="D634" s="543">
        <f>IFERROR(VLOOKUP(A634,Сводная!W:AA,4,0),B634)</f>
        <v>0</v>
      </c>
    </row>
    <row r="635" spans="4:4">
      <c r="D635" s="543">
        <f>IFERROR(VLOOKUP(A635,Сводная!W:AA,4,0),B635)</f>
        <v>0</v>
      </c>
    </row>
    <row r="636" spans="4:4">
      <c r="D636" s="543">
        <f>IFERROR(VLOOKUP(A636,Сводная!W:AA,4,0),B636)</f>
        <v>0</v>
      </c>
    </row>
    <row r="637" spans="4:4">
      <c r="D637" s="543">
        <f>IFERROR(VLOOKUP(A637,Сводная!W:AA,4,0),B637)</f>
        <v>0</v>
      </c>
    </row>
    <row r="638" spans="4:4">
      <c r="D638" s="543">
        <f>IFERROR(VLOOKUP(A638,Сводная!W:AA,4,0),B638)</f>
        <v>0</v>
      </c>
    </row>
    <row r="639" spans="4:4">
      <c r="D639" s="543">
        <f>IFERROR(VLOOKUP(A639,Сводная!W:AA,4,0),B639)</f>
        <v>0</v>
      </c>
    </row>
    <row r="640" spans="4:4">
      <c r="D640" s="543">
        <f>IFERROR(VLOOKUP(A640,Сводная!W:AA,4,0),B640)</f>
        <v>0</v>
      </c>
    </row>
    <row r="641" spans="4:4">
      <c r="D641" s="543">
        <f>IFERROR(VLOOKUP(A641,Сводная!W:AA,4,0),B641)</f>
        <v>0</v>
      </c>
    </row>
    <row r="642" spans="4:4">
      <c r="D642" s="543">
        <f>IFERROR(VLOOKUP(A642,Сводная!W:AA,4,0),B642)</f>
        <v>0</v>
      </c>
    </row>
    <row r="643" spans="4:4">
      <c r="D643" s="543">
        <f>IFERROR(VLOOKUP(A643,Сводная!W:AA,4,0),B643)</f>
        <v>0</v>
      </c>
    </row>
    <row r="644" spans="4:4">
      <c r="D644" s="543">
        <f>IFERROR(VLOOKUP(A644,Сводная!W:AA,4,0),B644)</f>
        <v>0</v>
      </c>
    </row>
    <row r="645" spans="4:4">
      <c r="D645" s="543">
        <f>IFERROR(VLOOKUP(A645,Сводная!W:AA,4,0),B645)</f>
        <v>0</v>
      </c>
    </row>
    <row r="646" spans="4:4">
      <c r="D646" s="543">
        <f>IFERROR(VLOOKUP(A646,Сводная!W:AA,4,0),B646)</f>
        <v>0</v>
      </c>
    </row>
    <row r="647" spans="4:4">
      <c r="D647" s="543">
        <f>IFERROR(VLOOKUP(A647,Сводная!W:AA,4,0),B647)</f>
        <v>0</v>
      </c>
    </row>
    <row r="648" spans="4:4">
      <c r="D648" s="543">
        <f>IFERROR(VLOOKUP(A648,Сводная!W:AA,4,0),B648)</f>
        <v>0</v>
      </c>
    </row>
    <row r="649" spans="4:4">
      <c r="D649" s="543">
        <f>IFERROR(VLOOKUP(A649,Сводная!W:AA,4,0),B649)</f>
        <v>0</v>
      </c>
    </row>
    <row r="650" spans="4:4">
      <c r="D650" s="543">
        <f>IFERROR(VLOOKUP(A650,Сводная!W:AA,4,0),B650)</f>
        <v>0</v>
      </c>
    </row>
    <row r="651" spans="4:4">
      <c r="D651" s="543">
        <f>IFERROR(VLOOKUP(A651,Сводная!W:AA,4,0),B651)</f>
        <v>0</v>
      </c>
    </row>
    <row r="652" spans="4:4">
      <c r="D652" s="543">
        <f>IFERROR(VLOOKUP(A652,Сводная!W:AA,4,0),B652)</f>
        <v>0</v>
      </c>
    </row>
    <row r="653" spans="4:4">
      <c r="D653" s="543">
        <f>IFERROR(VLOOKUP(A653,Сводная!W:AA,4,0),B653)</f>
        <v>0</v>
      </c>
    </row>
    <row r="654" spans="4:4">
      <c r="D654" s="543">
        <f>IFERROR(VLOOKUP(A654,Сводная!W:AA,4,0),B654)</f>
        <v>0</v>
      </c>
    </row>
    <row r="655" spans="4:4">
      <c r="D655" s="543">
        <f>IFERROR(VLOOKUP(A655,Сводная!W:AA,4,0),B655)</f>
        <v>0</v>
      </c>
    </row>
    <row r="656" spans="4:4">
      <c r="D656" s="543">
        <f>IFERROR(VLOOKUP(A656,Сводная!W:AA,4,0),B656)</f>
        <v>0</v>
      </c>
    </row>
    <row r="657" spans="4:4">
      <c r="D657" s="543">
        <f>IFERROR(VLOOKUP(A657,Сводная!W:AA,4,0),B657)</f>
        <v>0</v>
      </c>
    </row>
    <row r="658" spans="4:4">
      <c r="D658" s="543">
        <f>IFERROR(VLOOKUP(A658,Сводная!W:AA,4,0),B658)</f>
        <v>0</v>
      </c>
    </row>
    <row r="659" spans="4:4">
      <c r="D659" s="543">
        <f>IFERROR(VLOOKUP(A659,Сводная!W:AA,4,0),B659)</f>
        <v>0</v>
      </c>
    </row>
    <row r="660" spans="4:4">
      <c r="D660" s="543">
        <f>IFERROR(VLOOKUP(A660,Сводная!W:AA,4,0),B660)</f>
        <v>0</v>
      </c>
    </row>
    <row r="661" spans="4:4">
      <c r="D661" s="543">
        <f>IFERROR(VLOOKUP(A661,Сводная!W:AA,4,0),B661)</f>
        <v>0</v>
      </c>
    </row>
    <row r="662" spans="4:4">
      <c r="D662" s="543">
        <f>IFERROR(VLOOKUP(A662,Сводная!W:AA,4,0),B662)</f>
        <v>0</v>
      </c>
    </row>
    <row r="663" spans="4:4">
      <c r="D663" s="543">
        <f>IFERROR(VLOOKUP(A663,Сводная!W:AA,4,0),B663)</f>
        <v>0</v>
      </c>
    </row>
    <row r="664" spans="4:4">
      <c r="D664" s="543">
        <f>IFERROR(VLOOKUP(A664,Сводная!W:AA,4,0),B664)</f>
        <v>0</v>
      </c>
    </row>
    <row r="665" spans="4:4">
      <c r="D665" s="543">
        <f>IFERROR(VLOOKUP(A665,Сводная!W:AA,4,0),B665)</f>
        <v>0</v>
      </c>
    </row>
    <row r="666" spans="4:4">
      <c r="D666" s="543">
        <f>IFERROR(VLOOKUP(A666,Сводная!W:AA,4,0),B666)</f>
        <v>0</v>
      </c>
    </row>
    <row r="667" spans="4:4">
      <c r="D667" s="543">
        <f>IFERROR(VLOOKUP(A667,Сводная!W:AA,4,0),B667)</f>
        <v>0</v>
      </c>
    </row>
    <row r="668" spans="4:4">
      <c r="D668" s="543">
        <f>IFERROR(VLOOKUP(A668,Сводная!W:AA,4,0),B668)</f>
        <v>0</v>
      </c>
    </row>
    <row r="669" spans="4:4">
      <c r="D669" s="543">
        <f>IFERROR(VLOOKUP(A669,Сводная!W:AA,4,0),B669)</f>
        <v>0</v>
      </c>
    </row>
    <row r="670" spans="4:4">
      <c r="D670" s="543">
        <f>IFERROR(VLOOKUP(A670,Сводная!W:AA,4,0),B670)</f>
        <v>0</v>
      </c>
    </row>
    <row r="671" spans="4:4">
      <c r="D671" s="543">
        <f>IFERROR(VLOOKUP(A671,Сводная!W:AA,4,0),B671)</f>
        <v>0</v>
      </c>
    </row>
    <row r="672" spans="4:4">
      <c r="D672" s="543">
        <f>IFERROR(VLOOKUP(A672,Сводная!W:AA,4,0),B672)</f>
        <v>0</v>
      </c>
    </row>
    <row r="673" spans="4:4">
      <c r="D673" s="543">
        <f>IFERROR(VLOOKUP(A673,Сводная!W:AA,4,0),B673)</f>
        <v>0</v>
      </c>
    </row>
    <row r="674" spans="4:4">
      <c r="D674" s="543">
        <f>IFERROR(VLOOKUP(A674,Сводная!W:AA,4,0),B674)</f>
        <v>0</v>
      </c>
    </row>
    <row r="675" spans="4:4">
      <c r="D675" s="543">
        <f>IFERROR(VLOOKUP(A675,Сводная!W:AA,4,0),B675)</f>
        <v>0</v>
      </c>
    </row>
    <row r="676" spans="4:4">
      <c r="D676" s="543">
        <f>IFERROR(VLOOKUP(A676,Сводная!W:AA,4,0),B676)</f>
        <v>0</v>
      </c>
    </row>
    <row r="677" spans="4:4">
      <c r="D677" s="543">
        <f>IFERROR(VLOOKUP(A677,Сводная!W:AA,4,0),B677)</f>
        <v>0</v>
      </c>
    </row>
    <row r="678" spans="4:4">
      <c r="D678" s="543">
        <f>IFERROR(VLOOKUP(A678,Сводная!W:AA,4,0),B678)</f>
        <v>0</v>
      </c>
    </row>
    <row r="679" spans="4:4">
      <c r="D679" s="543">
        <f>IFERROR(VLOOKUP(A679,Сводная!W:AA,4,0),B679)</f>
        <v>0</v>
      </c>
    </row>
    <row r="680" spans="4:4">
      <c r="D680" s="543">
        <f>IFERROR(VLOOKUP(A680,Сводная!W:AA,4,0),B680)</f>
        <v>0</v>
      </c>
    </row>
    <row r="681" spans="4:4">
      <c r="D681" s="543">
        <f>IFERROR(VLOOKUP(A681,Сводная!W:AA,4,0),B681)</f>
        <v>0</v>
      </c>
    </row>
    <row r="682" spans="4:4">
      <c r="D682" s="543">
        <f>IFERROR(VLOOKUP(A682,Сводная!W:AA,4,0),B682)</f>
        <v>0</v>
      </c>
    </row>
    <row r="683" spans="4:4">
      <c r="D683" s="543">
        <f>IFERROR(VLOOKUP(A683,Сводная!W:AA,4,0),B683)</f>
        <v>0</v>
      </c>
    </row>
    <row r="684" spans="4:4">
      <c r="D684" s="543">
        <f>IFERROR(VLOOKUP(A684,Сводная!W:AA,4,0),B684)</f>
        <v>0</v>
      </c>
    </row>
    <row r="685" spans="4:4">
      <c r="D685" s="543">
        <f>IFERROR(VLOOKUP(A685,Сводная!W:AA,4,0),B685)</f>
        <v>0</v>
      </c>
    </row>
    <row r="686" spans="4:4">
      <c r="D686" s="543">
        <f>IFERROR(VLOOKUP(A686,Сводная!W:AA,4,0),B686)</f>
        <v>0</v>
      </c>
    </row>
    <row r="687" spans="4:4">
      <c r="D687" s="543">
        <f>IFERROR(VLOOKUP(A687,Сводная!W:AA,4,0),B687)</f>
        <v>0</v>
      </c>
    </row>
    <row r="688" spans="4:4">
      <c r="D688" s="543">
        <f>IFERROR(VLOOKUP(A688,Сводная!W:AA,4,0),B688)</f>
        <v>0</v>
      </c>
    </row>
    <row r="689" spans="4:4">
      <c r="D689" s="543">
        <f>IFERROR(VLOOKUP(A689,Сводная!W:AA,4,0),B689)</f>
        <v>0</v>
      </c>
    </row>
    <row r="690" spans="4:4">
      <c r="D690" s="543">
        <f>IFERROR(VLOOKUP(A690,Сводная!W:AA,4,0),B690)</f>
        <v>0</v>
      </c>
    </row>
    <row r="691" spans="4:4">
      <c r="D691" s="543">
        <f>IFERROR(VLOOKUP(A691,Сводная!W:AA,4,0),B691)</f>
        <v>0</v>
      </c>
    </row>
    <row r="692" spans="4:4">
      <c r="D692" s="543">
        <f>IFERROR(VLOOKUP(A692,Сводная!W:AA,4,0),B692)</f>
        <v>0</v>
      </c>
    </row>
    <row r="693" spans="4:4">
      <c r="D693" s="543">
        <f>IFERROR(VLOOKUP(A693,Сводная!W:AA,4,0),B693)</f>
        <v>0</v>
      </c>
    </row>
    <row r="694" spans="4:4">
      <c r="D694" s="543">
        <f>IFERROR(VLOOKUP(A694,Сводная!W:AA,4,0),B694)</f>
        <v>0</v>
      </c>
    </row>
    <row r="695" spans="4:4">
      <c r="D695" s="543">
        <f>IFERROR(VLOOKUP(A695,Сводная!W:AA,4,0),B695)</f>
        <v>0</v>
      </c>
    </row>
    <row r="696" spans="4:4">
      <c r="D696" s="543">
        <f>IFERROR(VLOOKUP(A696,Сводная!W:AA,4,0),B696)</f>
        <v>0</v>
      </c>
    </row>
    <row r="697" spans="4:4">
      <c r="D697" s="543">
        <f>IFERROR(VLOOKUP(A697,Сводная!W:AA,4,0),B697)</f>
        <v>0</v>
      </c>
    </row>
    <row r="698" spans="4:4">
      <c r="D698" s="543">
        <f>IFERROR(VLOOKUP(A698,Сводная!W:AA,4,0),B698)</f>
        <v>0</v>
      </c>
    </row>
    <row r="699" spans="4:4">
      <c r="D699" s="543">
        <f>IFERROR(VLOOKUP(A699,Сводная!W:AA,4,0),B699)</f>
        <v>0</v>
      </c>
    </row>
    <row r="700" spans="4:4">
      <c r="D700" s="543">
        <f>IFERROR(VLOOKUP(A700,Сводная!W:AA,4,0),B700)</f>
        <v>0</v>
      </c>
    </row>
    <row r="701" spans="4:4">
      <c r="D701" s="543">
        <f>IFERROR(VLOOKUP(A701,Сводная!W:AA,4,0),B701)</f>
        <v>0</v>
      </c>
    </row>
    <row r="702" spans="4:4">
      <c r="D702" s="543">
        <f>IFERROR(VLOOKUP(A702,Сводная!W:AA,4,0),B702)</f>
        <v>0</v>
      </c>
    </row>
    <row r="703" spans="4:4">
      <c r="D703" s="543">
        <f>IFERROR(VLOOKUP(A703,Сводная!W:AA,4,0),B703)</f>
        <v>0</v>
      </c>
    </row>
    <row r="704" spans="4:4">
      <c r="D704" s="543">
        <f>IFERROR(VLOOKUP(A704,Сводная!W:AA,4,0),B704)</f>
        <v>0</v>
      </c>
    </row>
    <row r="705" spans="4:4">
      <c r="D705" s="543">
        <f>IFERROR(VLOOKUP(A705,Сводная!W:AA,4,0),B705)</f>
        <v>0</v>
      </c>
    </row>
    <row r="706" spans="4:4">
      <c r="D706" s="543">
        <f>IFERROR(VLOOKUP(A706,Сводная!W:AA,4,0),B706)</f>
        <v>0</v>
      </c>
    </row>
    <row r="707" spans="4:4">
      <c r="D707" s="543">
        <f>IFERROR(VLOOKUP(A707,Сводная!W:AA,4,0),B707)</f>
        <v>0</v>
      </c>
    </row>
    <row r="708" spans="4:4">
      <c r="D708" s="543">
        <f>IFERROR(VLOOKUP(A708,Сводная!W:AA,4,0),B708)</f>
        <v>0</v>
      </c>
    </row>
    <row r="709" spans="4:4">
      <c r="D709" s="543">
        <f>IFERROR(VLOOKUP(A709,Сводная!W:AA,4,0),B709)</f>
        <v>0</v>
      </c>
    </row>
    <row r="710" spans="4:4">
      <c r="D710" s="543">
        <f>IFERROR(VLOOKUP(A710,Сводная!W:AA,4,0),B710)</f>
        <v>0</v>
      </c>
    </row>
    <row r="711" spans="4:4">
      <c r="D711" s="543">
        <f>IFERROR(VLOOKUP(A711,Сводная!W:AA,4,0),B711)</f>
        <v>0</v>
      </c>
    </row>
    <row r="712" spans="4:4">
      <c r="D712" s="543">
        <f>IFERROR(VLOOKUP(A712,Сводная!W:AA,4,0),B712)</f>
        <v>0</v>
      </c>
    </row>
    <row r="713" spans="4:4">
      <c r="D713" s="543">
        <f>IFERROR(VLOOKUP(A713,Сводная!W:AA,4,0),B713)</f>
        <v>0</v>
      </c>
    </row>
    <row r="714" spans="4:4">
      <c r="D714" s="543">
        <f>IFERROR(VLOOKUP(A714,Сводная!W:AA,4,0),B714)</f>
        <v>0</v>
      </c>
    </row>
    <row r="715" spans="4:4">
      <c r="D715" s="543">
        <f>IFERROR(VLOOKUP(A715,Сводная!W:AA,4,0),B715)</f>
        <v>0</v>
      </c>
    </row>
    <row r="716" spans="4:4">
      <c r="D716" s="543">
        <f>IFERROR(VLOOKUP(A716,Сводная!W:AA,4,0),B716)</f>
        <v>0</v>
      </c>
    </row>
    <row r="717" spans="4:4">
      <c r="D717" s="543">
        <f>IFERROR(VLOOKUP(A717,Сводная!W:AA,4,0),B717)</f>
        <v>0</v>
      </c>
    </row>
    <row r="718" spans="4:4">
      <c r="D718" s="543">
        <f>IFERROR(VLOOKUP(A718,Сводная!W:AA,4,0),B718)</f>
        <v>0</v>
      </c>
    </row>
    <row r="719" spans="4:4">
      <c r="D719" s="543">
        <f>IFERROR(VLOOKUP(A719,Сводная!W:AA,4,0),B719)</f>
        <v>0</v>
      </c>
    </row>
    <row r="720" spans="4:4">
      <c r="D720" s="543">
        <f>IFERROR(VLOOKUP(A720,Сводная!W:AA,4,0),B720)</f>
        <v>0</v>
      </c>
    </row>
    <row r="721" spans="4:4">
      <c r="D721" s="543">
        <f>IFERROR(VLOOKUP(A721,Сводная!W:AA,4,0),B721)</f>
        <v>0</v>
      </c>
    </row>
    <row r="722" spans="4:4">
      <c r="D722" s="543">
        <f>IFERROR(VLOOKUP(A722,Сводная!W:AA,4,0),B722)</f>
        <v>0</v>
      </c>
    </row>
    <row r="723" spans="4:4">
      <c r="D723" s="543">
        <f>IFERROR(VLOOKUP(A723,Сводная!W:AA,4,0),B723)</f>
        <v>0</v>
      </c>
    </row>
    <row r="724" spans="4:4">
      <c r="D724" s="543">
        <f>IFERROR(VLOOKUP(A724,Сводная!W:AA,4,0),B724)</f>
        <v>0</v>
      </c>
    </row>
    <row r="725" spans="4:4">
      <c r="D725" s="543">
        <f>IFERROR(VLOOKUP(A725,Сводная!W:AA,4,0),B725)</f>
        <v>0</v>
      </c>
    </row>
    <row r="726" spans="4:4">
      <c r="D726" s="543">
        <f>IFERROR(VLOOKUP(A726,Сводная!W:AA,4,0),B726)</f>
        <v>0</v>
      </c>
    </row>
    <row r="727" spans="4:4">
      <c r="D727" s="543">
        <f>IFERROR(VLOOKUP(A727,Сводная!W:AA,4,0),B727)</f>
        <v>0</v>
      </c>
    </row>
    <row r="728" spans="4:4">
      <c r="D728" s="543">
        <f>IFERROR(VLOOKUP(A728,Сводная!W:AA,4,0),B728)</f>
        <v>0</v>
      </c>
    </row>
    <row r="729" spans="4:4">
      <c r="D729" s="543">
        <f>IFERROR(VLOOKUP(A729,Сводная!W:AA,4,0),B729)</f>
        <v>0</v>
      </c>
    </row>
    <row r="730" spans="4:4">
      <c r="D730" s="543">
        <f>IFERROR(VLOOKUP(A730,Сводная!W:AA,4,0),B730)</f>
        <v>0</v>
      </c>
    </row>
    <row r="731" spans="4:4">
      <c r="D731" s="543">
        <f>IFERROR(VLOOKUP(A731,Сводная!W:AA,4,0),B731)</f>
        <v>0</v>
      </c>
    </row>
    <row r="732" spans="4:4">
      <c r="D732" s="543">
        <f>IFERROR(VLOOKUP(A732,Сводная!W:AA,4,0),B732)</f>
        <v>0</v>
      </c>
    </row>
    <row r="733" spans="4:4">
      <c r="D733" s="543">
        <f>IFERROR(VLOOKUP(A733,Сводная!W:AA,4,0),B733)</f>
        <v>0</v>
      </c>
    </row>
    <row r="734" spans="4:4">
      <c r="D734" s="543">
        <f>IFERROR(VLOOKUP(A734,Сводная!W:AA,4,0),B734)</f>
        <v>0</v>
      </c>
    </row>
    <row r="735" spans="4:4">
      <c r="D735" s="543">
        <f>IFERROR(VLOOKUP(A735,Сводная!W:AA,4,0),B735)</f>
        <v>0</v>
      </c>
    </row>
    <row r="736" spans="4:4">
      <c r="D736" s="543">
        <f>IFERROR(VLOOKUP(A736,Сводная!W:AA,4,0),B736)</f>
        <v>0</v>
      </c>
    </row>
    <row r="737" spans="4:4">
      <c r="D737" s="543">
        <f>IFERROR(VLOOKUP(A737,Сводная!W:AA,4,0),B737)</f>
        <v>0</v>
      </c>
    </row>
    <row r="738" spans="4:4">
      <c r="D738" s="543">
        <f>IFERROR(VLOOKUP(A738,Сводная!W:AA,4,0),B738)</f>
        <v>0</v>
      </c>
    </row>
    <row r="739" spans="4:4">
      <c r="D739" s="543">
        <f>IFERROR(VLOOKUP(A739,Сводная!W:AA,4,0),B739)</f>
        <v>0</v>
      </c>
    </row>
    <row r="740" spans="4:4">
      <c r="D740" s="543">
        <f>IFERROR(VLOOKUP(A740,Сводная!W:AA,4,0),B740)</f>
        <v>0</v>
      </c>
    </row>
    <row r="741" spans="4:4">
      <c r="D741" s="543">
        <f>IFERROR(VLOOKUP(A741,Сводная!W:AA,4,0),B741)</f>
        <v>0</v>
      </c>
    </row>
    <row r="742" spans="4:4">
      <c r="D742" s="543">
        <f>IFERROR(VLOOKUP(A742,Сводная!W:AA,4,0),B742)</f>
        <v>0</v>
      </c>
    </row>
    <row r="743" spans="4:4">
      <c r="D743" s="543">
        <f>IFERROR(VLOOKUP(A743,Сводная!W:AA,4,0),B743)</f>
        <v>0</v>
      </c>
    </row>
    <row r="744" spans="4:4">
      <c r="D744" s="543">
        <f>IFERROR(VLOOKUP(A744,Сводная!W:AA,4,0),B744)</f>
        <v>0</v>
      </c>
    </row>
    <row r="745" spans="4:4">
      <c r="D745" s="543">
        <f>IFERROR(VLOOKUP(A745,Сводная!W:AA,4,0),B745)</f>
        <v>0</v>
      </c>
    </row>
    <row r="746" spans="4:4">
      <c r="D746" s="543">
        <f>IFERROR(VLOOKUP(A746,Сводная!W:AA,4,0),B746)</f>
        <v>0</v>
      </c>
    </row>
    <row r="747" spans="4:4">
      <c r="D747" s="543">
        <f>IFERROR(VLOOKUP(A747,Сводная!W:AA,4,0),B747)</f>
        <v>0</v>
      </c>
    </row>
    <row r="748" spans="4:4">
      <c r="D748" s="543">
        <f>IFERROR(VLOOKUP(A748,Сводная!W:AA,4,0),B748)</f>
        <v>0</v>
      </c>
    </row>
    <row r="749" spans="4:4">
      <c r="D749" s="543">
        <f>IFERROR(VLOOKUP(A749,Сводная!W:AA,4,0),B749)</f>
        <v>0</v>
      </c>
    </row>
    <row r="750" spans="4:4">
      <c r="D750" s="543">
        <f>IFERROR(VLOOKUP(A750,Сводная!W:AA,4,0),B750)</f>
        <v>0</v>
      </c>
    </row>
    <row r="751" spans="4:4">
      <c r="D751" s="543">
        <f>IFERROR(VLOOKUP(A751,Сводная!W:AA,4,0),B751)</f>
        <v>0</v>
      </c>
    </row>
    <row r="752" spans="4:4">
      <c r="D752" s="543">
        <f>IFERROR(VLOOKUP(A752,Сводная!W:AA,4,0),B752)</f>
        <v>0</v>
      </c>
    </row>
    <row r="753" spans="4:4">
      <c r="D753" s="543">
        <f>IFERROR(VLOOKUP(A753,Сводная!W:AA,4,0),B753)</f>
        <v>0</v>
      </c>
    </row>
    <row r="754" spans="4:4">
      <c r="D754" s="543">
        <f>IFERROR(VLOOKUP(A754,Сводная!W:AA,4,0),B754)</f>
        <v>0</v>
      </c>
    </row>
    <row r="755" spans="4:4">
      <c r="D755" s="543">
        <f>IFERROR(VLOOKUP(A755,Сводная!W:AA,4,0),B755)</f>
        <v>0</v>
      </c>
    </row>
    <row r="756" spans="4:4">
      <c r="D756" s="543">
        <f>IFERROR(VLOOKUP(A756,Сводная!W:AA,4,0),B756)</f>
        <v>0</v>
      </c>
    </row>
    <row r="757" spans="4:4">
      <c r="D757" s="543">
        <f>IFERROR(VLOOKUP(A757,Сводная!W:AA,4,0),B757)</f>
        <v>0</v>
      </c>
    </row>
    <row r="758" spans="4:4">
      <c r="D758" s="543">
        <f>IFERROR(VLOOKUP(A758,Сводная!W:AA,4,0),B758)</f>
        <v>0</v>
      </c>
    </row>
    <row r="759" spans="4:4">
      <c r="D759" s="543">
        <f>IFERROR(VLOOKUP(A759,Сводная!W:AA,4,0),B759)</f>
        <v>0</v>
      </c>
    </row>
    <row r="760" spans="4:4">
      <c r="D760" s="543">
        <f>IFERROR(VLOOKUP(A760,Сводная!W:AA,4,0),B760)</f>
        <v>0</v>
      </c>
    </row>
    <row r="761" spans="4:4">
      <c r="D761" s="543">
        <f>IFERROR(VLOOKUP(A761,Сводная!W:AA,4,0),B761)</f>
        <v>0</v>
      </c>
    </row>
    <row r="762" spans="4:4">
      <c r="D762" s="543">
        <f>IFERROR(VLOOKUP(A762,Сводная!W:AA,4,0),B762)</f>
        <v>0</v>
      </c>
    </row>
    <row r="763" spans="4:4">
      <c r="D763" s="543">
        <f>IFERROR(VLOOKUP(A763,Сводная!W:AA,4,0),B763)</f>
        <v>0</v>
      </c>
    </row>
    <row r="764" spans="4:4">
      <c r="D764" s="543">
        <f>IFERROR(VLOOKUP(A764,Сводная!W:AA,4,0),B764)</f>
        <v>0</v>
      </c>
    </row>
    <row r="765" spans="4:4">
      <c r="D765" s="543">
        <f>IFERROR(VLOOKUP(A765,Сводная!W:AA,4,0),B765)</f>
        <v>0</v>
      </c>
    </row>
    <row r="766" spans="4:4">
      <c r="D766" s="543">
        <f>IFERROR(VLOOKUP(A766,Сводная!W:AA,4,0),B766)</f>
        <v>0</v>
      </c>
    </row>
    <row r="767" spans="4:4">
      <c r="D767" s="543">
        <f>IFERROR(VLOOKUP(A767,Сводная!W:AA,4,0),B767)</f>
        <v>0</v>
      </c>
    </row>
    <row r="768" spans="4:4">
      <c r="D768" s="543">
        <f>IFERROR(VLOOKUP(A768,Сводная!W:AA,4,0),B768)</f>
        <v>0</v>
      </c>
    </row>
    <row r="769" spans="4:4">
      <c r="D769" s="543">
        <f>IFERROR(VLOOKUP(A769,Сводная!W:AA,4,0),B769)</f>
        <v>0</v>
      </c>
    </row>
    <row r="770" spans="4:4">
      <c r="D770" s="543">
        <f>IFERROR(VLOOKUP(A770,Сводная!W:AA,4,0),B770)</f>
        <v>0</v>
      </c>
    </row>
    <row r="771" spans="4:4">
      <c r="D771" s="543">
        <f>IFERROR(VLOOKUP(A771,Сводная!W:AA,4,0),B771)</f>
        <v>0</v>
      </c>
    </row>
    <row r="772" spans="4:4">
      <c r="D772" s="543">
        <f>IFERROR(VLOOKUP(A772,Сводная!W:AA,4,0),B772)</f>
        <v>0</v>
      </c>
    </row>
    <row r="773" spans="4:4">
      <c r="D773" s="543">
        <f>IFERROR(VLOOKUP(A773,Сводная!W:AA,4,0),B773)</f>
        <v>0</v>
      </c>
    </row>
    <row r="774" spans="4:4">
      <c r="D774" s="543">
        <f>IFERROR(VLOOKUP(A774,Сводная!W:AA,4,0),B774)</f>
        <v>0</v>
      </c>
    </row>
    <row r="775" spans="4:4">
      <c r="D775" s="543">
        <f>IFERROR(VLOOKUP(A775,Сводная!W:AA,4,0),B775)</f>
        <v>0</v>
      </c>
    </row>
    <row r="776" spans="4:4">
      <c r="D776" s="543">
        <f>IFERROR(VLOOKUP(A776,Сводная!W:AA,4,0),B776)</f>
        <v>0</v>
      </c>
    </row>
    <row r="777" spans="4:4">
      <c r="D777" s="543">
        <f>IFERROR(VLOOKUP(A777,Сводная!W:AA,4,0),B777)</f>
        <v>0</v>
      </c>
    </row>
    <row r="778" spans="4:4">
      <c r="D778" s="543">
        <f>IFERROR(VLOOKUP(A778,Сводная!W:AA,4,0),B778)</f>
        <v>0</v>
      </c>
    </row>
    <row r="779" spans="4:4">
      <c r="D779" s="543">
        <f>IFERROR(VLOOKUP(A779,Сводная!W:AA,4,0),B779)</f>
        <v>0</v>
      </c>
    </row>
    <row r="780" spans="4:4">
      <c r="D780" s="543">
        <f>IFERROR(VLOOKUP(A780,Сводная!W:AA,4,0),B780)</f>
        <v>0</v>
      </c>
    </row>
    <row r="781" spans="4:4">
      <c r="D781" s="543">
        <f>IFERROR(VLOOKUP(A781,Сводная!W:AA,4,0),B781)</f>
        <v>0</v>
      </c>
    </row>
    <row r="782" spans="4:4">
      <c r="D782" s="543">
        <f>IFERROR(VLOOKUP(A782,Сводная!W:AA,4,0),B782)</f>
        <v>0</v>
      </c>
    </row>
    <row r="783" spans="4:4">
      <c r="D783" s="543">
        <f>IFERROR(VLOOKUP(A783,Сводная!W:AA,4,0),B783)</f>
        <v>0</v>
      </c>
    </row>
    <row r="784" spans="4:4">
      <c r="D784" s="543">
        <f>IFERROR(VLOOKUP(A784,Сводная!W:AA,4,0),B784)</f>
        <v>0</v>
      </c>
    </row>
    <row r="785" spans="4:4">
      <c r="D785" s="543">
        <f>IFERROR(VLOOKUP(A785,Сводная!W:AA,4,0),B785)</f>
        <v>0</v>
      </c>
    </row>
    <row r="786" spans="4:4">
      <c r="D786" s="543">
        <f>IFERROR(VLOOKUP(A786,Сводная!W:AA,4,0),B786)</f>
        <v>0</v>
      </c>
    </row>
    <row r="787" spans="4:4">
      <c r="D787" s="543">
        <f>IFERROR(VLOOKUP(A787,Сводная!W:AA,4,0),B787)</f>
        <v>0</v>
      </c>
    </row>
    <row r="788" spans="4:4">
      <c r="D788" s="543">
        <f>IFERROR(VLOOKUP(A788,Сводная!W:AA,4,0),B788)</f>
        <v>0</v>
      </c>
    </row>
    <row r="789" spans="4:4">
      <c r="D789" s="543">
        <f>IFERROR(VLOOKUP(A789,Сводная!W:AA,4,0),B789)</f>
        <v>0</v>
      </c>
    </row>
    <row r="790" spans="4:4">
      <c r="D790" s="543">
        <f>IFERROR(VLOOKUP(A790,Сводная!W:AA,4,0),B790)</f>
        <v>0</v>
      </c>
    </row>
    <row r="791" spans="4:4">
      <c r="D791" s="543">
        <f>IFERROR(VLOOKUP(A791,Сводная!W:AA,4,0),B791)</f>
        <v>0</v>
      </c>
    </row>
    <row r="792" spans="4:4">
      <c r="D792" s="543">
        <f>IFERROR(VLOOKUP(A792,Сводная!W:AA,4,0),B792)</f>
        <v>0</v>
      </c>
    </row>
    <row r="793" spans="4:4">
      <c r="D793" s="543">
        <f>IFERROR(VLOOKUP(A793,Сводная!W:AA,4,0),B793)</f>
        <v>0</v>
      </c>
    </row>
    <row r="794" spans="4:4">
      <c r="D794" s="543">
        <f>IFERROR(VLOOKUP(A794,Сводная!W:AA,4,0),B794)</f>
        <v>0</v>
      </c>
    </row>
    <row r="795" spans="4:4">
      <c r="D795" s="543">
        <f>IFERROR(VLOOKUP(A795,Сводная!W:AA,4,0),B795)</f>
        <v>0</v>
      </c>
    </row>
    <row r="796" spans="4:4">
      <c r="D796" s="543">
        <f>IFERROR(VLOOKUP(A796,Сводная!W:AA,4,0),B796)</f>
        <v>0</v>
      </c>
    </row>
    <row r="797" spans="4:4">
      <c r="D797" s="543">
        <f>IFERROR(VLOOKUP(A797,Сводная!W:AA,4,0),B797)</f>
        <v>0</v>
      </c>
    </row>
    <row r="798" spans="4:4">
      <c r="D798" s="543">
        <f>IFERROR(VLOOKUP(A798,Сводная!W:AA,4,0),B798)</f>
        <v>0</v>
      </c>
    </row>
    <row r="799" spans="4:4">
      <c r="D799" s="543">
        <f>IFERROR(VLOOKUP(A799,Сводная!W:AA,4,0),B799)</f>
        <v>0</v>
      </c>
    </row>
    <row r="800" spans="4:4">
      <c r="D800" s="543">
        <f>IFERROR(VLOOKUP(A800,Сводная!W:AA,4,0),B800)</f>
        <v>0</v>
      </c>
    </row>
    <row r="801" spans="4:4">
      <c r="D801" s="543">
        <f>IFERROR(VLOOKUP(A801,Сводная!W:AA,4,0),B801)</f>
        <v>0</v>
      </c>
    </row>
    <row r="802" spans="4:4">
      <c r="D802" s="543">
        <f>IFERROR(VLOOKUP(A802,Сводная!W:AA,4,0),B802)</f>
        <v>0</v>
      </c>
    </row>
    <row r="803" spans="4:4">
      <c r="D803" s="543">
        <f>IFERROR(VLOOKUP(A803,Сводная!W:AA,4,0),B803)</f>
        <v>0</v>
      </c>
    </row>
    <row r="804" spans="4:4">
      <c r="D804" s="543">
        <f>IFERROR(VLOOKUP(A804,Сводная!W:AA,4,0),B804)</f>
        <v>0</v>
      </c>
    </row>
    <row r="805" spans="4:4">
      <c r="D805" s="543">
        <f>IFERROR(VLOOKUP(A805,Сводная!W:AA,4,0),B805)</f>
        <v>0</v>
      </c>
    </row>
    <row r="806" spans="4:4">
      <c r="D806" s="543">
        <f>IFERROR(VLOOKUP(A806,Сводная!W:AA,4,0),B806)</f>
        <v>0</v>
      </c>
    </row>
    <row r="807" spans="4:4">
      <c r="D807" s="543">
        <f>IFERROR(VLOOKUP(A807,Сводная!W:AA,4,0),B807)</f>
        <v>0</v>
      </c>
    </row>
    <row r="808" spans="4:4">
      <c r="D808" s="543">
        <f>IFERROR(VLOOKUP(A808,Сводная!W:AA,4,0),B808)</f>
        <v>0</v>
      </c>
    </row>
    <row r="809" spans="4:4">
      <c r="D809" s="543">
        <f>IFERROR(VLOOKUP(A809,Сводная!W:AA,4,0),B809)</f>
        <v>0</v>
      </c>
    </row>
    <row r="810" spans="4:4">
      <c r="D810" s="543">
        <f>IFERROR(VLOOKUP(A810,Сводная!W:AA,4,0),B810)</f>
        <v>0</v>
      </c>
    </row>
    <row r="811" spans="4:4">
      <c r="D811" s="543">
        <f>IFERROR(VLOOKUP(A811,Сводная!W:AA,4,0),B811)</f>
        <v>0</v>
      </c>
    </row>
    <row r="812" spans="4:4">
      <c r="D812" s="543">
        <f>IFERROR(VLOOKUP(A812,Сводная!W:AA,4,0),B812)</f>
        <v>0</v>
      </c>
    </row>
    <row r="813" spans="4:4">
      <c r="D813" s="543">
        <f>IFERROR(VLOOKUP(A813,Сводная!W:AA,4,0),B813)</f>
        <v>0</v>
      </c>
    </row>
    <row r="814" spans="4:4">
      <c r="D814" s="543">
        <f>IFERROR(VLOOKUP(A814,Сводная!W:AA,4,0),B814)</f>
        <v>0</v>
      </c>
    </row>
    <row r="815" spans="4:4">
      <c r="D815" s="543">
        <f>IFERROR(VLOOKUP(A815,Сводная!W:AA,4,0),B815)</f>
        <v>0</v>
      </c>
    </row>
    <row r="816" spans="4:4">
      <c r="D816" s="543">
        <f>IFERROR(VLOOKUP(A816,Сводная!W:AA,4,0),B816)</f>
        <v>0</v>
      </c>
    </row>
    <row r="817" spans="4:4">
      <c r="D817" s="543">
        <f>IFERROR(VLOOKUP(A817,Сводная!W:AA,4,0),B817)</f>
        <v>0</v>
      </c>
    </row>
    <row r="818" spans="4:4">
      <c r="D818" s="543">
        <f>IFERROR(VLOOKUP(A818,Сводная!W:AA,4,0),B818)</f>
        <v>0</v>
      </c>
    </row>
    <row r="819" spans="4:4">
      <c r="D819" s="543">
        <f>IFERROR(VLOOKUP(A819,Сводная!W:AA,4,0),B819)</f>
        <v>0</v>
      </c>
    </row>
    <row r="820" spans="4:4">
      <c r="D820" s="543">
        <f>IFERROR(VLOOKUP(A820,Сводная!W:AA,4,0),B820)</f>
        <v>0</v>
      </c>
    </row>
    <row r="821" spans="4:4">
      <c r="D821" s="543">
        <f>IFERROR(VLOOKUP(A821,Сводная!W:AA,4,0),B821)</f>
        <v>0</v>
      </c>
    </row>
    <row r="822" spans="4:4">
      <c r="D822" s="543">
        <f>IFERROR(VLOOKUP(A822,Сводная!W:AA,4,0),B822)</f>
        <v>0</v>
      </c>
    </row>
    <row r="823" spans="4:4">
      <c r="D823" s="543">
        <f>IFERROR(VLOOKUP(A823,Сводная!W:AA,4,0),B823)</f>
        <v>0</v>
      </c>
    </row>
    <row r="824" spans="4:4">
      <c r="D824" s="543">
        <f>IFERROR(VLOOKUP(A824,Сводная!W:AA,4,0),B824)</f>
        <v>0</v>
      </c>
    </row>
    <row r="825" spans="4:4">
      <c r="D825" s="543">
        <f>IFERROR(VLOOKUP(A825,Сводная!W:AA,4,0),B825)</f>
        <v>0</v>
      </c>
    </row>
    <row r="826" spans="4:4">
      <c r="D826" s="543">
        <f>IFERROR(VLOOKUP(A826,Сводная!W:AA,4,0),B826)</f>
        <v>0</v>
      </c>
    </row>
    <row r="827" spans="4:4">
      <c r="D827" s="543">
        <f>IFERROR(VLOOKUP(A827,Сводная!W:AA,4,0),B827)</f>
        <v>0</v>
      </c>
    </row>
    <row r="828" spans="4:4">
      <c r="D828" s="543">
        <f>IFERROR(VLOOKUP(A828,Сводная!W:AA,4,0),B828)</f>
        <v>0</v>
      </c>
    </row>
    <row r="829" spans="4:4">
      <c r="D829" s="543">
        <f>IFERROR(VLOOKUP(A829,Сводная!W:AA,4,0),B829)</f>
        <v>0</v>
      </c>
    </row>
    <row r="830" spans="4:4">
      <c r="D830" s="543">
        <f>IFERROR(VLOOKUP(A830,Сводная!W:AA,4,0),B830)</f>
        <v>0</v>
      </c>
    </row>
    <row r="831" spans="4:4">
      <c r="D831" s="543">
        <f>IFERROR(VLOOKUP(A831,Сводная!W:AA,4,0),B831)</f>
        <v>0</v>
      </c>
    </row>
    <row r="832" spans="4:4">
      <c r="D832" s="543">
        <f>IFERROR(VLOOKUP(A832,Сводная!W:AA,4,0),B832)</f>
        <v>0</v>
      </c>
    </row>
    <row r="833" spans="4:4">
      <c r="D833" s="543">
        <f>IFERROR(VLOOKUP(A833,Сводная!W:AA,4,0),B833)</f>
        <v>0</v>
      </c>
    </row>
    <row r="834" spans="4:4">
      <c r="D834" s="543">
        <f>IFERROR(VLOOKUP(A834,Сводная!W:AA,4,0),B834)</f>
        <v>0</v>
      </c>
    </row>
    <row r="835" spans="4:4">
      <c r="D835" s="543">
        <f>IFERROR(VLOOKUP(A835,Сводная!W:AA,4,0),B835)</f>
        <v>0</v>
      </c>
    </row>
    <row r="836" spans="4:4">
      <c r="D836" s="543">
        <f>IFERROR(VLOOKUP(A836,Сводная!W:AA,4,0),B836)</f>
        <v>0</v>
      </c>
    </row>
    <row r="837" spans="4:4">
      <c r="D837" s="543">
        <f>IFERROR(VLOOKUP(A837,Сводная!W:AA,4,0),B837)</f>
        <v>0</v>
      </c>
    </row>
    <row r="838" spans="4:4">
      <c r="D838" s="543">
        <f>IFERROR(VLOOKUP(A838,Сводная!W:AA,4,0),B838)</f>
        <v>0</v>
      </c>
    </row>
    <row r="839" spans="4:4">
      <c r="D839" s="543">
        <f>IFERROR(VLOOKUP(A839,Сводная!W:AA,4,0),B839)</f>
        <v>0</v>
      </c>
    </row>
    <row r="840" spans="4:4">
      <c r="D840" s="543">
        <f>IFERROR(VLOOKUP(A840,Сводная!W:AA,4,0),B840)</f>
        <v>0</v>
      </c>
    </row>
    <row r="841" spans="4:4">
      <c r="D841" s="543">
        <f>IFERROR(VLOOKUP(A841,Сводная!W:AA,4,0),B841)</f>
        <v>0</v>
      </c>
    </row>
    <row r="842" spans="4:4">
      <c r="D842" s="543">
        <f>IFERROR(VLOOKUP(A842,Сводная!W:AA,4,0),B842)</f>
        <v>0</v>
      </c>
    </row>
    <row r="843" spans="4:4">
      <c r="D843" s="543">
        <f>IFERROR(VLOOKUP(A843,Сводная!W:AA,4,0),B843)</f>
        <v>0</v>
      </c>
    </row>
    <row r="844" spans="4:4">
      <c r="D844" s="543">
        <f>IFERROR(VLOOKUP(A844,Сводная!W:AA,4,0),B844)</f>
        <v>0</v>
      </c>
    </row>
    <row r="845" spans="4:4">
      <c r="D845" s="543">
        <f>IFERROR(VLOOKUP(A845,Сводная!W:AA,4,0),B845)</f>
        <v>0</v>
      </c>
    </row>
    <row r="846" spans="4:4">
      <c r="D846" s="543">
        <f>IFERROR(VLOOKUP(A846,Сводная!W:AA,4,0),B846)</f>
        <v>0</v>
      </c>
    </row>
    <row r="847" spans="4:4">
      <c r="D847" s="543">
        <f>IFERROR(VLOOKUP(A847,Сводная!W:AA,4,0),B847)</f>
        <v>0</v>
      </c>
    </row>
    <row r="848" spans="4:4">
      <c r="D848" s="543">
        <f>IFERROR(VLOOKUP(A848,Сводная!W:AA,4,0),B848)</f>
        <v>0</v>
      </c>
    </row>
    <row r="849" spans="4:4">
      <c r="D849" s="543">
        <f>IFERROR(VLOOKUP(A849,Сводная!W:AA,4,0),B849)</f>
        <v>0</v>
      </c>
    </row>
    <row r="850" spans="4:4">
      <c r="D850" s="543">
        <f>IFERROR(VLOOKUP(A850,Сводная!W:AA,4,0),B850)</f>
        <v>0</v>
      </c>
    </row>
    <row r="851" spans="4:4">
      <c r="D851" s="543">
        <f>IFERROR(VLOOKUP(A851,Сводная!W:AA,4,0),B851)</f>
        <v>0</v>
      </c>
    </row>
    <row r="852" spans="4:4">
      <c r="D852" s="543">
        <f>IFERROR(VLOOKUP(A852,Сводная!W:AA,4,0),B852)</f>
        <v>0</v>
      </c>
    </row>
    <row r="853" spans="4:4">
      <c r="D853" s="543">
        <f>IFERROR(VLOOKUP(A853,Сводная!W:AA,4,0),B853)</f>
        <v>0</v>
      </c>
    </row>
    <row r="854" spans="4:4">
      <c r="D854" s="543">
        <f>IFERROR(VLOOKUP(A854,Сводная!W:AA,4,0),B854)</f>
        <v>0</v>
      </c>
    </row>
    <row r="855" spans="4:4">
      <c r="D855" s="543">
        <f>IFERROR(VLOOKUP(A855,Сводная!W:AA,4,0),B855)</f>
        <v>0</v>
      </c>
    </row>
    <row r="856" spans="4:4">
      <c r="D856" s="543">
        <f>IFERROR(VLOOKUP(A856,Сводная!W:AA,4,0),B856)</f>
        <v>0</v>
      </c>
    </row>
    <row r="857" spans="4:4">
      <c r="D857" s="543">
        <f>IFERROR(VLOOKUP(A857,Сводная!W:AA,4,0),B857)</f>
        <v>0</v>
      </c>
    </row>
    <row r="858" spans="4:4">
      <c r="D858" s="543">
        <f>IFERROR(VLOOKUP(A858,Сводная!W:AA,4,0),B858)</f>
        <v>0</v>
      </c>
    </row>
    <row r="859" spans="4:4">
      <c r="D859" s="543">
        <f>IFERROR(VLOOKUP(A859,Сводная!W:AA,4,0),B859)</f>
        <v>0</v>
      </c>
    </row>
    <row r="860" spans="4:4">
      <c r="D860" s="543">
        <f>IFERROR(VLOOKUP(A860,Сводная!W:AA,4,0),B860)</f>
        <v>0</v>
      </c>
    </row>
    <row r="861" spans="4:4">
      <c r="D861" s="543">
        <f>IFERROR(VLOOKUP(A861,Сводная!W:AA,4,0),B861)</f>
        <v>0</v>
      </c>
    </row>
    <row r="862" spans="4:4">
      <c r="D862" s="543">
        <f>IFERROR(VLOOKUP(A862,Сводная!W:AA,4,0),B862)</f>
        <v>0</v>
      </c>
    </row>
    <row r="863" spans="4:4">
      <c r="D863" s="543">
        <f>IFERROR(VLOOKUP(A863,Сводная!W:AA,4,0),B863)</f>
        <v>0</v>
      </c>
    </row>
    <row r="864" spans="4:4">
      <c r="D864" s="543">
        <f>IFERROR(VLOOKUP(A864,Сводная!W:AA,4,0),B864)</f>
        <v>0</v>
      </c>
    </row>
    <row r="865" spans="4:4">
      <c r="D865" s="543">
        <f>IFERROR(VLOOKUP(A865,Сводная!W:AA,4,0),B865)</f>
        <v>0</v>
      </c>
    </row>
    <row r="866" spans="4:4">
      <c r="D866" s="543">
        <f>IFERROR(VLOOKUP(A866,Сводная!W:AA,4,0),B866)</f>
        <v>0</v>
      </c>
    </row>
    <row r="867" spans="4:4">
      <c r="D867" s="543">
        <f>IFERROR(VLOOKUP(A867,Сводная!W:AA,4,0),B867)</f>
        <v>0</v>
      </c>
    </row>
    <row r="868" spans="4:4">
      <c r="D868" s="543">
        <f>IFERROR(VLOOKUP(A868,Сводная!W:AA,4,0),B868)</f>
        <v>0</v>
      </c>
    </row>
    <row r="869" spans="4:4">
      <c r="D869" s="543">
        <f>IFERROR(VLOOKUP(A869,Сводная!W:AA,4,0),B869)</f>
        <v>0</v>
      </c>
    </row>
    <row r="870" spans="4:4">
      <c r="D870" s="543">
        <f>IFERROR(VLOOKUP(A870,Сводная!W:AA,4,0),B870)</f>
        <v>0</v>
      </c>
    </row>
    <row r="871" spans="4:4">
      <c r="D871" s="543">
        <f>IFERROR(VLOOKUP(A871,Сводная!W:AA,4,0),B871)</f>
        <v>0</v>
      </c>
    </row>
    <row r="872" spans="4:4">
      <c r="D872" s="543">
        <f>IFERROR(VLOOKUP(A872,Сводная!W:AA,4,0),B872)</f>
        <v>0</v>
      </c>
    </row>
    <row r="873" spans="4:4">
      <c r="D873" s="543">
        <f>IFERROR(VLOOKUP(A873,Сводная!W:AA,4,0),B873)</f>
        <v>0</v>
      </c>
    </row>
    <row r="874" spans="4:4">
      <c r="D874" s="543">
        <f>IFERROR(VLOOKUP(A874,Сводная!W:AA,4,0),B874)</f>
        <v>0</v>
      </c>
    </row>
    <row r="875" spans="4:4">
      <c r="D875" s="543">
        <f>IFERROR(VLOOKUP(A875,Сводная!W:AA,4,0),B875)</f>
        <v>0</v>
      </c>
    </row>
    <row r="876" spans="4:4">
      <c r="D876" s="543">
        <f>IFERROR(VLOOKUP(A876,Сводная!W:AA,4,0),B876)</f>
        <v>0</v>
      </c>
    </row>
    <row r="877" spans="4:4">
      <c r="D877" s="543">
        <f>IFERROR(VLOOKUP(A877,Сводная!W:AA,4,0),B877)</f>
        <v>0</v>
      </c>
    </row>
    <row r="878" spans="4:4">
      <c r="D878" s="543">
        <f>IFERROR(VLOOKUP(A878,Сводная!W:AA,4,0),B878)</f>
        <v>0</v>
      </c>
    </row>
    <row r="879" spans="4:4">
      <c r="D879" s="543">
        <f>IFERROR(VLOOKUP(A879,Сводная!W:AA,4,0),B879)</f>
        <v>0</v>
      </c>
    </row>
    <row r="880" spans="4:4">
      <c r="D880" s="543">
        <f>IFERROR(VLOOKUP(A880,Сводная!W:AA,4,0),B880)</f>
        <v>0</v>
      </c>
    </row>
    <row r="881" spans="4:4">
      <c r="D881" s="543">
        <f>IFERROR(VLOOKUP(A881,Сводная!W:AA,4,0),B881)</f>
        <v>0</v>
      </c>
    </row>
    <row r="882" spans="4:4">
      <c r="D882" s="543">
        <f>IFERROR(VLOOKUP(A882,Сводная!W:AA,4,0),B882)</f>
        <v>0</v>
      </c>
    </row>
    <row r="883" spans="4:4">
      <c r="D883" s="543">
        <f>IFERROR(VLOOKUP(A883,Сводная!W:AA,4,0),B883)</f>
        <v>0</v>
      </c>
    </row>
    <row r="884" spans="4:4">
      <c r="D884" s="543">
        <f>IFERROR(VLOOKUP(A884,Сводная!W:AA,4,0),B884)</f>
        <v>0</v>
      </c>
    </row>
    <row r="885" spans="4:4">
      <c r="D885" s="543">
        <f>IFERROR(VLOOKUP(A885,Сводная!W:AA,4,0),B885)</f>
        <v>0</v>
      </c>
    </row>
    <row r="886" spans="4:4">
      <c r="D886" s="543">
        <f>IFERROR(VLOOKUP(A886,Сводная!W:AA,4,0),B886)</f>
        <v>0</v>
      </c>
    </row>
    <row r="887" spans="4:4">
      <c r="D887" s="543">
        <f>IFERROR(VLOOKUP(A887,Сводная!W:AA,4,0),B887)</f>
        <v>0</v>
      </c>
    </row>
    <row r="888" spans="4:4">
      <c r="D888" s="543">
        <f>IFERROR(VLOOKUP(A888,Сводная!W:AA,4,0),B888)</f>
        <v>0</v>
      </c>
    </row>
    <row r="889" spans="4:4">
      <c r="D889" s="543">
        <f>IFERROR(VLOOKUP(A889,Сводная!W:AA,4,0),B889)</f>
        <v>0</v>
      </c>
    </row>
    <row r="890" spans="4:4">
      <c r="D890" s="543">
        <f>IFERROR(VLOOKUP(A890,Сводная!W:AA,4,0),B890)</f>
        <v>0</v>
      </c>
    </row>
    <row r="891" spans="4:4">
      <c r="D891" s="543">
        <f>IFERROR(VLOOKUP(A891,Сводная!W:AA,4,0),B891)</f>
        <v>0</v>
      </c>
    </row>
    <row r="892" spans="4:4">
      <c r="D892" s="543">
        <f>IFERROR(VLOOKUP(A892,Сводная!W:AA,4,0),B892)</f>
        <v>0</v>
      </c>
    </row>
    <row r="893" spans="4:4">
      <c r="D893" s="543">
        <f>IFERROR(VLOOKUP(A893,Сводная!W:AA,4,0),B893)</f>
        <v>0</v>
      </c>
    </row>
    <row r="894" spans="4:4">
      <c r="D894" s="543">
        <f>IFERROR(VLOOKUP(A894,Сводная!W:AA,4,0),B894)</f>
        <v>0</v>
      </c>
    </row>
    <row r="895" spans="4:4">
      <c r="D895" s="543">
        <f>IFERROR(VLOOKUP(A895,Сводная!W:AA,4,0),B895)</f>
        <v>0</v>
      </c>
    </row>
    <row r="896" spans="4:4">
      <c r="D896" s="543">
        <f>IFERROR(VLOOKUP(A896,Сводная!W:AA,4,0),B896)</f>
        <v>0</v>
      </c>
    </row>
    <row r="897" spans="4:4">
      <c r="D897" s="543">
        <f>IFERROR(VLOOKUP(A897,Сводная!W:AA,4,0),B897)</f>
        <v>0</v>
      </c>
    </row>
    <row r="898" spans="4:4">
      <c r="D898" s="543">
        <f>IFERROR(VLOOKUP(A898,Сводная!W:AA,4,0),B898)</f>
        <v>0</v>
      </c>
    </row>
    <row r="899" spans="4:4">
      <c r="D899" s="543">
        <f>IFERROR(VLOOKUP(A899,Сводная!W:AA,4,0),B899)</f>
        <v>0</v>
      </c>
    </row>
    <row r="900" spans="4:4">
      <c r="D900" s="543">
        <f>IFERROR(VLOOKUP(A900,Сводная!W:AA,4,0),B900)</f>
        <v>0</v>
      </c>
    </row>
    <row r="901" spans="4:4">
      <c r="D901" s="543">
        <f>IFERROR(VLOOKUP(A901,Сводная!W:AA,4,0),B901)</f>
        <v>0</v>
      </c>
    </row>
    <row r="902" spans="4:4">
      <c r="D902" s="543">
        <f>IFERROR(VLOOKUP(A902,Сводная!W:AA,4,0),B902)</f>
        <v>0</v>
      </c>
    </row>
    <row r="903" spans="4:4">
      <c r="D903" s="543">
        <f>IFERROR(VLOOKUP(A903,Сводная!W:AA,4,0),B903)</f>
        <v>0</v>
      </c>
    </row>
    <row r="904" spans="4:4">
      <c r="D904" s="543">
        <f>IFERROR(VLOOKUP(A904,Сводная!W:AA,4,0),B904)</f>
        <v>0</v>
      </c>
    </row>
    <row r="905" spans="4:4">
      <c r="D905" s="543">
        <f>IFERROR(VLOOKUP(A905,Сводная!W:AA,4,0),B905)</f>
        <v>0</v>
      </c>
    </row>
    <row r="906" spans="4:4">
      <c r="D906" s="543">
        <f>IFERROR(VLOOKUP(A906,Сводная!W:AA,4,0),B906)</f>
        <v>0</v>
      </c>
    </row>
    <row r="907" spans="4:4">
      <c r="D907" s="543">
        <f>IFERROR(VLOOKUP(A907,Сводная!W:AA,4,0),B907)</f>
        <v>0</v>
      </c>
    </row>
    <row r="908" spans="4:4">
      <c r="D908" s="543">
        <f>IFERROR(VLOOKUP(A908,Сводная!W:AA,4,0),B908)</f>
        <v>0</v>
      </c>
    </row>
    <row r="909" spans="4:4">
      <c r="D909" s="543">
        <f>IFERROR(VLOOKUP(A909,Сводная!W:AA,4,0),B909)</f>
        <v>0</v>
      </c>
    </row>
    <row r="910" spans="4:4">
      <c r="D910" s="543">
        <f>IFERROR(VLOOKUP(A910,Сводная!W:AA,4,0),B910)</f>
        <v>0</v>
      </c>
    </row>
    <row r="911" spans="4:4">
      <c r="D911" s="543">
        <f>IFERROR(VLOOKUP(A911,Сводная!W:AA,4,0),B911)</f>
        <v>0</v>
      </c>
    </row>
    <row r="912" spans="4:4">
      <c r="D912" s="543">
        <f>IFERROR(VLOOKUP(A912,Сводная!W:AA,4,0),B912)</f>
        <v>0</v>
      </c>
    </row>
    <row r="913" spans="4:4">
      <c r="D913" s="543">
        <f>IFERROR(VLOOKUP(A913,Сводная!W:AA,4,0),B913)</f>
        <v>0</v>
      </c>
    </row>
    <row r="914" spans="4:4">
      <c r="D914" s="543">
        <f>IFERROR(VLOOKUP(A914,Сводная!W:AA,4,0),B914)</f>
        <v>0</v>
      </c>
    </row>
    <row r="915" spans="4:4">
      <c r="D915" s="543">
        <f>IFERROR(VLOOKUP(A915,Сводная!W:AA,4,0),B915)</f>
        <v>0</v>
      </c>
    </row>
    <row r="916" spans="4:4">
      <c r="D916" s="543">
        <f>IFERROR(VLOOKUP(A916,Сводная!W:AA,4,0),B916)</f>
        <v>0</v>
      </c>
    </row>
    <row r="917" spans="4:4">
      <c r="D917" s="543">
        <f>IFERROR(VLOOKUP(A917,Сводная!W:AA,4,0),B917)</f>
        <v>0</v>
      </c>
    </row>
    <row r="918" spans="4:4">
      <c r="D918" s="543">
        <f>IFERROR(VLOOKUP(A918,Сводная!W:AA,4,0),B918)</f>
        <v>0</v>
      </c>
    </row>
    <row r="919" spans="4:4">
      <c r="D919" s="543">
        <f>IFERROR(VLOOKUP(A919,Сводная!W:AA,4,0),B919)</f>
        <v>0</v>
      </c>
    </row>
    <row r="920" spans="4:4">
      <c r="D920" s="543">
        <f>IFERROR(VLOOKUP(A920,Сводная!W:AA,4,0),B920)</f>
        <v>0</v>
      </c>
    </row>
    <row r="921" spans="4:4">
      <c r="D921" s="543">
        <f>IFERROR(VLOOKUP(A921,Сводная!W:AA,4,0),B921)</f>
        <v>0</v>
      </c>
    </row>
    <row r="922" spans="4:4">
      <c r="D922" s="543">
        <f>IFERROR(VLOOKUP(A922,Сводная!W:AA,4,0),B922)</f>
        <v>0</v>
      </c>
    </row>
    <row r="923" spans="4:4">
      <c r="D923" s="543">
        <f>IFERROR(VLOOKUP(A923,Сводная!W:AA,4,0),B923)</f>
        <v>0</v>
      </c>
    </row>
    <row r="924" spans="4:4">
      <c r="D924" s="543">
        <f>IFERROR(VLOOKUP(A924,Сводная!W:AA,4,0),B924)</f>
        <v>0</v>
      </c>
    </row>
    <row r="925" spans="4:4">
      <c r="D925" s="543">
        <f>IFERROR(VLOOKUP(A925,Сводная!W:AA,4,0),B925)</f>
        <v>0</v>
      </c>
    </row>
    <row r="926" spans="4:4">
      <c r="D926" s="543">
        <f>IFERROR(VLOOKUP(A926,Сводная!W:AA,4,0),B926)</f>
        <v>0</v>
      </c>
    </row>
    <row r="927" spans="4:4">
      <c r="D927" s="543">
        <f>IFERROR(VLOOKUP(A927,Сводная!W:AA,4,0),B927)</f>
        <v>0</v>
      </c>
    </row>
    <row r="928" spans="4:4">
      <c r="D928" s="543">
        <f>IFERROR(VLOOKUP(A928,Сводная!W:AA,4,0),B928)</f>
        <v>0</v>
      </c>
    </row>
    <row r="929" spans="4:4">
      <c r="D929" s="543">
        <f>IFERROR(VLOOKUP(A929,Сводная!W:AA,4,0),B929)</f>
        <v>0</v>
      </c>
    </row>
    <row r="930" spans="4:4">
      <c r="D930" s="543">
        <f>IFERROR(VLOOKUP(A930,Сводная!W:AA,4,0),B930)</f>
        <v>0</v>
      </c>
    </row>
    <row r="931" spans="4:4">
      <c r="D931" s="543">
        <f>IFERROR(VLOOKUP(A931,Сводная!W:AA,4,0),B931)</f>
        <v>0</v>
      </c>
    </row>
    <row r="932" spans="4:4">
      <c r="D932" s="543">
        <f>IFERROR(VLOOKUP(A932,Сводная!W:AA,4,0),B932)</f>
        <v>0</v>
      </c>
    </row>
    <row r="933" spans="4:4">
      <c r="D933" s="543">
        <f>IFERROR(VLOOKUP(A933,Сводная!W:AA,4,0),B933)</f>
        <v>0</v>
      </c>
    </row>
    <row r="934" spans="4:4">
      <c r="D934" s="543">
        <f>IFERROR(VLOOKUP(A934,Сводная!W:AA,4,0),B934)</f>
        <v>0</v>
      </c>
    </row>
    <row r="935" spans="4:4">
      <c r="D935" s="543">
        <f>IFERROR(VLOOKUP(A935,Сводная!W:AA,4,0),B935)</f>
        <v>0</v>
      </c>
    </row>
    <row r="936" spans="4:4">
      <c r="D936" s="543">
        <f>IFERROR(VLOOKUP(A936,Сводная!W:AA,4,0),B936)</f>
        <v>0</v>
      </c>
    </row>
    <row r="937" spans="4:4">
      <c r="D937" s="543">
        <f>IFERROR(VLOOKUP(A937,Сводная!W:AA,4,0),B937)</f>
        <v>0</v>
      </c>
    </row>
    <row r="938" spans="4:4">
      <c r="D938" s="543">
        <f>IFERROR(VLOOKUP(A938,Сводная!W:AA,4,0),B938)</f>
        <v>0</v>
      </c>
    </row>
    <row r="939" spans="4:4">
      <c r="D939" s="543">
        <f>IFERROR(VLOOKUP(A939,Сводная!W:AA,4,0),B939)</f>
        <v>0</v>
      </c>
    </row>
    <row r="940" spans="4:4">
      <c r="D940" s="543">
        <f>IFERROR(VLOOKUP(A940,Сводная!W:AA,4,0),B940)</f>
        <v>0</v>
      </c>
    </row>
    <row r="941" spans="4:4">
      <c r="D941" s="543">
        <f>IFERROR(VLOOKUP(A941,Сводная!W:AA,4,0),B941)</f>
        <v>0</v>
      </c>
    </row>
    <row r="942" spans="4:4">
      <c r="D942" s="543">
        <f>IFERROR(VLOOKUP(A942,Сводная!W:AA,4,0),B942)</f>
        <v>0</v>
      </c>
    </row>
    <row r="943" spans="4:4">
      <c r="D943" s="543">
        <f>IFERROR(VLOOKUP(A943,Сводная!W:AA,4,0),B943)</f>
        <v>0</v>
      </c>
    </row>
    <row r="944" spans="4:4">
      <c r="D944" s="543">
        <f>IFERROR(VLOOKUP(A944,Сводная!W:AA,4,0),B944)</f>
        <v>0</v>
      </c>
    </row>
    <row r="945" spans="4:4">
      <c r="D945" s="543">
        <f>IFERROR(VLOOKUP(A945,Сводная!W:AA,4,0),B945)</f>
        <v>0</v>
      </c>
    </row>
    <row r="946" spans="4:4">
      <c r="D946" s="543">
        <f>IFERROR(VLOOKUP(A946,Сводная!W:AA,4,0),B946)</f>
        <v>0</v>
      </c>
    </row>
    <row r="947" spans="4:4">
      <c r="D947" s="543">
        <f>IFERROR(VLOOKUP(A947,Сводная!W:AA,4,0),B947)</f>
        <v>0</v>
      </c>
    </row>
    <row r="948" spans="4:4">
      <c r="D948" s="543">
        <f>IFERROR(VLOOKUP(A948,Сводная!W:AA,4,0),B948)</f>
        <v>0</v>
      </c>
    </row>
    <row r="949" spans="4:4">
      <c r="D949" s="543">
        <f>IFERROR(VLOOKUP(A949,Сводная!W:AA,4,0),B949)</f>
        <v>0</v>
      </c>
    </row>
    <row r="950" spans="4:4">
      <c r="D950" s="543">
        <f>IFERROR(VLOOKUP(A950,Сводная!W:AA,4,0),B950)</f>
        <v>0</v>
      </c>
    </row>
    <row r="951" spans="4:4">
      <c r="D951" s="543">
        <f>IFERROR(VLOOKUP(A951,Сводная!W:AA,4,0),B951)</f>
        <v>0</v>
      </c>
    </row>
    <row r="952" spans="4:4">
      <c r="D952" s="543">
        <f>IFERROR(VLOOKUP(A952,Сводная!W:AA,4,0),B952)</f>
        <v>0</v>
      </c>
    </row>
    <row r="953" spans="4:4">
      <c r="D953" s="543">
        <f>IFERROR(VLOOKUP(A953,Сводная!W:AA,4,0),B953)</f>
        <v>0</v>
      </c>
    </row>
    <row r="954" spans="4:4">
      <c r="D954" s="543">
        <f>IFERROR(VLOOKUP(A954,Сводная!W:AA,4,0),B954)</f>
        <v>0</v>
      </c>
    </row>
    <row r="955" spans="4:4">
      <c r="D955" s="543">
        <f>IFERROR(VLOOKUP(A955,Сводная!W:AA,4,0),B955)</f>
        <v>0</v>
      </c>
    </row>
    <row r="956" spans="4:4">
      <c r="D956" s="543">
        <f>IFERROR(VLOOKUP(A956,Сводная!W:AA,4,0),B956)</f>
        <v>0</v>
      </c>
    </row>
    <row r="957" spans="4:4">
      <c r="D957" s="543">
        <f>IFERROR(VLOOKUP(A957,Сводная!W:AA,4,0),B957)</f>
        <v>0</v>
      </c>
    </row>
    <row r="958" spans="4:4">
      <c r="D958" s="543">
        <f>IFERROR(VLOOKUP(A958,Сводная!W:AA,4,0),B958)</f>
        <v>0</v>
      </c>
    </row>
    <row r="959" spans="4:4">
      <c r="D959" s="543">
        <f>IFERROR(VLOOKUP(A959,Сводная!W:AA,4,0),B959)</f>
        <v>0</v>
      </c>
    </row>
    <row r="960" spans="4:4">
      <c r="D960" s="543">
        <f>IFERROR(VLOOKUP(A960,Сводная!W:AA,4,0),B960)</f>
        <v>0</v>
      </c>
    </row>
    <row r="961" spans="4:4">
      <c r="D961" s="543">
        <f>IFERROR(VLOOKUP(A961,Сводная!W:AA,4,0),B961)</f>
        <v>0</v>
      </c>
    </row>
    <row r="962" spans="4:4">
      <c r="D962" s="543">
        <f>IFERROR(VLOOKUP(A962,Сводная!W:AA,4,0),B962)</f>
        <v>0</v>
      </c>
    </row>
    <row r="963" spans="4:4">
      <c r="D963" s="543">
        <f>IFERROR(VLOOKUP(A963,Сводная!W:AA,4,0),B963)</f>
        <v>0</v>
      </c>
    </row>
    <row r="964" spans="4:4">
      <c r="D964" s="543">
        <f>IFERROR(VLOOKUP(A964,Сводная!W:AA,4,0),B964)</f>
        <v>0</v>
      </c>
    </row>
    <row r="965" spans="4:4">
      <c r="D965" s="543">
        <f>IFERROR(VLOOKUP(A965,Сводная!W:AA,4,0),B965)</f>
        <v>0</v>
      </c>
    </row>
    <row r="966" spans="4:4">
      <c r="D966" s="543">
        <f>IFERROR(VLOOKUP(A966,Сводная!W:AA,4,0),B966)</f>
        <v>0</v>
      </c>
    </row>
    <row r="967" spans="4:4">
      <c r="D967" s="543">
        <f>IFERROR(VLOOKUP(A967,Сводная!W:AA,4,0),B967)</f>
        <v>0</v>
      </c>
    </row>
    <row r="968" spans="4:4">
      <c r="D968" s="543">
        <f>IFERROR(VLOOKUP(A968,Сводная!W:AA,4,0),B968)</f>
        <v>0</v>
      </c>
    </row>
    <row r="969" spans="4:4">
      <c r="D969" s="543">
        <f>IFERROR(VLOOKUP(A969,Сводная!W:AA,4,0),B969)</f>
        <v>0</v>
      </c>
    </row>
    <row r="970" spans="4:4">
      <c r="D970" s="543">
        <f>IFERROR(VLOOKUP(A970,Сводная!W:AA,4,0),B970)</f>
        <v>0</v>
      </c>
    </row>
    <row r="971" spans="4:4">
      <c r="D971" s="543">
        <f>IFERROR(VLOOKUP(A971,Сводная!W:AA,4,0),B971)</f>
        <v>0</v>
      </c>
    </row>
    <row r="972" spans="4:4">
      <c r="D972" s="543">
        <f>IFERROR(VLOOKUP(A972,Сводная!W:AA,4,0),B972)</f>
        <v>0</v>
      </c>
    </row>
    <row r="973" spans="4:4">
      <c r="D973" s="543">
        <f>IFERROR(VLOOKUP(A973,Сводная!W:AA,4,0),B973)</f>
        <v>0</v>
      </c>
    </row>
    <row r="974" spans="4:4">
      <c r="D974" s="543">
        <f>IFERROR(VLOOKUP(A974,Сводная!W:AA,4,0),B974)</f>
        <v>0</v>
      </c>
    </row>
    <row r="975" spans="4:4">
      <c r="D975" s="543">
        <f>IFERROR(VLOOKUP(A975,Сводная!W:AA,4,0),B975)</f>
        <v>0</v>
      </c>
    </row>
    <row r="976" spans="4:4">
      <c r="D976" s="543">
        <f>IFERROR(VLOOKUP(A976,Сводная!W:AA,4,0),B976)</f>
        <v>0</v>
      </c>
    </row>
    <row r="977" spans="4:4">
      <c r="D977" s="543">
        <f>IFERROR(VLOOKUP(A977,Сводная!W:AA,4,0),B977)</f>
        <v>0</v>
      </c>
    </row>
    <row r="978" spans="4:4">
      <c r="D978" s="543">
        <f>IFERROR(VLOOKUP(A978,Сводная!W:AA,4,0),B978)</f>
        <v>0</v>
      </c>
    </row>
    <row r="979" spans="4:4">
      <c r="D979" s="543">
        <f>IFERROR(VLOOKUP(A979,Сводная!W:AA,4,0),B979)</f>
        <v>0</v>
      </c>
    </row>
    <row r="980" spans="4:4">
      <c r="D980" s="543">
        <f>IFERROR(VLOOKUP(A980,Сводная!W:AA,4,0),B980)</f>
        <v>0</v>
      </c>
    </row>
    <row r="981" spans="4:4">
      <c r="D981" s="543">
        <f>IFERROR(VLOOKUP(A981,Сводная!W:AA,4,0),B981)</f>
        <v>0</v>
      </c>
    </row>
    <row r="982" spans="4:4">
      <c r="D982" s="543">
        <f>IFERROR(VLOOKUP(A982,Сводная!W:AA,4,0),B982)</f>
        <v>0</v>
      </c>
    </row>
    <row r="983" spans="4:4">
      <c r="D983" s="543">
        <f>IFERROR(VLOOKUP(A983,Сводная!W:AA,4,0),B983)</f>
        <v>0</v>
      </c>
    </row>
    <row r="984" spans="4:4">
      <c r="D984" s="543">
        <f>IFERROR(VLOOKUP(A984,Сводная!W:AA,4,0),B984)</f>
        <v>0</v>
      </c>
    </row>
    <row r="985" spans="4:4">
      <c r="D985" s="543">
        <f>IFERROR(VLOOKUP(A985,Сводная!W:AA,4,0),B985)</f>
        <v>0</v>
      </c>
    </row>
    <row r="986" spans="4:4">
      <c r="D986" s="543">
        <f>IFERROR(VLOOKUP(A986,Сводная!W:AA,4,0),B986)</f>
        <v>0</v>
      </c>
    </row>
    <row r="987" spans="4:4">
      <c r="D987" s="543">
        <f>IFERROR(VLOOKUP(A987,Сводная!W:AA,4,0),B987)</f>
        <v>0</v>
      </c>
    </row>
    <row r="988" spans="4:4">
      <c r="D988" s="543">
        <f>IFERROR(VLOOKUP(A988,Сводная!W:AA,4,0),B988)</f>
        <v>0</v>
      </c>
    </row>
    <row r="989" spans="4:4">
      <c r="D989" s="543">
        <f>IFERROR(VLOOKUP(A989,Сводная!W:AA,4,0),B989)</f>
        <v>0</v>
      </c>
    </row>
    <row r="990" spans="4:4">
      <c r="D990" s="543">
        <f>IFERROR(VLOOKUP(A990,Сводная!W:AA,4,0),B990)</f>
        <v>0</v>
      </c>
    </row>
    <row r="991" spans="4:4">
      <c r="D991" s="543">
        <f>IFERROR(VLOOKUP(A991,Сводная!W:AA,4,0),B991)</f>
        <v>0</v>
      </c>
    </row>
    <row r="992" spans="4:4">
      <c r="D992" s="543">
        <f>IFERROR(VLOOKUP(A992,Сводная!W:AA,4,0),B992)</f>
        <v>0</v>
      </c>
    </row>
    <row r="993" spans="4:4">
      <c r="D993" s="543">
        <f>IFERROR(VLOOKUP(A993,Сводная!W:AA,4,0),B993)</f>
        <v>0</v>
      </c>
    </row>
    <row r="994" spans="4:4">
      <c r="D994" s="543">
        <f>IFERROR(VLOOKUP(A994,Сводная!W:AA,4,0),B994)</f>
        <v>0</v>
      </c>
    </row>
    <row r="995" spans="4:4">
      <c r="D995" s="543">
        <f>IFERROR(VLOOKUP(A995,Сводная!W:AA,4,0),B995)</f>
        <v>0</v>
      </c>
    </row>
    <row r="996" spans="4:4">
      <c r="D996" s="543">
        <f>IFERROR(VLOOKUP(A996,Сводная!W:AA,4,0),B996)</f>
        <v>0</v>
      </c>
    </row>
    <row r="997" spans="4:4">
      <c r="D997" s="543">
        <f>IFERROR(VLOOKUP(A997,Сводная!W:AA,4,0),B997)</f>
        <v>0</v>
      </c>
    </row>
    <row r="998" spans="4:4">
      <c r="D998" s="543">
        <f>IFERROR(VLOOKUP(A998,Сводная!W:AA,4,0),B998)</f>
        <v>0</v>
      </c>
    </row>
    <row r="999" spans="4:4">
      <c r="D999" s="543">
        <f>IFERROR(VLOOKUP(A999,Сводная!W:AA,4,0),B999)</f>
        <v>0</v>
      </c>
    </row>
    <row r="1000" spans="4:4">
      <c r="D1000" s="543">
        <f>IFERROR(VLOOKUP(A1000,Сводная!W:AA,4,0),B1000)</f>
        <v>0</v>
      </c>
    </row>
    <row r="1001" spans="4:4">
      <c r="D1001" s="543">
        <f>IFERROR(VLOOKUP(A1001,Сводная!W:AA,4,0),B1001)</f>
        <v>0</v>
      </c>
    </row>
    <row r="1002" spans="4:4">
      <c r="D1002" s="543">
        <f>IFERROR(VLOOKUP(A1002,Сводная!W:AA,4,0),B1002)</f>
        <v>0</v>
      </c>
    </row>
    <row r="1003" spans="4:4">
      <c r="D1003" s="543">
        <f>IFERROR(VLOOKUP(A1003,Сводная!W:AA,4,0),B1003)</f>
        <v>0</v>
      </c>
    </row>
    <row r="1004" spans="4:4">
      <c r="D1004" s="543">
        <f>IFERROR(VLOOKUP(A1004,Сводная!W:AA,4,0),B1004)</f>
        <v>0</v>
      </c>
    </row>
    <row r="1005" spans="4:4">
      <c r="D1005" s="543">
        <f>IFERROR(VLOOKUP(A1005,Сводная!W:AA,4,0),B1005)</f>
        <v>0</v>
      </c>
    </row>
    <row r="1006" spans="4:4">
      <c r="D1006" s="543">
        <f>IFERROR(VLOOKUP(A1006,Сводная!W:AA,4,0),B1006)</f>
        <v>0</v>
      </c>
    </row>
    <row r="1007" spans="4:4">
      <c r="D1007" s="543">
        <f>IFERROR(VLOOKUP(A1007,Сводная!W:AA,4,0),B1007)</f>
        <v>0</v>
      </c>
    </row>
    <row r="1008" spans="4:4">
      <c r="D1008" s="543">
        <f>IFERROR(VLOOKUP(A1008,Сводная!W:AA,4,0),B1008)</f>
        <v>0</v>
      </c>
    </row>
    <row r="1009" spans="4:4">
      <c r="D1009" s="543">
        <f>IFERROR(VLOOKUP(A1009,Сводная!W:AA,4,0),B1009)</f>
        <v>0</v>
      </c>
    </row>
    <row r="1010" spans="4:4">
      <c r="D1010" s="543">
        <f>IFERROR(VLOOKUP(A1010,Сводная!W:AA,4,0),B1010)</f>
        <v>0</v>
      </c>
    </row>
    <row r="1011" spans="4:4">
      <c r="D1011" s="543">
        <f>IFERROR(VLOOKUP(A1011,Сводная!W:AA,4,0),B1011)</f>
        <v>0</v>
      </c>
    </row>
    <row r="1012" spans="4:4">
      <c r="D1012" s="543">
        <f>IFERROR(VLOOKUP(A1012,Сводная!W:AA,4,0),B1012)</f>
        <v>0</v>
      </c>
    </row>
    <row r="1013" spans="4:4">
      <c r="D1013" s="543">
        <f>IFERROR(VLOOKUP(A1013,Сводная!W:AA,4,0),B1013)</f>
        <v>0</v>
      </c>
    </row>
    <row r="1014" spans="4:4">
      <c r="D1014" s="543">
        <f>IFERROR(VLOOKUP(A1014,Сводная!W:AA,4,0),B1014)</f>
        <v>0</v>
      </c>
    </row>
    <row r="1015" spans="4:4">
      <c r="D1015" s="543">
        <f>IFERROR(VLOOKUP(A1015,Сводная!W:AA,4,0),B1015)</f>
        <v>0</v>
      </c>
    </row>
    <row r="1016" spans="4:4">
      <c r="D1016" s="543">
        <f>IFERROR(VLOOKUP(A1016,Сводная!W:AA,4,0),B1016)</f>
        <v>0</v>
      </c>
    </row>
    <row r="1017" spans="4:4">
      <c r="D1017" s="543">
        <f>IFERROR(VLOOKUP(A1017,Сводная!W:AA,4,0),B1017)</f>
        <v>0</v>
      </c>
    </row>
    <row r="1018" spans="4:4">
      <c r="D1018" s="543">
        <f>IFERROR(VLOOKUP(A1018,Сводная!W:AA,4,0),B1018)</f>
        <v>0</v>
      </c>
    </row>
    <row r="1019" spans="4:4">
      <c r="D1019" s="543">
        <f>IFERROR(VLOOKUP(A1019,Сводная!W:AA,4,0),B1019)</f>
        <v>0</v>
      </c>
    </row>
    <row r="1020" spans="4:4">
      <c r="D1020" s="543">
        <f>IFERROR(VLOOKUP(A1020,Сводная!W:AA,4,0),B1020)</f>
        <v>0</v>
      </c>
    </row>
    <row r="1021" spans="4:4">
      <c r="D1021" s="543">
        <f>IFERROR(VLOOKUP(A1021,Сводная!W:AA,4,0),B1021)</f>
        <v>0</v>
      </c>
    </row>
    <row r="1022" spans="4:4">
      <c r="D1022" s="543">
        <f>IFERROR(VLOOKUP(A1022,Сводная!W:AA,4,0),B1022)</f>
        <v>0</v>
      </c>
    </row>
    <row r="1023" spans="4:4">
      <c r="D1023" s="543">
        <f>IFERROR(VLOOKUP(A1023,Сводная!W:AA,4,0),B1023)</f>
        <v>0</v>
      </c>
    </row>
    <row r="1024" spans="4:4">
      <c r="D1024" s="543">
        <f>IFERROR(VLOOKUP(A1024,Сводная!W:AA,4,0),B1024)</f>
        <v>0</v>
      </c>
    </row>
    <row r="1025" spans="4:4">
      <c r="D1025" s="543">
        <f>IFERROR(VLOOKUP(A1025,Сводная!W:AA,4,0),B1025)</f>
        <v>0</v>
      </c>
    </row>
    <row r="1026" spans="4:4">
      <c r="D1026" s="543">
        <f>IFERROR(VLOOKUP(A1026,Сводная!W:AA,4,0),B1026)</f>
        <v>0</v>
      </c>
    </row>
    <row r="1027" spans="4:4">
      <c r="D1027" s="543">
        <f>IFERROR(VLOOKUP(A1027,Сводная!W:AA,4,0),B1027)</f>
        <v>0</v>
      </c>
    </row>
    <row r="1028" spans="4:4">
      <c r="D1028" s="543">
        <f>IFERROR(VLOOKUP(A1028,Сводная!W:AA,4,0),B1028)</f>
        <v>0</v>
      </c>
    </row>
    <row r="1029" spans="4:4">
      <c r="D1029" s="543">
        <f>IFERROR(VLOOKUP(A1029,Сводная!W:AA,4,0),B1029)</f>
        <v>0</v>
      </c>
    </row>
    <row r="1030" spans="4:4">
      <c r="D1030" s="543">
        <f>IFERROR(VLOOKUP(A1030,Сводная!W:AA,4,0),B1030)</f>
        <v>0</v>
      </c>
    </row>
    <row r="1031" spans="4:4">
      <c r="D1031" s="543">
        <f>IFERROR(VLOOKUP(A1031,Сводная!W:AA,4,0),B1031)</f>
        <v>0</v>
      </c>
    </row>
    <row r="1032" spans="4:4">
      <c r="D1032" s="543">
        <f>IFERROR(VLOOKUP(A1032,Сводная!W:AA,4,0),B1032)</f>
        <v>0</v>
      </c>
    </row>
    <row r="1033" spans="4:4">
      <c r="D1033" s="543">
        <f>IFERROR(VLOOKUP(A1033,Сводная!W:AA,4,0),B1033)</f>
        <v>0</v>
      </c>
    </row>
    <row r="1034" spans="4:4">
      <c r="D1034" s="543">
        <f>IFERROR(VLOOKUP(A1034,Сводная!W:AA,4,0),B1034)</f>
        <v>0</v>
      </c>
    </row>
    <row r="1035" spans="4:4">
      <c r="D1035" s="543">
        <f>IFERROR(VLOOKUP(A1035,Сводная!W:AA,4,0),B1035)</f>
        <v>0</v>
      </c>
    </row>
    <row r="1036" spans="4:4">
      <c r="D1036" s="543">
        <f>IFERROR(VLOOKUP(A1036,Сводная!W:AA,4,0),B1036)</f>
        <v>0</v>
      </c>
    </row>
    <row r="1037" spans="4:4">
      <c r="D1037" s="543">
        <f>IFERROR(VLOOKUP(A1037,Сводная!W:AA,4,0),B1037)</f>
        <v>0</v>
      </c>
    </row>
    <row r="1038" spans="4:4">
      <c r="D1038" s="543">
        <f>IFERROR(VLOOKUP(A1038,Сводная!W:AA,4,0),B1038)</f>
        <v>0</v>
      </c>
    </row>
    <row r="1039" spans="4:4">
      <c r="D1039" s="543">
        <f>IFERROR(VLOOKUP(A1039,Сводная!W:AA,4,0),B1039)</f>
        <v>0</v>
      </c>
    </row>
    <row r="1040" spans="4:4">
      <c r="D1040" s="543">
        <f>IFERROR(VLOOKUP(A1040,Сводная!W:AA,4,0),B1040)</f>
        <v>0</v>
      </c>
    </row>
    <row r="1041" spans="4:4">
      <c r="D1041" s="543">
        <f>IFERROR(VLOOKUP(A1041,Сводная!W:AA,4,0),B1041)</f>
        <v>0</v>
      </c>
    </row>
    <row r="1042" spans="4:4">
      <c r="D1042" s="543">
        <f>IFERROR(VLOOKUP(A1042,Сводная!W:AA,4,0),B1042)</f>
        <v>0</v>
      </c>
    </row>
    <row r="1043" spans="4:4">
      <c r="D1043" s="543">
        <f>IFERROR(VLOOKUP(A1043,Сводная!W:AA,4,0),B1043)</f>
        <v>0</v>
      </c>
    </row>
    <row r="1044" spans="4:4">
      <c r="D1044" s="543">
        <f>IFERROR(VLOOKUP(A1044,Сводная!W:AA,4,0),B1044)</f>
        <v>0</v>
      </c>
    </row>
    <row r="1045" spans="4:4">
      <c r="D1045" s="543">
        <f>IFERROR(VLOOKUP(A1045,Сводная!W:AA,4,0),B1045)</f>
        <v>0</v>
      </c>
    </row>
    <row r="1046" spans="4:4">
      <c r="D1046" s="543">
        <f>IFERROR(VLOOKUP(A1046,Сводная!W:AA,4,0),B1046)</f>
        <v>0</v>
      </c>
    </row>
    <row r="1047" spans="4:4">
      <c r="D1047" s="543">
        <f>IFERROR(VLOOKUP(A1047,Сводная!W:AA,4,0),B1047)</f>
        <v>0</v>
      </c>
    </row>
    <row r="1048" spans="4:4">
      <c r="D1048" s="543">
        <f>IFERROR(VLOOKUP(A1048,Сводная!W:AA,4,0),B1048)</f>
        <v>0</v>
      </c>
    </row>
    <row r="1049" spans="4:4">
      <c r="D1049" s="543">
        <f>IFERROR(VLOOKUP(A1049,Сводная!W:AA,4,0),B1049)</f>
        <v>0</v>
      </c>
    </row>
    <row r="1050" spans="4:4">
      <c r="D1050" s="543">
        <f>IFERROR(VLOOKUP(A1050,Сводная!W:AA,4,0),B1050)</f>
        <v>0</v>
      </c>
    </row>
    <row r="1051" spans="4:4">
      <c r="D1051" s="543">
        <f>IFERROR(VLOOKUP(A1051,Сводная!W:AA,4,0),B1051)</f>
        <v>0</v>
      </c>
    </row>
    <row r="1052" spans="4:4">
      <c r="D1052" s="543">
        <f>IFERROR(VLOOKUP(A1052,Сводная!W:AA,4,0),B1052)</f>
        <v>0</v>
      </c>
    </row>
    <row r="1053" spans="4:4">
      <c r="D1053" s="543">
        <f>IFERROR(VLOOKUP(A1053,Сводная!W:AA,4,0),B1053)</f>
        <v>0</v>
      </c>
    </row>
    <row r="1054" spans="4:4">
      <c r="D1054" s="543">
        <f>IFERROR(VLOOKUP(A1054,Сводная!W:AA,4,0),B1054)</f>
        <v>0</v>
      </c>
    </row>
    <row r="1055" spans="4:4">
      <c r="D1055" s="543">
        <f>IFERROR(VLOOKUP(A1055,Сводная!W:AA,4,0),B1055)</f>
        <v>0</v>
      </c>
    </row>
    <row r="1056" spans="4:4">
      <c r="D1056" s="543">
        <f>IFERROR(VLOOKUP(A1056,Сводная!W:AA,4,0),B1056)</f>
        <v>0</v>
      </c>
    </row>
    <row r="1057" spans="4:4">
      <c r="D1057" s="543">
        <f>IFERROR(VLOOKUP(A1057,Сводная!W:AA,4,0),B1057)</f>
        <v>0</v>
      </c>
    </row>
    <row r="1058" spans="4:4">
      <c r="D1058" s="543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65"/>
    </sheetView>
  </sheetViews>
  <sheetFormatPr defaultRowHeight="12.75"/>
  <sheetData>
    <row r="1" spans="1:1">
      <c r="A1" t="s">
        <v>2178</v>
      </c>
    </row>
    <row r="2" spans="1:1">
      <c r="A2" s="578" t="s">
        <v>2179</v>
      </c>
    </row>
    <row r="3" spans="1:1">
      <c r="A3" s="578" t="s">
        <v>2265</v>
      </c>
    </row>
    <row r="4" spans="1:1">
      <c r="A4" s="578" t="s">
        <v>2180</v>
      </c>
    </row>
    <row r="5" spans="1:1">
      <c r="A5" s="578" t="s">
        <v>272</v>
      </c>
    </row>
    <row r="6" spans="1:1">
      <c r="A6" s="578" t="s">
        <v>273</v>
      </c>
    </row>
    <row r="7" spans="1:1">
      <c r="A7" s="578" t="s">
        <v>274</v>
      </c>
    </row>
    <row r="8" spans="1:1">
      <c r="A8" s="578" t="s">
        <v>275</v>
      </c>
    </row>
    <row r="9" spans="1:1">
      <c r="A9" s="578" t="s">
        <v>276</v>
      </c>
    </row>
    <row r="10" spans="1:1">
      <c r="A10" s="578" t="s">
        <v>277</v>
      </c>
    </row>
    <row r="11" spans="1:1">
      <c r="A11" s="578" t="s">
        <v>177</v>
      </c>
    </row>
    <row r="12" spans="1:1">
      <c r="A12" s="578" t="s">
        <v>178</v>
      </c>
    </row>
    <row r="13" spans="1:1">
      <c r="A13" s="578" t="s">
        <v>2181</v>
      </c>
    </row>
    <row r="14" spans="1:1">
      <c r="A14" s="578" t="s">
        <v>2182</v>
      </c>
    </row>
    <row r="15" spans="1:1">
      <c r="A15" s="578" t="s">
        <v>322</v>
      </c>
    </row>
    <row r="16" spans="1:1">
      <c r="A16" s="578" t="s">
        <v>2183</v>
      </c>
    </row>
    <row r="17" spans="1:1">
      <c r="A17" s="578" t="s">
        <v>278</v>
      </c>
    </row>
    <row r="18" spans="1:1">
      <c r="A18" s="578" t="s">
        <v>2184</v>
      </c>
    </row>
    <row r="19" spans="1:1">
      <c r="A19" s="578" t="s">
        <v>323</v>
      </c>
    </row>
    <row r="20" spans="1:1">
      <c r="A20" s="578" t="s">
        <v>324</v>
      </c>
    </row>
    <row r="21" spans="1:1">
      <c r="A21" s="578" t="s">
        <v>179</v>
      </c>
    </row>
    <row r="22" spans="1:1">
      <c r="A22" s="578" t="s">
        <v>180</v>
      </c>
    </row>
    <row r="23" spans="1:1">
      <c r="A23" s="578" t="s">
        <v>2185</v>
      </c>
    </row>
    <row r="24" spans="1:1">
      <c r="A24" s="578" t="s">
        <v>181</v>
      </c>
    </row>
    <row r="25" spans="1:1">
      <c r="A25" s="578" t="s">
        <v>182</v>
      </c>
    </row>
    <row r="26" spans="1:1">
      <c r="A26" s="578" t="s">
        <v>183</v>
      </c>
    </row>
    <row r="27" spans="1:1">
      <c r="A27" s="578" t="s">
        <v>184</v>
      </c>
    </row>
    <row r="28" spans="1:1">
      <c r="A28" s="578" t="s">
        <v>185</v>
      </c>
    </row>
    <row r="29" spans="1:1">
      <c r="A29" s="578" t="s">
        <v>186</v>
      </c>
    </row>
    <row r="30" spans="1:1">
      <c r="A30" s="578" t="s">
        <v>187</v>
      </c>
    </row>
    <row r="31" spans="1:1">
      <c r="A31" s="578" t="s">
        <v>188</v>
      </c>
    </row>
    <row r="32" spans="1:1">
      <c r="A32" s="578" t="s">
        <v>189</v>
      </c>
    </row>
    <row r="33" spans="1:1">
      <c r="A33" s="578" t="s">
        <v>2263</v>
      </c>
    </row>
    <row r="34" spans="1:1">
      <c r="A34" s="578" t="s">
        <v>279</v>
      </c>
    </row>
    <row r="35" spans="1:1">
      <c r="A35" s="578" t="s">
        <v>2186</v>
      </c>
    </row>
    <row r="36" spans="1:1">
      <c r="A36" s="578" t="s">
        <v>2266</v>
      </c>
    </row>
    <row r="37" spans="1:1">
      <c r="A37" s="578" t="s">
        <v>2187</v>
      </c>
    </row>
    <row r="38" spans="1:1">
      <c r="A38" s="578" t="s">
        <v>2188</v>
      </c>
    </row>
    <row r="39" spans="1:1">
      <c r="A39" s="578" t="s">
        <v>2189</v>
      </c>
    </row>
    <row r="40" spans="1:1">
      <c r="A40" s="578" t="s">
        <v>2190</v>
      </c>
    </row>
    <row r="41" spans="1:1">
      <c r="A41" s="578" t="s">
        <v>2191</v>
      </c>
    </row>
    <row r="42" spans="1:1">
      <c r="A42" s="578" t="s">
        <v>280</v>
      </c>
    </row>
    <row r="43" spans="1:1">
      <c r="A43" s="578" t="s">
        <v>281</v>
      </c>
    </row>
    <row r="44" spans="1:1">
      <c r="A44" s="578" t="s">
        <v>282</v>
      </c>
    </row>
    <row r="45" spans="1:1">
      <c r="A45" s="578" t="s">
        <v>2192</v>
      </c>
    </row>
    <row r="46" spans="1:1">
      <c r="A46" s="578" t="s">
        <v>190</v>
      </c>
    </row>
    <row r="47" spans="1:1">
      <c r="A47" s="578" t="s">
        <v>325</v>
      </c>
    </row>
    <row r="48" spans="1:1">
      <c r="A48" s="578" t="s">
        <v>205</v>
      </c>
    </row>
    <row r="49" spans="1:1">
      <c r="A49" s="578" t="s">
        <v>2193</v>
      </c>
    </row>
    <row r="50" spans="1:1">
      <c r="A50" s="578" t="s">
        <v>2194</v>
      </c>
    </row>
    <row r="51" spans="1:1">
      <c r="A51" s="578" t="s">
        <v>2267</v>
      </c>
    </row>
    <row r="52" spans="1:1">
      <c r="A52" s="578" t="s">
        <v>2268</v>
      </c>
    </row>
    <row r="53" spans="1:1">
      <c r="A53" s="578" t="s">
        <v>326</v>
      </c>
    </row>
    <row r="54" spans="1:1">
      <c r="A54" s="578" t="s">
        <v>327</v>
      </c>
    </row>
    <row r="55" spans="1:1">
      <c r="A55" s="578" t="s">
        <v>328</v>
      </c>
    </row>
    <row r="56" spans="1:1">
      <c r="A56" s="578" t="s">
        <v>329</v>
      </c>
    </row>
    <row r="57" spans="1:1">
      <c r="A57" s="578" t="s">
        <v>2269</v>
      </c>
    </row>
    <row r="58" spans="1:1">
      <c r="A58" s="578" t="s">
        <v>191</v>
      </c>
    </row>
    <row r="59" spans="1:1">
      <c r="A59" s="578" t="s">
        <v>2195</v>
      </c>
    </row>
    <row r="60" spans="1:1">
      <c r="A60" s="578" t="s">
        <v>2270</v>
      </c>
    </row>
    <row r="61" spans="1:1">
      <c r="A61" s="578" t="s">
        <v>2196</v>
      </c>
    </row>
    <row r="62" spans="1:1">
      <c r="A62" s="578" t="s">
        <v>2197</v>
      </c>
    </row>
    <row r="63" spans="1:1">
      <c r="A63" s="578" t="s">
        <v>2198</v>
      </c>
    </row>
    <row r="64" spans="1:1">
      <c r="A64" s="578" t="s">
        <v>2276</v>
      </c>
    </row>
    <row r="65" spans="1:1">
      <c r="A65" s="578" t="s">
        <v>2275</v>
      </c>
    </row>
    <row r="66" spans="1:1">
      <c r="A66" s="578" t="s">
        <v>2271</v>
      </c>
    </row>
    <row r="67" spans="1:1">
      <c r="A67" s="578" t="s">
        <v>2272</v>
      </c>
    </row>
    <row r="68" spans="1:1">
      <c r="A68" s="578" t="s">
        <v>2199</v>
      </c>
    </row>
    <row r="69" spans="1:1">
      <c r="A69" s="578" t="s">
        <v>2200</v>
      </c>
    </row>
    <row r="70" spans="1:1">
      <c r="A70" s="578" t="s">
        <v>2201</v>
      </c>
    </row>
    <row r="71" spans="1:1">
      <c r="A71" s="578" t="s">
        <v>2202</v>
      </c>
    </row>
    <row r="72" spans="1:1">
      <c r="A72" s="578" t="s">
        <v>2203</v>
      </c>
    </row>
    <row r="73" spans="1:1">
      <c r="A73" s="578" t="s">
        <v>2204</v>
      </c>
    </row>
    <row r="74" spans="1:1">
      <c r="A74" s="578" t="s">
        <v>2205</v>
      </c>
    </row>
    <row r="75" spans="1:1">
      <c r="A75" s="578" t="s">
        <v>283</v>
      </c>
    </row>
    <row r="76" spans="1:1">
      <c r="A76" s="578" t="s">
        <v>284</v>
      </c>
    </row>
    <row r="77" spans="1:1">
      <c r="A77" s="578" t="s">
        <v>285</v>
      </c>
    </row>
    <row r="78" spans="1:1">
      <c r="A78" s="578" t="s">
        <v>2206</v>
      </c>
    </row>
    <row r="79" spans="1:1">
      <c r="A79" s="578" t="s">
        <v>2207</v>
      </c>
    </row>
    <row r="80" spans="1:1">
      <c r="A80" s="578" t="s">
        <v>330</v>
      </c>
    </row>
    <row r="81" spans="1:1">
      <c r="A81" s="578" t="s">
        <v>2208</v>
      </c>
    </row>
    <row r="82" spans="1:1">
      <c r="A82" s="578" t="s">
        <v>2209</v>
      </c>
    </row>
    <row r="83" spans="1:1">
      <c r="A83" s="578" t="s">
        <v>2210</v>
      </c>
    </row>
    <row r="84" spans="1:1">
      <c r="A84" s="578" t="s">
        <v>331</v>
      </c>
    </row>
    <row r="85" spans="1:1">
      <c r="A85" s="578" t="s">
        <v>332</v>
      </c>
    </row>
    <row r="86" spans="1:1">
      <c r="A86" s="578" t="s">
        <v>333</v>
      </c>
    </row>
    <row r="87" spans="1:1">
      <c r="A87" s="578" t="s">
        <v>2211</v>
      </c>
    </row>
    <row r="88" spans="1:1">
      <c r="A88" s="578" t="s">
        <v>334</v>
      </c>
    </row>
    <row r="89" spans="1:1">
      <c r="A89" s="578" t="s">
        <v>335</v>
      </c>
    </row>
    <row r="90" spans="1:1">
      <c r="A90" s="578" t="s">
        <v>286</v>
      </c>
    </row>
    <row r="91" spans="1:1">
      <c r="A91" s="578" t="s">
        <v>192</v>
      </c>
    </row>
    <row r="92" spans="1:1">
      <c r="A92" s="578" t="s">
        <v>2212</v>
      </c>
    </row>
    <row r="93" spans="1:1">
      <c r="A93" s="578" t="s">
        <v>193</v>
      </c>
    </row>
    <row r="94" spans="1:1">
      <c r="A94" s="578" t="s">
        <v>2213</v>
      </c>
    </row>
    <row r="95" spans="1:1">
      <c r="A95" s="578" t="s">
        <v>2214</v>
      </c>
    </row>
    <row r="96" spans="1:1">
      <c r="A96" s="578" t="s">
        <v>2215</v>
      </c>
    </row>
    <row r="97" spans="1:1">
      <c r="A97" s="578" t="s">
        <v>2216</v>
      </c>
    </row>
    <row r="98" spans="1:1">
      <c r="A98" s="578" t="s">
        <v>2217</v>
      </c>
    </row>
    <row r="99" spans="1:1">
      <c r="A99" s="578" t="s">
        <v>194</v>
      </c>
    </row>
    <row r="100" spans="1:1">
      <c r="A100" s="578" t="s">
        <v>195</v>
      </c>
    </row>
    <row r="101" spans="1:1">
      <c r="A101" s="578" t="s">
        <v>2218</v>
      </c>
    </row>
    <row r="102" spans="1:1">
      <c r="A102" s="578" t="s">
        <v>2219</v>
      </c>
    </row>
    <row r="103" spans="1:1">
      <c r="A103" s="578" t="s">
        <v>2220</v>
      </c>
    </row>
    <row r="104" spans="1:1">
      <c r="A104" s="578" t="s">
        <v>287</v>
      </c>
    </row>
    <row r="105" spans="1:1">
      <c r="A105" s="578" t="s">
        <v>2221</v>
      </c>
    </row>
    <row r="106" spans="1:1">
      <c r="A106" s="578" t="s">
        <v>2222</v>
      </c>
    </row>
    <row r="107" spans="1:1">
      <c r="A107" s="578" t="s">
        <v>336</v>
      </c>
    </row>
    <row r="108" spans="1:1">
      <c r="A108" s="578" t="s">
        <v>2223</v>
      </c>
    </row>
    <row r="109" spans="1:1">
      <c r="A109" s="578" t="s">
        <v>2224</v>
      </c>
    </row>
    <row r="110" spans="1:1">
      <c r="A110" s="578" t="s">
        <v>288</v>
      </c>
    </row>
    <row r="111" spans="1:1">
      <c r="A111" s="578" t="s">
        <v>196</v>
      </c>
    </row>
    <row r="112" spans="1:1">
      <c r="A112" s="578" t="s">
        <v>2225</v>
      </c>
    </row>
    <row r="113" spans="1:1">
      <c r="A113" s="578" t="s">
        <v>197</v>
      </c>
    </row>
    <row r="114" spans="1:1">
      <c r="A114" s="578" t="s">
        <v>198</v>
      </c>
    </row>
    <row r="115" spans="1:1">
      <c r="A115" s="578" t="s">
        <v>199</v>
      </c>
    </row>
    <row r="116" spans="1:1">
      <c r="A116" s="578" t="s">
        <v>337</v>
      </c>
    </row>
    <row r="117" spans="1:1">
      <c r="A117" s="578" t="s">
        <v>200</v>
      </c>
    </row>
    <row r="118" spans="1:1">
      <c r="A118" s="578" t="s">
        <v>201</v>
      </c>
    </row>
    <row r="119" spans="1:1">
      <c r="A119" s="578" t="s">
        <v>202</v>
      </c>
    </row>
    <row r="120" spans="1:1">
      <c r="A120" s="578" t="s">
        <v>2226</v>
      </c>
    </row>
    <row r="121" spans="1:1">
      <c r="A121" s="578" t="s">
        <v>2227</v>
      </c>
    </row>
    <row r="122" spans="1:1">
      <c r="A122" s="578" t="s">
        <v>2228</v>
      </c>
    </row>
    <row r="123" spans="1:1">
      <c r="A123" s="578" t="s">
        <v>2229</v>
      </c>
    </row>
    <row r="124" spans="1:1">
      <c r="A124" s="578" t="s">
        <v>2230</v>
      </c>
    </row>
    <row r="125" spans="1:1">
      <c r="A125" s="578" t="s">
        <v>2231</v>
      </c>
    </row>
    <row r="126" spans="1:1">
      <c r="A126" s="578" t="s">
        <v>2232</v>
      </c>
    </row>
    <row r="127" spans="1:1">
      <c r="A127" s="578" t="s">
        <v>338</v>
      </c>
    </row>
    <row r="128" spans="1:1">
      <c r="A128" s="578" t="s">
        <v>203</v>
      </c>
    </row>
    <row r="129" spans="1:1">
      <c r="A129" s="578" t="s">
        <v>204</v>
      </c>
    </row>
    <row r="130" spans="1:1">
      <c r="A130" s="578" t="s">
        <v>339</v>
      </c>
    </row>
    <row r="131" spans="1:1">
      <c r="A131" s="578" t="s">
        <v>340</v>
      </c>
    </row>
    <row r="132" spans="1:1">
      <c r="A132" s="578" t="s">
        <v>2233</v>
      </c>
    </row>
    <row r="133" spans="1:1">
      <c r="A133" s="578" t="s">
        <v>2234</v>
      </c>
    </row>
    <row r="134" spans="1:1">
      <c r="A134" s="578" t="s">
        <v>2235</v>
      </c>
    </row>
    <row r="135" spans="1:1">
      <c r="A135" s="578" t="s">
        <v>2236</v>
      </c>
    </row>
    <row r="136" spans="1:1">
      <c r="A136" s="578" t="s">
        <v>2237</v>
      </c>
    </row>
    <row r="137" spans="1:1">
      <c r="A137" s="578" t="s">
        <v>2238</v>
      </c>
    </row>
    <row r="138" spans="1:1">
      <c r="A138" s="578" t="s">
        <v>2239</v>
      </c>
    </row>
    <row r="139" spans="1:1">
      <c r="A139" s="578" t="s">
        <v>2240</v>
      </c>
    </row>
    <row r="140" spans="1:1">
      <c r="A140" s="578" t="s">
        <v>2241</v>
      </c>
    </row>
    <row r="141" spans="1:1">
      <c r="A141" s="578" t="s">
        <v>2242</v>
      </c>
    </row>
    <row r="142" spans="1:1">
      <c r="A142" s="578" t="s">
        <v>2243</v>
      </c>
    </row>
    <row r="143" spans="1:1">
      <c r="A143" s="578" t="s">
        <v>2244</v>
      </c>
    </row>
    <row r="144" spans="1:1">
      <c r="A144" s="578" t="s">
        <v>2245</v>
      </c>
    </row>
    <row r="145" spans="1:1">
      <c r="A145" s="578" t="s">
        <v>2246</v>
      </c>
    </row>
    <row r="146" spans="1:1">
      <c r="A146" s="578" t="s">
        <v>2247</v>
      </c>
    </row>
    <row r="147" spans="1:1">
      <c r="A147" s="578" t="s">
        <v>2248</v>
      </c>
    </row>
    <row r="148" spans="1:1">
      <c r="A148" s="578" t="s">
        <v>2249</v>
      </c>
    </row>
    <row r="149" spans="1:1">
      <c r="A149" s="578" t="s">
        <v>2250</v>
      </c>
    </row>
    <row r="150" spans="1:1">
      <c r="A150" s="578" t="s">
        <v>2251</v>
      </c>
    </row>
    <row r="151" spans="1:1">
      <c r="A151" s="578" t="s">
        <v>2252</v>
      </c>
    </row>
    <row r="152" spans="1:1">
      <c r="A152" s="578" t="s">
        <v>2253</v>
      </c>
    </row>
    <row r="153" spans="1:1">
      <c r="A153" s="578" t="s">
        <v>2254</v>
      </c>
    </row>
    <row r="154" spans="1:1">
      <c r="A154" s="578" t="s">
        <v>2255</v>
      </c>
    </row>
    <row r="155" spans="1:1">
      <c r="A155" s="578" t="s">
        <v>2256</v>
      </c>
    </row>
    <row r="156" spans="1:1">
      <c r="A156" s="578" t="s">
        <v>2257</v>
      </c>
    </row>
    <row r="157" spans="1:1">
      <c r="A157" s="578" t="s">
        <v>2258</v>
      </c>
    </row>
    <row r="158" spans="1:1">
      <c r="A158" s="578" t="s">
        <v>341</v>
      </c>
    </row>
    <row r="159" spans="1:1">
      <c r="A159" s="578" t="s">
        <v>342</v>
      </c>
    </row>
    <row r="160" spans="1:1">
      <c r="A160" s="578" t="s">
        <v>343</v>
      </c>
    </row>
    <row r="161" spans="1:1">
      <c r="A161" s="578" t="s">
        <v>344</v>
      </c>
    </row>
    <row r="162" spans="1:1">
      <c r="A162" s="578" t="s">
        <v>345</v>
      </c>
    </row>
    <row r="163" spans="1:1">
      <c r="A163" s="578" t="s">
        <v>346</v>
      </c>
    </row>
    <row r="164" spans="1:1">
      <c r="A164" s="578" t="s">
        <v>347</v>
      </c>
    </row>
    <row r="165" spans="1:1">
      <c r="A165" s="578" t="s">
        <v>348</v>
      </c>
    </row>
    <row r="166" spans="1:1">
      <c r="A166" s="578" t="s">
        <v>349</v>
      </c>
    </row>
    <row r="167" spans="1:1">
      <c r="A167" s="578" t="s">
        <v>350</v>
      </c>
    </row>
    <row r="168" spans="1:1">
      <c r="A168" s="578" t="s">
        <v>351</v>
      </c>
    </row>
    <row r="169" spans="1:1">
      <c r="A169" s="578" t="s">
        <v>352</v>
      </c>
    </row>
    <row r="170" spans="1:1">
      <c r="A170" s="578" t="s">
        <v>353</v>
      </c>
    </row>
    <row r="171" spans="1:1">
      <c r="A171" s="578" t="s">
        <v>354</v>
      </c>
    </row>
    <row r="172" spans="1:1">
      <c r="A172" s="578" t="s">
        <v>355</v>
      </c>
    </row>
    <row r="173" spans="1:1">
      <c r="A173" s="578" t="s">
        <v>356</v>
      </c>
    </row>
    <row r="174" spans="1:1">
      <c r="A174" s="578" t="s">
        <v>357</v>
      </c>
    </row>
    <row r="175" spans="1:1">
      <c r="A175" s="578" t="s">
        <v>358</v>
      </c>
    </row>
    <row r="176" spans="1:1">
      <c r="A176" s="578" t="s">
        <v>359</v>
      </c>
    </row>
    <row r="177" spans="1:1">
      <c r="A177" s="578" t="s">
        <v>360</v>
      </c>
    </row>
    <row r="178" spans="1:1">
      <c r="A178" s="578" t="s">
        <v>361</v>
      </c>
    </row>
    <row r="179" spans="1:1">
      <c r="A179" s="578" t="s">
        <v>362</v>
      </c>
    </row>
    <row r="180" spans="1:1">
      <c r="A180" s="578" t="s">
        <v>363</v>
      </c>
    </row>
    <row r="181" spans="1:1">
      <c r="A181" s="578" t="s">
        <v>364</v>
      </c>
    </row>
    <row r="182" spans="1:1">
      <c r="A182" s="578" t="s">
        <v>365</v>
      </c>
    </row>
    <row r="183" spans="1:1">
      <c r="A183" s="578" t="s">
        <v>366</v>
      </c>
    </row>
    <row r="184" spans="1:1">
      <c r="A184" s="578" t="s">
        <v>367</v>
      </c>
    </row>
    <row r="185" spans="1:1">
      <c r="A185" s="578" t="s">
        <v>368</v>
      </c>
    </row>
    <row r="186" spans="1:1">
      <c r="A186" s="578" t="s">
        <v>369</v>
      </c>
    </row>
    <row r="187" spans="1:1">
      <c r="A187" s="578" t="s">
        <v>370</v>
      </c>
    </row>
    <row r="188" spans="1:1">
      <c r="A188" s="578" t="s">
        <v>371</v>
      </c>
    </row>
    <row r="189" spans="1:1">
      <c r="A189" s="578" t="s">
        <v>372</v>
      </c>
    </row>
    <row r="190" spans="1:1">
      <c r="A190" s="578" t="s">
        <v>373</v>
      </c>
    </row>
    <row r="191" spans="1:1">
      <c r="A191" s="578" t="s">
        <v>374</v>
      </c>
    </row>
    <row r="192" spans="1:1">
      <c r="A192" s="578" t="s">
        <v>375</v>
      </c>
    </row>
    <row r="193" spans="1:1">
      <c r="A193" s="578" t="s">
        <v>376</v>
      </c>
    </row>
    <row r="194" spans="1:1">
      <c r="A194" s="578" t="s">
        <v>2259</v>
      </c>
    </row>
    <row r="195" spans="1:1">
      <c r="A195" s="578" t="s">
        <v>377</v>
      </c>
    </row>
    <row r="196" spans="1:1">
      <c r="A196" s="578" t="s">
        <v>378</v>
      </c>
    </row>
    <row r="197" spans="1:1">
      <c r="A197" s="578" t="s">
        <v>379</v>
      </c>
    </row>
    <row r="198" spans="1:1">
      <c r="A198" s="578" t="s">
        <v>380</v>
      </c>
    </row>
    <row r="199" spans="1:1">
      <c r="A199" s="578" t="s">
        <v>381</v>
      </c>
    </row>
    <row r="200" spans="1:1">
      <c r="A200" s="578" t="s">
        <v>382</v>
      </c>
    </row>
    <row r="201" spans="1:1">
      <c r="A201" s="578" t="s">
        <v>383</v>
      </c>
    </row>
    <row r="202" spans="1:1">
      <c r="A202" s="578" t="s">
        <v>384</v>
      </c>
    </row>
    <row r="203" spans="1:1">
      <c r="A203" s="578" t="s">
        <v>385</v>
      </c>
    </row>
    <row r="204" spans="1:1">
      <c r="A204" s="578" t="s">
        <v>386</v>
      </c>
    </row>
    <row r="205" spans="1:1">
      <c r="A205" s="578" t="s">
        <v>387</v>
      </c>
    </row>
    <row r="206" spans="1:1">
      <c r="A206" s="578" t="s">
        <v>388</v>
      </c>
    </row>
    <row r="207" spans="1:1">
      <c r="A207" s="578" t="s">
        <v>389</v>
      </c>
    </row>
    <row r="208" spans="1:1">
      <c r="A208" s="578" t="s">
        <v>390</v>
      </c>
    </row>
    <row r="209" spans="1:1">
      <c r="A209" s="578" t="s">
        <v>391</v>
      </c>
    </row>
    <row r="210" spans="1:1">
      <c r="A210" s="578" t="s">
        <v>392</v>
      </c>
    </row>
    <row r="211" spans="1:1">
      <c r="A211" s="578" t="s">
        <v>393</v>
      </c>
    </row>
    <row r="212" spans="1:1">
      <c r="A212" s="578" t="s">
        <v>394</v>
      </c>
    </row>
    <row r="213" spans="1:1">
      <c r="A213" s="578" t="s">
        <v>395</v>
      </c>
    </row>
    <row r="214" spans="1:1">
      <c r="A214" s="578" t="s">
        <v>396</v>
      </c>
    </row>
    <row r="215" spans="1:1">
      <c r="A215" s="578" t="s">
        <v>2260</v>
      </c>
    </row>
    <row r="216" spans="1:1">
      <c r="A216" s="578" t="s">
        <v>397</v>
      </c>
    </row>
    <row r="217" spans="1:1">
      <c r="A217" s="578" t="s">
        <v>398</v>
      </c>
    </row>
    <row r="218" spans="1:1">
      <c r="A218" s="578" t="s">
        <v>399</v>
      </c>
    </row>
    <row r="219" spans="1:1">
      <c r="A219" s="578" t="s">
        <v>400</v>
      </c>
    </row>
    <row r="220" spans="1:1">
      <c r="A220" s="578" t="s">
        <v>401</v>
      </c>
    </row>
    <row r="221" spans="1:1">
      <c r="A221" s="578" t="s">
        <v>402</v>
      </c>
    </row>
    <row r="222" spans="1:1">
      <c r="A222" s="578" t="s">
        <v>403</v>
      </c>
    </row>
    <row r="223" spans="1:1">
      <c r="A223" s="578" t="s">
        <v>404</v>
      </c>
    </row>
    <row r="224" spans="1:1">
      <c r="A224" s="578" t="s">
        <v>405</v>
      </c>
    </row>
    <row r="225" spans="1:1">
      <c r="A225" s="578" t="s">
        <v>406</v>
      </c>
    </row>
    <row r="226" spans="1:1">
      <c r="A226" s="578" t="s">
        <v>407</v>
      </c>
    </row>
    <row r="227" spans="1:1">
      <c r="A227" s="578" t="s">
        <v>408</v>
      </c>
    </row>
    <row r="228" spans="1:1">
      <c r="A228" s="578" t="s">
        <v>409</v>
      </c>
    </row>
    <row r="229" spans="1:1">
      <c r="A229" s="578" t="s">
        <v>410</v>
      </c>
    </row>
    <row r="230" spans="1:1">
      <c r="A230" s="578" t="s">
        <v>411</v>
      </c>
    </row>
    <row r="231" spans="1:1">
      <c r="A231" s="578" t="s">
        <v>412</v>
      </c>
    </row>
    <row r="232" spans="1:1">
      <c r="A232" s="578" t="s">
        <v>413</v>
      </c>
    </row>
    <row r="233" spans="1:1">
      <c r="A233" s="578" t="s">
        <v>414</v>
      </c>
    </row>
    <row r="234" spans="1:1">
      <c r="A234" s="578" t="s">
        <v>415</v>
      </c>
    </row>
    <row r="235" spans="1:1">
      <c r="A235" s="578" t="s">
        <v>416</v>
      </c>
    </row>
    <row r="236" spans="1:1">
      <c r="A236" s="578" t="s">
        <v>417</v>
      </c>
    </row>
    <row r="237" spans="1:1">
      <c r="A237" s="578" t="s">
        <v>418</v>
      </c>
    </row>
    <row r="238" spans="1:1">
      <c r="A238" s="578" t="s">
        <v>419</v>
      </c>
    </row>
    <row r="239" spans="1:1">
      <c r="A239" s="578" t="s">
        <v>420</v>
      </c>
    </row>
    <row r="240" spans="1:1">
      <c r="A240" s="578" t="s">
        <v>421</v>
      </c>
    </row>
    <row r="241" spans="1:1">
      <c r="A241" s="578" t="s">
        <v>422</v>
      </c>
    </row>
    <row r="242" spans="1:1">
      <c r="A242" s="578" t="s">
        <v>423</v>
      </c>
    </row>
    <row r="243" spans="1:1">
      <c r="A243" s="578" t="s">
        <v>424</v>
      </c>
    </row>
    <row r="244" spans="1:1">
      <c r="A244" s="578" t="s">
        <v>425</v>
      </c>
    </row>
    <row r="245" spans="1:1">
      <c r="A245" s="578" t="s">
        <v>426</v>
      </c>
    </row>
    <row r="246" spans="1:1">
      <c r="A246" s="578" t="s">
        <v>427</v>
      </c>
    </row>
    <row r="247" spans="1:1">
      <c r="A247" s="578" t="s">
        <v>428</v>
      </c>
    </row>
    <row r="248" spans="1:1">
      <c r="A248" s="578" t="s">
        <v>429</v>
      </c>
    </row>
    <row r="249" spans="1:1">
      <c r="A249" s="578" t="s">
        <v>430</v>
      </c>
    </row>
    <row r="250" spans="1:1">
      <c r="A250" s="578" t="s">
        <v>431</v>
      </c>
    </row>
    <row r="251" spans="1:1">
      <c r="A251" s="578" t="s">
        <v>432</v>
      </c>
    </row>
    <row r="252" spans="1:1">
      <c r="A252" s="578" t="s">
        <v>433</v>
      </c>
    </row>
    <row r="253" spans="1:1">
      <c r="A253" s="578" t="s">
        <v>434</v>
      </c>
    </row>
    <row r="254" spans="1:1">
      <c r="A254" s="578" t="s">
        <v>435</v>
      </c>
    </row>
    <row r="255" spans="1:1">
      <c r="A255" s="578" t="s">
        <v>436</v>
      </c>
    </row>
    <row r="256" spans="1:1">
      <c r="A256" s="578" t="s">
        <v>2261</v>
      </c>
    </row>
    <row r="257" spans="1:1">
      <c r="A257" s="578" t="s">
        <v>437</v>
      </c>
    </row>
    <row r="258" spans="1:1">
      <c r="A258" s="578" t="s">
        <v>438</v>
      </c>
    </row>
    <row r="259" spans="1:1">
      <c r="A259" s="578" t="s">
        <v>2262</v>
      </c>
    </row>
    <row r="260" spans="1:1">
      <c r="A260" s="578" t="s">
        <v>439</v>
      </c>
    </row>
    <row r="261" spans="1:1">
      <c r="A261" s="578" t="s">
        <v>440</v>
      </c>
    </row>
    <row r="262" spans="1:1">
      <c r="A262" s="578" t="s">
        <v>2264</v>
      </c>
    </row>
    <row r="263" spans="1:1">
      <c r="A263" s="578" t="s">
        <v>441</v>
      </c>
    </row>
    <row r="264" spans="1:1">
      <c r="A264" s="578" t="s">
        <v>442</v>
      </c>
    </row>
    <row r="265" spans="1:1">
      <c r="A265" s="578" t="s">
        <v>443</v>
      </c>
    </row>
    <row r="266" spans="1:1">
      <c r="A266" s="543"/>
    </row>
    <row r="267" spans="1:1">
      <c r="A267" s="543"/>
    </row>
    <row r="268" spans="1:1">
      <c r="A268" s="543"/>
    </row>
    <row r="269" spans="1:1">
      <c r="A269" s="543"/>
    </row>
    <row r="270" spans="1:1">
      <c r="A270" s="543"/>
    </row>
    <row r="271" spans="1:1">
      <c r="A271" s="543"/>
    </row>
    <row r="272" spans="1:1">
      <c r="A272" s="543"/>
    </row>
    <row r="273" spans="1:1">
      <c r="A273" s="543"/>
    </row>
    <row r="274" spans="1:1">
      <c r="A274" s="543"/>
    </row>
    <row r="275" spans="1:1">
      <c r="A275" s="543"/>
    </row>
    <row r="276" spans="1:1">
      <c r="A276" s="543"/>
    </row>
    <row r="277" spans="1:1">
      <c r="A277" s="543"/>
    </row>
    <row r="278" spans="1:1">
      <c r="A278" s="543"/>
    </row>
    <row r="279" spans="1:1">
      <c r="A279" s="543"/>
    </row>
    <row r="280" spans="1:1">
      <c r="A280" s="543"/>
    </row>
    <row r="281" spans="1:1">
      <c r="A281" s="543"/>
    </row>
    <row r="282" spans="1:1">
      <c r="A282" s="543"/>
    </row>
    <row r="283" spans="1:1">
      <c r="A283" s="543"/>
    </row>
    <row r="284" spans="1:1">
      <c r="A284" s="543"/>
    </row>
    <row r="285" spans="1:1">
      <c r="A285" s="543"/>
    </row>
    <row r="286" spans="1:1">
      <c r="A286" s="543"/>
    </row>
    <row r="287" spans="1:1">
      <c r="A287" s="543"/>
    </row>
    <row r="288" spans="1:1">
      <c r="A288" s="543"/>
    </row>
    <row r="289" spans="1:1">
      <c r="A289" s="543"/>
    </row>
    <row r="290" spans="1:1">
      <c r="A290" s="543"/>
    </row>
    <row r="291" spans="1:1">
      <c r="A291" s="543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7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7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7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81" t="s">
        <v>239</v>
      </c>
      <c r="C1"/>
      <c r="D1" s="579"/>
      <c r="E1" s="579"/>
      <c r="F1" s="579"/>
      <c r="G1" s="579"/>
    </row>
    <row r="2" spans="1:34">
      <c r="A2"/>
      <c r="B2" s="578" t="s">
        <v>96</v>
      </c>
      <c r="C2"/>
      <c r="D2"/>
      <c r="E2" s="578" t="s">
        <v>97</v>
      </c>
      <c r="F2"/>
      <c r="G2"/>
    </row>
    <row r="3" spans="1:34" ht="16.5">
      <c r="A3" s="583" t="s">
        <v>224</v>
      </c>
      <c r="B3" s="578" t="s">
        <v>237</v>
      </c>
      <c r="C3" s="578" t="s">
        <v>238</v>
      </c>
      <c r="D3" s="578" t="s">
        <v>94</v>
      </c>
      <c r="E3" s="578" t="s">
        <v>237</v>
      </c>
      <c r="F3" s="578" t="s">
        <v>238</v>
      </c>
      <c r="G3" s="578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82">
        <v>1</v>
      </c>
      <c r="B4" s="580">
        <v>0</v>
      </c>
      <c r="C4" s="580">
        <v>21.400000000001455</v>
      </c>
      <c r="D4" s="580">
        <v>0.75486111111111109</v>
      </c>
      <c r="E4" s="580">
        <v>0</v>
      </c>
      <c r="F4" s="580">
        <v>21.400000000001455</v>
      </c>
      <c r="G4" s="580">
        <v>0.49583333333333335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>
      <c r="A5" s="582">
        <v>3</v>
      </c>
      <c r="B5" s="580">
        <v>153.19999999999891</v>
      </c>
      <c r="C5" s="580">
        <v>90.799999999999272</v>
      </c>
      <c r="D5" s="580">
        <v>3.375</v>
      </c>
      <c r="E5" s="580">
        <v>244.09999999999854</v>
      </c>
      <c r="F5" s="580">
        <v>116.09999999999854</v>
      </c>
      <c r="G5" s="580">
        <v>1.4868055555555555</v>
      </c>
      <c r="J5" s="96" t="s">
        <v>127</v>
      </c>
      <c r="K5" s="241"/>
      <c r="L5" s="144">
        <f>VLOOKUP(J5,SET_import!$A:$B,2,0)</f>
        <v>20</v>
      </c>
      <c r="M5" s="83"/>
      <c r="N5" s="96" t="s">
        <v>107</v>
      </c>
      <c r="O5" s="241"/>
      <c r="P5" s="144">
        <f>VLOOKUP(N5,SET_import!$A:$B,2,0)</f>
        <v>33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82">
        <v>6</v>
      </c>
      <c r="B6" s="580">
        <v>294.89999999999964</v>
      </c>
      <c r="C6" s="580">
        <v>117.19999999999891</v>
      </c>
      <c r="D6" s="580">
        <v>3.9993055555555554</v>
      </c>
      <c r="E6" s="580">
        <v>416.00000000000182</v>
      </c>
      <c r="F6" s="580">
        <v>137</v>
      </c>
      <c r="G6" s="580">
        <v>8.9819444444444443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2</v>
      </c>
      <c r="W6" s="249" t="s">
        <v>135</v>
      </c>
      <c r="X6" s="383">
        <f>VLOOKUP(W6,SET_import!$A:$B,2,0)</f>
        <v>0</v>
      </c>
      <c r="Y6" s="395">
        <f>'Сводная МОДЕЛЬ 1x1'!$G$6</f>
        <v>3</v>
      </c>
      <c r="Z6" s="383">
        <f t="shared" si="0"/>
        <v>0</v>
      </c>
      <c r="AG6" s="383" t="s">
        <v>77</v>
      </c>
      <c r="AH6" s="383">
        <v>3</v>
      </c>
    </row>
    <row r="7" spans="1:34">
      <c r="A7" s="582">
        <v>2</v>
      </c>
      <c r="B7" s="580">
        <v>221.80000000000109</v>
      </c>
      <c r="C7" s="580">
        <v>132.30000000000109</v>
      </c>
      <c r="D7" s="580">
        <v>1.4333333333333333</v>
      </c>
      <c r="E7" s="580">
        <v>196.80000000000109</v>
      </c>
      <c r="F7" s="580">
        <v>119.80000000000109</v>
      </c>
      <c r="G7" s="580">
        <v>2.1506944444444445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0</v>
      </c>
      <c r="Y7" s="395">
        <f>'Сводная МОДЕЛЬ 1x1'!$G$2</f>
        <v>33</v>
      </c>
      <c r="Z7" s="383">
        <f t="shared" si="0"/>
        <v>0</v>
      </c>
      <c r="AG7" s="383" t="s">
        <v>76</v>
      </c>
      <c r="AH7" s="383">
        <v>5</v>
      </c>
    </row>
    <row r="8" spans="1:34">
      <c r="A8" s="582">
        <v>7</v>
      </c>
      <c r="B8" s="580">
        <v>358.5</v>
      </c>
      <c r="C8" s="580">
        <v>95.700000000000728</v>
      </c>
      <c r="D8" s="580">
        <v>11.218055555555555</v>
      </c>
      <c r="E8" s="580">
        <v>408.59999999999854</v>
      </c>
      <c r="F8" s="580">
        <v>112.90000000000146</v>
      </c>
      <c r="G8" s="580">
        <v>6.3180555555555555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3</v>
      </c>
      <c r="Z8" s="383">
        <f t="shared" si="0"/>
        <v>0</v>
      </c>
      <c r="AG8" s="383" t="s">
        <v>59</v>
      </c>
      <c r="AH8" s="383">
        <v>5</v>
      </c>
    </row>
    <row r="9" spans="1:34">
      <c r="A9" s="582">
        <v>4</v>
      </c>
      <c r="B9" s="580">
        <v>192.89999999999964</v>
      </c>
      <c r="C9" s="580">
        <v>92.199999999998909</v>
      </c>
      <c r="D9" s="580">
        <v>2.9874999999999998</v>
      </c>
      <c r="E9" s="580">
        <v>281.30000000000109</v>
      </c>
      <c r="F9" s="580">
        <v>135.29999999999927</v>
      </c>
      <c r="G9" s="580">
        <v>4.6798611111111112</v>
      </c>
      <c r="J9" s="249" t="s">
        <v>128</v>
      </c>
      <c r="K9" s="241"/>
      <c r="L9" s="146">
        <f>VLOOKUP(J9,SET_import!$A:$B,2,0)</f>
        <v>3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7</v>
      </c>
      <c r="W9" s="281" t="s">
        <v>137</v>
      </c>
      <c r="X9" s="383">
        <f>VLOOKUP(W9,SET_import!$A:$B,2,0)</f>
        <v>0</v>
      </c>
      <c r="Y9" s="395">
        <f>'Сводная МОДЕЛЬ 1x1'!$G$9</f>
        <v>5</v>
      </c>
      <c r="Z9" s="383">
        <f t="shared" si="0"/>
        <v>0</v>
      </c>
      <c r="AG9" s="383" t="s">
        <v>163</v>
      </c>
      <c r="AH9" s="383">
        <v>5</v>
      </c>
    </row>
    <row r="10" spans="1:34">
      <c r="A10" s="582">
        <v>5</v>
      </c>
      <c r="B10" s="580">
        <v>328.5</v>
      </c>
      <c r="C10" s="580">
        <v>126.10000000000036</v>
      </c>
      <c r="D10" s="580">
        <v>3.9784722222222224</v>
      </c>
      <c r="E10" s="580">
        <v>242</v>
      </c>
      <c r="F10" s="580">
        <v>107.5</v>
      </c>
      <c r="G10" s="580">
        <v>4.0666666666666664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3</v>
      </c>
      <c r="Q10" s="94"/>
      <c r="R10" s="249" t="s">
        <v>120</v>
      </c>
      <c r="S10" s="242"/>
      <c r="T10" s="143">
        <f>VLOOKUP(R10,SET_import!$A:$B,2,0)</f>
        <v>1.5</v>
      </c>
      <c r="W10" s="281" t="s">
        <v>138</v>
      </c>
      <c r="X10" s="383">
        <f>VLOOKUP(W10,SET_import!$A:$B,2,0)</f>
        <v>0</v>
      </c>
      <c r="Y10" s="383">
        <f>'Сводная МОДЕЛЬ 1x1'!$G$10</f>
        <v>8</v>
      </c>
      <c r="Z10" s="383">
        <f t="shared" si="0"/>
        <v>0</v>
      </c>
      <c r="AG10" s="383" t="s">
        <v>164</v>
      </c>
      <c r="AH10" s="383">
        <v>3</v>
      </c>
    </row>
    <row r="11" spans="1:34">
      <c r="A11" s="582" t="s">
        <v>240</v>
      </c>
      <c r="B11" s="580">
        <v>358.5</v>
      </c>
      <c r="C11" s="580">
        <v>132.30000000000109</v>
      </c>
      <c r="D11" s="580">
        <v>11.218055555555555</v>
      </c>
      <c r="E11" s="580">
        <v>416.00000000000182</v>
      </c>
      <c r="F11" s="580">
        <v>137</v>
      </c>
      <c r="G11" s="580">
        <v>8.9819444444444443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/>
      <c r="B12"/>
      <c r="C12"/>
      <c r="D12"/>
      <c r="E12"/>
      <c r="F12"/>
      <c r="G12"/>
      <c r="J12" s="281" t="s">
        <v>130</v>
      </c>
      <c r="K12" s="241"/>
      <c r="L12" s="282">
        <f>VLOOKUP(J12,SET_import!$A:$B,2,0)</f>
        <v>5</v>
      </c>
      <c r="M12" s="284"/>
      <c r="N12" s="281" t="s">
        <v>110</v>
      </c>
      <c r="O12" s="309"/>
      <c r="P12" s="282">
        <f>VLOOKUP(N12,SET_import!$A:$B,2,0)</f>
        <v>5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/>
      <c r="B13"/>
      <c r="C13"/>
      <c r="D13"/>
      <c r="E13"/>
      <c r="F13"/>
      <c r="G13"/>
      <c r="J13" s="281" t="s">
        <v>131</v>
      </c>
      <c r="K13" s="241"/>
      <c r="L13" s="283">
        <f>VLOOKUP(J13,SET_import!$A:$B,2,0)</f>
        <v>5</v>
      </c>
      <c r="M13" s="290"/>
      <c r="N13" s="281" t="s">
        <v>111</v>
      </c>
      <c r="O13" s="309"/>
      <c r="P13" s="283">
        <f>VLOOKUP(N13,SET_import!$A:$B,2,0)</f>
        <v>8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7</v>
      </c>
      <c r="Z13" s="383">
        <f t="shared" si="0"/>
        <v>0</v>
      </c>
      <c r="AG13" s="383" t="s">
        <v>69</v>
      </c>
      <c r="AH13" s="383">
        <v>5</v>
      </c>
    </row>
    <row r="14" spans="1:34">
      <c r="A14"/>
      <c r="B14"/>
      <c r="C14"/>
      <c r="D14"/>
      <c r="E14"/>
      <c r="F14"/>
      <c r="G14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2</v>
      </c>
      <c r="Z15" s="383">
        <f t="shared" si="0"/>
        <v>0</v>
      </c>
      <c r="AG15" s="383" t="s">
        <v>67</v>
      </c>
      <c r="AH15" s="383">
        <v>5</v>
      </c>
    </row>
    <row r="16" spans="1:34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7</v>
      </c>
      <c r="W18" s="249" t="s">
        <v>147</v>
      </c>
      <c r="X18" s="383">
        <f>VLOOKUP(W18,SET_import!$A:$B,2,0)</f>
        <v>0</v>
      </c>
      <c r="Y18" s="383">
        <f>'Сводная МОДЕЛЬ 1x1'!$K$7</f>
        <v>1.5</v>
      </c>
      <c r="Z18" s="383">
        <f t="shared" si="0"/>
        <v>0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7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7</v>
      </c>
      <c r="Z19" s="383">
        <f t="shared" si="0"/>
        <v>0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4</v>
      </c>
      <c r="Z21" s="383">
        <f t="shared" si="0"/>
        <v>0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7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1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20</v>
      </c>
      <c r="Z24" s="383">
        <f t="shared" si="0"/>
        <v>0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3</v>
      </c>
      <c r="Z25" s="383">
        <f t="shared" si="0"/>
        <v>0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5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5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1</v>
      </c>
      <c r="Z28" s="383">
        <f t="shared" si="0"/>
        <v>0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1</v>
      </c>
      <c r="Y31" s="383">
        <f>'Сводная МОДЕЛЬ 1x1'!$K$1</f>
        <v>0</v>
      </c>
      <c r="Z31" s="383">
        <f>IF(AA31="",X31,AA31)</f>
        <v>1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33</v>
      </c>
      <c r="Y36" s="395">
        <f>'Сводная МОДЕЛЬ 1x1'!$G$2</f>
        <v>33</v>
      </c>
      <c r="Z36" s="383">
        <f t="shared" si="0"/>
        <v>33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3</v>
      </c>
      <c r="Y37" s="383">
        <f>'Сводная МОДЕЛЬ 1x1'!$G$7</f>
        <v>3</v>
      </c>
      <c r="Z37" s="383">
        <f t="shared" si="0"/>
        <v>3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5</v>
      </c>
      <c r="Y38" s="395">
        <f>'Сводная МОДЕЛЬ 1x1'!$G$9</f>
        <v>5</v>
      </c>
      <c r="Z38" s="383">
        <f t="shared" si="0"/>
        <v>5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8</v>
      </c>
      <c r="Y39" s="383">
        <f>'Сводная МОДЕЛЬ 1x1'!$G$10</f>
        <v>8</v>
      </c>
      <c r="Z39" s="383">
        <f t="shared" si="0"/>
        <v>8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7</v>
      </c>
      <c r="Y42" s="383">
        <f>'Сводная МОДЕЛЬ 1x1'!$C$16</f>
        <v>7</v>
      </c>
      <c r="Z42" s="383">
        <f t="shared" si="0"/>
        <v>7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2</v>
      </c>
      <c r="Y44" s="383">
        <f>'Сводная МОДЕЛЬ 1x1'!$K$3</f>
        <v>2</v>
      </c>
      <c r="Z44" s="383">
        <f t="shared" si="0"/>
        <v>2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1.5</v>
      </c>
      <c r="Y47" s="383">
        <f>'Сводная МОДЕЛЬ 1x1'!$K$7</f>
        <v>1.5</v>
      </c>
      <c r="Z47" s="383">
        <f t="shared" si="0"/>
        <v>1.5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7</v>
      </c>
      <c r="Y48" s="395">
        <f>'Сводная МОДЕЛЬ 1x1'!$K$6</f>
        <v>7</v>
      </c>
      <c r="Z48" s="383">
        <f t="shared" si="0"/>
        <v>7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7</v>
      </c>
      <c r="Y51" s="383">
        <f>'Сводная МОДЕЛЬ 1x1'!$K$15</f>
        <v>7</v>
      </c>
      <c r="Z51" s="383">
        <f t="shared" si="0"/>
        <v>7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20</v>
      </c>
      <c r="Y53" s="395">
        <f>'Сводная МОДЕЛЬ 1x1'!$C$2</f>
        <v>20</v>
      </c>
      <c r="Z53" s="383">
        <f t="shared" si="0"/>
        <v>20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3</v>
      </c>
      <c r="Y54" s="395">
        <f>'Сводная МОДЕЛЬ 1x1'!$C$6</f>
        <v>3</v>
      </c>
      <c r="Z54" s="383">
        <f t="shared" si="0"/>
        <v>3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5</v>
      </c>
      <c r="Y55" s="395">
        <f>'Сводная МОДЕЛЬ 1x1'!$C$9</f>
        <v>5</v>
      </c>
      <c r="Z55" s="383">
        <f t="shared" si="0"/>
        <v>5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5</v>
      </c>
      <c r="Y56" s="383">
        <f>'Сводная МОДЕЛЬ 1x1'!$C$10</f>
        <v>5</v>
      </c>
      <c r="Z56" s="383">
        <f t="shared" si="0"/>
        <v>5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896"/>
  <sheetViews>
    <sheetView topLeftCell="A842"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223</v>
      </c>
      <c r="B1" s="401" t="s">
        <v>222</v>
      </c>
      <c r="C1" s="401" t="s">
        <v>224</v>
      </c>
      <c r="D1" s="401" t="s">
        <v>225</v>
      </c>
      <c r="E1" s="401" t="s">
        <v>226</v>
      </c>
      <c r="F1" s="406" t="s">
        <v>227</v>
      </c>
      <c r="G1" s="401" t="s">
        <v>228</v>
      </c>
      <c r="H1" s="406" t="s">
        <v>235</v>
      </c>
      <c r="I1" s="401" t="s">
        <v>236</v>
      </c>
      <c r="J1" s="406" t="s">
        <v>229</v>
      </c>
      <c r="K1" s="401" t="s">
        <v>230</v>
      </c>
      <c r="L1" s="401" t="s">
        <v>231</v>
      </c>
      <c r="M1" s="401" t="s">
        <v>234</v>
      </c>
      <c r="N1" s="401" t="s">
        <v>88</v>
      </c>
      <c r="O1" s="407" t="s">
        <v>95</v>
      </c>
    </row>
    <row r="2" spans="1:18" s="578" customFormat="1">
      <c r="A2" s="578">
        <v>1</v>
      </c>
      <c r="B2" s="578" t="s">
        <v>96</v>
      </c>
      <c r="C2" s="578">
        <v>4</v>
      </c>
      <c r="D2" s="578">
        <v>0.02</v>
      </c>
      <c r="E2" s="578">
        <v>0.05</v>
      </c>
      <c r="F2" s="546">
        <v>42019.042361111111</v>
      </c>
      <c r="G2" s="578">
        <v>1.4486600000000001</v>
      </c>
      <c r="H2" s="546">
        <v>42019.408333333333</v>
      </c>
      <c r="I2" s="578">
        <v>1.42937</v>
      </c>
      <c r="J2" s="546">
        <v>42019.463888888888</v>
      </c>
      <c r="K2" s="578">
        <v>1.4378500000000001</v>
      </c>
      <c r="L2" s="578">
        <v>192.89999999999964</v>
      </c>
      <c r="M2" s="578">
        <v>84.799999999999272</v>
      </c>
      <c r="N2" s="578">
        <v>8.1199999999999992</v>
      </c>
      <c r="O2" s="579">
        <v>0.42152777777664596</v>
      </c>
      <c r="P2" s="548"/>
      <c r="Q2" s="548"/>
      <c r="R2" s="548"/>
    </row>
    <row r="3" spans="1:18" s="578" customFormat="1">
      <c r="A3" s="578">
        <v>2</v>
      </c>
      <c r="B3" s="578" t="s">
        <v>96</v>
      </c>
      <c r="C3" s="578">
        <v>2</v>
      </c>
      <c r="D3" s="578">
        <v>0.01</v>
      </c>
      <c r="E3" s="578">
        <v>0.02</v>
      </c>
      <c r="F3" s="546">
        <v>42019.802777777775</v>
      </c>
      <c r="G3" s="578">
        <v>1.4167799999999999</v>
      </c>
      <c r="H3" s="546">
        <v>42019.839583333334</v>
      </c>
      <c r="I3" s="578">
        <v>1.413</v>
      </c>
      <c r="J3" s="546">
        <v>42019.963888888888</v>
      </c>
      <c r="K3" s="578">
        <v>1.41703</v>
      </c>
      <c r="L3" s="578">
        <v>37.799999999999272</v>
      </c>
      <c r="M3" s="578">
        <v>40.299999999999272</v>
      </c>
      <c r="N3" s="578">
        <v>2.96</v>
      </c>
      <c r="O3" s="579">
        <v>0.16111111111240461</v>
      </c>
      <c r="P3" s="548"/>
      <c r="Q3" s="548"/>
      <c r="R3" s="548"/>
    </row>
    <row r="4" spans="1:18" s="578" customFormat="1">
      <c r="A4" s="578">
        <v>3</v>
      </c>
      <c r="B4" s="578" t="s">
        <v>97</v>
      </c>
      <c r="C4" s="578">
        <v>1</v>
      </c>
      <c r="D4" s="578">
        <v>0.01</v>
      </c>
      <c r="E4" s="578">
        <v>0.01</v>
      </c>
      <c r="F4" s="546">
        <v>42020.395833333336</v>
      </c>
      <c r="G4" s="578">
        <v>1.41414</v>
      </c>
      <c r="H4" s="546">
        <v>42020.395833333336</v>
      </c>
      <c r="I4" s="578">
        <v>1.41414</v>
      </c>
      <c r="J4" s="546">
        <v>42020.412499999999</v>
      </c>
      <c r="K4" s="578">
        <v>1.4119999999999999</v>
      </c>
      <c r="L4" s="578">
        <v>0</v>
      </c>
      <c r="M4" s="578">
        <v>21.399999999999636</v>
      </c>
      <c r="N4" s="578">
        <v>1.48</v>
      </c>
      <c r="O4" s="579">
        <v>1.6666666662786156E-2</v>
      </c>
      <c r="P4" s="548"/>
      <c r="Q4" s="548"/>
      <c r="R4" s="548"/>
    </row>
    <row r="5" spans="1:18" s="578" customFormat="1">
      <c r="A5" s="578">
        <v>4</v>
      </c>
      <c r="B5" s="578" t="s">
        <v>96</v>
      </c>
      <c r="C5" s="578">
        <v>1</v>
      </c>
      <c r="D5" s="578">
        <v>0.01</v>
      </c>
      <c r="E5" s="578">
        <v>0.01</v>
      </c>
      <c r="F5" s="546">
        <v>42023.385416666664</v>
      </c>
      <c r="G5" s="578">
        <v>1.4084000000000001</v>
      </c>
      <c r="H5" s="546">
        <v>42023.385416666664</v>
      </c>
      <c r="I5" s="578">
        <v>1.4084000000000001</v>
      </c>
      <c r="J5" s="546">
        <v>42023.402083333334</v>
      </c>
      <c r="K5" s="578">
        <v>1.4105399999999999</v>
      </c>
      <c r="L5" s="578">
        <v>0</v>
      </c>
      <c r="M5" s="578">
        <v>21.399999999997817</v>
      </c>
      <c r="N5" s="578">
        <v>1.48</v>
      </c>
      <c r="O5" s="579">
        <v>1.6666666670062114E-2</v>
      </c>
      <c r="P5" s="548"/>
      <c r="Q5" s="548"/>
      <c r="R5" s="548"/>
    </row>
    <row r="6" spans="1:18" s="578" customFormat="1">
      <c r="A6" s="578">
        <v>5</v>
      </c>
      <c r="B6" s="578" t="s">
        <v>96</v>
      </c>
      <c r="C6" s="578">
        <v>1</v>
      </c>
      <c r="D6" s="578">
        <v>0.01</v>
      </c>
      <c r="E6" s="578">
        <v>0.01</v>
      </c>
      <c r="F6" s="546">
        <v>42023.5625</v>
      </c>
      <c r="G6" s="578">
        <v>1.41326</v>
      </c>
      <c r="H6" s="546">
        <v>42023.5625</v>
      </c>
      <c r="I6" s="578">
        <v>1.41326</v>
      </c>
      <c r="J6" s="546">
        <v>42023.682638888888</v>
      </c>
      <c r="K6" s="578">
        <v>1.4154</v>
      </c>
      <c r="L6" s="578">
        <v>0</v>
      </c>
      <c r="M6" s="578">
        <v>21.399999999999636</v>
      </c>
      <c r="N6" s="578">
        <v>1.48</v>
      </c>
      <c r="O6" s="579">
        <v>0.12013888888759539</v>
      </c>
      <c r="P6" s="548"/>
      <c r="Q6" s="548"/>
      <c r="R6" s="548"/>
    </row>
    <row r="7" spans="1:18" s="578" customFormat="1">
      <c r="A7" s="578">
        <v>6</v>
      </c>
      <c r="B7" s="578" t="s">
        <v>96</v>
      </c>
      <c r="C7" s="578">
        <v>1</v>
      </c>
      <c r="D7" s="578">
        <v>0.01</v>
      </c>
      <c r="E7" s="578">
        <v>0.01</v>
      </c>
      <c r="F7" s="546">
        <v>42024.345138888886</v>
      </c>
      <c r="G7" s="578">
        <v>1.41506</v>
      </c>
      <c r="H7" s="546">
        <v>42024.345138888886</v>
      </c>
      <c r="I7" s="578">
        <v>1.41506</v>
      </c>
      <c r="J7" s="546">
        <v>42024.681250000001</v>
      </c>
      <c r="K7" s="578">
        <v>1.4172</v>
      </c>
      <c r="L7" s="578">
        <v>0</v>
      </c>
      <c r="M7" s="578">
        <v>21.399999999999636</v>
      </c>
      <c r="N7" s="578">
        <v>1.48</v>
      </c>
      <c r="O7" s="579">
        <v>0.336111111115315</v>
      </c>
      <c r="P7" s="548"/>
      <c r="Q7" s="548"/>
      <c r="R7" s="548"/>
    </row>
    <row r="8" spans="1:18" s="578" customFormat="1">
      <c r="A8" s="578">
        <v>7</v>
      </c>
      <c r="B8" s="578" t="s">
        <v>96</v>
      </c>
      <c r="C8" s="578">
        <v>3</v>
      </c>
      <c r="D8" s="578">
        <v>0.01</v>
      </c>
      <c r="E8" s="578">
        <v>0.03</v>
      </c>
      <c r="F8" s="546">
        <v>42024.710416666669</v>
      </c>
      <c r="G8" s="578">
        <v>1.4161900000000001</v>
      </c>
      <c r="H8" s="546">
        <v>42025.228472222225</v>
      </c>
      <c r="I8" s="578">
        <v>1.4077500000000001</v>
      </c>
      <c r="J8" s="546">
        <v>42025.407638888886</v>
      </c>
      <c r="K8" s="578">
        <v>1.4145099999999999</v>
      </c>
      <c r="L8" s="578">
        <v>84.400000000001455</v>
      </c>
      <c r="M8" s="578">
        <v>67.599999999998545</v>
      </c>
      <c r="N8" s="578">
        <v>4.66</v>
      </c>
      <c r="O8" s="579">
        <v>0.69722222221753327</v>
      </c>
      <c r="P8" s="548"/>
      <c r="Q8" s="548"/>
      <c r="R8" s="548"/>
    </row>
    <row r="9" spans="1:18" s="578" customFormat="1">
      <c r="A9" s="578">
        <v>8</v>
      </c>
      <c r="B9" s="578" t="s">
        <v>97</v>
      </c>
      <c r="C9" s="578">
        <v>1</v>
      </c>
      <c r="D9" s="578">
        <v>0.01</v>
      </c>
      <c r="E9" s="578">
        <v>0.01</v>
      </c>
      <c r="F9" s="546">
        <v>42025.125</v>
      </c>
      <c r="G9" s="578">
        <v>1.41265</v>
      </c>
      <c r="H9" s="546">
        <v>42025.125</v>
      </c>
      <c r="I9" s="578">
        <v>1.41265</v>
      </c>
      <c r="J9" s="546">
        <v>42025.192361111112</v>
      </c>
      <c r="K9" s="578">
        <v>1.4105099999999999</v>
      </c>
      <c r="L9" s="578">
        <v>0</v>
      </c>
      <c r="M9" s="578">
        <v>21.400000000001455</v>
      </c>
      <c r="N9" s="578">
        <v>1.48</v>
      </c>
      <c r="O9" s="579">
        <v>6.7361111112404615E-2</v>
      </c>
      <c r="P9" s="548"/>
      <c r="Q9" s="548"/>
      <c r="R9" s="548"/>
    </row>
    <row r="10" spans="1:18" s="578" customFormat="1">
      <c r="A10" s="578">
        <v>9</v>
      </c>
      <c r="B10" s="578" t="s">
        <v>97</v>
      </c>
      <c r="C10" s="578">
        <v>3</v>
      </c>
      <c r="D10" s="578">
        <v>0.01</v>
      </c>
      <c r="E10" s="578">
        <v>0.03</v>
      </c>
      <c r="F10" s="546">
        <v>42025.356249999997</v>
      </c>
      <c r="G10" s="578">
        <v>1.4076500000000001</v>
      </c>
      <c r="H10" s="546">
        <v>42025.413194444445</v>
      </c>
      <c r="I10" s="578">
        <v>1.4147799999999999</v>
      </c>
      <c r="J10" s="546">
        <v>42025.541666666664</v>
      </c>
      <c r="K10" s="578">
        <v>1.40896</v>
      </c>
      <c r="L10" s="578">
        <v>71.299999999999272</v>
      </c>
      <c r="M10" s="578">
        <v>58.199999999998909</v>
      </c>
      <c r="N10" s="578">
        <v>4.66</v>
      </c>
      <c r="O10" s="579">
        <v>0.18541666666715173</v>
      </c>
      <c r="P10" s="548"/>
      <c r="Q10" s="548"/>
      <c r="R10" s="548"/>
    </row>
    <row r="11" spans="1:18" s="578" customFormat="1">
      <c r="A11" s="578">
        <v>10</v>
      </c>
      <c r="B11" s="578" t="s">
        <v>96</v>
      </c>
      <c r="C11" s="578">
        <v>1</v>
      </c>
      <c r="D11" s="578">
        <v>0.01</v>
      </c>
      <c r="E11" s="578">
        <v>0.01</v>
      </c>
      <c r="F11" s="546">
        <v>42025.65625</v>
      </c>
      <c r="G11" s="578">
        <v>1.4132100000000001</v>
      </c>
      <c r="H11" s="546">
        <v>42025.65625</v>
      </c>
      <c r="I11" s="578">
        <v>1.4132100000000001</v>
      </c>
      <c r="J11" s="546">
        <v>42025.656944444447</v>
      </c>
      <c r="K11" s="578">
        <v>1.4153500000000001</v>
      </c>
      <c r="L11" s="578">
        <v>0</v>
      </c>
      <c r="M11" s="578">
        <v>21.400000000001455</v>
      </c>
      <c r="N11" s="578">
        <v>1.48</v>
      </c>
      <c r="O11" s="579">
        <v>6.944444467080757E-4</v>
      </c>
      <c r="P11" s="548"/>
      <c r="Q11" s="548"/>
      <c r="R11" s="548"/>
    </row>
    <row r="12" spans="1:18" s="578" customFormat="1">
      <c r="A12" s="578">
        <v>11</v>
      </c>
      <c r="B12" s="578" t="s">
        <v>96</v>
      </c>
      <c r="C12" s="578">
        <v>1</v>
      </c>
      <c r="D12" s="578">
        <v>0.01</v>
      </c>
      <c r="E12" s="578">
        <v>0.01</v>
      </c>
      <c r="F12" s="546">
        <v>42025.71875</v>
      </c>
      <c r="G12" s="578">
        <v>1.4262600000000001</v>
      </c>
      <c r="H12" s="546">
        <v>42025.71875</v>
      </c>
      <c r="I12" s="578">
        <v>1.4262600000000001</v>
      </c>
      <c r="J12" s="546">
        <v>42025.719444444447</v>
      </c>
      <c r="K12" s="578">
        <v>1.4283999999999999</v>
      </c>
      <c r="L12" s="578">
        <v>0</v>
      </c>
      <c r="M12" s="578">
        <v>21.399999999997817</v>
      </c>
      <c r="N12" s="578">
        <v>1.48</v>
      </c>
      <c r="O12" s="579">
        <v>6.944444467080757E-4</v>
      </c>
      <c r="P12" s="548"/>
      <c r="Q12" s="548"/>
      <c r="R12" s="548"/>
    </row>
    <row r="13" spans="1:18" s="578" customFormat="1">
      <c r="A13" s="578">
        <v>12</v>
      </c>
      <c r="B13" s="578" t="s">
        <v>96</v>
      </c>
      <c r="C13" s="578">
        <v>1</v>
      </c>
      <c r="D13" s="578">
        <v>0.01</v>
      </c>
      <c r="E13" s="578">
        <v>0.01</v>
      </c>
      <c r="F13" s="546">
        <v>42025.834027777775</v>
      </c>
      <c r="G13" s="578">
        <v>1.4316199999999999</v>
      </c>
      <c r="H13" s="546">
        <v>42025.834027777775</v>
      </c>
      <c r="I13" s="578">
        <v>1.4316199999999999</v>
      </c>
      <c r="J13" s="546">
        <v>42025.931944444441</v>
      </c>
      <c r="K13" s="578">
        <v>1.4337599999999999</v>
      </c>
      <c r="L13" s="578">
        <v>0</v>
      </c>
      <c r="M13" s="578">
        <v>21.399999999999636</v>
      </c>
      <c r="N13" s="578">
        <v>1.48</v>
      </c>
      <c r="O13" s="579">
        <v>9.7916666665696539E-2</v>
      </c>
      <c r="P13" s="548"/>
      <c r="Q13" s="548"/>
      <c r="R13" s="548"/>
    </row>
    <row r="14" spans="1:18" s="578" customFormat="1">
      <c r="A14" s="578">
        <v>13</v>
      </c>
      <c r="B14" s="578" t="s">
        <v>96</v>
      </c>
      <c r="C14" s="578">
        <v>1</v>
      </c>
      <c r="D14" s="578">
        <v>0.01</v>
      </c>
      <c r="E14" s="578">
        <v>0.01</v>
      </c>
      <c r="F14" s="546">
        <v>42026.094444444447</v>
      </c>
      <c r="G14" s="578">
        <v>1.4346399999999999</v>
      </c>
      <c r="H14" s="546">
        <v>42026.094444444447</v>
      </c>
      <c r="I14" s="578">
        <v>1.4346399999999999</v>
      </c>
      <c r="J14" s="546">
        <v>42026.161805555559</v>
      </c>
      <c r="K14" s="578">
        <v>1.4367799999999999</v>
      </c>
      <c r="L14" s="578">
        <v>0</v>
      </c>
      <c r="M14" s="578">
        <v>21.399999999999636</v>
      </c>
      <c r="N14" s="578">
        <v>1.48</v>
      </c>
      <c r="O14" s="579">
        <v>6.7361111112404615E-2</v>
      </c>
      <c r="P14" s="548"/>
      <c r="Q14" s="548"/>
      <c r="R14" s="548"/>
    </row>
    <row r="15" spans="1:18" s="578" customFormat="1">
      <c r="A15" s="578">
        <v>14</v>
      </c>
      <c r="B15" s="578" t="s">
        <v>96</v>
      </c>
      <c r="C15" s="578">
        <v>5</v>
      </c>
      <c r="D15" s="578">
        <v>0.04</v>
      </c>
      <c r="E15" s="578">
        <v>0.09</v>
      </c>
      <c r="F15" s="546">
        <v>42026.4375</v>
      </c>
      <c r="G15" s="578">
        <v>1.4361600000000001</v>
      </c>
      <c r="H15" s="546">
        <v>42027.541666666664</v>
      </c>
      <c r="I15" s="578">
        <v>1.4033100000000001</v>
      </c>
      <c r="J15" s="546">
        <v>42027.573611111111</v>
      </c>
      <c r="K15" s="578">
        <v>1.4159200000000001</v>
      </c>
      <c r="L15" s="578">
        <v>328.5</v>
      </c>
      <c r="M15" s="578">
        <v>126.10000000000036</v>
      </c>
      <c r="N15" s="578">
        <v>17.910000000000004</v>
      </c>
      <c r="O15" s="579">
        <v>1.1361111111109494</v>
      </c>
      <c r="P15" s="548"/>
      <c r="Q15" s="548"/>
      <c r="R15" s="548"/>
    </row>
    <row r="16" spans="1:18" s="578" customFormat="1">
      <c r="A16" s="578">
        <v>15</v>
      </c>
      <c r="B16" s="578" t="s">
        <v>97</v>
      </c>
      <c r="C16" s="578">
        <v>1</v>
      </c>
      <c r="D16" s="578">
        <v>0.01</v>
      </c>
      <c r="E16" s="578">
        <v>0.01</v>
      </c>
      <c r="F16" s="546">
        <v>42026.449305555558</v>
      </c>
      <c r="G16" s="578">
        <v>1.4328700000000001</v>
      </c>
      <c r="H16" s="546">
        <v>42026.449305555558</v>
      </c>
      <c r="I16" s="578">
        <v>1.4328700000000001</v>
      </c>
      <c r="J16" s="546">
        <v>42026.542361111111</v>
      </c>
      <c r="K16" s="578">
        <v>1.4307300000000001</v>
      </c>
      <c r="L16" s="578">
        <v>0</v>
      </c>
      <c r="M16" s="578">
        <v>21.399999999999636</v>
      </c>
      <c r="N16" s="578">
        <v>1.48</v>
      </c>
      <c r="O16" s="579">
        <v>9.3055555553291924E-2</v>
      </c>
      <c r="P16" s="548"/>
      <c r="Q16" s="548"/>
      <c r="R16" s="548"/>
    </row>
    <row r="17" spans="1:18" s="578" customFormat="1">
      <c r="A17" s="578">
        <v>16</v>
      </c>
      <c r="B17" s="578" t="s">
        <v>97</v>
      </c>
      <c r="C17" s="578">
        <v>1</v>
      </c>
      <c r="D17" s="578">
        <v>0.01</v>
      </c>
      <c r="E17" s="578">
        <v>0.01</v>
      </c>
      <c r="F17" s="546">
        <v>42026.542361111111</v>
      </c>
      <c r="G17" s="578">
        <v>1.4305699999999999</v>
      </c>
      <c r="H17" s="546">
        <v>42026.542361111111</v>
      </c>
      <c r="I17" s="578">
        <v>1.4305699999999999</v>
      </c>
      <c r="J17" s="546">
        <v>42026.572222222225</v>
      </c>
      <c r="K17" s="578">
        <v>1.4284300000000001</v>
      </c>
      <c r="L17" s="578">
        <v>0</v>
      </c>
      <c r="M17" s="578">
        <v>21.399999999997817</v>
      </c>
      <c r="N17" s="578">
        <v>1.48</v>
      </c>
      <c r="O17" s="579">
        <v>2.9861111113859806E-2</v>
      </c>
      <c r="P17" s="548"/>
      <c r="Q17" s="548"/>
      <c r="R17" s="548"/>
    </row>
    <row r="18" spans="1:18" s="578" customFormat="1">
      <c r="A18" s="578">
        <v>17</v>
      </c>
      <c r="B18" s="578" t="s">
        <v>97</v>
      </c>
      <c r="C18" s="578">
        <v>2</v>
      </c>
      <c r="D18" s="578">
        <v>0.01</v>
      </c>
      <c r="E18" s="578">
        <v>0.02</v>
      </c>
      <c r="F18" s="546">
        <v>42027.063194444447</v>
      </c>
      <c r="G18" s="578">
        <v>1.41381</v>
      </c>
      <c r="H18" s="546">
        <v>42027.125</v>
      </c>
      <c r="I18" s="578">
        <v>1.4171400000000001</v>
      </c>
      <c r="J18" s="546">
        <v>42027.406944444447</v>
      </c>
      <c r="K18" s="578">
        <v>1.41334</v>
      </c>
      <c r="L18" s="578">
        <v>33.300000000001091</v>
      </c>
      <c r="M18" s="578">
        <v>38.000000000001819</v>
      </c>
      <c r="N18" s="578">
        <v>2.96</v>
      </c>
      <c r="O18" s="579">
        <v>0.34375</v>
      </c>
      <c r="P18" s="548"/>
      <c r="Q18" s="548"/>
      <c r="R18" s="548"/>
    </row>
    <row r="19" spans="1:18" s="578" customFormat="1">
      <c r="A19" s="578">
        <v>18</v>
      </c>
      <c r="B19" s="578" t="s">
        <v>97</v>
      </c>
      <c r="C19" s="578">
        <v>1</v>
      </c>
      <c r="D19" s="578">
        <v>0.01</v>
      </c>
      <c r="E19" s="578">
        <v>0.01</v>
      </c>
      <c r="F19" s="546">
        <v>42027.459722222222</v>
      </c>
      <c r="G19" s="578">
        <v>1.4114800000000001</v>
      </c>
      <c r="H19" s="546">
        <v>42027.459722222222</v>
      </c>
      <c r="I19" s="578">
        <v>1.4114800000000001</v>
      </c>
      <c r="J19" s="546">
        <v>42027.529861111114</v>
      </c>
      <c r="K19" s="578">
        <v>1.40934</v>
      </c>
      <c r="L19" s="578">
        <v>0</v>
      </c>
      <c r="M19" s="578">
        <v>21.400000000001455</v>
      </c>
      <c r="N19" s="578">
        <v>1.48</v>
      </c>
      <c r="O19" s="579">
        <v>7.013888889196096E-2</v>
      </c>
      <c r="P19" s="548"/>
      <c r="Q19" s="548"/>
      <c r="R19" s="548"/>
    </row>
    <row r="20" spans="1:18" s="578" customFormat="1">
      <c r="A20" s="578">
        <v>19</v>
      </c>
      <c r="B20" s="578" t="s">
        <v>97</v>
      </c>
      <c r="C20" s="578">
        <v>1</v>
      </c>
      <c r="D20" s="578">
        <v>0.01</v>
      </c>
      <c r="E20" s="578">
        <v>0.01</v>
      </c>
      <c r="F20" s="546">
        <v>42027.594444444447</v>
      </c>
      <c r="G20" s="578">
        <v>1.4165700000000001</v>
      </c>
      <c r="H20" s="546">
        <v>42027.594444444447</v>
      </c>
      <c r="I20" s="578">
        <v>1.4165700000000001</v>
      </c>
      <c r="J20" s="546">
        <v>42027.602777777778</v>
      </c>
      <c r="K20" s="578">
        <v>1.4144300000000001</v>
      </c>
      <c r="L20" s="578">
        <v>0</v>
      </c>
      <c r="M20" s="578">
        <v>21.399999999999636</v>
      </c>
      <c r="N20" s="578">
        <v>1.48</v>
      </c>
      <c r="O20" s="579">
        <v>8.333333331393078E-3</v>
      </c>
      <c r="P20" s="548"/>
      <c r="Q20" s="548"/>
      <c r="R20" s="548"/>
    </row>
    <row r="21" spans="1:18" s="578" customFormat="1">
      <c r="A21" s="578">
        <v>20</v>
      </c>
      <c r="B21" s="578" t="s">
        <v>97</v>
      </c>
      <c r="C21" s="578">
        <v>1</v>
      </c>
      <c r="D21" s="578">
        <v>0.01</v>
      </c>
      <c r="E21" s="578">
        <v>0.01</v>
      </c>
      <c r="F21" s="546">
        <v>42027.813194444447</v>
      </c>
      <c r="G21" s="578">
        <v>1.4191400000000001</v>
      </c>
      <c r="H21" s="546">
        <v>42027.813194444447</v>
      </c>
      <c r="I21" s="578">
        <v>1.4191400000000001</v>
      </c>
      <c r="J21" s="546">
        <v>42027.832638888889</v>
      </c>
      <c r="K21" s="578">
        <v>1.417</v>
      </c>
      <c r="L21" s="578">
        <v>0</v>
      </c>
      <c r="M21" s="578">
        <v>21.400000000001455</v>
      </c>
      <c r="N21" s="578">
        <v>1.48</v>
      </c>
      <c r="O21" s="579">
        <v>1.9444444442342501E-2</v>
      </c>
      <c r="P21" s="548"/>
      <c r="Q21" s="548"/>
      <c r="R21" s="548"/>
    </row>
    <row r="22" spans="1:18" s="578" customFormat="1">
      <c r="A22" s="578">
        <v>21</v>
      </c>
      <c r="B22" s="578" t="s">
        <v>96</v>
      </c>
      <c r="C22" s="578">
        <v>2</v>
      </c>
      <c r="D22" s="578">
        <v>0.01</v>
      </c>
      <c r="E22" s="578">
        <v>0.02</v>
      </c>
      <c r="F22" s="546">
        <v>42027.928472222222</v>
      </c>
      <c r="G22" s="578">
        <v>1.41791</v>
      </c>
      <c r="H22" s="546">
        <v>42030.000694444447</v>
      </c>
      <c r="I22" s="578">
        <v>1.41248</v>
      </c>
      <c r="J22" s="546">
        <v>42030.052083333336</v>
      </c>
      <c r="K22" s="578">
        <v>1.41733</v>
      </c>
      <c r="L22" s="578">
        <v>54.300000000001091</v>
      </c>
      <c r="M22" s="578">
        <v>48.5</v>
      </c>
      <c r="N22" s="578">
        <v>2.96</v>
      </c>
      <c r="O22" s="579">
        <v>0.12361111111385981</v>
      </c>
      <c r="P22" s="548"/>
      <c r="Q22" s="548"/>
      <c r="R22" s="548"/>
    </row>
    <row r="23" spans="1:18" s="578" customFormat="1">
      <c r="A23" s="578">
        <v>22</v>
      </c>
      <c r="B23" s="578" t="s">
        <v>97</v>
      </c>
      <c r="C23" s="578">
        <v>2</v>
      </c>
      <c r="D23" s="578">
        <v>0.01</v>
      </c>
      <c r="E23" s="578">
        <v>0.02</v>
      </c>
      <c r="F23" s="546">
        <v>42030.356249999997</v>
      </c>
      <c r="G23" s="578">
        <v>1.4182900000000001</v>
      </c>
      <c r="H23" s="546">
        <v>42030.623611111114</v>
      </c>
      <c r="I23" s="578">
        <v>1.42279</v>
      </c>
      <c r="J23" s="546">
        <v>42030.953472222223</v>
      </c>
      <c r="K23" s="578">
        <v>1.4184000000000001</v>
      </c>
      <c r="L23" s="578">
        <v>45</v>
      </c>
      <c r="M23" s="578">
        <v>43.899999999997817</v>
      </c>
      <c r="N23" s="578">
        <v>2.96</v>
      </c>
      <c r="O23" s="579">
        <v>0.59722222222626442</v>
      </c>
      <c r="P23" s="548"/>
      <c r="Q23" s="548"/>
      <c r="R23" s="548"/>
    </row>
    <row r="24" spans="1:18" s="578" customFormat="1">
      <c r="A24" s="578">
        <v>23</v>
      </c>
      <c r="B24" s="578" t="s">
        <v>96</v>
      </c>
      <c r="C24" s="578">
        <v>3</v>
      </c>
      <c r="D24" s="578">
        <v>0.01</v>
      </c>
      <c r="E24" s="578">
        <v>0.03</v>
      </c>
      <c r="F24" s="546">
        <v>42030.667361111111</v>
      </c>
      <c r="G24" s="578">
        <v>1.4240900000000001</v>
      </c>
      <c r="H24" s="546">
        <v>42031.212500000001</v>
      </c>
      <c r="I24" s="578">
        <v>1.41594</v>
      </c>
      <c r="J24" s="546">
        <v>42031.384722222225</v>
      </c>
      <c r="K24" s="578">
        <v>1.4224699999999999</v>
      </c>
      <c r="L24" s="578">
        <v>81.500000000001819</v>
      </c>
      <c r="M24" s="578">
        <v>65.299999999999272</v>
      </c>
      <c r="N24" s="578">
        <v>4.67</v>
      </c>
      <c r="O24" s="579">
        <v>0.71736111111385981</v>
      </c>
      <c r="P24" s="548"/>
      <c r="Q24" s="548"/>
      <c r="R24" s="548"/>
    </row>
    <row r="25" spans="1:18" s="578" customFormat="1">
      <c r="A25" s="578">
        <v>24</v>
      </c>
      <c r="B25" s="578" t="s">
        <v>96</v>
      </c>
      <c r="C25" s="578">
        <v>1</v>
      </c>
      <c r="D25" s="578">
        <v>0.01</v>
      </c>
      <c r="E25" s="578">
        <v>0.01</v>
      </c>
      <c r="F25" s="546">
        <v>42032.459027777775</v>
      </c>
      <c r="G25" s="578">
        <v>1.4217200000000001</v>
      </c>
      <c r="H25" s="546">
        <v>42032.459027777775</v>
      </c>
      <c r="I25" s="578">
        <v>1.4217200000000001</v>
      </c>
      <c r="J25" s="546">
        <v>42032.478472222225</v>
      </c>
      <c r="K25" s="578">
        <v>1.4238599999999999</v>
      </c>
      <c r="L25" s="578">
        <v>0</v>
      </c>
      <c r="M25" s="578">
        <v>21.399999999997817</v>
      </c>
      <c r="N25" s="578">
        <v>1.48</v>
      </c>
      <c r="O25" s="579">
        <v>1.9444444449618459E-2</v>
      </c>
      <c r="P25" s="548"/>
      <c r="Q25" s="548"/>
      <c r="R25" s="548"/>
    </row>
    <row r="26" spans="1:18" s="578" customFormat="1">
      <c r="A26" s="578">
        <v>25</v>
      </c>
      <c r="B26" s="578" t="s">
        <v>97</v>
      </c>
      <c r="C26" s="578">
        <v>1</v>
      </c>
      <c r="D26" s="578">
        <v>0.01</v>
      </c>
      <c r="E26" s="578">
        <v>0.01</v>
      </c>
      <c r="F26" s="546">
        <v>42032.552777777775</v>
      </c>
      <c r="G26" s="578">
        <v>1.42659</v>
      </c>
      <c r="H26" s="546">
        <v>42032.552777777775</v>
      </c>
      <c r="I26" s="578">
        <v>1.42659</v>
      </c>
      <c r="J26" s="546">
        <v>42032.579861111109</v>
      </c>
      <c r="K26" s="578">
        <v>1.42445</v>
      </c>
      <c r="L26" s="578">
        <v>0</v>
      </c>
      <c r="M26" s="578">
        <v>21.399999999999636</v>
      </c>
      <c r="N26" s="578">
        <v>1.48</v>
      </c>
      <c r="O26" s="579">
        <v>2.7083333334303461E-2</v>
      </c>
      <c r="P26" s="548"/>
      <c r="Q26" s="548"/>
      <c r="R26" s="548"/>
    </row>
    <row r="27" spans="1:18" s="578" customFormat="1">
      <c r="A27" s="578">
        <v>26</v>
      </c>
      <c r="B27" s="578" t="s">
        <v>96</v>
      </c>
      <c r="C27" s="578">
        <v>1</v>
      </c>
      <c r="D27" s="578">
        <v>0.01</v>
      </c>
      <c r="E27" s="578">
        <v>0.01</v>
      </c>
      <c r="F27" s="546">
        <v>42032.948611111111</v>
      </c>
      <c r="G27" s="578">
        <v>1.4310499999999999</v>
      </c>
      <c r="H27" s="546">
        <v>42032.948611111111</v>
      </c>
      <c r="I27" s="578">
        <v>1.4310499999999999</v>
      </c>
      <c r="J27" s="546">
        <v>42033.280555555553</v>
      </c>
      <c r="K27" s="578">
        <v>1.43319</v>
      </c>
      <c r="L27" s="578">
        <v>0</v>
      </c>
      <c r="M27" s="578">
        <v>21.399999999999636</v>
      </c>
      <c r="N27" s="578">
        <v>1.48</v>
      </c>
      <c r="O27" s="579">
        <v>0.3319444444423425</v>
      </c>
      <c r="P27" s="548"/>
      <c r="Q27" s="548"/>
      <c r="R27" s="548"/>
    </row>
    <row r="28" spans="1:18" s="578" customFormat="1">
      <c r="A28" s="578">
        <v>27</v>
      </c>
      <c r="B28" s="578" t="s">
        <v>97</v>
      </c>
      <c r="C28" s="578">
        <v>6</v>
      </c>
      <c r="D28" s="578">
        <v>0.08</v>
      </c>
      <c r="E28" s="578">
        <v>0.16999999999999998</v>
      </c>
      <c r="F28" s="546">
        <v>42033.313888888886</v>
      </c>
      <c r="G28" s="578">
        <v>1.4338200000000001</v>
      </c>
      <c r="H28" s="546">
        <v>42033.785416666666</v>
      </c>
      <c r="I28" s="578">
        <v>1.4614400000000001</v>
      </c>
      <c r="J28" s="546">
        <v>42034.706944444442</v>
      </c>
      <c r="K28" s="578">
        <v>1.4517800000000001</v>
      </c>
      <c r="L28" s="578">
        <v>276.20000000000073</v>
      </c>
      <c r="M28" s="578">
        <v>96.600000000000364</v>
      </c>
      <c r="N28" s="578">
        <v>40.200000000000003</v>
      </c>
      <c r="O28" s="579">
        <v>1.3930555555562023</v>
      </c>
      <c r="P28" s="548"/>
      <c r="Q28" s="548"/>
      <c r="R28" s="548"/>
    </row>
    <row r="29" spans="1:18" s="578" customFormat="1">
      <c r="A29" s="578">
        <v>28</v>
      </c>
      <c r="B29" s="578" t="s">
        <v>96</v>
      </c>
      <c r="C29" s="578">
        <v>1</v>
      </c>
      <c r="D29" s="578">
        <v>0.01</v>
      </c>
      <c r="E29" s="578">
        <v>0.01</v>
      </c>
      <c r="F29" s="546">
        <v>42033.625</v>
      </c>
      <c r="G29" s="578">
        <v>1.4545399999999999</v>
      </c>
      <c r="H29" s="546">
        <v>42033.625</v>
      </c>
      <c r="I29" s="578">
        <v>1.4545399999999999</v>
      </c>
      <c r="J29" s="546">
        <v>42033.643750000003</v>
      </c>
      <c r="K29" s="578">
        <v>1.45668</v>
      </c>
      <c r="L29" s="578">
        <v>0</v>
      </c>
      <c r="M29" s="578">
        <v>21.399999999999636</v>
      </c>
      <c r="N29" s="578">
        <v>1.48</v>
      </c>
      <c r="O29" s="579">
        <v>1.8750000002910383E-2</v>
      </c>
      <c r="P29" s="548"/>
      <c r="Q29" s="548"/>
      <c r="R29" s="548"/>
    </row>
    <row r="30" spans="1:18" s="578" customFormat="1">
      <c r="A30" s="578">
        <v>29</v>
      </c>
      <c r="B30" s="578" t="s">
        <v>96</v>
      </c>
      <c r="C30" s="578">
        <v>1</v>
      </c>
      <c r="D30" s="578">
        <v>0.01</v>
      </c>
      <c r="E30" s="578">
        <v>0.01</v>
      </c>
      <c r="F30" s="546">
        <v>42033.78125</v>
      </c>
      <c r="G30" s="578">
        <v>1.46041</v>
      </c>
      <c r="H30" s="546">
        <v>42033.78125</v>
      </c>
      <c r="I30" s="578">
        <v>1.46041</v>
      </c>
      <c r="J30" s="546">
        <v>42033.786111111112</v>
      </c>
      <c r="K30" s="578">
        <v>1.46255</v>
      </c>
      <c r="L30" s="578">
        <v>0</v>
      </c>
      <c r="M30" s="578">
        <v>21.399999999999636</v>
      </c>
      <c r="N30" s="578">
        <v>1.48</v>
      </c>
      <c r="O30" s="579">
        <v>4.8611111124046147E-3</v>
      </c>
      <c r="P30" s="548"/>
      <c r="Q30" s="548"/>
      <c r="R30" s="548"/>
    </row>
    <row r="31" spans="1:18" s="578" customFormat="1">
      <c r="A31" s="578">
        <v>30</v>
      </c>
      <c r="B31" s="578" t="s">
        <v>96</v>
      </c>
      <c r="C31" s="578">
        <v>4</v>
      </c>
      <c r="D31" s="578">
        <v>0.02</v>
      </c>
      <c r="E31" s="578">
        <v>0.05</v>
      </c>
      <c r="F31" s="546">
        <v>42034.489583333336</v>
      </c>
      <c r="G31" s="578">
        <v>1.4661900000000001</v>
      </c>
      <c r="H31" s="546">
        <v>42034.59652777778</v>
      </c>
      <c r="I31" s="578">
        <v>1.4543900000000001</v>
      </c>
      <c r="J31" s="546">
        <v>42034.620138888888</v>
      </c>
      <c r="K31" s="578">
        <v>1.4617500000000001</v>
      </c>
      <c r="L31" s="578">
        <v>118</v>
      </c>
      <c r="M31" s="578">
        <v>73.600000000000364</v>
      </c>
      <c r="N31" s="578">
        <v>8.1000000000000014</v>
      </c>
      <c r="O31" s="579">
        <v>0.13055555555183673</v>
      </c>
      <c r="P31" s="548"/>
      <c r="Q31" s="548"/>
      <c r="R31" s="548"/>
    </row>
    <row r="32" spans="1:18" s="578" customFormat="1">
      <c r="A32" s="578">
        <v>31</v>
      </c>
      <c r="B32" s="578" t="s">
        <v>97</v>
      </c>
      <c r="C32" s="578">
        <v>2</v>
      </c>
      <c r="D32" s="578">
        <v>0.01</v>
      </c>
      <c r="E32" s="578">
        <v>0.02</v>
      </c>
      <c r="F32" s="546">
        <v>42034.875</v>
      </c>
      <c r="G32" s="578">
        <v>1.4510400000000001</v>
      </c>
      <c r="H32" s="546">
        <v>42036.981249999997</v>
      </c>
      <c r="I32" s="578">
        <v>1.4553400000000001</v>
      </c>
      <c r="J32" s="546">
        <v>42037.3</v>
      </c>
      <c r="K32" s="578">
        <v>1.45105</v>
      </c>
      <c r="L32" s="578">
        <v>43</v>
      </c>
      <c r="M32" s="578">
        <v>42.900000000001455</v>
      </c>
      <c r="N32" s="578">
        <v>2.95</v>
      </c>
      <c r="O32" s="579">
        <v>0.42500000000291038</v>
      </c>
      <c r="P32" s="548"/>
      <c r="Q32" s="548"/>
      <c r="R32" s="548"/>
    </row>
    <row r="33" spans="1:18" s="578" customFormat="1">
      <c r="A33" s="578">
        <v>32</v>
      </c>
      <c r="B33" s="578" t="s">
        <v>96</v>
      </c>
      <c r="C33" s="578">
        <v>2</v>
      </c>
      <c r="D33" s="578">
        <v>0.01</v>
      </c>
      <c r="E33" s="578">
        <v>0.02</v>
      </c>
      <c r="F33" s="546">
        <v>42037.1875</v>
      </c>
      <c r="G33" s="578">
        <v>1.4554499999999999</v>
      </c>
      <c r="H33" s="546">
        <v>42037.293749999997</v>
      </c>
      <c r="I33" s="578">
        <v>1.45214</v>
      </c>
      <c r="J33" s="546">
        <v>42037.396527777775</v>
      </c>
      <c r="K33" s="578">
        <v>1.4559299999999999</v>
      </c>
      <c r="L33" s="578">
        <v>33.100000000000364</v>
      </c>
      <c r="M33" s="578">
        <v>37.899999999999636</v>
      </c>
      <c r="N33" s="578">
        <v>2.96</v>
      </c>
      <c r="O33" s="579">
        <v>0.20902777777519077</v>
      </c>
      <c r="P33" s="548"/>
      <c r="Q33" s="548"/>
      <c r="R33" s="548"/>
    </row>
    <row r="34" spans="1:18" s="578" customFormat="1">
      <c r="A34" s="578">
        <v>33</v>
      </c>
      <c r="B34" s="578" t="s">
        <v>97</v>
      </c>
      <c r="C34" s="578">
        <v>2</v>
      </c>
      <c r="D34" s="578">
        <v>0.01</v>
      </c>
      <c r="E34" s="578">
        <v>0.02</v>
      </c>
      <c r="F34" s="546">
        <v>42037.345138888886</v>
      </c>
      <c r="G34" s="578">
        <v>1.45119</v>
      </c>
      <c r="H34" s="546">
        <v>42037.388888888891</v>
      </c>
      <c r="I34" s="578">
        <v>1.45458</v>
      </c>
      <c r="J34" s="546">
        <v>42037.40902777778</v>
      </c>
      <c r="K34" s="578">
        <v>1.45075</v>
      </c>
      <c r="L34" s="578">
        <v>33.899999999999636</v>
      </c>
      <c r="M34" s="578">
        <v>38.299999999999272</v>
      </c>
      <c r="N34" s="578">
        <v>2.96</v>
      </c>
      <c r="O34" s="579">
        <v>6.3888888893416151E-2</v>
      </c>
      <c r="P34" s="548"/>
      <c r="Q34" s="548"/>
      <c r="R34" s="548"/>
    </row>
    <row r="35" spans="1:18" s="578" customFormat="1">
      <c r="A35" s="578">
        <v>34</v>
      </c>
      <c r="B35" s="578" t="s">
        <v>97</v>
      </c>
      <c r="C35" s="578">
        <v>1</v>
      </c>
      <c r="D35" s="578">
        <v>0.01</v>
      </c>
      <c r="E35" s="578">
        <v>0.01</v>
      </c>
      <c r="F35" s="546">
        <v>42037.501388888886</v>
      </c>
      <c r="G35" s="578">
        <v>1.4531400000000001</v>
      </c>
      <c r="H35" s="546">
        <v>42037.501388888886</v>
      </c>
      <c r="I35" s="578">
        <v>1.4531400000000001</v>
      </c>
      <c r="J35" s="546">
        <v>42037.517361111109</v>
      </c>
      <c r="K35" s="578">
        <v>1.4510000000000001</v>
      </c>
      <c r="L35" s="578">
        <v>0</v>
      </c>
      <c r="M35" s="578">
        <v>21.400000000001455</v>
      </c>
      <c r="N35" s="578">
        <v>1.48</v>
      </c>
      <c r="O35" s="579">
        <v>1.5972222223354038E-2</v>
      </c>
      <c r="P35" s="548"/>
      <c r="Q35" s="548"/>
      <c r="R35" s="548"/>
    </row>
    <row r="36" spans="1:18" s="578" customFormat="1">
      <c r="A36" s="578">
        <v>35</v>
      </c>
      <c r="B36" s="578" t="s">
        <v>96</v>
      </c>
      <c r="C36" s="578">
        <v>2</v>
      </c>
      <c r="D36" s="578">
        <v>0.01</v>
      </c>
      <c r="E36" s="578">
        <v>0.02</v>
      </c>
      <c r="F36" s="546">
        <v>42037.522222222222</v>
      </c>
      <c r="G36" s="578">
        <v>1.45374</v>
      </c>
      <c r="H36" s="546">
        <v>42037.71875</v>
      </c>
      <c r="I36" s="578">
        <v>1.4501599999999999</v>
      </c>
      <c r="J36" s="546">
        <v>42037.868055555555</v>
      </c>
      <c r="K36" s="578">
        <v>1.4540900000000001</v>
      </c>
      <c r="L36" s="578">
        <v>35.800000000001091</v>
      </c>
      <c r="M36" s="578">
        <v>39.30000000000291</v>
      </c>
      <c r="N36" s="578">
        <v>2.96</v>
      </c>
      <c r="O36" s="579">
        <v>0.34583333333284827</v>
      </c>
      <c r="P36" s="548"/>
      <c r="Q36" s="548"/>
      <c r="R36" s="548"/>
    </row>
    <row r="37" spans="1:18" s="578" customFormat="1">
      <c r="A37" s="578">
        <v>36</v>
      </c>
      <c r="B37" s="578" t="s">
        <v>96</v>
      </c>
      <c r="C37" s="578">
        <v>1</v>
      </c>
      <c r="D37" s="578">
        <v>0.01</v>
      </c>
      <c r="E37" s="578">
        <v>0.01</v>
      </c>
      <c r="F37" s="546">
        <v>42038.177777777775</v>
      </c>
      <c r="G37" s="578">
        <v>1.4537800000000001</v>
      </c>
      <c r="H37" s="546">
        <v>42038.177777777775</v>
      </c>
      <c r="I37" s="578">
        <v>1.4537800000000001</v>
      </c>
      <c r="J37" s="546">
        <v>42038.186805555553</v>
      </c>
      <c r="K37" s="578">
        <v>1.4559200000000001</v>
      </c>
      <c r="L37" s="578">
        <v>0</v>
      </c>
      <c r="M37" s="578">
        <v>21.399999999999636</v>
      </c>
      <c r="N37" s="578">
        <v>1.48</v>
      </c>
      <c r="O37" s="579">
        <v>9.0277777781011537E-3</v>
      </c>
      <c r="P37" s="548"/>
      <c r="Q37" s="548"/>
      <c r="R37" s="548"/>
    </row>
    <row r="38" spans="1:18" s="578" customFormat="1">
      <c r="A38" s="578">
        <v>37</v>
      </c>
      <c r="B38" s="578" t="s">
        <v>97</v>
      </c>
      <c r="C38" s="578">
        <v>2</v>
      </c>
      <c r="D38" s="578">
        <v>0.01</v>
      </c>
      <c r="E38" s="578">
        <v>0.02</v>
      </c>
      <c r="F38" s="546">
        <v>42038.302083333336</v>
      </c>
      <c r="G38" s="578">
        <v>1.47678</v>
      </c>
      <c r="H38" s="546">
        <v>42038.379861111112</v>
      </c>
      <c r="I38" s="578">
        <v>1.4841899999999999</v>
      </c>
      <c r="J38" s="546">
        <v>42038.413194444445</v>
      </c>
      <c r="K38" s="578">
        <v>1.4783500000000001</v>
      </c>
      <c r="L38" s="578">
        <v>74.100000000000364</v>
      </c>
      <c r="M38" s="578">
        <v>58.399999999999636</v>
      </c>
      <c r="N38" s="578">
        <v>2.95</v>
      </c>
      <c r="O38" s="579">
        <v>0.11111111110949423</v>
      </c>
      <c r="P38" s="548"/>
      <c r="Q38" s="548"/>
      <c r="R38" s="548"/>
    </row>
    <row r="39" spans="1:18" s="578" customFormat="1">
      <c r="A39" s="578">
        <v>38</v>
      </c>
      <c r="B39" s="578" t="s">
        <v>97</v>
      </c>
      <c r="C39" s="578">
        <v>2</v>
      </c>
      <c r="D39" s="578">
        <v>0.01</v>
      </c>
      <c r="E39" s="578">
        <v>0.02</v>
      </c>
      <c r="F39" s="546">
        <v>42038.656944444447</v>
      </c>
      <c r="G39" s="578">
        <v>1.48417</v>
      </c>
      <c r="H39" s="546">
        <v>42038.698611111111</v>
      </c>
      <c r="I39" s="578">
        <v>1.4874799999999999</v>
      </c>
      <c r="J39" s="546">
        <v>42038.727083333331</v>
      </c>
      <c r="K39" s="578">
        <v>1.48369</v>
      </c>
      <c r="L39" s="578">
        <v>33.099999999998545</v>
      </c>
      <c r="M39" s="578">
        <v>37.899999999999636</v>
      </c>
      <c r="N39" s="578">
        <v>2.96</v>
      </c>
      <c r="O39" s="579">
        <v>7.0138888884685002E-2</v>
      </c>
      <c r="P39" s="548"/>
      <c r="Q39" s="548"/>
      <c r="R39" s="548"/>
    </row>
    <row r="40" spans="1:18" s="578" customFormat="1">
      <c r="A40" s="578">
        <v>39</v>
      </c>
      <c r="B40" s="578" t="s">
        <v>96</v>
      </c>
      <c r="C40" s="578">
        <v>2</v>
      </c>
      <c r="D40" s="578">
        <v>0.01</v>
      </c>
      <c r="E40" s="578">
        <v>0.02</v>
      </c>
      <c r="F40" s="546">
        <v>42038.854861111111</v>
      </c>
      <c r="G40" s="578">
        <v>1.47733</v>
      </c>
      <c r="H40" s="546">
        <v>42038.885416666664</v>
      </c>
      <c r="I40" s="578">
        <v>1.47072</v>
      </c>
      <c r="J40" s="546">
        <v>42038.998611111114</v>
      </c>
      <c r="K40" s="578">
        <v>1.4761599999999999</v>
      </c>
      <c r="L40" s="578">
        <v>66.100000000000364</v>
      </c>
      <c r="M40" s="578">
        <v>54.399999999997817</v>
      </c>
      <c r="N40" s="578">
        <v>2.96</v>
      </c>
      <c r="O40" s="579">
        <v>0.14375000000291038</v>
      </c>
      <c r="P40" s="548"/>
      <c r="Q40" s="548"/>
      <c r="R40" s="548"/>
    </row>
    <row r="41" spans="1:18" s="578" customFormat="1">
      <c r="A41" s="578">
        <v>40</v>
      </c>
      <c r="B41" s="578" t="s">
        <v>97</v>
      </c>
      <c r="C41" s="578">
        <v>2</v>
      </c>
      <c r="D41" s="578">
        <v>0.01</v>
      </c>
      <c r="E41" s="578">
        <v>0.02</v>
      </c>
      <c r="F41" s="546">
        <v>42039.270833333336</v>
      </c>
      <c r="G41" s="578">
        <v>1.46465</v>
      </c>
      <c r="H41" s="546">
        <v>42039.319444444445</v>
      </c>
      <c r="I41" s="578">
        <v>1.4679899999999999</v>
      </c>
      <c r="J41" s="546">
        <v>42039.477083333331</v>
      </c>
      <c r="K41" s="578">
        <v>1.46418</v>
      </c>
      <c r="L41" s="578">
        <v>33.399999999999636</v>
      </c>
      <c r="M41" s="578">
        <v>38.099999999998545</v>
      </c>
      <c r="N41" s="578">
        <v>2.96</v>
      </c>
      <c r="O41" s="579">
        <v>0.20624999999563443</v>
      </c>
      <c r="P41" s="548"/>
      <c r="Q41" s="548"/>
      <c r="R41" s="548"/>
    </row>
    <row r="42" spans="1:18" s="578" customFormat="1">
      <c r="A42" s="578">
        <v>41</v>
      </c>
      <c r="B42" s="578" t="s">
        <v>97</v>
      </c>
      <c r="C42" s="578">
        <v>1</v>
      </c>
      <c r="D42" s="578">
        <v>0.01</v>
      </c>
      <c r="E42" s="578">
        <v>0.01</v>
      </c>
      <c r="F42" s="546">
        <v>42039.500694444447</v>
      </c>
      <c r="G42" s="578">
        <v>1.4671799999999999</v>
      </c>
      <c r="H42" s="546">
        <v>42039.500694444447</v>
      </c>
      <c r="I42" s="578">
        <v>1.4671799999999999</v>
      </c>
      <c r="J42" s="546">
        <v>42039.511805555558</v>
      </c>
      <c r="K42" s="578">
        <v>1.4650399999999999</v>
      </c>
      <c r="L42" s="578">
        <v>0</v>
      </c>
      <c r="M42" s="578">
        <v>21.399999999999636</v>
      </c>
      <c r="N42" s="578">
        <v>1.48</v>
      </c>
      <c r="O42" s="579">
        <v>1.1111111110949423E-2</v>
      </c>
      <c r="P42" s="548"/>
      <c r="Q42" s="548"/>
      <c r="R42" s="548"/>
    </row>
    <row r="43" spans="1:18" s="578" customFormat="1">
      <c r="A43" s="578">
        <v>42</v>
      </c>
      <c r="B43" s="578" t="s">
        <v>96</v>
      </c>
      <c r="C43" s="578">
        <v>1</v>
      </c>
      <c r="D43" s="578">
        <v>0.01</v>
      </c>
      <c r="E43" s="578">
        <v>0.01</v>
      </c>
      <c r="F43" s="546">
        <v>42040.072916666664</v>
      </c>
      <c r="G43" s="578">
        <v>1.4631000000000001</v>
      </c>
      <c r="H43" s="546">
        <v>42040.072916666664</v>
      </c>
      <c r="I43" s="578">
        <v>1.4631000000000001</v>
      </c>
      <c r="J43" s="546">
        <v>42040.074305555558</v>
      </c>
      <c r="K43" s="578">
        <v>1.4652400000000001</v>
      </c>
      <c r="L43" s="578">
        <v>0</v>
      </c>
      <c r="M43" s="578">
        <v>21.400000000001455</v>
      </c>
      <c r="N43" s="578">
        <v>1.48</v>
      </c>
      <c r="O43" s="579">
        <v>1.3888888934161514E-3</v>
      </c>
      <c r="P43" s="548"/>
      <c r="Q43" s="548"/>
      <c r="R43" s="548"/>
    </row>
    <row r="44" spans="1:18" s="578" customFormat="1">
      <c r="A44" s="578">
        <v>43</v>
      </c>
      <c r="B44" s="578" t="s">
        <v>97</v>
      </c>
      <c r="C44" s="578">
        <v>1</v>
      </c>
      <c r="D44" s="578">
        <v>0.01</v>
      </c>
      <c r="E44" s="578">
        <v>0.01</v>
      </c>
      <c r="F44" s="546">
        <v>42040.53125</v>
      </c>
      <c r="G44" s="578">
        <v>1.4635199999999999</v>
      </c>
      <c r="H44" s="546">
        <v>42040.53125</v>
      </c>
      <c r="I44" s="578">
        <v>1.4635199999999999</v>
      </c>
      <c r="J44" s="546">
        <v>42040.553472222222</v>
      </c>
      <c r="K44" s="578">
        <v>1.4613799999999999</v>
      </c>
      <c r="L44" s="578">
        <v>0</v>
      </c>
      <c r="M44" s="578">
        <v>21.399999999999636</v>
      </c>
      <c r="N44" s="578">
        <v>1.48</v>
      </c>
      <c r="O44" s="579">
        <v>2.2222222221898846E-2</v>
      </c>
      <c r="P44" s="548"/>
      <c r="Q44" s="548"/>
      <c r="R44" s="548"/>
    </row>
    <row r="45" spans="1:18" s="578" customFormat="1">
      <c r="A45" s="578">
        <v>44</v>
      </c>
      <c r="B45" s="578" t="s">
        <v>96</v>
      </c>
      <c r="C45" s="578">
        <v>6</v>
      </c>
      <c r="D45" s="578">
        <v>0.08</v>
      </c>
      <c r="E45" s="578">
        <v>0.16999999999999998</v>
      </c>
      <c r="F45" s="546">
        <v>42040.802777777775</v>
      </c>
      <c r="G45" s="578">
        <v>1.47109</v>
      </c>
      <c r="H45" s="546">
        <v>42044.541666666664</v>
      </c>
      <c r="I45" s="578">
        <v>1.44712</v>
      </c>
      <c r="J45" s="546">
        <v>42045.646527777775</v>
      </c>
      <c r="K45" s="578">
        <v>1.4562600000000001</v>
      </c>
      <c r="L45" s="578">
        <v>239.70000000000073</v>
      </c>
      <c r="M45" s="578">
        <v>91.400000000001455</v>
      </c>
      <c r="N45" s="578">
        <v>40.17</v>
      </c>
      <c r="O45" s="579">
        <v>2.84375</v>
      </c>
      <c r="P45" s="548"/>
      <c r="Q45" s="548"/>
      <c r="R45" s="548"/>
    </row>
    <row r="46" spans="1:18" s="578" customFormat="1">
      <c r="A46" s="578">
        <v>45</v>
      </c>
      <c r="B46" s="578" t="s">
        <v>97</v>
      </c>
      <c r="C46" s="578">
        <v>1</v>
      </c>
      <c r="D46" s="578">
        <v>0.01</v>
      </c>
      <c r="E46" s="578">
        <v>0.01</v>
      </c>
      <c r="F46" s="546">
        <v>42041.595138888886</v>
      </c>
      <c r="G46" s="578">
        <v>1.4562200000000001</v>
      </c>
      <c r="H46" s="546">
        <v>42041.595138888886</v>
      </c>
      <c r="I46" s="578">
        <v>1.4562200000000001</v>
      </c>
      <c r="J46" s="546">
        <v>42041.615972222222</v>
      </c>
      <c r="K46" s="578">
        <v>1.45408</v>
      </c>
      <c r="L46" s="578">
        <v>0</v>
      </c>
      <c r="M46" s="578">
        <v>21.399999999999636</v>
      </c>
      <c r="N46" s="578">
        <v>1.48</v>
      </c>
      <c r="O46" s="579">
        <v>2.0833333335758653E-2</v>
      </c>
      <c r="P46" s="548"/>
      <c r="Q46" s="548"/>
      <c r="R46" s="548"/>
    </row>
    <row r="47" spans="1:18" s="578" customFormat="1">
      <c r="A47" s="578">
        <v>46</v>
      </c>
      <c r="B47" s="578" t="s">
        <v>97</v>
      </c>
      <c r="C47" s="578">
        <v>1</v>
      </c>
      <c r="D47" s="578">
        <v>0.01</v>
      </c>
      <c r="E47" s="578">
        <v>0.01</v>
      </c>
      <c r="F47" s="546">
        <v>42045.65625</v>
      </c>
      <c r="G47" s="578">
        <v>1.4563600000000001</v>
      </c>
      <c r="H47" s="546">
        <v>42045.65625</v>
      </c>
      <c r="I47" s="578">
        <v>1.4563600000000001</v>
      </c>
      <c r="J47" s="546">
        <v>42045.756249999999</v>
      </c>
      <c r="K47" s="578">
        <v>1.4542200000000001</v>
      </c>
      <c r="L47" s="578">
        <v>0</v>
      </c>
      <c r="M47" s="578">
        <v>21.399999999999636</v>
      </c>
      <c r="N47" s="578">
        <v>1.48</v>
      </c>
      <c r="O47" s="579">
        <v>9.9999999998544808E-2</v>
      </c>
      <c r="P47" s="548"/>
      <c r="Q47" s="548"/>
      <c r="R47" s="548"/>
    </row>
    <row r="48" spans="1:18" s="578" customFormat="1">
      <c r="A48" s="578">
        <v>47</v>
      </c>
      <c r="B48" s="578" t="s">
        <v>96</v>
      </c>
      <c r="C48" s="578">
        <v>1</v>
      </c>
      <c r="D48" s="578">
        <v>0.01</v>
      </c>
      <c r="E48" s="578">
        <v>0.01</v>
      </c>
      <c r="F48" s="546">
        <v>42046.365972222222</v>
      </c>
      <c r="G48" s="578">
        <v>1.45807</v>
      </c>
      <c r="H48" s="546">
        <v>42046.365972222222</v>
      </c>
      <c r="I48" s="578">
        <v>1.45807</v>
      </c>
      <c r="J48" s="546">
        <v>42046.480555555558</v>
      </c>
      <c r="K48" s="578">
        <v>1.46021</v>
      </c>
      <c r="L48" s="578">
        <v>0</v>
      </c>
      <c r="M48" s="578">
        <v>21.400000000001455</v>
      </c>
      <c r="N48" s="578">
        <v>1.48</v>
      </c>
      <c r="O48" s="579">
        <v>0.11458333333575865</v>
      </c>
      <c r="P48" s="548"/>
      <c r="Q48" s="548"/>
      <c r="R48" s="548"/>
    </row>
    <row r="49" spans="1:18" s="578" customFormat="1">
      <c r="A49" s="578">
        <v>48</v>
      </c>
      <c r="B49" s="578" t="s">
        <v>97</v>
      </c>
      <c r="C49" s="578">
        <v>1</v>
      </c>
      <c r="D49" s="578">
        <v>0.01</v>
      </c>
      <c r="E49" s="578">
        <v>0.01</v>
      </c>
      <c r="F49" s="546">
        <v>42047.114583333336</v>
      </c>
      <c r="G49" s="578">
        <v>1.47818</v>
      </c>
      <c r="H49" s="546">
        <v>42047.114583333336</v>
      </c>
      <c r="I49" s="578">
        <v>1.47818</v>
      </c>
      <c r="J49" s="546">
        <v>42047.198611111111</v>
      </c>
      <c r="K49" s="578">
        <v>1.47604</v>
      </c>
      <c r="L49" s="578">
        <v>0</v>
      </c>
      <c r="M49" s="578">
        <v>21.400000000001455</v>
      </c>
      <c r="N49" s="578">
        <v>1.48</v>
      </c>
      <c r="O49" s="579">
        <v>8.4027777775190771E-2</v>
      </c>
      <c r="P49" s="548"/>
      <c r="Q49" s="548"/>
      <c r="R49" s="548"/>
    </row>
    <row r="50" spans="1:18" s="578" customFormat="1">
      <c r="A50" s="578">
        <v>49</v>
      </c>
      <c r="B50" s="578" t="s">
        <v>97</v>
      </c>
      <c r="C50" s="578">
        <v>2</v>
      </c>
      <c r="D50" s="578">
        <v>0.01</v>
      </c>
      <c r="E50" s="578">
        <v>0.02</v>
      </c>
      <c r="F50" s="546">
        <v>42047.541666666664</v>
      </c>
      <c r="G50" s="578">
        <v>1.47465</v>
      </c>
      <c r="H50" s="546">
        <v>42047.617361111108</v>
      </c>
      <c r="I50" s="578">
        <v>1.47797</v>
      </c>
      <c r="J50" s="546">
        <v>42047.698611111111</v>
      </c>
      <c r="K50" s="578">
        <v>1.47417</v>
      </c>
      <c r="L50" s="578">
        <v>33.200000000000728</v>
      </c>
      <c r="M50" s="578">
        <v>38.000000000001819</v>
      </c>
      <c r="N50" s="578">
        <v>2.9699999999999998</v>
      </c>
      <c r="O50" s="579">
        <v>0.15694444444670808</v>
      </c>
      <c r="P50" s="548"/>
      <c r="Q50" s="548"/>
      <c r="R50" s="548"/>
    </row>
    <row r="51" spans="1:18" s="578" customFormat="1">
      <c r="A51" s="578">
        <v>50</v>
      </c>
      <c r="B51" s="578" t="s">
        <v>97</v>
      </c>
      <c r="C51" s="578">
        <v>1</v>
      </c>
      <c r="D51" s="578">
        <v>0.01</v>
      </c>
      <c r="E51" s="578">
        <v>0.01</v>
      </c>
      <c r="F51" s="546">
        <v>42047.699305555558</v>
      </c>
      <c r="G51" s="578">
        <v>1.4739500000000001</v>
      </c>
      <c r="H51" s="546">
        <v>42047.699305555558</v>
      </c>
      <c r="I51" s="578">
        <v>1.4739500000000001</v>
      </c>
      <c r="J51" s="546">
        <v>42047.71597222222</v>
      </c>
      <c r="K51" s="578">
        <v>1.4718100000000001</v>
      </c>
      <c r="L51" s="578">
        <v>0</v>
      </c>
      <c r="M51" s="578">
        <v>21.400000000001455</v>
      </c>
      <c r="N51" s="578">
        <v>1.48</v>
      </c>
      <c r="O51" s="579">
        <v>1.6666666662786156E-2</v>
      </c>
      <c r="P51" s="548"/>
      <c r="Q51" s="548"/>
      <c r="R51" s="548"/>
    </row>
    <row r="52" spans="1:18" s="578" customFormat="1">
      <c r="A52" s="578">
        <v>51</v>
      </c>
      <c r="B52" s="578" t="s">
        <v>96</v>
      </c>
      <c r="C52" s="578">
        <v>2</v>
      </c>
      <c r="D52" s="578">
        <v>0.01</v>
      </c>
      <c r="E52" s="578">
        <v>0.02</v>
      </c>
      <c r="F52" s="546">
        <v>42048.052777777775</v>
      </c>
      <c r="G52" s="578">
        <v>1.4716800000000001</v>
      </c>
      <c r="H52" s="546">
        <v>42048.211111111108</v>
      </c>
      <c r="I52" s="578">
        <v>1.4683600000000001</v>
      </c>
      <c r="J52" s="546">
        <v>42048.373611111114</v>
      </c>
      <c r="K52" s="578">
        <v>1.4721599999999999</v>
      </c>
      <c r="L52" s="578">
        <v>33.200000000000728</v>
      </c>
      <c r="M52" s="578">
        <v>37.999999999998181</v>
      </c>
      <c r="N52" s="578">
        <v>2.9699999999999998</v>
      </c>
      <c r="O52" s="579">
        <v>0.32083333333866904</v>
      </c>
      <c r="P52" s="548"/>
      <c r="Q52" s="548"/>
      <c r="R52" s="548"/>
    </row>
    <row r="53" spans="1:18" s="578" customFormat="1">
      <c r="A53" s="578">
        <v>52</v>
      </c>
      <c r="B53" s="578" t="s">
        <v>97</v>
      </c>
      <c r="C53" s="578">
        <v>3</v>
      </c>
      <c r="D53" s="578">
        <v>0.01</v>
      </c>
      <c r="E53" s="578">
        <v>0.03</v>
      </c>
      <c r="F53" s="546">
        <v>42048.209027777775</v>
      </c>
      <c r="G53" s="578">
        <v>1.46872</v>
      </c>
      <c r="H53" s="546">
        <v>42048.459027777775</v>
      </c>
      <c r="I53" s="578">
        <v>1.4772700000000001</v>
      </c>
      <c r="J53" s="546">
        <v>42048.582638888889</v>
      </c>
      <c r="K53" s="578">
        <v>1.4709700000000001</v>
      </c>
      <c r="L53" s="578">
        <v>85.5</v>
      </c>
      <c r="M53" s="578">
        <v>63</v>
      </c>
      <c r="N53" s="578">
        <v>4.6500000000000004</v>
      </c>
      <c r="O53" s="579">
        <v>0.37361111111385981</v>
      </c>
      <c r="P53" s="548"/>
      <c r="Q53" s="548"/>
      <c r="R53" s="548"/>
    </row>
    <row r="54" spans="1:18" s="578" customFormat="1">
      <c r="A54" s="578">
        <v>53</v>
      </c>
      <c r="B54" s="578" t="s">
        <v>96</v>
      </c>
      <c r="C54" s="578">
        <v>3</v>
      </c>
      <c r="D54" s="578">
        <v>0.01</v>
      </c>
      <c r="E54" s="578">
        <v>0.03</v>
      </c>
      <c r="F54" s="546">
        <v>42051.75</v>
      </c>
      <c r="G54" s="578">
        <v>1.4644900000000001</v>
      </c>
      <c r="H54" s="546">
        <v>42052.105555555558</v>
      </c>
      <c r="I54" s="578">
        <v>1.4557599999999999</v>
      </c>
      <c r="J54" s="546">
        <v>42052.536111111112</v>
      </c>
      <c r="K54" s="578">
        <v>1.46211</v>
      </c>
      <c r="L54" s="578">
        <v>87.30000000000291</v>
      </c>
      <c r="M54" s="578">
        <v>63.500000000001819</v>
      </c>
      <c r="N54" s="578">
        <v>4.6499999999999995</v>
      </c>
      <c r="O54" s="579">
        <v>0.78611111111240461</v>
      </c>
      <c r="P54" s="548"/>
      <c r="Q54" s="548"/>
      <c r="R54" s="548"/>
    </row>
    <row r="55" spans="1:18" s="578" customFormat="1">
      <c r="A55" s="578">
        <v>54</v>
      </c>
      <c r="B55" s="578" t="s">
        <v>97</v>
      </c>
      <c r="C55" s="578">
        <v>1</v>
      </c>
      <c r="D55" s="578">
        <v>0.01</v>
      </c>
      <c r="E55" s="578">
        <v>0.01</v>
      </c>
      <c r="F55" s="546">
        <v>42052.543055555558</v>
      </c>
      <c r="G55" s="578">
        <v>1.4619200000000001</v>
      </c>
      <c r="H55" s="546">
        <v>42052.543055555558</v>
      </c>
      <c r="I55" s="578">
        <v>1.4619200000000001</v>
      </c>
      <c r="J55" s="546">
        <v>42052.57708333333</v>
      </c>
      <c r="K55" s="578">
        <v>1.4597800000000001</v>
      </c>
      <c r="L55" s="578">
        <v>0</v>
      </c>
      <c r="M55" s="578">
        <v>21.399999999999636</v>
      </c>
      <c r="N55" s="578">
        <v>1.48</v>
      </c>
      <c r="O55" s="579">
        <v>3.4027777772280388E-2</v>
      </c>
      <c r="P55" s="548"/>
      <c r="Q55" s="548"/>
      <c r="R55" s="548"/>
    </row>
    <row r="56" spans="1:18" s="578" customFormat="1">
      <c r="A56" s="578">
        <v>55</v>
      </c>
      <c r="B56" s="578" t="s">
        <v>96</v>
      </c>
      <c r="C56" s="578">
        <v>7</v>
      </c>
      <c r="D56" s="578">
        <v>0.28000000000000003</v>
      </c>
      <c r="E56" s="578">
        <v>0.45</v>
      </c>
      <c r="F56" s="546">
        <v>42054.417361111111</v>
      </c>
      <c r="G56" s="578">
        <v>1.4717100000000001</v>
      </c>
      <c r="H56" s="546">
        <v>42055.594444444447</v>
      </c>
      <c r="I56" s="578">
        <v>1.43896</v>
      </c>
      <c r="J56" s="546">
        <v>42055.682638888888</v>
      </c>
      <c r="K56" s="578">
        <v>1.44781</v>
      </c>
      <c r="L56" s="578">
        <v>327.5</v>
      </c>
      <c r="M56" s="578">
        <v>88.5</v>
      </c>
      <c r="N56" s="578">
        <v>122.78999999999999</v>
      </c>
      <c r="O56" s="579">
        <v>1.265277777776646</v>
      </c>
      <c r="P56" s="548"/>
      <c r="Q56" s="548"/>
      <c r="R56" s="548"/>
    </row>
    <row r="57" spans="1:18" s="578" customFormat="1">
      <c r="A57" s="578">
        <v>56</v>
      </c>
      <c r="B57" s="578" t="s">
        <v>97</v>
      </c>
      <c r="C57" s="578">
        <v>1</v>
      </c>
      <c r="D57" s="578">
        <v>0.01</v>
      </c>
      <c r="E57" s="578">
        <v>0.01</v>
      </c>
      <c r="F57" s="546">
        <v>42059.677083333336</v>
      </c>
      <c r="G57" s="578">
        <v>1.4554100000000001</v>
      </c>
      <c r="H57" s="546">
        <v>42059.677083333336</v>
      </c>
      <c r="I57" s="578">
        <v>1.4554100000000001</v>
      </c>
      <c r="J57" s="546">
        <v>42059.682638888888</v>
      </c>
      <c r="K57" s="578">
        <v>1.4532700000000001</v>
      </c>
      <c r="L57" s="578">
        <v>0</v>
      </c>
      <c r="M57" s="578">
        <v>21.399999999999636</v>
      </c>
      <c r="N57" s="578">
        <v>1.48</v>
      </c>
      <c r="O57" s="579">
        <v>5.5555555518367328E-3</v>
      </c>
      <c r="P57" s="548"/>
      <c r="Q57" s="548"/>
      <c r="R57" s="548"/>
    </row>
    <row r="58" spans="1:18" s="578" customFormat="1">
      <c r="A58" s="578">
        <v>57</v>
      </c>
      <c r="B58" s="578" t="s">
        <v>96</v>
      </c>
      <c r="C58" s="578">
        <v>1</v>
      </c>
      <c r="D58" s="578">
        <v>0.01</v>
      </c>
      <c r="E58" s="578">
        <v>0.01</v>
      </c>
      <c r="F58" s="546">
        <v>42060.345138888886</v>
      </c>
      <c r="G58" s="578">
        <v>1.4410499999999999</v>
      </c>
      <c r="H58" s="546">
        <v>42060.345138888886</v>
      </c>
      <c r="I58" s="578">
        <v>1.4410499999999999</v>
      </c>
      <c r="J58" s="546">
        <v>42060.354166666664</v>
      </c>
      <c r="K58" s="578">
        <v>1.44319</v>
      </c>
      <c r="L58" s="578">
        <v>0</v>
      </c>
      <c r="M58" s="578">
        <v>21.399999999999636</v>
      </c>
      <c r="N58" s="578">
        <v>1.48</v>
      </c>
      <c r="O58" s="579">
        <v>9.0277777781011537E-3</v>
      </c>
      <c r="P58" s="548"/>
      <c r="Q58" s="548"/>
      <c r="R58" s="548"/>
    </row>
    <row r="59" spans="1:18" s="578" customFormat="1">
      <c r="A59" s="578">
        <v>58</v>
      </c>
      <c r="B59" s="578" t="s">
        <v>97</v>
      </c>
      <c r="C59" s="578">
        <v>1</v>
      </c>
      <c r="D59" s="578">
        <v>0.01</v>
      </c>
      <c r="E59" s="578">
        <v>0.01</v>
      </c>
      <c r="F59" s="546">
        <v>42061.375694444447</v>
      </c>
      <c r="G59" s="578">
        <v>1.4430000000000001</v>
      </c>
      <c r="H59" s="546">
        <v>42061.375694444447</v>
      </c>
      <c r="I59" s="578">
        <v>1.4430000000000001</v>
      </c>
      <c r="J59" s="546">
        <v>42061.387499999997</v>
      </c>
      <c r="K59" s="578">
        <v>1.44086</v>
      </c>
      <c r="L59" s="578">
        <v>0</v>
      </c>
      <c r="M59" s="578">
        <v>21.399999999999636</v>
      </c>
      <c r="N59" s="578">
        <v>1.48</v>
      </c>
      <c r="O59" s="579">
        <v>1.1805555550381541E-2</v>
      </c>
      <c r="P59" s="548"/>
      <c r="Q59" s="548"/>
      <c r="R59" s="548"/>
    </row>
    <row r="60" spans="1:18" s="578" customFormat="1">
      <c r="A60" s="578">
        <v>59</v>
      </c>
      <c r="B60" s="578" t="s">
        <v>97</v>
      </c>
      <c r="C60" s="578">
        <v>2</v>
      </c>
      <c r="D60" s="578">
        <v>0.01</v>
      </c>
      <c r="E60" s="578">
        <v>0.02</v>
      </c>
      <c r="F60" s="546">
        <v>42065.709722222222</v>
      </c>
      <c r="G60" s="578">
        <v>1.4379299999999999</v>
      </c>
      <c r="H60" s="546">
        <v>42066.033333333333</v>
      </c>
      <c r="I60" s="578">
        <v>1.44123</v>
      </c>
      <c r="J60" s="546">
        <v>42066.186805555553</v>
      </c>
      <c r="K60" s="578">
        <v>1.4374400000000001</v>
      </c>
      <c r="L60" s="578">
        <v>33</v>
      </c>
      <c r="M60" s="578">
        <v>37.899999999999636</v>
      </c>
      <c r="N60" s="578">
        <v>2.96</v>
      </c>
      <c r="O60" s="579">
        <v>0.47708333333139308</v>
      </c>
      <c r="P60" s="548"/>
      <c r="Q60" s="548"/>
      <c r="R60" s="548"/>
    </row>
    <row r="61" spans="1:18" s="578" customFormat="1">
      <c r="A61" s="578">
        <v>60</v>
      </c>
      <c r="B61" s="578" t="s">
        <v>96</v>
      </c>
      <c r="C61" s="578">
        <v>1</v>
      </c>
      <c r="D61" s="578">
        <v>0.01</v>
      </c>
      <c r="E61" s="578">
        <v>0.01</v>
      </c>
      <c r="F61" s="546">
        <v>42068.595138888886</v>
      </c>
      <c r="G61" s="578">
        <v>1.4214100000000001</v>
      </c>
      <c r="H61" s="546">
        <v>42068.595138888886</v>
      </c>
      <c r="I61" s="578">
        <v>1.4214100000000001</v>
      </c>
      <c r="J61" s="546">
        <v>42068.609027777777</v>
      </c>
      <c r="K61" s="578">
        <v>1.4235500000000001</v>
      </c>
      <c r="L61" s="578">
        <v>0</v>
      </c>
      <c r="M61" s="578">
        <v>21.400000000001455</v>
      </c>
      <c r="N61" s="578">
        <v>1.48</v>
      </c>
      <c r="O61" s="579">
        <v>1.3888888890505768E-2</v>
      </c>
      <c r="P61" s="548"/>
      <c r="Q61" s="548"/>
      <c r="R61" s="548"/>
    </row>
    <row r="62" spans="1:18" s="578" customFormat="1">
      <c r="A62" s="578">
        <v>61</v>
      </c>
      <c r="B62" s="578" t="s">
        <v>97</v>
      </c>
      <c r="C62" s="578">
        <v>1</v>
      </c>
      <c r="D62" s="578">
        <v>0.01</v>
      </c>
      <c r="E62" s="578">
        <v>0.01</v>
      </c>
      <c r="F62" s="546">
        <v>42073.46875</v>
      </c>
      <c r="G62" s="578">
        <v>1.41079</v>
      </c>
      <c r="H62" s="546">
        <v>42073.46875</v>
      </c>
      <c r="I62" s="578">
        <v>1.41079</v>
      </c>
      <c r="J62" s="546">
        <v>42073.520138888889</v>
      </c>
      <c r="K62" s="578">
        <v>1.40865</v>
      </c>
      <c r="L62" s="578">
        <v>0</v>
      </c>
      <c r="M62" s="578">
        <v>21.399999999999636</v>
      </c>
      <c r="N62" s="578">
        <v>1.48</v>
      </c>
      <c r="O62" s="579">
        <v>5.1388888889050577E-2</v>
      </c>
      <c r="P62" s="548"/>
      <c r="Q62" s="548"/>
      <c r="R62" s="548"/>
    </row>
    <row r="63" spans="1:18" s="578" customFormat="1">
      <c r="A63" s="578">
        <v>62</v>
      </c>
      <c r="B63" s="578" t="s">
        <v>96</v>
      </c>
      <c r="C63" s="578">
        <v>2</v>
      </c>
      <c r="D63" s="578">
        <v>0.01</v>
      </c>
      <c r="E63" s="578">
        <v>0.02</v>
      </c>
      <c r="F63" s="546">
        <v>42073.771527777775</v>
      </c>
      <c r="G63" s="578">
        <v>1.4068000000000001</v>
      </c>
      <c r="H63" s="546">
        <v>42073.929861111108</v>
      </c>
      <c r="I63" s="578">
        <v>1.4035</v>
      </c>
      <c r="J63" s="546">
        <v>42074.313194444447</v>
      </c>
      <c r="K63" s="578">
        <v>1.4072899999999999</v>
      </c>
      <c r="L63" s="578">
        <v>33</v>
      </c>
      <c r="M63" s="578">
        <v>37.899999999999636</v>
      </c>
      <c r="N63" s="578">
        <v>2.96</v>
      </c>
      <c r="O63" s="579">
        <v>0.54166666667151731</v>
      </c>
      <c r="P63" s="548"/>
      <c r="Q63" s="548"/>
      <c r="R63" s="548"/>
    </row>
    <row r="64" spans="1:18" s="578" customFormat="1">
      <c r="A64" s="578">
        <v>63</v>
      </c>
      <c r="B64" s="578" t="s">
        <v>96</v>
      </c>
      <c r="C64" s="578">
        <v>1</v>
      </c>
      <c r="D64" s="578">
        <v>0.01</v>
      </c>
      <c r="E64" s="578">
        <v>0.01</v>
      </c>
      <c r="F64" s="546">
        <v>42075.375</v>
      </c>
      <c r="G64" s="578">
        <v>1.3827199999999999</v>
      </c>
      <c r="H64" s="546">
        <v>42075.375</v>
      </c>
      <c r="I64" s="578">
        <v>1.3827199999999999</v>
      </c>
      <c r="J64" s="546">
        <v>42075.414583333331</v>
      </c>
      <c r="K64" s="578">
        <v>1.38486</v>
      </c>
      <c r="L64" s="578">
        <v>0</v>
      </c>
      <c r="M64" s="578">
        <v>21.400000000001455</v>
      </c>
      <c r="N64" s="578">
        <v>1.48</v>
      </c>
      <c r="O64" s="579">
        <v>3.9583333331393078E-2</v>
      </c>
      <c r="P64" s="548"/>
      <c r="Q64" s="548"/>
      <c r="R64" s="548"/>
    </row>
    <row r="65" spans="1:18" s="578" customFormat="1">
      <c r="A65" s="578">
        <v>64</v>
      </c>
      <c r="B65" s="578" t="s">
        <v>97</v>
      </c>
      <c r="C65" s="578">
        <v>1</v>
      </c>
      <c r="D65" s="578">
        <v>0.01</v>
      </c>
      <c r="E65" s="578">
        <v>0.01</v>
      </c>
      <c r="F65" s="546">
        <v>42075.626388888886</v>
      </c>
      <c r="G65" s="578">
        <v>1.3791</v>
      </c>
      <c r="H65" s="546">
        <v>42075.626388888886</v>
      </c>
      <c r="I65" s="578">
        <v>1.3791</v>
      </c>
      <c r="J65" s="546">
        <v>42075.635416666664</v>
      </c>
      <c r="K65" s="578">
        <v>1.37696</v>
      </c>
      <c r="L65" s="578">
        <v>0</v>
      </c>
      <c r="M65" s="578">
        <v>21.399999999999636</v>
      </c>
      <c r="N65" s="578">
        <v>1.48</v>
      </c>
      <c r="O65" s="579">
        <v>9.0277777781011537E-3</v>
      </c>
      <c r="P65" s="548"/>
      <c r="Q65" s="548"/>
      <c r="R65" s="548"/>
    </row>
    <row r="66" spans="1:18" s="578" customFormat="1">
      <c r="A66" s="578">
        <v>65</v>
      </c>
      <c r="B66" s="578" t="s">
        <v>96</v>
      </c>
      <c r="C66" s="578">
        <v>1</v>
      </c>
      <c r="D66" s="578">
        <v>0.01</v>
      </c>
      <c r="E66" s="578">
        <v>0.01</v>
      </c>
      <c r="F66" s="546">
        <v>42075.6875</v>
      </c>
      <c r="G66" s="578">
        <v>1.37906</v>
      </c>
      <c r="H66" s="546">
        <v>42075.6875</v>
      </c>
      <c r="I66" s="578">
        <v>1.37906</v>
      </c>
      <c r="J66" s="546">
        <v>42076.240277777775</v>
      </c>
      <c r="K66" s="578">
        <v>1.3812</v>
      </c>
      <c r="L66" s="578">
        <v>0</v>
      </c>
      <c r="M66" s="578">
        <v>21.399999999999636</v>
      </c>
      <c r="N66" s="578">
        <v>1.48</v>
      </c>
      <c r="O66" s="579">
        <v>0.55277777777519077</v>
      </c>
      <c r="P66" s="548"/>
      <c r="Q66" s="548"/>
      <c r="R66" s="548"/>
    </row>
    <row r="67" spans="1:18" s="578" customFormat="1">
      <c r="A67" s="578">
        <v>66</v>
      </c>
      <c r="B67" s="578" t="s">
        <v>96</v>
      </c>
      <c r="C67" s="578">
        <v>1</v>
      </c>
      <c r="D67" s="578">
        <v>0.01</v>
      </c>
      <c r="E67" s="578">
        <v>0.01</v>
      </c>
      <c r="F67" s="546">
        <v>42076.240277777775</v>
      </c>
      <c r="G67" s="578">
        <v>1.38134</v>
      </c>
      <c r="H67" s="546">
        <v>42076.240277777775</v>
      </c>
      <c r="I67" s="578">
        <v>1.38134</v>
      </c>
      <c r="J67" s="546">
        <v>42076.48333333333</v>
      </c>
      <c r="K67" s="578">
        <v>1.38348</v>
      </c>
      <c r="L67" s="578">
        <v>0</v>
      </c>
      <c r="M67" s="578">
        <v>21.400000000001455</v>
      </c>
      <c r="N67" s="578">
        <v>1.48</v>
      </c>
      <c r="O67" s="579">
        <v>0.24305555555474712</v>
      </c>
      <c r="P67" s="548"/>
      <c r="Q67" s="548"/>
      <c r="R67" s="548"/>
    </row>
    <row r="68" spans="1:18" s="578" customFormat="1">
      <c r="A68" s="578">
        <v>67</v>
      </c>
      <c r="B68" s="578" t="s">
        <v>97</v>
      </c>
      <c r="C68" s="578">
        <v>1</v>
      </c>
      <c r="D68" s="578">
        <v>0.01</v>
      </c>
      <c r="E68" s="578">
        <v>0.01</v>
      </c>
      <c r="F68" s="546">
        <v>42076.531944444447</v>
      </c>
      <c r="G68" s="578">
        <v>1.38171</v>
      </c>
      <c r="H68" s="546">
        <v>42076.531944444447</v>
      </c>
      <c r="I68" s="578">
        <v>1.38171</v>
      </c>
      <c r="J68" s="546">
        <v>42076.657638888886</v>
      </c>
      <c r="K68" s="578">
        <v>1.37957</v>
      </c>
      <c r="L68" s="578">
        <v>0</v>
      </c>
      <c r="M68" s="578">
        <v>21.400000000001455</v>
      </c>
      <c r="N68" s="578">
        <v>1.48</v>
      </c>
      <c r="O68" s="579">
        <v>0.12569444443943212</v>
      </c>
      <c r="P68" s="548"/>
      <c r="Q68" s="548"/>
      <c r="R68" s="548"/>
    </row>
    <row r="69" spans="1:18" s="578" customFormat="1">
      <c r="A69" s="578">
        <v>68</v>
      </c>
      <c r="B69" s="578" t="s">
        <v>97</v>
      </c>
      <c r="C69" s="578">
        <v>5</v>
      </c>
      <c r="D69" s="578">
        <v>0.04</v>
      </c>
      <c r="E69" s="578">
        <v>0.09</v>
      </c>
      <c r="F69" s="546">
        <v>42080.469444444447</v>
      </c>
      <c r="G69" s="578">
        <v>1.3815</v>
      </c>
      <c r="H69" s="546">
        <v>42082</v>
      </c>
      <c r="I69" s="578">
        <v>1.39829</v>
      </c>
      <c r="J69" s="546">
        <v>42082.390972222223</v>
      </c>
      <c r="K69" s="578">
        <v>1.3898999999999999</v>
      </c>
      <c r="L69" s="578">
        <v>167.89999999999964</v>
      </c>
      <c r="M69" s="578">
        <v>83.899999999999636</v>
      </c>
      <c r="N69" s="578">
        <v>17.900000000000002</v>
      </c>
      <c r="O69" s="579">
        <v>1.921527777776646</v>
      </c>
      <c r="P69" s="548"/>
      <c r="Q69" s="548"/>
      <c r="R69" s="548"/>
    </row>
    <row r="70" spans="1:18" s="578" customFormat="1">
      <c r="A70" s="578">
        <v>69</v>
      </c>
      <c r="B70" s="578" t="s">
        <v>96</v>
      </c>
      <c r="C70" s="578">
        <v>1</v>
      </c>
      <c r="D70" s="578">
        <v>0.01</v>
      </c>
      <c r="E70" s="578">
        <v>0.01</v>
      </c>
      <c r="F70" s="546">
        <v>42081.917361111111</v>
      </c>
      <c r="G70" s="578">
        <v>1.3923300000000001</v>
      </c>
      <c r="H70" s="546">
        <v>42081.917361111111</v>
      </c>
      <c r="I70" s="578">
        <v>1.3923300000000001</v>
      </c>
      <c r="J70" s="546">
        <v>42081.918055555558</v>
      </c>
      <c r="K70" s="578">
        <v>1.3944700000000001</v>
      </c>
      <c r="L70" s="578">
        <v>0</v>
      </c>
      <c r="M70" s="578">
        <v>21.399999999999636</v>
      </c>
      <c r="N70" s="578">
        <v>1.48</v>
      </c>
      <c r="O70" s="579">
        <v>6.944444467080757E-4</v>
      </c>
      <c r="P70" s="548"/>
      <c r="Q70" s="548"/>
      <c r="R70" s="548"/>
    </row>
    <row r="71" spans="1:18" s="578" customFormat="1">
      <c r="A71" s="578">
        <v>70</v>
      </c>
      <c r="B71" s="578" t="s">
        <v>97</v>
      </c>
      <c r="C71" s="578">
        <v>1</v>
      </c>
      <c r="D71" s="578">
        <v>0.01</v>
      </c>
      <c r="E71" s="578">
        <v>0.01</v>
      </c>
      <c r="F71" s="546">
        <v>42083.813194444447</v>
      </c>
      <c r="G71" s="578">
        <v>1.39371</v>
      </c>
      <c r="H71" s="546">
        <v>42083.813194444447</v>
      </c>
      <c r="I71" s="578">
        <v>1.39371</v>
      </c>
      <c r="J71" s="546">
        <v>42083.831250000003</v>
      </c>
      <c r="K71" s="578">
        <v>1.39157</v>
      </c>
      <c r="L71" s="578">
        <v>0</v>
      </c>
      <c r="M71" s="578">
        <v>21.400000000001455</v>
      </c>
      <c r="N71" s="578">
        <v>1.48</v>
      </c>
      <c r="O71" s="579">
        <v>1.8055555556202307E-2</v>
      </c>
      <c r="P71" s="548"/>
      <c r="Q71" s="548"/>
      <c r="R71" s="548"/>
    </row>
    <row r="72" spans="1:18" s="578" customFormat="1">
      <c r="A72" s="578">
        <v>71</v>
      </c>
      <c r="B72" s="578" t="s">
        <v>97</v>
      </c>
      <c r="C72" s="578">
        <v>1</v>
      </c>
      <c r="D72" s="578">
        <v>0.01</v>
      </c>
      <c r="E72" s="578">
        <v>0.01</v>
      </c>
      <c r="F72" s="546">
        <v>42086.760416666664</v>
      </c>
      <c r="G72" s="578">
        <v>1.3897600000000001</v>
      </c>
      <c r="H72" s="546">
        <v>42086.760416666664</v>
      </c>
      <c r="I72" s="578">
        <v>1.3897600000000001</v>
      </c>
      <c r="J72" s="546">
        <v>42087.038194444445</v>
      </c>
      <c r="K72" s="578">
        <v>1.3876200000000001</v>
      </c>
      <c r="L72" s="578">
        <v>0</v>
      </c>
      <c r="M72" s="578">
        <v>21.399999999999636</v>
      </c>
      <c r="N72" s="578">
        <v>1.48</v>
      </c>
      <c r="O72" s="579">
        <v>0.27777777778101154</v>
      </c>
      <c r="P72" s="548"/>
      <c r="Q72" s="548"/>
      <c r="R72" s="548"/>
    </row>
    <row r="73" spans="1:18" s="578" customFormat="1">
      <c r="A73" s="578">
        <v>72</v>
      </c>
      <c r="B73" s="578" t="s">
        <v>96</v>
      </c>
      <c r="C73" s="578">
        <v>1</v>
      </c>
      <c r="D73" s="578">
        <v>0.01</v>
      </c>
      <c r="E73" s="578">
        <v>0.01</v>
      </c>
      <c r="F73" s="546">
        <v>42087.397222222222</v>
      </c>
      <c r="G73" s="578">
        <v>1.38988</v>
      </c>
      <c r="H73" s="546">
        <v>42087.397222222222</v>
      </c>
      <c r="I73" s="578">
        <v>1.38988</v>
      </c>
      <c r="J73" s="546">
        <v>42087.411805555559</v>
      </c>
      <c r="K73" s="578">
        <v>1.39202</v>
      </c>
      <c r="L73" s="578">
        <v>0</v>
      </c>
      <c r="M73" s="578">
        <v>21.400000000001455</v>
      </c>
      <c r="N73" s="578">
        <v>1.48</v>
      </c>
      <c r="O73" s="579">
        <v>1.4583333337213844E-2</v>
      </c>
      <c r="P73" s="548"/>
      <c r="Q73" s="548"/>
      <c r="R73" s="548"/>
    </row>
    <row r="74" spans="1:18" s="578" customFormat="1">
      <c r="A74" s="578">
        <v>73</v>
      </c>
      <c r="B74" s="578" t="s">
        <v>97</v>
      </c>
      <c r="C74" s="578">
        <v>1</v>
      </c>
      <c r="D74" s="578">
        <v>0.01</v>
      </c>
      <c r="E74" s="578">
        <v>0.01</v>
      </c>
      <c r="F74" s="546">
        <v>42087.531944444447</v>
      </c>
      <c r="G74" s="578">
        <v>1.39011</v>
      </c>
      <c r="H74" s="546">
        <v>42087.531944444447</v>
      </c>
      <c r="I74" s="578">
        <v>1.39011</v>
      </c>
      <c r="J74" s="546">
        <v>42087.617361111108</v>
      </c>
      <c r="K74" s="578">
        <v>1.3879699999999999</v>
      </c>
      <c r="L74" s="578">
        <v>0</v>
      </c>
      <c r="M74" s="578">
        <v>21.400000000001455</v>
      </c>
      <c r="N74" s="578">
        <v>1.48</v>
      </c>
      <c r="O74" s="579">
        <v>8.5416666661330964E-2</v>
      </c>
      <c r="P74" s="548"/>
      <c r="Q74" s="548"/>
      <c r="R74" s="548"/>
    </row>
    <row r="75" spans="1:18" s="578" customFormat="1">
      <c r="A75" s="578">
        <v>74</v>
      </c>
      <c r="B75" s="578" t="s">
        <v>97</v>
      </c>
      <c r="C75" s="578">
        <v>1</v>
      </c>
      <c r="D75" s="578">
        <v>0.01</v>
      </c>
      <c r="E75" s="578">
        <v>0.01</v>
      </c>
      <c r="F75" s="546">
        <v>42090.395833333336</v>
      </c>
      <c r="G75" s="578">
        <v>1.39238</v>
      </c>
      <c r="H75" s="546">
        <v>42090.395833333336</v>
      </c>
      <c r="I75" s="578">
        <v>1.39238</v>
      </c>
      <c r="J75" s="546">
        <v>42090.404861111114</v>
      </c>
      <c r="K75" s="578">
        <v>1.3902399999999999</v>
      </c>
      <c r="L75" s="578">
        <v>0</v>
      </c>
      <c r="M75" s="578">
        <v>21.399999999999636</v>
      </c>
      <c r="N75" s="578">
        <v>1.48</v>
      </c>
      <c r="O75" s="579">
        <v>9.0277777781011537E-3</v>
      </c>
      <c r="P75" s="548"/>
      <c r="Q75" s="548"/>
      <c r="R75" s="548"/>
    </row>
    <row r="76" spans="1:18" s="578" customFormat="1">
      <c r="A76" s="578">
        <v>75</v>
      </c>
      <c r="B76" s="578" t="s">
        <v>96</v>
      </c>
      <c r="C76" s="578">
        <v>1</v>
      </c>
      <c r="D76" s="578">
        <v>0.01</v>
      </c>
      <c r="E76" s="578">
        <v>0.01</v>
      </c>
      <c r="F76" s="546">
        <v>42096.344444444447</v>
      </c>
      <c r="G76" s="578">
        <v>1.4231</v>
      </c>
      <c r="H76" s="546">
        <v>42096.344444444447</v>
      </c>
      <c r="I76" s="578">
        <v>1.4231</v>
      </c>
      <c r="J76" s="546">
        <v>42096.365277777775</v>
      </c>
      <c r="K76" s="578">
        <v>1.4252400000000001</v>
      </c>
      <c r="L76" s="578">
        <v>0</v>
      </c>
      <c r="M76" s="578">
        <v>21.400000000001455</v>
      </c>
      <c r="N76" s="578">
        <v>1.48</v>
      </c>
      <c r="O76" s="579">
        <v>2.0833333328482695E-2</v>
      </c>
      <c r="P76" s="548"/>
      <c r="Q76" s="548"/>
      <c r="R76" s="548"/>
    </row>
    <row r="77" spans="1:18" s="578" customFormat="1">
      <c r="A77" s="578">
        <v>76</v>
      </c>
      <c r="B77" s="578" t="s">
        <v>97</v>
      </c>
      <c r="C77" s="578">
        <v>2</v>
      </c>
      <c r="D77" s="578">
        <v>0.01</v>
      </c>
      <c r="E77" s="578">
        <v>0.02</v>
      </c>
      <c r="F77" s="546">
        <v>42102.845138888886</v>
      </c>
      <c r="G77" s="578">
        <v>1.40141</v>
      </c>
      <c r="H77" s="546">
        <v>42103.1</v>
      </c>
      <c r="I77" s="578">
        <v>1.40472</v>
      </c>
      <c r="J77" s="546">
        <v>42103.206250000003</v>
      </c>
      <c r="K77" s="578">
        <v>1.40093</v>
      </c>
      <c r="L77" s="578">
        <v>33.099999999998545</v>
      </c>
      <c r="M77" s="578">
        <v>37.899999999999636</v>
      </c>
      <c r="N77" s="578">
        <v>2.94</v>
      </c>
      <c r="O77" s="579">
        <v>0.36111111111677019</v>
      </c>
      <c r="P77" s="548"/>
      <c r="Q77" s="548"/>
      <c r="R77" s="548"/>
    </row>
    <row r="78" spans="1:18" s="578" customFormat="1">
      <c r="A78" s="578">
        <v>77</v>
      </c>
      <c r="B78" s="578" t="s">
        <v>97</v>
      </c>
      <c r="C78" s="578">
        <v>1</v>
      </c>
      <c r="D78" s="578">
        <v>0.01</v>
      </c>
      <c r="E78" s="578">
        <v>0.01</v>
      </c>
      <c r="F78" s="546">
        <v>42104.59375</v>
      </c>
      <c r="G78" s="578">
        <v>1.38245</v>
      </c>
      <c r="H78" s="546">
        <v>42104.59375</v>
      </c>
      <c r="I78" s="578">
        <v>1.38245</v>
      </c>
      <c r="J78" s="546">
        <v>42104.661805555559</v>
      </c>
      <c r="K78" s="578">
        <v>1.3803099999999999</v>
      </c>
      <c r="L78" s="578">
        <v>0</v>
      </c>
      <c r="M78" s="578">
        <v>21.400000000001455</v>
      </c>
      <c r="N78" s="578">
        <v>1.48</v>
      </c>
      <c r="O78" s="579">
        <v>6.805555555911269E-2</v>
      </c>
      <c r="P78" s="548"/>
      <c r="Q78" s="548"/>
      <c r="R78" s="548"/>
    </row>
    <row r="79" spans="1:18" s="578" customFormat="1">
      <c r="A79" s="578">
        <v>78</v>
      </c>
      <c r="B79" s="578" t="s">
        <v>97</v>
      </c>
      <c r="C79" s="578">
        <v>2</v>
      </c>
      <c r="D79" s="578">
        <v>0.01</v>
      </c>
      <c r="E79" s="578">
        <v>0.02</v>
      </c>
      <c r="F79" s="546">
        <v>42109.459722222222</v>
      </c>
      <c r="G79" s="578">
        <v>1.3943000000000001</v>
      </c>
      <c r="H79" s="546">
        <v>42109.65625</v>
      </c>
      <c r="I79" s="578">
        <v>1.39764</v>
      </c>
      <c r="J79" s="546">
        <v>42109.666666666664</v>
      </c>
      <c r="K79" s="578">
        <v>1.3938299999999999</v>
      </c>
      <c r="L79" s="578">
        <v>33.399999999997817</v>
      </c>
      <c r="M79" s="578">
        <v>38.100000000000364</v>
      </c>
      <c r="N79" s="578">
        <v>2.95</v>
      </c>
      <c r="O79" s="579">
        <v>0.2069444444423425</v>
      </c>
      <c r="P79" s="548"/>
      <c r="Q79" s="548"/>
      <c r="R79" s="548"/>
    </row>
    <row r="80" spans="1:18" s="578" customFormat="1">
      <c r="A80" s="578">
        <v>79</v>
      </c>
      <c r="B80" s="578" t="s">
        <v>96</v>
      </c>
      <c r="C80" s="578">
        <v>1</v>
      </c>
      <c r="D80" s="578">
        <v>0.01</v>
      </c>
      <c r="E80" s="578">
        <v>0.01</v>
      </c>
      <c r="F80" s="546">
        <v>42110.709027777775</v>
      </c>
      <c r="G80" s="578">
        <v>1.37747</v>
      </c>
      <c r="H80" s="546">
        <v>42110.709027777775</v>
      </c>
      <c r="I80" s="578">
        <v>1.37747</v>
      </c>
      <c r="J80" s="546">
        <v>42110.814583333333</v>
      </c>
      <c r="K80" s="578">
        <v>1.37961</v>
      </c>
      <c r="L80" s="578">
        <v>0</v>
      </c>
      <c r="M80" s="578">
        <v>21.400000000001455</v>
      </c>
      <c r="N80" s="578">
        <v>1.48</v>
      </c>
      <c r="O80" s="579">
        <v>0.1055555555576575</v>
      </c>
      <c r="P80" s="548"/>
      <c r="Q80" s="548"/>
      <c r="R80" s="548"/>
    </row>
    <row r="81" spans="1:18" s="578" customFormat="1">
      <c r="A81" s="578">
        <v>80</v>
      </c>
      <c r="B81" s="578" t="s">
        <v>96</v>
      </c>
      <c r="C81" s="578">
        <v>1</v>
      </c>
      <c r="D81" s="578">
        <v>0.01</v>
      </c>
      <c r="E81" s="578">
        <v>0.01</v>
      </c>
      <c r="F81" s="546">
        <v>42111.708333333336</v>
      </c>
      <c r="G81" s="578">
        <v>1.3870499999999999</v>
      </c>
      <c r="H81" s="546">
        <v>42111.708333333336</v>
      </c>
      <c r="I81" s="578">
        <v>1.3870499999999999</v>
      </c>
      <c r="J81" s="546">
        <v>42111.895833333336</v>
      </c>
      <c r="K81" s="578">
        <v>1.3891899999999999</v>
      </c>
      <c r="L81" s="578">
        <v>0</v>
      </c>
      <c r="M81" s="578">
        <v>21.400000000001455</v>
      </c>
      <c r="N81" s="578">
        <v>1.48</v>
      </c>
      <c r="O81" s="579">
        <v>0.1875</v>
      </c>
      <c r="P81" s="548"/>
      <c r="Q81" s="548"/>
      <c r="R81" s="548"/>
    </row>
    <row r="82" spans="1:18" s="578" customFormat="1">
      <c r="A82" s="578">
        <v>81</v>
      </c>
      <c r="B82" s="578" t="s">
        <v>97</v>
      </c>
      <c r="C82" s="578">
        <v>5</v>
      </c>
      <c r="D82" s="578">
        <v>0.04</v>
      </c>
      <c r="E82" s="578">
        <v>0.09</v>
      </c>
      <c r="F82" s="546">
        <v>42116.59375</v>
      </c>
      <c r="G82" s="578">
        <v>1.3794299999999999</v>
      </c>
      <c r="H82" s="546">
        <v>42118.451388888891</v>
      </c>
      <c r="I82" s="578">
        <v>1.3968</v>
      </c>
      <c r="J82" s="546">
        <v>42118.59375</v>
      </c>
      <c r="K82" s="578">
        <v>1.3883399999999999</v>
      </c>
      <c r="L82" s="578">
        <v>173.70000000000073</v>
      </c>
      <c r="M82" s="578">
        <v>84.600000000000364</v>
      </c>
      <c r="N82" s="578">
        <v>17.949999999999996</v>
      </c>
      <c r="O82" s="579">
        <v>2</v>
      </c>
      <c r="P82" s="548"/>
      <c r="Q82" s="548"/>
      <c r="R82" s="548"/>
    </row>
    <row r="83" spans="1:18" s="578" customFormat="1">
      <c r="A83" s="578">
        <v>82</v>
      </c>
      <c r="B83" s="578" t="s">
        <v>97</v>
      </c>
      <c r="C83" s="578">
        <v>2</v>
      </c>
      <c r="D83" s="578">
        <v>0.01</v>
      </c>
      <c r="E83" s="578">
        <v>0.02</v>
      </c>
      <c r="F83" s="546">
        <v>42118.709027777775</v>
      </c>
      <c r="G83" s="578">
        <v>1.3877699999999999</v>
      </c>
      <c r="H83" s="546">
        <v>42121.37222222222</v>
      </c>
      <c r="I83" s="578">
        <v>1.3910899999999999</v>
      </c>
      <c r="J83" s="546">
        <v>42121.432638888888</v>
      </c>
      <c r="K83" s="578">
        <v>1.3872899999999999</v>
      </c>
      <c r="L83" s="578">
        <v>33.200000000000728</v>
      </c>
      <c r="M83" s="578">
        <v>38</v>
      </c>
      <c r="N83" s="578">
        <v>2.95</v>
      </c>
      <c r="O83" s="579">
        <v>0.72361111111240461</v>
      </c>
      <c r="P83" s="548"/>
      <c r="Q83" s="548"/>
      <c r="R83" s="548"/>
    </row>
    <row r="84" spans="1:18" s="578" customFormat="1">
      <c r="A84" s="578">
        <v>83</v>
      </c>
      <c r="B84" s="578" t="s">
        <v>97</v>
      </c>
      <c r="C84" s="578">
        <v>1</v>
      </c>
      <c r="D84" s="578">
        <v>0.01</v>
      </c>
      <c r="E84" s="578">
        <v>0.01</v>
      </c>
      <c r="F84" s="546">
        <v>42122.635416666664</v>
      </c>
      <c r="G84" s="578">
        <v>1.3725400000000001</v>
      </c>
      <c r="H84" s="546">
        <v>42122.635416666664</v>
      </c>
      <c r="I84" s="578">
        <v>1.3725400000000001</v>
      </c>
      <c r="J84" s="546">
        <v>42122.698611111111</v>
      </c>
      <c r="K84" s="578">
        <v>1.3704000000000001</v>
      </c>
      <c r="L84" s="578">
        <v>0</v>
      </c>
      <c r="M84" s="578">
        <v>21.400000000001455</v>
      </c>
      <c r="N84" s="578">
        <v>1.48</v>
      </c>
      <c r="O84" s="579">
        <v>6.3194444446708076E-2</v>
      </c>
      <c r="P84" s="548"/>
      <c r="Q84" s="548"/>
      <c r="R84" s="548"/>
    </row>
    <row r="85" spans="1:18" s="578" customFormat="1">
      <c r="A85" s="578">
        <v>84</v>
      </c>
      <c r="B85" s="578" t="s">
        <v>97</v>
      </c>
      <c r="C85" s="578">
        <v>1</v>
      </c>
      <c r="D85" s="578">
        <v>0.01</v>
      </c>
      <c r="E85" s="578">
        <v>0.01</v>
      </c>
      <c r="F85" s="546">
        <v>42124</v>
      </c>
      <c r="G85" s="578">
        <v>1.3903799999999999</v>
      </c>
      <c r="H85" s="546">
        <v>42124</v>
      </c>
      <c r="I85" s="578">
        <v>1.3903799999999999</v>
      </c>
      <c r="J85" s="546">
        <v>42124.115277777775</v>
      </c>
      <c r="K85" s="578">
        <v>1.3882399999999999</v>
      </c>
      <c r="L85" s="578">
        <v>0</v>
      </c>
      <c r="M85" s="578">
        <v>21.399999999999636</v>
      </c>
      <c r="N85" s="578">
        <v>1.48</v>
      </c>
      <c r="O85" s="579">
        <v>0.11527777777519077</v>
      </c>
      <c r="P85" s="548"/>
      <c r="Q85" s="548"/>
      <c r="R85" s="548"/>
    </row>
    <row r="86" spans="1:18" s="578" customFormat="1">
      <c r="A86" s="578">
        <v>85</v>
      </c>
      <c r="B86" s="578" t="s">
        <v>96</v>
      </c>
      <c r="C86" s="578">
        <v>2</v>
      </c>
      <c r="D86" s="578">
        <v>0.01</v>
      </c>
      <c r="E86" s="578">
        <v>0.02</v>
      </c>
      <c r="F86" s="546">
        <v>42124.573611111111</v>
      </c>
      <c r="G86" s="578">
        <v>1.41604</v>
      </c>
      <c r="H86" s="546">
        <v>42124.615972222222</v>
      </c>
      <c r="I86" s="578">
        <v>1.41269</v>
      </c>
      <c r="J86" s="546">
        <v>42124.678472222222</v>
      </c>
      <c r="K86" s="578">
        <v>1.4165000000000001</v>
      </c>
      <c r="L86" s="578">
        <v>33.5</v>
      </c>
      <c r="M86" s="578">
        <v>38.100000000002183</v>
      </c>
      <c r="N86" s="578">
        <v>2.95</v>
      </c>
      <c r="O86" s="579">
        <v>0.10486111111094942</v>
      </c>
      <c r="P86" s="548"/>
      <c r="Q86" s="548"/>
      <c r="R86" s="548"/>
    </row>
    <row r="87" spans="1:18" s="578" customFormat="1">
      <c r="A87" s="578">
        <v>86</v>
      </c>
      <c r="B87" s="578" t="s">
        <v>96</v>
      </c>
      <c r="C87" s="578">
        <v>2</v>
      </c>
      <c r="D87" s="578">
        <v>0.01</v>
      </c>
      <c r="E87" s="578">
        <v>0.02</v>
      </c>
      <c r="F87" s="546">
        <v>42124.875</v>
      </c>
      <c r="G87" s="578">
        <v>1.4223300000000001</v>
      </c>
      <c r="H87" s="546">
        <v>42124.927083333336</v>
      </c>
      <c r="I87" s="578">
        <v>1.4184399999999999</v>
      </c>
      <c r="J87" s="546">
        <v>42125.184027777781</v>
      </c>
      <c r="K87" s="578">
        <v>1.42252</v>
      </c>
      <c r="L87" s="578">
        <v>38.900000000001455</v>
      </c>
      <c r="M87" s="578">
        <v>40.800000000001091</v>
      </c>
      <c r="N87" s="578">
        <v>2.95</v>
      </c>
      <c r="O87" s="579">
        <v>0.30902777778101154</v>
      </c>
      <c r="P87" s="548"/>
      <c r="Q87" s="548"/>
      <c r="R87" s="548"/>
    </row>
    <row r="88" spans="1:18" s="578" customFormat="1">
      <c r="A88" s="578">
        <v>87</v>
      </c>
      <c r="B88" s="578" t="s">
        <v>96</v>
      </c>
      <c r="C88" s="578">
        <v>1</v>
      </c>
      <c r="D88" s="578">
        <v>0.01</v>
      </c>
      <c r="E88" s="578">
        <v>0.01</v>
      </c>
      <c r="F88" s="546">
        <v>42125.364583333336</v>
      </c>
      <c r="G88" s="578">
        <v>1.4228700000000001</v>
      </c>
      <c r="H88" s="546">
        <v>42125.364583333336</v>
      </c>
      <c r="I88" s="578">
        <v>1.4228700000000001</v>
      </c>
      <c r="J88" s="546">
        <v>42125.367361111108</v>
      </c>
      <c r="K88" s="578">
        <v>1.4250100000000001</v>
      </c>
      <c r="L88" s="578">
        <v>0</v>
      </c>
      <c r="M88" s="578">
        <v>21.399999999999636</v>
      </c>
      <c r="N88" s="578">
        <v>1.48</v>
      </c>
      <c r="O88" s="579">
        <v>2.7777777722803876E-3</v>
      </c>
      <c r="P88" s="548"/>
      <c r="Q88" s="548"/>
      <c r="R88" s="548"/>
    </row>
    <row r="89" spans="1:18" s="578" customFormat="1">
      <c r="A89" s="578">
        <v>88</v>
      </c>
      <c r="B89" s="578" t="s">
        <v>96</v>
      </c>
      <c r="C89" s="578">
        <v>2</v>
      </c>
      <c r="D89" s="578">
        <v>0.01</v>
      </c>
      <c r="E89" s="578">
        <v>0.02</v>
      </c>
      <c r="F89" s="546">
        <v>42129.344444444447</v>
      </c>
      <c r="G89" s="578">
        <v>1.41069</v>
      </c>
      <c r="H89" s="546">
        <v>42129.417361111111</v>
      </c>
      <c r="I89" s="578">
        <v>1.4073899999999999</v>
      </c>
      <c r="J89" s="546">
        <v>42129.493055555555</v>
      </c>
      <c r="K89" s="578">
        <v>1.4111800000000001</v>
      </c>
      <c r="L89" s="578">
        <v>33</v>
      </c>
      <c r="M89" s="578">
        <v>37.900000000001455</v>
      </c>
      <c r="N89" s="578">
        <v>2.96</v>
      </c>
      <c r="O89" s="579">
        <v>0.14861111110803904</v>
      </c>
      <c r="P89" s="548"/>
      <c r="Q89" s="548"/>
      <c r="R89" s="548"/>
    </row>
    <row r="90" spans="1:18" s="578" customFormat="1">
      <c r="A90" s="578">
        <v>89</v>
      </c>
      <c r="B90" s="578" t="s">
        <v>96</v>
      </c>
      <c r="C90" s="578">
        <v>3</v>
      </c>
      <c r="D90" s="578">
        <v>0.01</v>
      </c>
      <c r="E90" s="578">
        <v>0.03</v>
      </c>
      <c r="F90" s="546">
        <v>42129.511111111111</v>
      </c>
      <c r="G90" s="578">
        <v>1.4130499999999999</v>
      </c>
      <c r="H90" s="546">
        <v>42130.459722222222</v>
      </c>
      <c r="I90" s="578">
        <v>1.40611</v>
      </c>
      <c r="J90" s="546">
        <v>42130.661111111112</v>
      </c>
      <c r="K90" s="578">
        <v>1.4118599999999999</v>
      </c>
      <c r="L90" s="578">
        <v>69.399999999999636</v>
      </c>
      <c r="M90" s="578">
        <v>57.499999999998181</v>
      </c>
      <c r="N90" s="578">
        <v>4.6399999999999997</v>
      </c>
      <c r="O90" s="579">
        <v>1.1500000000014552</v>
      </c>
      <c r="P90" s="548"/>
      <c r="Q90" s="548"/>
      <c r="R90" s="548"/>
    </row>
    <row r="91" spans="1:18" s="578" customFormat="1">
      <c r="A91" s="578">
        <v>90</v>
      </c>
      <c r="B91" s="578" t="s">
        <v>96</v>
      </c>
      <c r="C91" s="578">
        <v>1</v>
      </c>
      <c r="D91" s="578">
        <v>0.01</v>
      </c>
      <c r="E91" s="578">
        <v>0.01</v>
      </c>
      <c r="F91" s="546">
        <v>42131.386111111111</v>
      </c>
      <c r="G91" s="578">
        <v>1.4265000000000001</v>
      </c>
      <c r="H91" s="546">
        <v>42131.386111111111</v>
      </c>
      <c r="I91" s="578">
        <v>1.4265000000000001</v>
      </c>
      <c r="J91" s="546">
        <v>42131.411805555559</v>
      </c>
      <c r="K91" s="578">
        <v>1.4286399999999999</v>
      </c>
      <c r="L91" s="578">
        <v>0</v>
      </c>
      <c r="M91" s="578">
        <v>21.399999999997817</v>
      </c>
      <c r="N91" s="578">
        <v>1.48</v>
      </c>
      <c r="O91" s="579">
        <v>2.5694444448163267E-2</v>
      </c>
      <c r="P91" s="548"/>
      <c r="Q91" s="548"/>
      <c r="R91" s="548"/>
    </row>
    <row r="92" spans="1:18" s="578" customFormat="1">
      <c r="A92" s="578">
        <v>91</v>
      </c>
      <c r="B92" s="578" t="s">
        <v>96</v>
      </c>
      <c r="C92" s="578">
        <v>4</v>
      </c>
      <c r="D92" s="578">
        <v>0.02</v>
      </c>
      <c r="E92" s="578">
        <v>0.05</v>
      </c>
      <c r="F92" s="546">
        <v>42131.46875</v>
      </c>
      <c r="G92" s="578">
        <v>1.4337500000000001</v>
      </c>
      <c r="H92" s="546">
        <v>42131.584027777775</v>
      </c>
      <c r="I92" s="578">
        <v>1.42032</v>
      </c>
      <c r="J92" s="546">
        <v>42132.150694444441</v>
      </c>
      <c r="K92" s="578">
        <v>1.42814</v>
      </c>
      <c r="L92" s="578">
        <v>134.29999999999927</v>
      </c>
      <c r="M92" s="578">
        <v>78.199999999998909</v>
      </c>
      <c r="N92" s="578">
        <v>8.120000000000001</v>
      </c>
      <c r="O92" s="579">
        <v>0.68194444444088731</v>
      </c>
      <c r="P92" s="548"/>
      <c r="Q92" s="548"/>
      <c r="R92" s="548"/>
    </row>
    <row r="93" spans="1:18" s="578" customFormat="1">
      <c r="A93" s="578">
        <v>92</v>
      </c>
      <c r="B93" s="578" t="s">
        <v>97</v>
      </c>
      <c r="C93" s="578">
        <v>1</v>
      </c>
      <c r="D93" s="578">
        <v>0.01</v>
      </c>
      <c r="E93" s="578">
        <v>0.01</v>
      </c>
      <c r="F93" s="546">
        <v>42132.322916666664</v>
      </c>
      <c r="G93" s="578">
        <v>1.4175800000000001</v>
      </c>
      <c r="H93" s="546">
        <v>42132.322916666664</v>
      </c>
      <c r="I93" s="578">
        <v>1.4175800000000001</v>
      </c>
      <c r="J93" s="546">
        <v>42132.347222222219</v>
      </c>
      <c r="K93" s="578">
        <v>1.41544</v>
      </c>
      <c r="L93" s="578">
        <v>0</v>
      </c>
      <c r="M93" s="578">
        <v>21.400000000001455</v>
      </c>
      <c r="N93" s="578">
        <v>1.48</v>
      </c>
      <c r="O93" s="579">
        <v>2.4305555554747116E-2</v>
      </c>
      <c r="P93" s="548"/>
      <c r="Q93" s="548"/>
      <c r="R93" s="548"/>
    </row>
    <row r="94" spans="1:18" s="578" customFormat="1">
      <c r="A94" s="578">
        <v>93</v>
      </c>
      <c r="B94" s="578" t="s">
        <v>96</v>
      </c>
      <c r="C94" s="578">
        <v>1</v>
      </c>
      <c r="D94" s="578">
        <v>0.01</v>
      </c>
      <c r="E94" s="578">
        <v>0.01</v>
      </c>
      <c r="F94" s="546">
        <v>42132.395833333336</v>
      </c>
      <c r="G94" s="578">
        <v>1.4160699999999999</v>
      </c>
      <c r="H94" s="546">
        <v>42132.395833333336</v>
      </c>
      <c r="I94" s="578">
        <v>1.4160699999999999</v>
      </c>
      <c r="J94" s="546">
        <v>42132.420138888891</v>
      </c>
      <c r="K94" s="578">
        <v>1.41821</v>
      </c>
      <c r="L94" s="578">
        <v>0</v>
      </c>
      <c r="M94" s="578">
        <v>21.400000000001455</v>
      </c>
      <c r="N94" s="578">
        <v>1.48</v>
      </c>
      <c r="O94" s="579">
        <v>2.4305555554747116E-2</v>
      </c>
      <c r="P94" s="548"/>
      <c r="Q94" s="548"/>
      <c r="R94" s="548"/>
    </row>
    <row r="95" spans="1:18" s="578" customFormat="1">
      <c r="A95" s="578">
        <v>94</v>
      </c>
      <c r="B95" s="578" t="s">
        <v>97</v>
      </c>
      <c r="C95" s="578">
        <v>1</v>
      </c>
      <c r="D95" s="578">
        <v>0.01</v>
      </c>
      <c r="E95" s="578">
        <v>0.01</v>
      </c>
      <c r="F95" s="546">
        <v>42132.626388888886</v>
      </c>
      <c r="G95" s="578">
        <v>1.41828</v>
      </c>
      <c r="H95" s="546">
        <v>42132.626388888886</v>
      </c>
      <c r="I95" s="578">
        <v>1.41828</v>
      </c>
      <c r="J95" s="546">
        <v>42132.640972222223</v>
      </c>
      <c r="K95" s="578">
        <v>1.41614</v>
      </c>
      <c r="L95" s="578">
        <v>0</v>
      </c>
      <c r="M95" s="578">
        <v>21.399999999999636</v>
      </c>
      <c r="N95" s="578">
        <v>1.48</v>
      </c>
      <c r="O95" s="579">
        <v>1.4583333337213844E-2</v>
      </c>
      <c r="P95" s="548"/>
      <c r="Q95" s="548"/>
      <c r="R95" s="548"/>
    </row>
    <row r="96" spans="1:18" s="578" customFormat="1">
      <c r="A96" s="578">
        <v>95</v>
      </c>
      <c r="B96" s="578" t="s">
        <v>96</v>
      </c>
      <c r="C96" s="578">
        <v>1</v>
      </c>
      <c r="D96" s="578">
        <v>0.01</v>
      </c>
      <c r="E96" s="578">
        <v>0.01</v>
      </c>
      <c r="F96" s="546">
        <v>42135.15625</v>
      </c>
      <c r="G96" s="578">
        <v>1.4131800000000001</v>
      </c>
      <c r="H96" s="546">
        <v>42135.15625</v>
      </c>
      <c r="I96" s="578">
        <v>1.4131800000000001</v>
      </c>
      <c r="J96" s="546">
        <v>42135.378472222219</v>
      </c>
      <c r="K96" s="578">
        <v>1.4153199999999999</v>
      </c>
      <c r="L96" s="578">
        <v>0</v>
      </c>
      <c r="M96" s="578">
        <v>21.399999999997817</v>
      </c>
      <c r="N96" s="578">
        <v>1.48</v>
      </c>
      <c r="O96" s="579">
        <v>0.22222222221898846</v>
      </c>
      <c r="P96" s="548"/>
      <c r="Q96" s="548"/>
      <c r="R96" s="548"/>
    </row>
    <row r="97" spans="1:18" s="578" customFormat="1">
      <c r="A97" s="578">
        <v>96</v>
      </c>
      <c r="B97" s="578" t="s">
        <v>97</v>
      </c>
      <c r="C97" s="578">
        <v>1</v>
      </c>
      <c r="D97" s="578">
        <v>0.01</v>
      </c>
      <c r="E97" s="578">
        <v>0.01</v>
      </c>
      <c r="F97" s="546">
        <v>42135.532638888886</v>
      </c>
      <c r="G97" s="578">
        <v>1.4115800000000001</v>
      </c>
      <c r="H97" s="546">
        <v>42135.532638888886</v>
      </c>
      <c r="I97" s="578">
        <v>1.4115800000000001</v>
      </c>
      <c r="J97" s="546">
        <v>42135.615277777775</v>
      </c>
      <c r="K97" s="578">
        <v>1.40944</v>
      </c>
      <c r="L97" s="578">
        <v>0</v>
      </c>
      <c r="M97" s="578">
        <v>21.400000000001455</v>
      </c>
      <c r="N97" s="578">
        <v>1.48</v>
      </c>
      <c r="O97" s="579">
        <v>8.2638888889050577E-2</v>
      </c>
      <c r="P97" s="548"/>
      <c r="Q97" s="548"/>
      <c r="R97" s="548"/>
    </row>
    <row r="98" spans="1:18" s="578" customFormat="1">
      <c r="A98" s="578">
        <v>97</v>
      </c>
      <c r="B98" s="578" t="s">
        <v>96</v>
      </c>
      <c r="C98" s="578">
        <v>1</v>
      </c>
      <c r="D98" s="578">
        <v>0.01</v>
      </c>
      <c r="E98" s="578">
        <v>0.01</v>
      </c>
      <c r="F98" s="546">
        <v>42136.386805555558</v>
      </c>
      <c r="G98" s="578">
        <v>1.4119900000000001</v>
      </c>
      <c r="H98" s="546">
        <v>42136.386805555558</v>
      </c>
      <c r="I98" s="578">
        <v>1.4119900000000001</v>
      </c>
      <c r="J98" s="546">
        <v>42136.40902777778</v>
      </c>
      <c r="K98" s="578">
        <v>1.4141300000000001</v>
      </c>
      <c r="L98" s="578">
        <v>0</v>
      </c>
      <c r="M98" s="578">
        <v>21.399999999999636</v>
      </c>
      <c r="N98" s="578">
        <v>1.48</v>
      </c>
      <c r="O98" s="579">
        <v>2.2222222221898846E-2</v>
      </c>
      <c r="P98" s="548"/>
      <c r="Q98" s="548"/>
      <c r="R98" s="548"/>
    </row>
    <row r="99" spans="1:18" s="578" customFormat="1">
      <c r="A99" s="578">
        <v>98</v>
      </c>
      <c r="B99" s="578" t="s">
        <v>96</v>
      </c>
      <c r="C99" s="578">
        <v>3</v>
      </c>
      <c r="D99" s="578">
        <v>0.01</v>
      </c>
      <c r="E99" s="578">
        <v>0.03</v>
      </c>
      <c r="F99" s="546">
        <v>42136.417361111111</v>
      </c>
      <c r="G99" s="578">
        <v>1.41557</v>
      </c>
      <c r="H99" s="546">
        <v>42136.592361111114</v>
      </c>
      <c r="I99" s="578">
        <v>1.40683</v>
      </c>
      <c r="J99" s="546">
        <v>42136.654861111114</v>
      </c>
      <c r="K99" s="578">
        <v>1.4136200000000001</v>
      </c>
      <c r="L99" s="578">
        <v>87.399999999999636</v>
      </c>
      <c r="M99" s="578">
        <v>67.899999999999636</v>
      </c>
      <c r="N99" s="578">
        <v>4.6400000000000006</v>
      </c>
      <c r="O99" s="579">
        <v>0.23750000000291038</v>
      </c>
      <c r="P99" s="548"/>
      <c r="Q99" s="548"/>
      <c r="R99" s="548"/>
    </row>
    <row r="100" spans="1:18" s="578" customFormat="1">
      <c r="A100" s="578">
        <v>99</v>
      </c>
      <c r="B100" s="578" t="s">
        <v>97</v>
      </c>
      <c r="C100" s="578">
        <v>3</v>
      </c>
      <c r="D100" s="578">
        <v>0.01</v>
      </c>
      <c r="E100" s="578">
        <v>0.03</v>
      </c>
      <c r="F100" s="546">
        <v>42137.095138888886</v>
      </c>
      <c r="G100" s="578">
        <v>1.4022399999999999</v>
      </c>
      <c r="H100" s="546">
        <v>42137.244444444441</v>
      </c>
      <c r="I100" s="578">
        <v>1.40917</v>
      </c>
      <c r="J100" s="546">
        <v>42137.439583333333</v>
      </c>
      <c r="K100" s="578">
        <v>1.4034199999999999</v>
      </c>
      <c r="L100" s="578">
        <v>69.300000000001091</v>
      </c>
      <c r="M100" s="578">
        <v>57.500000000001819</v>
      </c>
      <c r="N100" s="578">
        <v>4.67</v>
      </c>
      <c r="O100" s="579">
        <v>0.34444444444670808</v>
      </c>
      <c r="P100" s="548"/>
      <c r="Q100" s="548"/>
      <c r="R100" s="548"/>
    </row>
    <row r="101" spans="1:18" s="578" customFormat="1">
      <c r="A101" s="578">
        <v>100</v>
      </c>
      <c r="B101" s="578" t="s">
        <v>96</v>
      </c>
      <c r="C101" s="578">
        <v>5</v>
      </c>
      <c r="D101" s="578">
        <v>0.04</v>
      </c>
      <c r="E101" s="578">
        <v>0.09</v>
      </c>
      <c r="F101" s="546">
        <v>42137.313194444447</v>
      </c>
      <c r="G101" s="578">
        <v>1.41089</v>
      </c>
      <c r="H101" s="546">
        <v>42138.155555555553</v>
      </c>
      <c r="I101" s="578">
        <v>1.3937600000000001</v>
      </c>
      <c r="J101" s="546">
        <v>42138.339583333334</v>
      </c>
      <c r="K101" s="578">
        <v>1.40222</v>
      </c>
      <c r="L101" s="578">
        <v>171.29999999999927</v>
      </c>
      <c r="M101" s="578">
        <v>84.600000000000364</v>
      </c>
      <c r="N101" s="578">
        <v>17.939999999999998</v>
      </c>
      <c r="O101" s="579">
        <v>1.0263888888875954</v>
      </c>
      <c r="P101" s="548"/>
      <c r="Q101" s="548"/>
      <c r="R101" s="548"/>
    </row>
    <row r="102" spans="1:18" s="578" customFormat="1">
      <c r="A102" s="578">
        <v>101</v>
      </c>
      <c r="B102" s="578" t="s">
        <v>97</v>
      </c>
      <c r="C102" s="578">
        <v>1</v>
      </c>
      <c r="D102" s="578">
        <v>0.01</v>
      </c>
      <c r="E102" s="578">
        <v>0.01</v>
      </c>
      <c r="F102" s="546">
        <v>42138.542361111111</v>
      </c>
      <c r="G102" s="578">
        <v>1.41198</v>
      </c>
      <c r="H102" s="546">
        <v>42138.542361111111</v>
      </c>
      <c r="I102" s="578">
        <v>1.41198</v>
      </c>
      <c r="J102" s="546">
        <v>42138.567361111112</v>
      </c>
      <c r="K102" s="578">
        <v>1.40984</v>
      </c>
      <c r="L102" s="578">
        <v>0</v>
      </c>
      <c r="M102" s="578">
        <v>21.399999999999636</v>
      </c>
      <c r="N102" s="578">
        <v>1.48</v>
      </c>
      <c r="O102" s="579">
        <v>2.5000000001455192E-2</v>
      </c>
      <c r="P102" s="548"/>
      <c r="Q102" s="548"/>
      <c r="R102" s="548"/>
    </row>
    <row r="103" spans="1:18" s="578" customFormat="1">
      <c r="A103" s="578">
        <v>102</v>
      </c>
      <c r="B103" s="578" t="s">
        <v>96</v>
      </c>
      <c r="C103" s="578">
        <v>1</v>
      </c>
      <c r="D103" s="578">
        <v>0.01</v>
      </c>
      <c r="E103" s="578">
        <v>0.01</v>
      </c>
      <c r="F103" s="546">
        <v>42138.740277777775</v>
      </c>
      <c r="G103" s="578">
        <v>1.4078999999999999</v>
      </c>
      <c r="H103" s="546">
        <v>42138.740277777775</v>
      </c>
      <c r="I103" s="578">
        <v>1.4078999999999999</v>
      </c>
      <c r="J103" s="546">
        <v>42138.84375</v>
      </c>
      <c r="K103" s="578">
        <v>1.41004</v>
      </c>
      <c r="L103" s="578">
        <v>0</v>
      </c>
      <c r="M103" s="578">
        <v>21.399999999999636</v>
      </c>
      <c r="N103" s="578">
        <v>1.48</v>
      </c>
      <c r="O103" s="579">
        <v>0.10347222222480923</v>
      </c>
      <c r="P103" s="548"/>
      <c r="Q103" s="548"/>
      <c r="R103" s="548"/>
    </row>
    <row r="104" spans="1:18" s="578" customFormat="1">
      <c r="A104" s="578">
        <v>103</v>
      </c>
      <c r="B104" s="578" t="s">
        <v>96</v>
      </c>
      <c r="C104" s="578">
        <v>1</v>
      </c>
      <c r="D104" s="578">
        <v>0.01</v>
      </c>
      <c r="E104" s="578">
        <v>0.01</v>
      </c>
      <c r="F104" s="546">
        <v>42138.844444444447</v>
      </c>
      <c r="G104" s="578">
        <v>1.41046</v>
      </c>
      <c r="H104" s="546">
        <v>42138.844444444447</v>
      </c>
      <c r="I104" s="578">
        <v>1.41046</v>
      </c>
      <c r="J104" s="546">
        <v>42138.864583333336</v>
      </c>
      <c r="K104" s="578">
        <v>1.4126000000000001</v>
      </c>
      <c r="L104" s="578">
        <v>0</v>
      </c>
      <c r="M104" s="578">
        <v>21.399999999999636</v>
      </c>
      <c r="N104" s="578">
        <v>1.48</v>
      </c>
      <c r="O104" s="579">
        <v>2.0138888889050577E-2</v>
      </c>
      <c r="P104" s="548"/>
      <c r="Q104" s="548"/>
      <c r="R104" s="548"/>
    </row>
    <row r="105" spans="1:18" s="578" customFormat="1">
      <c r="A105" s="578">
        <v>104</v>
      </c>
      <c r="B105" s="578" t="s">
        <v>97</v>
      </c>
      <c r="C105" s="578">
        <v>1</v>
      </c>
      <c r="D105" s="578">
        <v>0.01</v>
      </c>
      <c r="E105" s="578">
        <v>0.01</v>
      </c>
      <c r="F105" s="546">
        <v>42139.334722222222</v>
      </c>
      <c r="G105" s="578">
        <v>1.4151899999999999</v>
      </c>
      <c r="H105" s="546">
        <v>42139.334722222222</v>
      </c>
      <c r="I105" s="578">
        <v>1.4151899999999999</v>
      </c>
      <c r="J105" s="546">
        <v>42139.348611111112</v>
      </c>
      <c r="K105" s="578">
        <v>1.4130499999999999</v>
      </c>
      <c r="L105" s="578">
        <v>0</v>
      </c>
      <c r="M105" s="578">
        <v>21.399999999999636</v>
      </c>
      <c r="N105" s="578">
        <v>1.48</v>
      </c>
      <c r="O105" s="579">
        <v>1.3888888890505768E-2</v>
      </c>
      <c r="P105" s="548"/>
      <c r="Q105" s="548"/>
      <c r="R105" s="548"/>
    </row>
    <row r="106" spans="1:18" s="578" customFormat="1">
      <c r="A106" s="578">
        <v>105</v>
      </c>
      <c r="B106" s="578" t="s">
        <v>96</v>
      </c>
      <c r="C106" s="578">
        <v>1</v>
      </c>
      <c r="D106" s="578">
        <v>0.01</v>
      </c>
      <c r="E106" s="578">
        <v>0.01</v>
      </c>
      <c r="F106" s="546">
        <v>42142.490277777775</v>
      </c>
      <c r="G106" s="578">
        <v>1.423</v>
      </c>
      <c r="H106" s="546">
        <v>42142.490277777775</v>
      </c>
      <c r="I106" s="578">
        <v>1.423</v>
      </c>
      <c r="J106" s="546">
        <v>42142.52847222222</v>
      </c>
      <c r="K106" s="578">
        <v>1.4251400000000001</v>
      </c>
      <c r="L106" s="578">
        <v>0</v>
      </c>
      <c r="M106" s="578">
        <v>21.400000000001455</v>
      </c>
      <c r="N106" s="578">
        <v>1.48</v>
      </c>
      <c r="O106" s="579">
        <v>3.8194444445252884E-2</v>
      </c>
      <c r="P106" s="548"/>
      <c r="Q106" s="548"/>
      <c r="R106" s="548"/>
    </row>
    <row r="107" spans="1:18" s="578" customFormat="1">
      <c r="A107" s="578">
        <v>106</v>
      </c>
      <c r="B107" s="578" t="s">
        <v>97</v>
      </c>
      <c r="C107" s="578">
        <v>2</v>
      </c>
      <c r="D107" s="578">
        <v>0.01</v>
      </c>
      <c r="E107" s="578">
        <v>0.02</v>
      </c>
      <c r="F107" s="546">
        <v>42144.438194444447</v>
      </c>
      <c r="G107" s="578">
        <v>1.4065799999999999</v>
      </c>
      <c r="H107" s="546">
        <v>42144.679166666669</v>
      </c>
      <c r="I107" s="578">
        <v>1.4098900000000001</v>
      </c>
      <c r="J107" s="546">
        <v>42145.333333333336</v>
      </c>
      <c r="K107" s="578">
        <v>1.4060999999999999</v>
      </c>
      <c r="L107" s="578">
        <v>33.100000000002183</v>
      </c>
      <c r="M107" s="578">
        <v>37.900000000003274</v>
      </c>
      <c r="N107" s="578">
        <v>2.96</v>
      </c>
      <c r="O107" s="579">
        <v>0.89513888888905058</v>
      </c>
      <c r="P107" s="548"/>
      <c r="Q107" s="548"/>
      <c r="R107" s="548"/>
    </row>
    <row r="108" spans="1:18" s="578" customFormat="1">
      <c r="A108" s="578">
        <v>107</v>
      </c>
      <c r="B108" s="578" t="s">
        <v>96</v>
      </c>
      <c r="C108" s="578">
        <v>1</v>
      </c>
      <c r="D108" s="578">
        <v>0.01</v>
      </c>
      <c r="E108" s="578">
        <v>0.01</v>
      </c>
      <c r="F108" s="546">
        <v>42144.606249999997</v>
      </c>
      <c r="G108" s="578">
        <v>1.40889</v>
      </c>
      <c r="H108" s="546">
        <v>42144.606249999997</v>
      </c>
      <c r="I108" s="578">
        <v>1.40889</v>
      </c>
      <c r="J108" s="546">
        <v>42144.704861111109</v>
      </c>
      <c r="K108" s="578">
        <v>1.41103</v>
      </c>
      <c r="L108" s="578">
        <v>0</v>
      </c>
      <c r="M108" s="578">
        <v>21.399999999999636</v>
      </c>
      <c r="N108" s="578">
        <v>1.48</v>
      </c>
      <c r="O108" s="579">
        <v>9.8611111112404615E-2</v>
      </c>
      <c r="P108" s="548"/>
      <c r="Q108" s="548"/>
      <c r="R108" s="548"/>
    </row>
    <row r="109" spans="1:18" s="578" customFormat="1">
      <c r="A109" s="578">
        <v>108</v>
      </c>
      <c r="B109" s="578" t="s">
        <v>97</v>
      </c>
      <c r="C109" s="578">
        <v>2</v>
      </c>
      <c r="D109" s="578">
        <v>0.01</v>
      </c>
      <c r="E109" s="578">
        <v>0.02</v>
      </c>
      <c r="F109" s="546">
        <v>42152.208333333336</v>
      </c>
      <c r="G109" s="578">
        <v>1.4178500000000001</v>
      </c>
      <c r="H109" s="546">
        <v>42152.267361111109</v>
      </c>
      <c r="I109" s="578">
        <v>1.42117</v>
      </c>
      <c r="J109" s="546">
        <v>42152.314583333333</v>
      </c>
      <c r="K109" s="578">
        <v>1.41737</v>
      </c>
      <c r="L109" s="578">
        <v>33.200000000000728</v>
      </c>
      <c r="M109" s="578">
        <v>38</v>
      </c>
      <c r="N109" s="578">
        <v>2.9699999999999998</v>
      </c>
      <c r="O109" s="579">
        <v>0.10624999999708962</v>
      </c>
      <c r="P109" s="548"/>
      <c r="Q109" s="548"/>
      <c r="R109" s="548"/>
    </row>
    <row r="110" spans="1:18" s="578" customFormat="1">
      <c r="A110" s="578">
        <v>109</v>
      </c>
      <c r="B110" s="578" t="s">
        <v>96</v>
      </c>
      <c r="C110" s="578">
        <v>1</v>
      </c>
      <c r="D110" s="578">
        <v>0.01</v>
      </c>
      <c r="E110" s="578">
        <v>0.01</v>
      </c>
      <c r="F110" s="546">
        <v>42153.416666666664</v>
      </c>
      <c r="G110" s="578">
        <v>1.4322699999999999</v>
      </c>
      <c r="H110" s="546">
        <v>42153.416666666664</v>
      </c>
      <c r="I110" s="578">
        <v>1.4322699999999999</v>
      </c>
      <c r="J110" s="546">
        <v>42153.481944444444</v>
      </c>
      <c r="K110" s="578">
        <v>1.43441</v>
      </c>
      <c r="L110" s="578">
        <v>0</v>
      </c>
      <c r="M110" s="578">
        <v>21.400000000001455</v>
      </c>
      <c r="N110" s="578">
        <v>1.48</v>
      </c>
      <c r="O110" s="579">
        <v>6.5277777779556345E-2</v>
      </c>
      <c r="P110" s="548"/>
      <c r="Q110" s="548"/>
      <c r="R110" s="548"/>
    </row>
    <row r="111" spans="1:18" s="578" customFormat="1">
      <c r="A111" s="578">
        <v>110</v>
      </c>
      <c r="B111" s="578" t="s">
        <v>96</v>
      </c>
      <c r="C111" s="578">
        <v>1</v>
      </c>
      <c r="D111" s="578">
        <v>0.01</v>
      </c>
      <c r="E111" s="578">
        <v>0.01</v>
      </c>
      <c r="F111" s="546">
        <v>42156.520833333336</v>
      </c>
      <c r="G111" s="578">
        <v>1.43153</v>
      </c>
      <c r="H111" s="546">
        <v>42156.520833333336</v>
      </c>
      <c r="I111" s="578">
        <v>1.43153</v>
      </c>
      <c r="J111" s="546">
        <v>42156.593055555553</v>
      </c>
      <c r="K111" s="578">
        <v>1.43367</v>
      </c>
      <c r="L111" s="578">
        <v>0</v>
      </c>
      <c r="M111" s="578">
        <v>21.400000000001455</v>
      </c>
      <c r="N111" s="578">
        <v>1.48</v>
      </c>
      <c r="O111" s="579">
        <v>7.2222222217533272E-2</v>
      </c>
      <c r="P111" s="548"/>
      <c r="Q111" s="548"/>
      <c r="R111" s="548"/>
    </row>
    <row r="112" spans="1:18" s="578" customFormat="1">
      <c r="A112" s="578">
        <v>111</v>
      </c>
      <c r="B112" s="578" t="s">
        <v>96</v>
      </c>
      <c r="C112" s="578">
        <v>2</v>
      </c>
      <c r="D112" s="578">
        <v>0.01</v>
      </c>
      <c r="E112" s="578">
        <v>0.02</v>
      </c>
      <c r="F112" s="546">
        <v>42156.59375</v>
      </c>
      <c r="G112" s="578">
        <v>1.4341900000000001</v>
      </c>
      <c r="H112" s="546">
        <v>42156.710416666669</v>
      </c>
      <c r="I112" s="578">
        <v>1.43086</v>
      </c>
      <c r="J112" s="546">
        <v>42156.754861111112</v>
      </c>
      <c r="K112" s="578">
        <v>1.43466</v>
      </c>
      <c r="L112" s="578">
        <v>33.300000000001091</v>
      </c>
      <c r="M112" s="578">
        <v>38</v>
      </c>
      <c r="N112" s="578">
        <v>2.9400000000000004</v>
      </c>
      <c r="O112" s="579">
        <v>0.16111111111240461</v>
      </c>
      <c r="P112" s="548"/>
      <c r="Q112" s="548"/>
      <c r="R112" s="548"/>
    </row>
    <row r="113" spans="1:18" s="578" customFormat="1">
      <c r="A113" s="578">
        <v>112</v>
      </c>
      <c r="B113" s="578" t="s">
        <v>96</v>
      </c>
      <c r="C113" s="578">
        <v>1</v>
      </c>
      <c r="D113" s="578">
        <v>0.01</v>
      </c>
      <c r="E113" s="578">
        <v>0.01</v>
      </c>
      <c r="F113" s="546">
        <v>42157.386111111111</v>
      </c>
      <c r="G113" s="578">
        <v>1.42604</v>
      </c>
      <c r="H113" s="546">
        <v>42157.386111111111</v>
      </c>
      <c r="I113" s="578">
        <v>1.42604</v>
      </c>
      <c r="J113" s="546">
        <v>42157.452777777777</v>
      </c>
      <c r="K113" s="578">
        <v>1.42818</v>
      </c>
      <c r="L113" s="578">
        <v>0</v>
      </c>
      <c r="M113" s="578">
        <v>21.399999999999636</v>
      </c>
      <c r="N113" s="578">
        <v>1.48</v>
      </c>
      <c r="O113" s="579">
        <v>6.6666666665696539E-2</v>
      </c>
      <c r="P113" s="548"/>
      <c r="Q113" s="548"/>
      <c r="R113" s="548"/>
    </row>
    <row r="114" spans="1:18" s="578" customFormat="1">
      <c r="A114" s="578">
        <v>113</v>
      </c>
      <c r="B114" s="578" t="s">
        <v>96</v>
      </c>
      <c r="C114" s="578">
        <v>1</v>
      </c>
      <c r="D114" s="578">
        <v>0.01</v>
      </c>
      <c r="E114" s="578">
        <v>0.01</v>
      </c>
      <c r="F114" s="546">
        <v>42157.501388888886</v>
      </c>
      <c r="G114" s="578">
        <v>1.4311100000000001</v>
      </c>
      <c r="H114" s="546">
        <v>42157.501388888886</v>
      </c>
      <c r="I114" s="578">
        <v>1.4311100000000001</v>
      </c>
      <c r="J114" s="546">
        <v>42157.513194444444</v>
      </c>
      <c r="K114" s="578">
        <v>1.4332499999999999</v>
      </c>
      <c r="L114" s="578">
        <v>0</v>
      </c>
      <c r="M114" s="578">
        <v>21.399999999999636</v>
      </c>
      <c r="N114" s="578">
        <v>1.48</v>
      </c>
      <c r="O114" s="579">
        <v>1.1805555557657499E-2</v>
      </c>
      <c r="P114" s="548"/>
      <c r="Q114" s="548"/>
      <c r="R114" s="548"/>
    </row>
    <row r="115" spans="1:18" s="578" customFormat="1">
      <c r="A115" s="578">
        <v>114</v>
      </c>
      <c r="B115" s="578" t="s">
        <v>96</v>
      </c>
      <c r="C115" s="578">
        <v>1</v>
      </c>
      <c r="D115" s="578">
        <v>0.01</v>
      </c>
      <c r="E115" s="578">
        <v>0.01</v>
      </c>
      <c r="F115" s="546">
        <v>42157.625</v>
      </c>
      <c r="G115" s="578">
        <v>1.4399500000000001</v>
      </c>
      <c r="H115" s="546">
        <v>42157.625</v>
      </c>
      <c r="I115" s="578">
        <v>1.4399500000000001</v>
      </c>
      <c r="J115" s="546">
        <v>42157.629166666666</v>
      </c>
      <c r="K115" s="578">
        <v>1.4420900000000001</v>
      </c>
      <c r="L115" s="578">
        <v>0</v>
      </c>
      <c r="M115" s="578">
        <v>21.400000000001455</v>
      </c>
      <c r="N115" s="578">
        <v>1.48</v>
      </c>
      <c r="O115" s="579">
        <v>4.166666665696539E-3</v>
      </c>
      <c r="P115" s="548"/>
      <c r="Q115" s="548"/>
      <c r="R115" s="548"/>
    </row>
    <row r="116" spans="1:18" s="578" customFormat="1">
      <c r="A116" s="578">
        <v>115</v>
      </c>
      <c r="B116" s="578" t="s">
        <v>97</v>
      </c>
      <c r="C116" s="578">
        <v>1</v>
      </c>
      <c r="D116" s="578">
        <v>0.01</v>
      </c>
      <c r="E116" s="578">
        <v>0.01</v>
      </c>
      <c r="F116" s="546">
        <v>42157.658333333333</v>
      </c>
      <c r="G116" s="578">
        <v>1.4368099999999999</v>
      </c>
      <c r="H116" s="546">
        <v>42157.658333333333</v>
      </c>
      <c r="I116" s="578">
        <v>1.4368099999999999</v>
      </c>
      <c r="J116" s="546">
        <v>42157.673611111109</v>
      </c>
      <c r="K116" s="578">
        <v>1.4346699999999999</v>
      </c>
      <c r="L116" s="578">
        <v>0</v>
      </c>
      <c r="M116" s="578">
        <v>21.399999999999636</v>
      </c>
      <c r="N116" s="578">
        <v>1.48</v>
      </c>
      <c r="O116" s="579">
        <v>1.5277777776645962E-2</v>
      </c>
      <c r="P116" s="548"/>
      <c r="Q116" s="548"/>
      <c r="R116" s="548"/>
    </row>
    <row r="117" spans="1:18" s="578" customFormat="1">
      <c r="A117" s="578">
        <v>116</v>
      </c>
      <c r="B117" s="578" t="s">
        <v>96</v>
      </c>
      <c r="C117" s="578">
        <v>1</v>
      </c>
      <c r="D117" s="578">
        <v>0.01</v>
      </c>
      <c r="E117" s="578">
        <v>0.01</v>
      </c>
      <c r="F117" s="546">
        <v>42158.647222222222</v>
      </c>
      <c r="G117" s="578">
        <v>1.4372199999999999</v>
      </c>
      <c r="H117" s="546">
        <v>42158.647222222222</v>
      </c>
      <c r="I117" s="578">
        <v>1.4372199999999999</v>
      </c>
      <c r="J117" s="546">
        <v>42158.647222222222</v>
      </c>
      <c r="K117" s="578">
        <v>1.43936</v>
      </c>
      <c r="L117" s="578">
        <v>0</v>
      </c>
      <c r="M117" s="578">
        <v>21.400000000001455</v>
      </c>
      <c r="N117" s="578">
        <v>1.47</v>
      </c>
      <c r="O117" s="579">
        <v>0</v>
      </c>
      <c r="P117" s="548"/>
      <c r="Q117" s="548"/>
      <c r="R117" s="548"/>
    </row>
    <row r="118" spans="1:18" s="578" customFormat="1">
      <c r="A118" s="578">
        <v>117</v>
      </c>
      <c r="B118" s="578" t="s">
        <v>97</v>
      </c>
      <c r="C118" s="578">
        <v>1</v>
      </c>
      <c r="D118" s="578">
        <v>0.01</v>
      </c>
      <c r="E118" s="578">
        <v>0.01</v>
      </c>
      <c r="F118" s="546">
        <v>42159.4375</v>
      </c>
      <c r="G118" s="578">
        <v>1.4643600000000001</v>
      </c>
      <c r="H118" s="546">
        <v>42159.4375</v>
      </c>
      <c r="I118" s="578">
        <v>1.4643600000000001</v>
      </c>
      <c r="J118" s="546">
        <v>42159.554166666669</v>
      </c>
      <c r="K118" s="578">
        <v>1.4622200000000001</v>
      </c>
      <c r="L118" s="578">
        <v>0</v>
      </c>
      <c r="M118" s="578">
        <v>21.399999999999636</v>
      </c>
      <c r="N118" s="578">
        <v>1.48</v>
      </c>
      <c r="O118" s="579">
        <v>0.11666666666860692</v>
      </c>
      <c r="P118" s="548"/>
      <c r="Q118" s="548"/>
      <c r="R118" s="548"/>
    </row>
    <row r="119" spans="1:18" s="578" customFormat="1">
      <c r="A119" s="578">
        <v>118</v>
      </c>
      <c r="B119" s="578" t="s">
        <v>96</v>
      </c>
      <c r="C119" s="578">
        <v>1</v>
      </c>
      <c r="D119" s="578">
        <v>0.01</v>
      </c>
      <c r="E119" s="578">
        <v>0.01</v>
      </c>
      <c r="F119" s="546">
        <v>42159.667361111111</v>
      </c>
      <c r="G119" s="578">
        <v>1.4657199999999999</v>
      </c>
      <c r="H119" s="546">
        <v>42159.667361111111</v>
      </c>
      <c r="I119" s="578">
        <v>1.4657199999999999</v>
      </c>
      <c r="J119" s="546">
        <v>42159.690972222219</v>
      </c>
      <c r="K119" s="578">
        <v>1.4678599999999999</v>
      </c>
      <c r="L119" s="578">
        <v>0</v>
      </c>
      <c r="M119" s="578">
        <v>21.399999999999636</v>
      </c>
      <c r="N119" s="578">
        <v>1.48</v>
      </c>
      <c r="O119" s="579">
        <v>2.361111110803904E-2</v>
      </c>
      <c r="P119" s="548"/>
      <c r="Q119" s="548"/>
      <c r="R119" s="548"/>
    </row>
    <row r="120" spans="1:18" s="578" customFormat="1">
      <c r="A120" s="578">
        <v>119</v>
      </c>
      <c r="B120" s="578" t="s">
        <v>97</v>
      </c>
      <c r="C120" s="578">
        <v>1</v>
      </c>
      <c r="D120" s="578">
        <v>0.01</v>
      </c>
      <c r="E120" s="578">
        <v>0.01</v>
      </c>
      <c r="F120" s="546">
        <v>42159.823611111111</v>
      </c>
      <c r="G120" s="578">
        <v>1.46594</v>
      </c>
      <c r="H120" s="546">
        <v>42159.823611111111</v>
      </c>
      <c r="I120" s="578">
        <v>1.46594</v>
      </c>
      <c r="J120" s="546">
        <v>42159.829861111109</v>
      </c>
      <c r="K120" s="578">
        <v>1.4638</v>
      </c>
      <c r="L120" s="578">
        <v>0</v>
      </c>
      <c r="M120" s="578">
        <v>21.399999999999636</v>
      </c>
      <c r="N120" s="578">
        <v>1.48</v>
      </c>
      <c r="O120" s="579">
        <v>6.2499999985448085E-3</v>
      </c>
      <c r="P120" s="548"/>
      <c r="Q120" s="548"/>
      <c r="R120" s="548"/>
    </row>
    <row r="121" spans="1:18" s="578" customFormat="1">
      <c r="A121" s="578">
        <v>120</v>
      </c>
      <c r="B121" s="578" t="s">
        <v>96</v>
      </c>
      <c r="C121" s="578">
        <v>1</v>
      </c>
      <c r="D121" s="578">
        <v>0.01</v>
      </c>
      <c r="E121" s="578">
        <v>0.01</v>
      </c>
      <c r="F121" s="546">
        <v>42160.709027777775</v>
      </c>
      <c r="G121" s="578">
        <v>1.4569300000000001</v>
      </c>
      <c r="H121" s="546">
        <v>42160.709027777775</v>
      </c>
      <c r="I121" s="578">
        <v>1.4569300000000001</v>
      </c>
      <c r="J121" s="546">
        <v>42160.782638888886</v>
      </c>
      <c r="K121" s="578">
        <v>1.4590700000000001</v>
      </c>
      <c r="L121" s="578">
        <v>0</v>
      </c>
      <c r="M121" s="578">
        <v>21.399999999999636</v>
      </c>
      <c r="N121" s="578">
        <v>1.48</v>
      </c>
      <c r="O121" s="579">
        <v>7.3611111110949423E-2</v>
      </c>
      <c r="P121" s="548"/>
      <c r="Q121" s="548"/>
      <c r="R121" s="548"/>
    </row>
    <row r="122" spans="1:18" s="578" customFormat="1">
      <c r="A122" s="578">
        <v>121</v>
      </c>
      <c r="B122" s="578" t="s">
        <v>97</v>
      </c>
      <c r="C122" s="578">
        <v>5</v>
      </c>
      <c r="D122" s="578">
        <v>0.04</v>
      </c>
      <c r="E122" s="578">
        <v>0.09</v>
      </c>
      <c r="F122" s="546">
        <v>42163.459027777775</v>
      </c>
      <c r="G122" s="578">
        <v>1.45625</v>
      </c>
      <c r="H122" s="546">
        <v>42164.370138888888</v>
      </c>
      <c r="I122" s="578">
        <v>1.47359</v>
      </c>
      <c r="J122" s="546">
        <v>42164.51458333333</v>
      </c>
      <c r="K122" s="578">
        <v>1.4654700000000001</v>
      </c>
      <c r="L122" s="578">
        <v>173.39999999999964</v>
      </c>
      <c r="M122" s="578">
        <v>81.199999999998909</v>
      </c>
      <c r="N122" s="578">
        <v>17.909999999999997</v>
      </c>
      <c r="O122" s="579">
        <v>1.0555555555547471</v>
      </c>
      <c r="P122" s="548"/>
      <c r="Q122" s="548"/>
      <c r="R122" s="548"/>
    </row>
    <row r="123" spans="1:18" s="578" customFormat="1">
      <c r="A123" s="578">
        <v>122</v>
      </c>
      <c r="B123" s="578" t="s">
        <v>96</v>
      </c>
      <c r="C123" s="578">
        <v>2</v>
      </c>
      <c r="D123" s="578">
        <v>0.01</v>
      </c>
      <c r="E123" s="578">
        <v>0.02</v>
      </c>
      <c r="F123" s="546">
        <v>42163.740277777775</v>
      </c>
      <c r="G123" s="578">
        <v>1.4682500000000001</v>
      </c>
      <c r="H123" s="546">
        <v>42163.87777777778</v>
      </c>
      <c r="I123" s="578">
        <v>1.4649399999999999</v>
      </c>
      <c r="J123" s="546">
        <v>42164.112500000003</v>
      </c>
      <c r="K123" s="578">
        <v>1.4687300000000001</v>
      </c>
      <c r="L123" s="578">
        <v>33.100000000000364</v>
      </c>
      <c r="M123" s="578">
        <v>37.900000000001455</v>
      </c>
      <c r="N123" s="578">
        <v>2.96</v>
      </c>
      <c r="O123" s="579">
        <v>0.37222222222771961</v>
      </c>
      <c r="P123" s="548"/>
      <c r="Q123" s="548"/>
      <c r="R123" s="548"/>
    </row>
    <row r="124" spans="1:18" s="578" customFormat="1">
      <c r="A124" s="578">
        <v>123</v>
      </c>
      <c r="B124" s="578" t="s">
        <v>97</v>
      </c>
      <c r="C124" s="578">
        <v>5</v>
      </c>
      <c r="D124" s="578">
        <v>0.04</v>
      </c>
      <c r="E124" s="578">
        <v>0.09</v>
      </c>
      <c r="F124" s="546">
        <v>42164.645833333336</v>
      </c>
      <c r="G124" s="578">
        <v>1.4597800000000001</v>
      </c>
      <c r="H124" s="546">
        <v>42165.220833333333</v>
      </c>
      <c r="I124" s="578">
        <v>1.4761899999999999</v>
      </c>
      <c r="J124" s="546">
        <v>42165.268750000003</v>
      </c>
      <c r="K124" s="578">
        <v>1.4680200000000001</v>
      </c>
      <c r="L124" s="578">
        <v>164.09999999999854</v>
      </c>
      <c r="M124" s="578">
        <v>81.699999999998909</v>
      </c>
      <c r="N124" s="578">
        <v>17.979999999999997</v>
      </c>
      <c r="O124" s="579">
        <v>0.62291666666715173</v>
      </c>
      <c r="P124" s="548"/>
      <c r="Q124" s="548"/>
      <c r="R124" s="548"/>
    </row>
    <row r="125" spans="1:18" s="578" customFormat="1">
      <c r="A125" s="578">
        <v>124</v>
      </c>
      <c r="B125" s="578" t="s">
        <v>96</v>
      </c>
      <c r="C125" s="578">
        <v>1</v>
      </c>
      <c r="D125" s="578">
        <v>0.01</v>
      </c>
      <c r="E125" s="578">
        <v>0.01</v>
      </c>
      <c r="F125" s="546">
        <v>42164.709027777775</v>
      </c>
      <c r="G125" s="578">
        <v>1.46553</v>
      </c>
      <c r="H125" s="546">
        <v>42164.709027777775</v>
      </c>
      <c r="I125" s="578">
        <v>1.46553</v>
      </c>
      <c r="J125" s="546">
        <v>42164.72152777778</v>
      </c>
      <c r="K125" s="578">
        <v>1.46767</v>
      </c>
      <c r="L125" s="578">
        <v>0</v>
      </c>
      <c r="M125" s="578">
        <v>21.400000000001455</v>
      </c>
      <c r="N125" s="578">
        <v>1.48</v>
      </c>
      <c r="O125" s="579">
        <v>1.2500000004365575E-2</v>
      </c>
      <c r="P125" s="548"/>
      <c r="Q125" s="548"/>
      <c r="R125" s="548"/>
    </row>
    <row r="126" spans="1:18" s="578" customFormat="1">
      <c r="A126" s="578">
        <v>125</v>
      </c>
      <c r="B126" s="578" t="s">
        <v>96</v>
      </c>
      <c r="C126" s="578">
        <v>1</v>
      </c>
      <c r="D126" s="578">
        <v>0.01</v>
      </c>
      <c r="E126" s="578">
        <v>0.01</v>
      </c>
      <c r="F126" s="546">
        <v>42167.59375</v>
      </c>
      <c r="G126" s="578">
        <v>1.45625</v>
      </c>
      <c r="H126" s="546">
        <v>42167.59375</v>
      </c>
      <c r="I126" s="578">
        <v>1.45625</v>
      </c>
      <c r="J126" s="546">
        <v>42167.626388888886</v>
      </c>
      <c r="K126" s="578">
        <v>1.4583900000000001</v>
      </c>
      <c r="L126" s="578">
        <v>0</v>
      </c>
      <c r="M126" s="578">
        <v>21.400000000001455</v>
      </c>
      <c r="N126" s="578">
        <v>1.48</v>
      </c>
      <c r="O126" s="579">
        <v>3.2638888886140194E-2</v>
      </c>
      <c r="P126" s="548"/>
      <c r="Q126" s="548"/>
      <c r="R126" s="548"/>
    </row>
    <row r="127" spans="1:18" s="578" customFormat="1">
      <c r="A127" s="578">
        <v>126</v>
      </c>
      <c r="B127" s="578" t="s">
        <v>96</v>
      </c>
      <c r="C127" s="578">
        <v>3</v>
      </c>
      <c r="D127" s="578">
        <v>0.01</v>
      </c>
      <c r="E127" s="578">
        <v>0.03</v>
      </c>
      <c r="F127" s="546">
        <v>42167.626388888886</v>
      </c>
      <c r="G127" s="578">
        <v>1.4585300000000001</v>
      </c>
      <c r="H127" s="546">
        <v>42170.029861111114</v>
      </c>
      <c r="I127" s="578">
        <v>1.45146</v>
      </c>
      <c r="J127" s="546">
        <v>42170.42083333333</v>
      </c>
      <c r="K127" s="578">
        <v>1.45726</v>
      </c>
      <c r="L127" s="578">
        <v>70.700000000000728</v>
      </c>
      <c r="M127" s="578">
        <v>58</v>
      </c>
      <c r="N127" s="578">
        <v>4.6499999999999995</v>
      </c>
      <c r="O127" s="579">
        <v>0.79444444444379769</v>
      </c>
      <c r="P127" s="548"/>
      <c r="Q127" s="548"/>
      <c r="R127" s="548"/>
    </row>
    <row r="128" spans="1:18" s="578" customFormat="1">
      <c r="A128" s="578">
        <v>127</v>
      </c>
      <c r="B128" s="578" t="s">
        <v>97</v>
      </c>
      <c r="C128" s="578">
        <v>1</v>
      </c>
      <c r="D128" s="578">
        <v>0.01</v>
      </c>
      <c r="E128" s="578">
        <v>0.01</v>
      </c>
      <c r="F128" s="546">
        <v>42167.65625</v>
      </c>
      <c r="G128" s="578">
        <v>1.45557</v>
      </c>
      <c r="H128" s="546">
        <v>42167.65625</v>
      </c>
      <c r="I128" s="578">
        <v>1.45557</v>
      </c>
      <c r="J128" s="546">
        <v>42169.958333333336</v>
      </c>
      <c r="K128" s="578">
        <v>1.45343</v>
      </c>
      <c r="L128" s="578">
        <v>0</v>
      </c>
      <c r="M128" s="578">
        <v>21.400000000001455</v>
      </c>
      <c r="N128" s="578">
        <v>1.48</v>
      </c>
      <c r="O128" s="579">
        <v>0.30208333333575865</v>
      </c>
      <c r="P128" s="548"/>
      <c r="Q128" s="548"/>
      <c r="R128" s="548"/>
    </row>
    <row r="129" spans="1:18" s="578" customFormat="1">
      <c r="A129" s="578">
        <v>128</v>
      </c>
      <c r="B129" s="578" t="s">
        <v>96</v>
      </c>
      <c r="C129" s="578">
        <v>3</v>
      </c>
      <c r="D129" s="578">
        <v>0.01</v>
      </c>
      <c r="E129" s="578">
        <v>0.03</v>
      </c>
      <c r="F129" s="546">
        <v>42171.418055555558</v>
      </c>
      <c r="G129" s="578">
        <v>1.45987</v>
      </c>
      <c r="H129" s="546">
        <v>42171.601388888892</v>
      </c>
      <c r="I129" s="578">
        <v>1.4478800000000001</v>
      </c>
      <c r="J129" s="546">
        <v>42172.210416666669</v>
      </c>
      <c r="K129" s="578">
        <v>1.45696</v>
      </c>
      <c r="L129" s="578">
        <v>119.89999999999964</v>
      </c>
      <c r="M129" s="578">
        <v>90.799999999999272</v>
      </c>
      <c r="N129" s="578">
        <v>4.6399999999999997</v>
      </c>
      <c r="O129" s="579">
        <v>0.79236111111094942</v>
      </c>
      <c r="P129" s="548"/>
      <c r="Q129" s="548"/>
      <c r="R129" s="548"/>
    </row>
    <row r="130" spans="1:18" s="578" customFormat="1">
      <c r="A130" s="578">
        <v>129</v>
      </c>
      <c r="B130" s="578" t="s">
        <v>96</v>
      </c>
      <c r="C130" s="578">
        <v>2</v>
      </c>
      <c r="D130" s="578">
        <v>0.01</v>
      </c>
      <c r="E130" s="578">
        <v>0.02</v>
      </c>
      <c r="F130" s="546">
        <v>42172.427083333336</v>
      </c>
      <c r="G130" s="578">
        <v>1.46759</v>
      </c>
      <c r="H130" s="546">
        <v>42172.508333333331</v>
      </c>
      <c r="I130" s="578">
        <v>1.46428</v>
      </c>
      <c r="J130" s="546">
        <v>42172.529861111114</v>
      </c>
      <c r="K130" s="578">
        <v>1.46807</v>
      </c>
      <c r="L130" s="578">
        <v>33.099999999998545</v>
      </c>
      <c r="M130" s="578">
        <v>37.899999999999636</v>
      </c>
      <c r="N130" s="578">
        <v>2.95</v>
      </c>
      <c r="O130" s="579">
        <v>0.10277777777810115</v>
      </c>
      <c r="P130" s="548"/>
      <c r="Q130" s="548"/>
      <c r="R130" s="548"/>
    </row>
    <row r="131" spans="1:18" s="578" customFormat="1">
      <c r="A131" s="578">
        <v>130</v>
      </c>
      <c r="B131" s="578" t="s">
        <v>96</v>
      </c>
      <c r="C131" s="578">
        <v>3</v>
      </c>
      <c r="D131" s="578">
        <v>0.01</v>
      </c>
      <c r="E131" s="578">
        <v>0.03</v>
      </c>
      <c r="F131" s="546">
        <v>42172.59375</v>
      </c>
      <c r="G131" s="578">
        <v>1.4696800000000001</v>
      </c>
      <c r="H131" s="546">
        <v>42172.864583333336</v>
      </c>
      <c r="I131" s="578">
        <v>1.4626600000000001</v>
      </c>
      <c r="J131" s="546">
        <v>42173.061805555553</v>
      </c>
      <c r="K131" s="578">
        <v>1.4684600000000001</v>
      </c>
      <c r="L131" s="578">
        <v>70.200000000000728</v>
      </c>
      <c r="M131" s="578">
        <v>58</v>
      </c>
      <c r="N131" s="578">
        <v>4.6499999999999995</v>
      </c>
      <c r="O131" s="579">
        <v>0.46805555555329192</v>
      </c>
      <c r="P131" s="548"/>
      <c r="Q131" s="548"/>
      <c r="R131" s="548"/>
    </row>
    <row r="132" spans="1:18" s="578" customFormat="1">
      <c r="A132" s="578">
        <v>131</v>
      </c>
      <c r="B132" s="578" t="s">
        <v>96</v>
      </c>
      <c r="C132" s="578">
        <v>1</v>
      </c>
      <c r="D132" s="578">
        <v>0.01</v>
      </c>
      <c r="E132" s="578">
        <v>0.01</v>
      </c>
      <c r="F132" s="546">
        <v>42174.668749999997</v>
      </c>
      <c r="G132" s="578">
        <v>1.46204</v>
      </c>
      <c r="H132" s="546">
        <v>42174.668749999997</v>
      </c>
      <c r="I132" s="578">
        <v>1.46204</v>
      </c>
      <c r="J132" s="546">
        <v>42176.958333333336</v>
      </c>
      <c r="K132" s="578">
        <v>1.46418</v>
      </c>
      <c r="L132" s="578">
        <v>0</v>
      </c>
      <c r="M132" s="578">
        <v>21.400000000001455</v>
      </c>
      <c r="N132" s="578">
        <v>1.48</v>
      </c>
      <c r="O132" s="579">
        <v>0.28958333333866904</v>
      </c>
      <c r="P132" s="548"/>
      <c r="Q132" s="548"/>
      <c r="R132" s="548"/>
    </row>
    <row r="133" spans="1:18" s="578" customFormat="1">
      <c r="A133" s="578">
        <v>132</v>
      </c>
      <c r="B133" s="578" t="s">
        <v>97</v>
      </c>
      <c r="C133" s="578">
        <v>5</v>
      </c>
      <c r="D133" s="578">
        <v>0.04</v>
      </c>
      <c r="E133" s="578">
        <v>0.09</v>
      </c>
      <c r="F133" s="546">
        <v>42180.553472222222</v>
      </c>
      <c r="G133" s="578">
        <v>1.44604</v>
      </c>
      <c r="H133" s="546">
        <v>42181.582638888889</v>
      </c>
      <c r="I133" s="578">
        <v>1.4615800000000001</v>
      </c>
      <c r="J133" s="546">
        <v>42183.958333333336</v>
      </c>
      <c r="K133" s="578">
        <v>1.4536500000000001</v>
      </c>
      <c r="L133" s="578">
        <v>155.40000000000146</v>
      </c>
      <c r="M133" s="578">
        <v>79.299999999999272</v>
      </c>
      <c r="N133" s="578">
        <v>17.970000000000002</v>
      </c>
      <c r="O133" s="579">
        <v>1.4048611111138598</v>
      </c>
      <c r="P133" s="548"/>
      <c r="Q133" s="548"/>
      <c r="R133" s="548"/>
    </row>
    <row r="134" spans="1:18" s="578" customFormat="1">
      <c r="A134" s="578">
        <v>133</v>
      </c>
      <c r="B134" s="578" t="s">
        <v>97</v>
      </c>
      <c r="C134" s="578">
        <v>5</v>
      </c>
      <c r="D134" s="578">
        <v>0.04</v>
      </c>
      <c r="E134" s="578">
        <v>0.09</v>
      </c>
      <c r="F134" s="546">
        <v>42184.324305555558</v>
      </c>
      <c r="G134" s="578">
        <v>1.43903</v>
      </c>
      <c r="H134" s="546">
        <v>42184.923611111109</v>
      </c>
      <c r="I134" s="578">
        <v>1.4629700000000001</v>
      </c>
      <c r="J134" s="546">
        <v>42185.356944444444</v>
      </c>
      <c r="K134" s="578">
        <v>1.45401</v>
      </c>
      <c r="L134" s="578">
        <v>239.39999999999964</v>
      </c>
      <c r="M134" s="578">
        <v>89.600000000000364</v>
      </c>
      <c r="N134" s="578">
        <v>17.97</v>
      </c>
      <c r="O134" s="579">
        <v>1.0326388888861402</v>
      </c>
      <c r="P134" s="548"/>
      <c r="Q134" s="548"/>
      <c r="R134" s="548"/>
    </row>
    <row r="135" spans="1:18" s="578" customFormat="1">
      <c r="A135" s="578">
        <v>134</v>
      </c>
      <c r="B135" s="578" t="s">
        <v>97</v>
      </c>
      <c r="C135" s="578">
        <v>1</v>
      </c>
      <c r="D135" s="578">
        <v>0.01</v>
      </c>
      <c r="E135" s="578">
        <v>0.01</v>
      </c>
      <c r="F135" s="546">
        <v>42187.627083333333</v>
      </c>
      <c r="G135" s="578">
        <v>1.4545399999999999</v>
      </c>
      <c r="H135" s="546">
        <v>42187.627083333333</v>
      </c>
      <c r="I135" s="578">
        <v>1.4545399999999999</v>
      </c>
      <c r="J135" s="546">
        <v>42187.920138888891</v>
      </c>
      <c r="K135" s="578">
        <v>1.4523999999999999</v>
      </c>
      <c r="L135" s="578">
        <v>0</v>
      </c>
      <c r="M135" s="578">
        <v>21.399999999999636</v>
      </c>
      <c r="N135" s="578">
        <v>1.48</v>
      </c>
      <c r="O135" s="579">
        <v>0.2930555555576575</v>
      </c>
      <c r="P135" s="548"/>
      <c r="Q135" s="548"/>
      <c r="R135" s="548"/>
    </row>
    <row r="136" spans="1:18" s="578" customFormat="1">
      <c r="A136" s="578">
        <v>135</v>
      </c>
      <c r="B136" s="578" t="s">
        <v>96</v>
      </c>
      <c r="C136" s="578">
        <v>1</v>
      </c>
      <c r="D136" s="578">
        <v>0.01</v>
      </c>
      <c r="E136" s="578">
        <v>0.01</v>
      </c>
      <c r="F136" s="546">
        <v>42191.146527777775</v>
      </c>
      <c r="G136" s="578">
        <v>1.47089</v>
      </c>
      <c r="H136" s="546">
        <v>42191.146527777775</v>
      </c>
      <c r="I136" s="578">
        <v>1.47089</v>
      </c>
      <c r="J136" s="546">
        <v>42191.177777777775</v>
      </c>
      <c r="K136" s="578">
        <v>1.4730300000000001</v>
      </c>
      <c r="L136" s="578">
        <v>0</v>
      </c>
      <c r="M136" s="578">
        <v>21.400000000001455</v>
      </c>
      <c r="N136" s="578">
        <v>1.48</v>
      </c>
      <c r="O136" s="579">
        <v>3.125E-2</v>
      </c>
      <c r="P136" s="548"/>
      <c r="Q136" s="548"/>
      <c r="R136" s="548"/>
    </row>
    <row r="137" spans="1:18" s="578" customFormat="1">
      <c r="A137" s="578">
        <v>136</v>
      </c>
      <c r="B137" s="578" t="s">
        <v>96</v>
      </c>
      <c r="C137" s="578">
        <v>1</v>
      </c>
      <c r="D137" s="578">
        <v>0.01</v>
      </c>
      <c r="E137" s="578">
        <v>0.01</v>
      </c>
      <c r="F137" s="546">
        <v>42191.678472222222</v>
      </c>
      <c r="G137" s="578">
        <v>1.4695499999999999</v>
      </c>
      <c r="H137" s="546">
        <v>42191.678472222222</v>
      </c>
      <c r="I137" s="578">
        <v>1.4695499999999999</v>
      </c>
      <c r="J137" s="546">
        <v>42191.6875</v>
      </c>
      <c r="K137" s="578">
        <v>1.4716899999999999</v>
      </c>
      <c r="L137" s="578">
        <v>0</v>
      </c>
      <c r="M137" s="578">
        <v>21.399999999999636</v>
      </c>
      <c r="N137" s="578">
        <v>1.48</v>
      </c>
      <c r="O137" s="579">
        <v>9.0277777781011537E-3</v>
      </c>
      <c r="P137" s="548"/>
      <c r="Q137" s="548"/>
      <c r="R137" s="548"/>
    </row>
    <row r="138" spans="1:18" s="578" customFormat="1">
      <c r="A138" s="578">
        <v>137</v>
      </c>
      <c r="B138" s="578" t="s">
        <v>96</v>
      </c>
      <c r="C138" s="578">
        <v>1</v>
      </c>
      <c r="D138" s="578">
        <v>0.01</v>
      </c>
      <c r="E138" s="578">
        <v>0.01</v>
      </c>
      <c r="F138" s="546">
        <v>42191.740277777775</v>
      </c>
      <c r="G138" s="578">
        <v>1.4728399999999999</v>
      </c>
      <c r="H138" s="546">
        <v>42191.740277777775</v>
      </c>
      <c r="I138" s="578">
        <v>1.4728399999999999</v>
      </c>
      <c r="J138" s="546">
        <v>42191.89166666667</v>
      </c>
      <c r="K138" s="578">
        <v>1.47498</v>
      </c>
      <c r="L138" s="578">
        <v>0</v>
      </c>
      <c r="M138" s="578">
        <v>21.399999999999636</v>
      </c>
      <c r="N138" s="578">
        <v>1.48</v>
      </c>
      <c r="O138" s="579">
        <v>0.15138888889487134</v>
      </c>
      <c r="P138" s="548"/>
      <c r="Q138" s="548"/>
      <c r="R138" s="548"/>
    </row>
    <row r="139" spans="1:18" s="578" customFormat="1">
      <c r="A139" s="578">
        <v>138</v>
      </c>
      <c r="B139" s="578" t="s">
        <v>97</v>
      </c>
      <c r="C139" s="578">
        <v>1</v>
      </c>
      <c r="D139" s="578">
        <v>0.01</v>
      </c>
      <c r="E139" s="578">
        <v>0.01</v>
      </c>
      <c r="F139" s="546">
        <v>42192.292361111111</v>
      </c>
      <c r="G139" s="578">
        <v>1.4737499999999999</v>
      </c>
      <c r="H139" s="546">
        <v>42192.292361111111</v>
      </c>
      <c r="I139" s="578">
        <v>1.4737499999999999</v>
      </c>
      <c r="J139" s="546">
        <v>42192.313888888886</v>
      </c>
      <c r="K139" s="578">
        <v>1.4716100000000001</v>
      </c>
      <c r="L139" s="578">
        <v>0</v>
      </c>
      <c r="M139" s="578">
        <v>21.399999999997817</v>
      </c>
      <c r="N139" s="578">
        <v>1.48</v>
      </c>
      <c r="O139" s="579">
        <v>2.1527777775190771E-2</v>
      </c>
      <c r="P139" s="548"/>
      <c r="Q139" s="548"/>
      <c r="R139" s="548"/>
    </row>
    <row r="140" spans="1:18" s="578" customFormat="1">
      <c r="A140" s="578">
        <v>139</v>
      </c>
      <c r="B140" s="578" t="s">
        <v>97</v>
      </c>
      <c r="C140" s="578">
        <v>4</v>
      </c>
      <c r="D140" s="578">
        <v>0.02</v>
      </c>
      <c r="E140" s="578">
        <v>0.05</v>
      </c>
      <c r="F140" s="546">
        <v>42192.939583333333</v>
      </c>
      <c r="G140" s="578">
        <v>1.47756</v>
      </c>
      <c r="H140" s="546">
        <v>42193.416666666664</v>
      </c>
      <c r="I140" s="578">
        <v>1.49386</v>
      </c>
      <c r="J140" s="546">
        <v>42193.540972222225</v>
      </c>
      <c r="K140" s="578">
        <v>1.4842</v>
      </c>
      <c r="L140" s="578">
        <v>163</v>
      </c>
      <c r="M140" s="578">
        <v>96.600000000000364</v>
      </c>
      <c r="N140" s="578">
        <v>8.14</v>
      </c>
      <c r="O140" s="579">
        <v>0.60138888889196096</v>
      </c>
      <c r="P140" s="548"/>
      <c r="Q140" s="548"/>
      <c r="R140" s="548"/>
    </row>
    <row r="141" spans="1:18" s="578" customFormat="1">
      <c r="A141" s="578">
        <v>140</v>
      </c>
      <c r="B141" s="578" t="s">
        <v>96</v>
      </c>
      <c r="C141" s="578">
        <v>1</v>
      </c>
      <c r="D141" s="578">
        <v>0.01</v>
      </c>
      <c r="E141" s="578">
        <v>0.01</v>
      </c>
      <c r="F141" s="546">
        <v>42193.261805555558</v>
      </c>
      <c r="G141" s="578">
        <v>1.48302</v>
      </c>
      <c r="H141" s="546">
        <v>42193.261805555558</v>
      </c>
      <c r="I141" s="578">
        <v>1.48302</v>
      </c>
      <c r="J141" s="546">
        <v>42193.275000000001</v>
      </c>
      <c r="K141" s="578">
        <v>1.48516</v>
      </c>
      <c r="L141" s="578">
        <v>0</v>
      </c>
      <c r="M141" s="578">
        <v>21.399999999999636</v>
      </c>
      <c r="N141" s="578">
        <v>1.48</v>
      </c>
      <c r="O141" s="579">
        <v>1.3194444443797693E-2</v>
      </c>
      <c r="P141" s="548"/>
      <c r="Q141" s="548"/>
      <c r="R141" s="548"/>
    </row>
    <row r="142" spans="1:18" s="578" customFormat="1">
      <c r="A142" s="578">
        <v>141</v>
      </c>
      <c r="B142" s="578" t="s">
        <v>97</v>
      </c>
      <c r="C142" s="578">
        <v>1</v>
      </c>
      <c r="D142" s="578">
        <v>0.01</v>
      </c>
      <c r="E142" s="578">
        <v>0.01</v>
      </c>
      <c r="F142" s="546">
        <v>42193.645833333336</v>
      </c>
      <c r="G142" s="578">
        <v>1.48756</v>
      </c>
      <c r="H142" s="546">
        <v>42193.645833333336</v>
      </c>
      <c r="I142" s="578">
        <v>1.48756</v>
      </c>
      <c r="J142" s="546">
        <v>42193.668055555558</v>
      </c>
      <c r="K142" s="578">
        <v>1.48542</v>
      </c>
      <c r="L142" s="578">
        <v>0</v>
      </c>
      <c r="M142" s="578">
        <v>21.400000000001455</v>
      </c>
      <c r="N142" s="578">
        <v>1.48</v>
      </c>
      <c r="O142" s="579">
        <v>2.2222222221898846E-2</v>
      </c>
      <c r="P142" s="548"/>
      <c r="Q142" s="548"/>
      <c r="R142" s="548"/>
    </row>
    <row r="143" spans="1:18" s="578" customFormat="1">
      <c r="A143" s="578">
        <v>142</v>
      </c>
      <c r="B143" s="578" t="s">
        <v>97</v>
      </c>
      <c r="C143" s="578">
        <v>1</v>
      </c>
      <c r="D143" s="578">
        <v>0.01</v>
      </c>
      <c r="E143" s="578">
        <v>0.01</v>
      </c>
      <c r="F143" s="546">
        <v>42194.136805555558</v>
      </c>
      <c r="G143" s="578">
        <v>1.49122</v>
      </c>
      <c r="H143" s="546">
        <v>42194.136805555558</v>
      </c>
      <c r="I143" s="578">
        <v>1.49122</v>
      </c>
      <c r="J143" s="546">
        <v>42194.145833333336</v>
      </c>
      <c r="K143" s="578">
        <v>1.48908</v>
      </c>
      <c r="L143" s="578">
        <v>0</v>
      </c>
      <c r="M143" s="578">
        <v>21.400000000001455</v>
      </c>
      <c r="N143" s="578">
        <v>1.48</v>
      </c>
      <c r="O143" s="579">
        <v>9.0277777781011537E-3</v>
      </c>
      <c r="P143" s="548"/>
      <c r="Q143" s="548"/>
      <c r="R143" s="548"/>
    </row>
    <row r="144" spans="1:18" s="578" customFormat="1">
      <c r="A144" s="578">
        <v>143</v>
      </c>
      <c r="B144" s="578" t="s">
        <v>97</v>
      </c>
      <c r="C144" s="578">
        <v>2</v>
      </c>
      <c r="D144" s="578">
        <v>0.01</v>
      </c>
      <c r="E144" s="578">
        <v>0.02</v>
      </c>
      <c r="F144" s="546">
        <v>42194.385416666664</v>
      </c>
      <c r="G144" s="578">
        <v>1.4801899999999999</v>
      </c>
      <c r="H144" s="546">
        <v>42194.520833333336</v>
      </c>
      <c r="I144" s="578">
        <v>1.4877</v>
      </c>
      <c r="J144" s="546">
        <v>42194.590277777781</v>
      </c>
      <c r="K144" s="578">
        <v>1.4818100000000001</v>
      </c>
      <c r="L144" s="578">
        <v>75.100000000000364</v>
      </c>
      <c r="M144" s="578">
        <v>58.899999999999636</v>
      </c>
      <c r="N144" s="578">
        <v>2.96</v>
      </c>
      <c r="O144" s="579">
        <v>0.20486111111677019</v>
      </c>
      <c r="P144" s="548"/>
      <c r="Q144" s="548"/>
      <c r="R144" s="548"/>
    </row>
    <row r="145" spans="1:18" s="578" customFormat="1">
      <c r="A145" s="578">
        <v>144</v>
      </c>
      <c r="B145" s="578" t="s">
        <v>96</v>
      </c>
      <c r="C145" s="578">
        <v>1</v>
      </c>
      <c r="D145" s="578">
        <v>0.01</v>
      </c>
      <c r="E145" s="578">
        <v>0.01</v>
      </c>
      <c r="F145" s="546">
        <v>42194.656944444447</v>
      </c>
      <c r="G145" s="578">
        <v>1.4842</v>
      </c>
      <c r="H145" s="546">
        <v>42194.656944444447</v>
      </c>
      <c r="I145" s="578">
        <v>1.4842</v>
      </c>
      <c r="J145" s="546">
        <v>42194.67291666667</v>
      </c>
      <c r="K145" s="578">
        <v>1.48634</v>
      </c>
      <c r="L145" s="578">
        <v>0</v>
      </c>
      <c r="M145" s="578">
        <v>21.399999999999636</v>
      </c>
      <c r="N145" s="578">
        <v>1.48</v>
      </c>
      <c r="O145" s="579">
        <v>1.5972222223354038E-2</v>
      </c>
      <c r="P145" s="548"/>
      <c r="Q145" s="548"/>
      <c r="R145" s="548"/>
    </row>
    <row r="146" spans="1:18" s="578" customFormat="1">
      <c r="A146" s="578">
        <v>145</v>
      </c>
      <c r="B146" s="578" t="s">
        <v>97</v>
      </c>
      <c r="C146" s="578">
        <v>2</v>
      </c>
      <c r="D146" s="578">
        <v>0.01</v>
      </c>
      <c r="E146" s="578">
        <v>0.02</v>
      </c>
      <c r="F146" s="546">
        <v>42195.604166666664</v>
      </c>
      <c r="G146" s="578">
        <v>1.49821</v>
      </c>
      <c r="H146" s="546">
        <v>42195.660416666666</v>
      </c>
      <c r="I146" s="578">
        <v>1.50515</v>
      </c>
      <c r="J146" s="546">
        <v>42195.854861111111</v>
      </c>
      <c r="K146" s="578">
        <v>1.4995400000000001</v>
      </c>
      <c r="L146" s="578">
        <v>69.399999999999636</v>
      </c>
      <c r="M146" s="578">
        <v>56.099999999998545</v>
      </c>
      <c r="N146" s="578">
        <v>2.95</v>
      </c>
      <c r="O146" s="579">
        <v>0.25069444444670808</v>
      </c>
      <c r="P146" s="548"/>
      <c r="Q146" s="548"/>
      <c r="R146" s="548"/>
    </row>
    <row r="147" spans="1:18" s="578" customFormat="1">
      <c r="A147" s="578">
        <v>146</v>
      </c>
      <c r="B147" s="578" t="s">
        <v>96</v>
      </c>
      <c r="C147" s="578">
        <v>7</v>
      </c>
      <c r="D147" s="578">
        <v>0.28000000000000003</v>
      </c>
      <c r="E147" s="578">
        <v>0.45</v>
      </c>
      <c r="F147" s="546">
        <v>42195.709027777775</v>
      </c>
      <c r="G147" s="578">
        <v>1.5061899999999999</v>
      </c>
      <c r="H147" s="546">
        <v>42200.19027777778</v>
      </c>
      <c r="I147" s="578">
        <v>1.47034</v>
      </c>
      <c r="J147" s="546">
        <v>42200.446527777778</v>
      </c>
      <c r="K147" s="578">
        <v>1.4799100000000001</v>
      </c>
      <c r="L147" s="578">
        <v>358.5</v>
      </c>
      <c r="M147" s="578">
        <v>95.700000000000728</v>
      </c>
      <c r="N147" s="578">
        <v>122.94000000000001</v>
      </c>
      <c r="O147" s="579">
        <v>2.7375000000029104</v>
      </c>
      <c r="P147" s="548"/>
      <c r="Q147" s="548"/>
      <c r="R147" s="548"/>
    </row>
    <row r="148" spans="1:18" s="578" customFormat="1">
      <c r="A148" s="578">
        <v>147</v>
      </c>
      <c r="B148" s="578" t="s">
        <v>97</v>
      </c>
      <c r="C148" s="578">
        <v>1</v>
      </c>
      <c r="D148" s="578">
        <v>0.01</v>
      </c>
      <c r="E148" s="578">
        <v>0.01</v>
      </c>
      <c r="F148" s="546">
        <v>42198.355555555558</v>
      </c>
      <c r="G148" s="578">
        <v>1.4938899999999999</v>
      </c>
      <c r="H148" s="546">
        <v>42198.355555555558</v>
      </c>
      <c r="I148" s="578">
        <v>1.4938899999999999</v>
      </c>
      <c r="J148" s="546">
        <v>42198.421527777777</v>
      </c>
      <c r="K148" s="578">
        <v>1.4917499999999999</v>
      </c>
      <c r="L148" s="578">
        <v>0</v>
      </c>
      <c r="M148" s="578">
        <v>21.399999999999636</v>
      </c>
      <c r="N148" s="578">
        <v>1.48</v>
      </c>
      <c r="O148" s="579">
        <v>6.5972222218988463E-2</v>
      </c>
      <c r="P148" s="548"/>
      <c r="Q148" s="548"/>
      <c r="R148" s="548"/>
    </row>
    <row r="149" spans="1:18" s="578" customFormat="1">
      <c r="A149" s="578">
        <v>148</v>
      </c>
      <c r="B149" s="578" t="s">
        <v>97</v>
      </c>
      <c r="C149" s="578">
        <v>1</v>
      </c>
      <c r="D149" s="578">
        <v>0.01</v>
      </c>
      <c r="E149" s="578">
        <v>0.01</v>
      </c>
      <c r="F149" s="546">
        <v>42199.583333333336</v>
      </c>
      <c r="G149" s="578">
        <v>1.4830399999999999</v>
      </c>
      <c r="H149" s="546">
        <v>42199.583333333336</v>
      </c>
      <c r="I149" s="578">
        <v>1.4830399999999999</v>
      </c>
      <c r="J149" s="546">
        <v>42199.606249999997</v>
      </c>
      <c r="K149" s="578">
        <v>1.4809000000000001</v>
      </c>
      <c r="L149" s="578">
        <v>0</v>
      </c>
      <c r="M149" s="578">
        <v>21.399999999997817</v>
      </c>
      <c r="N149" s="578">
        <v>1.47</v>
      </c>
      <c r="O149" s="579">
        <v>2.2916666661330964E-2</v>
      </c>
      <c r="P149" s="548"/>
      <c r="Q149" s="548"/>
      <c r="R149" s="548"/>
    </row>
    <row r="150" spans="1:18" s="578" customFormat="1">
      <c r="A150" s="578">
        <v>149</v>
      </c>
      <c r="B150" s="578" t="s">
        <v>96</v>
      </c>
      <c r="C150" s="578">
        <v>2</v>
      </c>
      <c r="D150" s="578">
        <v>0.01</v>
      </c>
      <c r="E150" s="578">
        <v>0.02</v>
      </c>
      <c r="F150" s="546">
        <v>42202.448611111111</v>
      </c>
      <c r="G150" s="578">
        <v>1.47227</v>
      </c>
      <c r="H150" s="546">
        <v>42202.925694444442</v>
      </c>
      <c r="I150" s="578">
        <v>1.46895</v>
      </c>
      <c r="J150" s="546">
        <v>42205.206944444442</v>
      </c>
      <c r="K150" s="578">
        <v>1.47275</v>
      </c>
      <c r="L150" s="578">
        <v>33.199999999998909</v>
      </c>
      <c r="M150" s="578">
        <v>38</v>
      </c>
      <c r="N150" s="578">
        <v>2.9699999999999998</v>
      </c>
      <c r="O150" s="579">
        <v>0.75833333333139308</v>
      </c>
      <c r="P150" s="548"/>
      <c r="Q150" s="548"/>
      <c r="R150" s="548"/>
    </row>
    <row r="151" spans="1:18" s="578" customFormat="1">
      <c r="A151" s="578">
        <v>150</v>
      </c>
      <c r="B151" s="578" t="s">
        <v>96</v>
      </c>
      <c r="C151" s="578">
        <v>2</v>
      </c>
      <c r="D151" s="578">
        <v>0.01</v>
      </c>
      <c r="E151" s="578">
        <v>0.02</v>
      </c>
      <c r="F151" s="546">
        <v>42206.584722222222</v>
      </c>
      <c r="G151" s="578">
        <v>1.47468</v>
      </c>
      <c r="H151" s="546">
        <v>42206.679861111108</v>
      </c>
      <c r="I151" s="578">
        <v>1.4696499999999999</v>
      </c>
      <c r="J151" s="546">
        <v>42206.90347222222</v>
      </c>
      <c r="K151" s="578">
        <v>1.4742999999999999</v>
      </c>
      <c r="L151" s="578">
        <v>50.300000000001091</v>
      </c>
      <c r="M151" s="578">
        <v>46.500000000001819</v>
      </c>
      <c r="N151" s="578">
        <v>2.95</v>
      </c>
      <c r="O151" s="579">
        <v>0.31874999999854481</v>
      </c>
      <c r="P151" s="548"/>
      <c r="Q151" s="548"/>
      <c r="R151" s="548"/>
    </row>
    <row r="152" spans="1:18" s="578" customFormat="1">
      <c r="A152" s="578">
        <v>151</v>
      </c>
      <c r="B152" s="578" t="s">
        <v>97</v>
      </c>
      <c r="C152" s="578">
        <v>1</v>
      </c>
      <c r="D152" s="578">
        <v>0.01</v>
      </c>
      <c r="E152" s="578">
        <v>0.01</v>
      </c>
      <c r="F152" s="546">
        <v>42207.229861111111</v>
      </c>
      <c r="G152" s="578">
        <v>1.4771300000000001</v>
      </c>
      <c r="H152" s="546">
        <v>42207.229861111111</v>
      </c>
      <c r="I152" s="578">
        <v>1.4771300000000001</v>
      </c>
      <c r="J152" s="546">
        <v>42207.238888888889</v>
      </c>
      <c r="K152" s="578">
        <v>1.47499</v>
      </c>
      <c r="L152" s="578">
        <v>0</v>
      </c>
      <c r="M152" s="578">
        <v>21.400000000001455</v>
      </c>
      <c r="N152" s="578">
        <v>1.48</v>
      </c>
      <c r="O152" s="579">
        <v>9.0277777781011537E-3</v>
      </c>
      <c r="P152" s="548"/>
      <c r="Q152" s="548"/>
      <c r="R152" s="548"/>
    </row>
    <row r="153" spans="1:18" s="578" customFormat="1">
      <c r="A153" s="578">
        <v>152</v>
      </c>
      <c r="B153" s="578" t="s">
        <v>97</v>
      </c>
      <c r="C153" s="578">
        <v>2</v>
      </c>
      <c r="D153" s="578">
        <v>0.01</v>
      </c>
      <c r="E153" s="578">
        <v>0.02</v>
      </c>
      <c r="F153" s="546">
        <v>42207.250694444447</v>
      </c>
      <c r="G153" s="578">
        <v>1.4741599999999999</v>
      </c>
      <c r="H153" s="546">
        <v>42207.379166666666</v>
      </c>
      <c r="I153" s="578">
        <v>1.47749</v>
      </c>
      <c r="J153" s="546">
        <v>42207.39166666667</v>
      </c>
      <c r="K153" s="578">
        <v>1.4736899999999999</v>
      </c>
      <c r="L153" s="578">
        <v>33.300000000001091</v>
      </c>
      <c r="M153" s="578">
        <v>38</v>
      </c>
      <c r="N153" s="578">
        <v>2.96</v>
      </c>
      <c r="O153" s="579">
        <v>0.14097222222335404</v>
      </c>
      <c r="P153" s="548"/>
      <c r="Q153" s="548"/>
      <c r="R153" s="548"/>
    </row>
    <row r="154" spans="1:18" s="578" customFormat="1">
      <c r="A154" s="578">
        <v>153</v>
      </c>
      <c r="B154" s="578" t="s">
        <v>96</v>
      </c>
      <c r="C154" s="578">
        <v>1</v>
      </c>
      <c r="D154" s="578">
        <v>0.01</v>
      </c>
      <c r="E154" s="578">
        <v>0.01</v>
      </c>
      <c r="F154" s="546">
        <v>42207.520833333336</v>
      </c>
      <c r="G154" s="578">
        <v>1.47468</v>
      </c>
      <c r="H154" s="546">
        <v>42207.520833333336</v>
      </c>
      <c r="I154" s="578">
        <v>1.47468</v>
      </c>
      <c r="J154" s="546">
        <v>42207.573611111111</v>
      </c>
      <c r="K154" s="578">
        <v>1.47682</v>
      </c>
      <c r="L154" s="578">
        <v>0</v>
      </c>
      <c r="M154" s="578">
        <v>21.400000000001455</v>
      </c>
      <c r="N154" s="578">
        <v>1.48</v>
      </c>
      <c r="O154" s="579">
        <v>5.2777777775190771E-2</v>
      </c>
      <c r="P154" s="548"/>
      <c r="Q154" s="548"/>
      <c r="R154" s="548"/>
    </row>
    <row r="155" spans="1:18" s="578" customFormat="1">
      <c r="A155" s="578">
        <v>154</v>
      </c>
      <c r="B155" s="578" t="s">
        <v>97</v>
      </c>
      <c r="C155" s="578">
        <v>7</v>
      </c>
      <c r="D155" s="578">
        <v>0.28000000000000003</v>
      </c>
      <c r="E155" s="578">
        <v>0.45</v>
      </c>
      <c r="F155" s="546">
        <v>42208.427083333336</v>
      </c>
      <c r="G155" s="578">
        <v>1.48366</v>
      </c>
      <c r="H155" s="546">
        <v>42212.396527777775</v>
      </c>
      <c r="I155" s="578">
        <v>1.52163</v>
      </c>
      <c r="J155" s="546">
        <v>42213.504166666666</v>
      </c>
      <c r="K155" s="578">
        <v>1.51034</v>
      </c>
      <c r="L155" s="578">
        <v>379.70000000000073</v>
      </c>
      <c r="M155" s="578">
        <v>112.90000000000146</v>
      </c>
      <c r="N155" s="578">
        <v>122.86999999999999</v>
      </c>
      <c r="O155" s="579">
        <v>3.0770833333299379</v>
      </c>
      <c r="P155" s="548"/>
      <c r="Q155" s="548"/>
      <c r="R155" s="548"/>
    </row>
    <row r="156" spans="1:18" s="578" customFormat="1">
      <c r="A156" s="578">
        <v>155</v>
      </c>
      <c r="B156" s="578" t="s">
        <v>96</v>
      </c>
      <c r="C156" s="578">
        <v>1</v>
      </c>
      <c r="D156" s="578">
        <v>0.01</v>
      </c>
      <c r="E156" s="578">
        <v>0.01</v>
      </c>
      <c r="F156" s="546">
        <v>42215.491666666669</v>
      </c>
      <c r="G156" s="578">
        <v>1.50589</v>
      </c>
      <c r="H156" s="546">
        <v>42215.491666666669</v>
      </c>
      <c r="I156" s="578">
        <v>1.50589</v>
      </c>
      <c r="J156" s="546">
        <v>42215.552777777775</v>
      </c>
      <c r="K156" s="578">
        <v>1.50803</v>
      </c>
      <c r="L156" s="578">
        <v>0</v>
      </c>
      <c r="M156" s="578">
        <v>21.399999999999636</v>
      </c>
      <c r="N156" s="578">
        <v>1.48</v>
      </c>
      <c r="O156" s="579">
        <v>6.1111111106583849E-2</v>
      </c>
      <c r="P156" s="548"/>
      <c r="Q156" s="548"/>
      <c r="R156" s="548"/>
    </row>
    <row r="157" spans="1:18" s="578" customFormat="1">
      <c r="A157" s="578">
        <v>156</v>
      </c>
      <c r="B157" s="578" t="s">
        <v>96</v>
      </c>
      <c r="C157" s="578">
        <v>1</v>
      </c>
      <c r="D157" s="578">
        <v>0.01</v>
      </c>
      <c r="E157" s="578">
        <v>0.01</v>
      </c>
      <c r="F157" s="546">
        <v>42216.355555555558</v>
      </c>
      <c r="G157" s="578">
        <v>1.50163</v>
      </c>
      <c r="H157" s="546">
        <v>42216.355555555558</v>
      </c>
      <c r="I157" s="578">
        <v>1.50163</v>
      </c>
      <c r="J157" s="546">
        <v>42216.362500000003</v>
      </c>
      <c r="K157" s="578">
        <v>1.5037700000000001</v>
      </c>
      <c r="L157" s="578">
        <v>0</v>
      </c>
      <c r="M157" s="578">
        <v>21.399999999999636</v>
      </c>
      <c r="N157" s="578">
        <v>1.48</v>
      </c>
      <c r="O157" s="579">
        <v>6.9444444452528842E-3</v>
      </c>
      <c r="P157" s="548"/>
      <c r="Q157" s="548"/>
      <c r="R157" s="548"/>
    </row>
    <row r="158" spans="1:18" s="578" customFormat="1">
      <c r="A158" s="578">
        <v>157</v>
      </c>
      <c r="B158" s="578" t="s">
        <v>96</v>
      </c>
      <c r="C158" s="578">
        <v>1</v>
      </c>
      <c r="D158" s="578">
        <v>0.01</v>
      </c>
      <c r="E158" s="578">
        <v>0.01</v>
      </c>
      <c r="F158" s="546">
        <v>42216.501388888886</v>
      </c>
      <c r="G158" s="578">
        <v>1.5146900000000001</v>
      </c>
      <c r="H158" s="546">
        <v>42216.501388888886</v>
      </c>
      <c r="I158" s="578">
        <v>1.5146900000000001</v>
      </c>
      <c r="J158" s="546">
        <v>42216.604166666664</v>
      </c>
      <c r="K158" s="578">
        <v>1.5168299999999999</v>
      </c>
      <c r="L158" s="578">
        <v>0</v>
      </c>
      <c r="M158" s="578">
        <v>21.399999999997817</v>
      </c>
      <c r="N158" s="578">
        <v>1.48</v>
      </c>
      <c r="O158" s="579">
        <v>0.10277777777810115</v>
      </c>
      <c r="P158" s="548"/>
      <c r="Q158" s="548"/>
      <c r="R158" s="548"/>
    </row>
    <row r="159" spans="1:18" s="578" customFormat="1">
      <c r="A159" s="578">
        <v>158</v>
      </c>
      <c r="B159" s="578" t="s">
        <v>97</v>
      </c>
      <c r="C159" s="578">
        <v>1</v>
      </c>
      <c r="D159" s="578">
        <v>0.01</v>
      </c>
      <c r="E159" s="578">
        <v>0.01</v>
      </c>
      <c r="F159" s="546">
        <v>42220.322916666664</v>
      </c>
      <c r="G159" s="578">
        <v>1.48767</v>
      </c>
      <c r="H159" s="546">
        <v>42220.322916666664</v>
      </c>
      <c r="I159" s="578">
        <v>1.48767</v>
      </c>
      <c r="J159" s="546">
        <v>42220.336805555555</v>
      </c>
      <c r="K159" s="578">
        <v>1.48553</v>
      </c>
      <c r="L159" s="578">
        <v>0</v>
      </c>
      <c r="M159" s="578">
        <v>21.400000000001455</v>
      </c>
      <c r="N159" s="578">
        <v>1.48</v>
      </c>
      <c r="O159" s="579">
        <v>1.3888888890505768E-2</v>
      </c>
      <c r="P159" s="548"/>
      <c r="Q159" s="548"/>
      <c r="R159" s="548"/>
    </row>
    <row r="160" spans="1:18" s="578" customFormat="1">
      <c r="A160" s="578">
        <v>159</v>
      </c>
      <c r="B160" s="578" t="s">
        <v>97</v>
      </c>
      <c r="C160" s="578">
        <v>4</v>
      </c>
      <c r="D160" s="578">
        <v>0.02</v>
      </c>
      <c r="E160" s="578">
        <v>0.05</v>
      </c>
      <c r="F160" s="546">
        <v>42221.45</v>
      </c>
      <c r="G160" s="578">
        <v>1.4743200000000001</v>
      </c>
      <c r="H160" s="546">
        <v>42222.17291666667</v>
      </c>
      <c r="I160" s="578">
        <v>1.48664</v>
      </c>
      <c r="J160" s="546">
        <v>42223.604166666664</v>
      </c>
      <c r="K160" s="578">
        <v>1.47899</v>
      </c>
      <c r="L160" s="578">
        <v>123.19999999999891</v>
      </c>
      <c r="M160" s="578">
        <v>76.5</v>
      </c>
      <c r="N160" s="578">
        <v>8.1</v>
      </c>
      <c r="O160" s="579">
        <v>2.1541666666671517</v>
      </c>
      <c r="P160" s="548"/>
      <c r="Q160" s="548"/>
      <c r="R160" s="548"/>
    </row>
    <row r="161" spans="1:18" s="578" customFormat="1">
      <c r="A161" s="578">
        <v>160</v>
      </c>
      <c r="B161" s="578" t="s">
        <v>96</v>
      </c>
      <c r="C161" s="578">
        <v>1</v>
      </c>
      <c r="D161" s="578">
        <v>0.01</v>
      </c>
      <c r="E161" s="578">
        <v>0.01</v>
      </c>
      <c r="F161" s="546">
        <v>42223.626388888886</v>
      </c>
      <c r="G161" s="578">
        <v>1.47881</v>
      </c>
      <c r="H161" s="546">
        <v>42223.626388888886</v>
      </c>
      <c r="I161" s="578">
        <v>1.47881</v>
      </c>
      <c r="J161" s="546">
        <v>42223.63958333333</v>
      </c>
      <c r="K161" s="578">
        <v>1.48095</v>
      </c>
      <c r="L161" s="578">
        <v>0</v>
      </c>
      <c r="M161" s="578">
        <v>21.399999999999636</v>
      </c>
      <c r="N161" s="578">
        <v>1.48</v>
      </c>
      <c r="O161" s="579">
        <v>1.3194444443797693E-2</v>
      </c>
      <c r="P161" s="548"/>
      <c r="Q161" s="548"/>
      <c r="R161" s="548"/>
    </row>
    <row r="162" spans="1:18" s="578" customFormat="1">
      <c r="A162" s="578">
        <v>161</v>
      </c>
      <c r="B162" s="578" t="s">
        <v>96</v>
      </c>
      <c r="C162" s="578">
        <v>1</v>
      </c>
      <c r="D162" s="578">
        <v>0.01</v>
      </c>
      <c r="E162" s="578">
        <v>0.01</v>
      </c>
      <c r="F162" s="546">
        <v>42227.156944444447</v>
      </c>
      <c r="G162" s="578">
        <v>1.49352</v>
      </c>
      <c r="H162" s="546">
        <v>42227.156944444447</v>
      </c>
      <c r="I162" s="578">
        <v>1.49352</v>
      </c>
      <c r="J162" s="546">
        <v>42227.157638888886</v>
      </c>
      <c r="K162" s="578">
        <v>1.49566</v>
      </c>
      <c r="L162" s="578">
        <v>0</v>
      </c>
      <c r="M162" s="578">
        <v>21.400000000001455</v>
      </c>
      <c r="N162" s="578">
        <v>1.48</v>
      </c>
      <c r="O162" s="579">
        <v>6.9444443943211809E-4</v>
      </c>
      <c r="P162" s="548"/>
      <c r="Q162" s="548"/>
      <c r="R162" s="548"/>
    </row>
    <row r="163" spans="1:18" s="578" customFormat="1">
      <c r="A163" s="578">
        <v>162</v>
      </c>
      <c r="B163" s="578" t="s">
        <v>97</v>
      </c>
      <c r="C163" s="578">
        <v>6</v>
      </c>
      <c r="D163" s="578">
        <v>0.08</v>
      </c>
      <c r="E163" s="578">
        <v>0.16999999999999998</v>
      </c>
      <c r="F163" s="546">
        <v>42227.459722222222</v>
      </c>
      <c r="G163" s="578">
        <v>1.5031399999999999</v>
      </c>
      <c r="H163" s="546">
        <v>42228.287499999999</v>
      </c>
      <c r="I163" s="578">
        <v>1.52956</v>
      </c>
      <c r="J163" s="546">
        <v>42228.523611111108</v>
      </c>
      <c r="K163" s="578">
        <v>1.5190900000000001</v>
      </c>
      <c r="L163" s="578">
        <v>264.20000000000073</v>
      </c>
      <c r="M163" s="578">
        <v>104.70000000000073</v>
      </c>
      <c r="N163" s="578">
        <v>40.18</v>
      </c>
      <c r="O163" s="579">
        <v>1.0638888888861402</v>
      </c>
      <c r="P163" s="548"/>
      <c r="Q163" s="548"/>
      <c r="R163" s="548"/>
    </row>
    <row r="164" spans="1:18" s="578" customFormat="1">
      <c r="A164" s="578">
        <v>163</v>
      </c>
      <c r="B164" s="578" t="s">
        <v>96</v>
      </c>
      <c r="C164" s="578">
        <v>3</v>
      </c>
      <c r="D164" s="578">
        <v>0.01</v>
      </c>
      <c r="E164" s="578">
        <v>0.03</v>
      </c>
      <c r="F164" s="546">
        <v>42227.667361111111</v>
      </c>
      <c r="G164" s="578">
        <v>1.51623</v>
      </c>
      <c r="H164" s="546">
        <v>42228.041666666664</v>
      </c>
      <c r="I164" s="578">
        <v>1.5092399999999999</v>
      </c>
      <c r="J164" s="546">
        <v>42228.136111111111</v>
      </c>
      <c r="K164" s="578">
        <v>1.5150300000000001</v>
      </c>
      <c r="L164" s="578">
        <v>69.899999999999636</v>
      </c>
      <c r="M164" s="578">
        <v>57.900000000001455</v>
      </c>
      <c r="N164" s="578">
        <v>4.68</v>
      </c>
      <c r="O164" s="579">
        <v>0.46875</v>
      </c>
      <c r="P164" s="548"/>
      <c r="Q164" s="548"/>
      <c r="R164" s="548"/>
    </row>
    <row r="165" spans="1:18" s="578" customFormat="1">
      <c r="A165" s="578">
        <v>164</v>
      </c>
      <c r="B165" s="578" t="s">
        <v>96</v>
      </c>
      <c r="C165" s="578">
        <v>1</v>
      </c>
      <c r="D165" s="578">
        <v>0.01</v>
      </c>
      <c r="E165" s="578">
        <v>0.01</v>
      </c>
      <c r="F165" s="546">
        <v>42228.240277777775</v>
      </c>
      <c r="G165" s="578">
        <v>1.5277000000000001</v>
      </c>
      <c r="H165" s="546">
        <v>42228.240277777775</v>
      </c>
      <c r="I165" s="578">
        <v>1.5277000000000001</v>
      </c>
      <c r="J165" s="546">
        <v>42228.290972222225</v>
      </c>
      <c r="K165" s="578">
        <v>1.5298400000000001</v>
      </c>
      <c r="L165" s="578">
        <v>0</v>
      </c>
      <c r="M165" s="578">
        <v>21.400000000001455</v>
      </c>
      <c r="N165" s="578">
        <v>1.48</v>
      </c>
      <c r="O165" s="579">
        <v>5.0694444449618459E-2</v>
      </c>
      <c r="P165" s="548"/>
      <c r="Q165" s="548"/>
      <c r="R165" s="548"/>
    </row>
    <row r="166" spans="1:18" s="578" customFormat="1">
      <c r="A166" s="578">
        <v>165</v>
      </c>
      <c r="B166" s="578" t="s">
        <v>97</v>
      </c>
      <c r="C166" s="578">
        <v>1</v>
      </c>
      <c r="D166" s="578">
        <v>0.01</v>
      </c>
      <c r="E166" s="578">
        <v>0.01</v>
      </c>
      <c r="F166" s="546">
        <v>42228.552777777775</v>
      </c>
      <c r="G166" s="578">
        <v>1.5169900000000001</v>
      </c>
      <c r="H166" s="546">
        <v>42228.552777777775</v>
      </c>
      <c r="I166" s="578">
        <v>1.5169900000000001</v>
      </c>
      <c r="J166" s="546">
        <v>42228.584722222222</v>
      </c>
      <c r="K166" s="578">
        <v>1.51485</v>
      </c>
      <c r="L166" s="578">
        <v>0</v>
      </c>
      <c r="M166" s="578">
        <v>21.400000000001455</v>
      </c>
      <c r="N166" s="578">
        <v>1.48</v>
      </c>
      <c r="O166" s="579">
        <v>3.1944444446708076E-2</v>
      </c>
      <c r="P166" s="548"/>
      <c r="Q166" s="548"/>
      <c r="R166" s="548"/>
    </row>
    <row r="167" spans="1:18" s="578" customFormat="1">
      <c r="A167" s="578">
        <v>166</v>
      </c>
      <c r="B167" s="578" t="s">
        <v>96</v>
      </c>
      <c r="C167" s="578">
        <v>1</v>
      </c>
      <c r="D167" s="578">
        <v>0.01</v>
      </c>
      <c r="E167" s="578">
        <v>0.01</v>
      </c>
      <c r="F167" s="546">
        <v>42228.595138888886</v>
      </c>
      <c r="G167" s="578">
        <v>1.5134399999999999</v>
      </c>
      <c r="H167" s="546">
        <v>42228.595138888886</v>
      </c>
      <c r="I167" s="578">
        <v>1.5134399999999999</v>
      </c>
      <c r="J167" s="546">
        <v>42228.606944444444</v>
      </c>
      <c r="K167" s="578">
        <v>1.5155799999999999</v>
      </c>
      <c r="L167" s="578">
        <v>0</v>
      </c>
      <c r="M167" s="578">
        <v>21.399999999999636</v>
      </c>
      <c r="N167" s="578">
        <v>1.48</v>
      </c>
      <c r="O167" s="579">
        <v>1.1805555557657499E-2</v>
      </c>
      <c r="P167" s="548"/>
      <c r="Q167" s="548"/>
      <c r="R167" s="548"/>
    </row>
    <row r="168" spans="1:18" s="578" customFormat="1">
      <c r="A168" s="578">
        <v>167</v>
      </c>
      <c r="B168" s="578" t="s">
        <v>96</v>
      </c>
      <c r="C168" s="578">
        <v>3</v>
      </c>
      <c r="D168" s="578">
        <v>0.01</v>
      </c>
      <c r="E168" s="578">
        <v>0.03</v>
      </c>
      <c r="F168" s="546">
        <v>42228.656944444447</v>
      </c>
      <c r="G168" s="578">
        <v>1.5201899999999999</v>
      </c>
      <c r="H168" s="546">
        <v>42228.897222222222</v>
      </c>
      <c r="I168" s="578">
        <v>1.51326</v>
      </c>
      <c r="J168" s="546">
        <v>42229.136805555558</v>
      </c>
      <c r="K168" s="578">
        <v>1.51902</v>
      </c>
      <c r="L168" s="578">
        <v>69.299999999999272</v>
      </c>
      <c r="M168" s="578">
        <v>57.600000000000364</v>
      </c>
      <c r="N168" s="578">
        <v>4.66</v>
      </c>
      <c r="O168" s="579">
        <v>0.47986111111094942</v>
      </c>
      <c r="P168" s="548"/>
      <c r="Q168" s="548"/>
      <c r="R168" s="548"/>
    </row>
    <row r="169" spans="1:18" s="578" customFormat="1">
      <c r="A169" s="578">
        <v>168</v>
      </c>
      <c r="B169" s="578" t="s">
        <v>97</v>
      </c>
      <c r="C169" s="578">
        <v>1</v>
      </c>
      <c r="D169" s="578">
        <v>0.01</v>
      </c>
      <c r="E169" s="578">
        <v>0.01</v>
      </c>
      <c r="F169" s="546">
        <v>42228.709027777775</v>
      </c>
      <c r="G169" s="578">
        <v>1.5174000000000001</v>
      </c>
      <c r="H169" s="546">
        <v>42228.709027777775</v>
      </c>
      <c r="I169" s="578">
        <v>1.5174000000000001</v>
      </c>
      <c r="J169" s="546">
        <v>42228.788888888892</v>
      </c>
      <c r="K169" s="578">
        <v>1.5152600000000001</v>
      </c>
      <c r="L169" s="578">
        <v>0</v>
      </c>
      <c r="M169" s="578">
        <v>21.399999999999636</v>
      </c>
      <c r="N169" s="578">
        <v>1.48</v>
      </c>
      <c r="O169" s="579">
        <v>7.9861111116770189E-2</v>
      </c>
      <c r="P169" s="548"/>
      <c r="Q169" s="548"/>
      <c r="R169" s="548"/>
    </row>
    <row r="170" spans="1:18" s="578" customFormat="1">
      <c r="A170" s="578">
        <v>169</v>
      </c>
      <c r="B170" s="578" t="s">
        <v>96</v>
      </c>
      <c r="C170" s="578">
        <v>1</v>
      </c>
      <c r="D170" s="578">
        <v>0.01</v>
      </c>
      <c r="E170" s="578">
        <v>0.01</v>
      </c>
      <c r="F170" s="546">
        <v>42234.356249999997</v>
      </c>
      <c r="G170" s="578">
        <v>1.50556</v>
      </c>
      <c r="H170" s="546">
        <v>42234.356249999997</v>
      </c>
      <c r="I170" s="578">
        <v>1.50556</v>
      </c>
      <c r="J170" s="546">
        <v>42234.388888888891</v>
      </c>
      <c r="K170" s="578">
        <v>1.5077</v>
      </c>
      <c r="L170" s="578">
        <v>0</v>
      </c>
      <c r="M170" s="578">
        <v>21.399999999999636</v>
      </c>
      <c r="N170" s="578">
        <v>1.48</v>
      </c>
      <c r="O170" s="579">
        <v>3.2638888893416151E-2</v>
      </c>
      <c r="P170" s="548"/>
      <c r="Q170" s="548"/>
      <c r="R170" s="548"/>
    </row>
    <row r="171" spans="1:18" s="578" customFormat="1">
      <c r="A171" s="578">
        <v>170</v>
      </c>
      <c r="B171" s="578" t="s">
        <v>96</v>
      </c>
      <c r="C171" s="578">
        <v>2</v>
      </c>
      <c r="D171" s="578">
        <v>0.01</v>
      </c>
      <c r="E171" s="578">
        <v>0.02</v>
      </c>
      <c r="F171" s="546">
        <v>42234.709027777775</v>
      </c>
      <c r="G171" s="578">
        <v>1.5054099999999999</v>
      </c>
      <c r="H171" s="546">
        <v>42234.854166666664</v>
      </c>
      <c r="I171" s="578">
        <v>1.5020899999999999</v>
      </c>
      <c r="J171" s="546">
        <v>42235.206944444442</v>
      </c>
      <c r="K171" s="578">
        <v>1.50589</v>
      </c>
      <c r="L171" s="578">
        <v>33.199999999998909</v>
      </c>
      <c r="M171" s="578">
        <v>38</v>
      </c>
      <c r="N171" s="578">
        <v>2.95</v>
      </c>
      <c r="O171" s="579">
        <v>0.49791666666715173</v>
      </c>
      <c r="P171" s="548"/>
      <c r="Q171" s="548"/>
      <c r="R171" s="548"/>
    </row>
    <row r="172" spans="1:18" s="578" customFormat="1">
      <c r="A172" s="578">
        <v>171</v>
      </c>
      <c r="B172" s="578" t="s">
        <v>96</v>
      </c>
      <c r="C172" s="578">
        <v>3</v>
      </c>
      <c r="D172" s="578">
        <v>0.01</v>
      </c>
      <c r="E172" s="578">
        <v>0.03</v>
      </c>
      <c r="F172" s="546">
        <v>42237.302777777775</v>
      </c>
      <c r="G172" s="578">
        <v>1.5451699999999999</v>
      </c>
      <c r="H172" s="546">
        <v>42237.43472222222</v>
      </c>
      <c r="I172" s="578">
        <v>1.5363100000000001</v>
      </c>
      <c r="J172" s="546">
        <v>42237.709027777775</v>
      </c>
      <c r="K172" s="578">
        <v>1.54335</v>
      </c>
      <c r="L172" s="578">
        <v>88.599999999998545</v>
      </c>
      <c r="M172" s="578">
        <v>70.399999999999636</v>
      </c>
      <c r="N172" s="578">
        <v>4.66</v>
      </c>
      <c r="O172" s="579">
        <v>0.40625</v>
      </c>
      <c r="P172" s="548"/>
      <c r="Q172" s="548"/>
      <c r="R172" s="548"/>
    </row>
    <row r="173" spans="1:18" s="578" customFormat="1">
      <c r="A173" s="578">
        <v>172</v>
      </c>
      <c r="B173" s="578" t="s">
        <v>97</v>
      </c>
      <c r="C173" s="578">
        <v>1</v>
      </c>
      <c r="D173" s="578">
        <v>0.01</v>
      </c>
      <c r="E173" s="578">
        <v>0.01</v>
      </c>
      <c r="F173" s="546">
        <v>42237.511111111111</v>
      </c>
      <c r="G173" s="578">
        <v>1.5383800000000001</v>
      </c>
      <c r="H173" s="546">
        <v>42237.511111111111</v>
      </c>
      <c r="I173" s="578">
        <v>1.5383800000000001</v>
      </c>
      <c r="J173" s="546">
        <v>42237.540972222225</v>
      </c>
      <c r="K173" s="578">
        <v>1.53624</v>
      </c>
      <c r="L173" s="578">
        <v>0</v>
      </c>
      <c r="M173" s="578">
        <v>21.400000000001455</v>
      </c>
      <c r="N173" s="578">
        <v>1.48</v>
      </c>
      <c r="O173" s="579">
        <v>2.9861111113859806E-2</v>
      </c>
      <c r="P173" s="548"/>
      <c r="Q173" s="548"/>
      <c r="R173" s="548"/>
    </row>
    <row r="174" spans="1:18" s="578" customFormat="1">
      <c r="A174" s="578">
        <v>173</v>
      </c>
      <c r="B174" s="578" t="s">
        <v>96</v>
      </c>
      <c r="C174" s="578">
        <v>1</v>
      </c>
      <c r="D174" s="578">
        <v>0.01</v>
      </c>
      <c r="E174" s="578">
        <v>0.01</v>
      </c>
      <c r="F174" s="546">
        <v>42237.917361111111</v>
      </c>
      <c r="G174" s="578">
        <v>1.5509999999999999</v>
      </c>
      <c r="H174" s="546">
        <v>42237.917361111111</v>
      </c>
      <c r="I174" s="578">
        <v>1.5509999999999999</v>
      </c>
      <c r="J174" s="546">
        <v>42237.945833333331</v>
      </c>
      <c r="K174" s="578">
        <v>1.55314</v>
      </c>
      <c r="L174" s="578">
        <v>0</v>
      </c>
      <c r="M174" s="578">
        <v>21.399999999999636</v>
      </c>
      <c r="N174" s="578">
        <v>1.48</v>
      </c>
      <c r="O174" s="579">
        <v>2.8472222220443655E-2</v>
      </c>
      <c r="P174" s="548"/>
      <c r="Q174" s="548"/>
      <c r="R174" s="548"/>
    </row>
    <row r="175" spans="1:18" s="578" customFormat="1">
      <c r="A175" s="578">
        <v>174</v>
      </c>
      <c r="B175" s="578" t="s">
        <v>96</v>
      </c>
      <c r="C175" s="578">
        <v>1</v>
      </c>
      <c r="D175" s="578">
        <v>0.01</v>
      </c>
      <c r="E175" s="578">
        <v>0.01</v>
      </c>
      <c r="F175" s="546">
        <v>42240.083333333336</v>
      </c>
      <c r="G175" s="578">
        <v>1.5686</v>
      </c>
      <c r="H175" s="546">
        <v>42240.083333333336</v>
      </c>
      <c r="I175" s="578">
        <v>1.5686</v>
      </c>
      <c r="J175" s="546">
        <v>42240.128472222219</v>
      </c>
      <c r="K175" s="578">
        <v>1.57074</v>
      </c>
      <c r="L175" s="578">
        <v>0</v>
      </c>
      <c r="M175" s="578">
        <v>21.399999999999636</v>
      </c>
      <c r="N175" s="578">
        <v>1.48</v>
      </c>
      <c r="O175" s="579">
        <v>4.5138888883229811E-2</v>
      </c>
      <c r="P175" s="548"/>
      <c r="Q175" s="548"/>
      <c r="R175" s="548"/>
    </row>
    <row r="176" spans="1:18" s="578" customFormat="1">
      <c r="A176" s="578">
        <v>175</v>
      </c>
      <c r="B176" s="578" t="s">
        <v>97</v>
      </c>
      <c r="C176" s="578">
        <v>1</v>
      </c>
      <c r="D176" s="578">
        <v>0.01</v>
      </c>
      <c r="E176" s="578">
        <v>0.01</v>
      </c>
      <c r="F176" s="546">
        <v>42240.3125</v>
      </c>
      <c r="G176" s="578">
        <v>1.58331</v>
      </c>
      <c r="H176" s="546">
        <v>42240.3125</v>
      </c>
      <c r="I176" s="578">
        <v>1.58331</v>
      </c>
      <c r="J176" s="546">
        <v>42240.330555555556</v>
      </c>
      <c r="K176" s="578">
        <v>1.58117</v>
      </c>
      <c r="L176" s="578">
        <v>0</v>
      </c>
      <c r="M176" s="578">
        <v>21.400000000001455</v>
      </c>
      <c r="N176" s="578">
        <v>1.48</v>
      </c>
      <c r="O176" s="579">
        <v>1.8055555556202307E-2</v>
      </c>
      <c r="P176" s="548"/>
      <c r="Q176" s="548"/>
      <c r="R176" s="548"/>
    </row>
    <row r="177" spans="1:18" s="578" customFormat="1">
      <c r="A177" s="578">
        <v>176</v>
      </c>
      <c r="B177" s="578" t="s">
        <v>96</v>
      </c>
      <c r="C177" s="578">
        <v>1</v>
      </c>
      <c r="D177" s="578">
        <v>0.01</v>
      </c>
      <c r="E177" s="578">
        <v>0.01</v>
      </c>
      <c r="F177" s="546">
        <v>42240.490972222222</v>
      </c>
      <c r="G177" s="578">
        <v>1.58527</v>
      </c>
      <c r="H177" s="546">
        <v>42240.490972222222</v>
      </c>
      <c r="I177" s="578">
        <v>1.58527</v>
      </c>
      <c r="J177" s="546">
        <v>42240.502083333333</v>
      </c>
      <c r="K177" s="578">
        <v>1.58741</v>
      </c>
      <c r="L177" s="578">
        <v>0</v>
      </c>
      <c r="M177" s="578">
        <v>21.400000000001455</v>
      </c>
      <c r="N177" s="578">
        <v>1.48</v>
      </c>
      <c r="O177" s="579">
        <v>1.1111111110949423E-2</v>
      </c>
      <c r="P177" s="548"/>
      <c r="Q177" s="548"/>
      <c r="R177" s="548"/>
    </row>
    <row r="178" spans="1:18" s="578" customFormat="1">
      <c r="A178" s="578">
        <v>177</v>
      </c>
      <c r="B178" s="578" t="s">
        <v>97</v>
      </c>
      <c r="C178" s="578">
        <v>1</v>
      </c>
      <c r="D178" s="578">
        <v>0.01</v>
      </c>
      <c r="E178" s="578">
        <v>0.01</v>
      </c>
      <c r="F178" s="546">
        <v>42240.533333333333</v>
      </c>
      <c r="G178" s="578">
        <v>1.5907500000000001</v>
      </c>
      <c r="H178" s="546">
        <v>42240.533333333333</v>
      </c>
      <c r="I178" s="578">
        <v>1.5907500000000001</v>
      </c>
      <c r="J178" s="546">
        <v>42240.57708333333</v>
      </c>
      <c r="K178" s="578">
        <v>1.5886100000000001</v>
      </c>
      <c r="L178" s="578">
        <v>0</v>
      </c>
      <c r="M178" s="578">
        <v>21.400000000001455</v>
      </c>
      <c r="N178" s="578">
        <v>1.48</v>
      </c>
      <c r="O178" s="579">
        <v>4.3749999997089617E-2</v>
      </c>
      <c r="P178" s="548"/>
      <c r="Q178" s="548"/>
      <c r="R178" s="548"/>
    </row>
    <row r="179" spans="1:18" s="578" customFormat="1">
      <c r="A179" s="578">
        <v>178</v>
      </c>
      <c r="B179" s="578" t="s">
        <v>96</v>
      </c>
      <c r="C179" s="578">
        <v>1</v>
      </c>
      <c r="D179" s="578">
        <v>0.01</v>
      </c>
      <c r="E179" s="578">
        <v>0.01</v>
      </c>
      <c r="F179" s="546">
        <v>42240.615277777775</v>
      </c>
      <c r="G179" s="578">
        <v>1.5987899999999999</v>
      </c>
      <c r="H179" s="546">
        <v>42240.615277777775</v>
      </c>
      <c r="I179" s="578">
        <v>1.5987899999999999</v>
      </c>
      <c r="J179" s="546">
        <v>42240.626388888886</v>
      </c>
      <c r="K179" s="578">
        <v>1.60093</v>
      </c>
      <c r="L179" s="578">
        <v>0</v>
      </c>
      <c r="M179" s="578">
        <v>21.399999999999636</v>
      </c>
      <c r="N179" s="578">
        <v>1.48</v>
      </c>
      <c r="O179" s="579">
        <v>1.1111111110949423E-2</v>
      </c>
      <c r="P179" s="548"/>
      <c r="Q179" s="548"/>
      <c r="R179" s="548"/>
    </row>
    <row r="180" spans="1:18" s="578" customFormat="1">
      <c r="A180" s="578">
        <v>179</v>
      </c>
      <c r="B180" s="578" t="s">
        <v>96</v>
      </c>
      <c r="C180" s="578">
        <v>1</v>
      </c>
      <c r="D180" s="578">
        <v>0.01</v>
      </c>
      <c r="E180" s="578">
        <v>0.01</v>
      </c>
      <c r="F180" s="546">
        <v>42241.438888888886</v>
      </c>
      <c r="G180" s="578">
        <v>1.60347</v>
      </c>
      <c r="H180" s="546">
        <v>42241.438888888886</v>
      </c>
      <c r="I180" s="578">
        <v>1.60347</v>
      </c>
      <c r="J180" s="546">
        <v>42241.447222222225</v>
      </c>
      <c r="K180" s="578">
        <v>1.60561</v>
      </c>
      <c r="L180" s="578">
        <v>0</v>
      </c>
      <c r="M180" s="578">
        <v>21.400000000001455</v>
      </c>
      <c r="N180" s="578">
        <v>1.48</v>
      </c>
      <c r="O180" s="579">
        <v>8.3333333386690356E-3</v>
      </c>
      <c r="P180" s="548"/>
      <c r="Q180" s="548"/>
      <c r="R180" s="548"/>
    </row>
    <row r="181" spans="1:18" s="578" customFormat="1">
      <c r="A181" s="578">
        <v>180</v>
      </c>
      <c r="B181" s="578" t="s">
        <v>96</v>
      </c>
      <c r="C181" s="578">
        <v>2</v>
      </c>
      <c r="D181" s="578">
        <v>0.01</v>
      </c>
      <c r="E181" s="578">
        <v>0.02</v>
      </c>
      <c r="F181" s="546">
        <v>42241.822916666664</v>
      </c>
      <c r="G181" s="578">
        <v>1.59735</v>
      </c>
      <c r="H181" s="546">
        <v>42241.855555555558</v>
      </c>
      <c r="I181" s="578">
        <v>1.59395</v>
      </c>
      <c r="J181" s="546">
        <v>42241.888888888891</v>
      </c>
      <c r="K181" s="578">
        <v>1.59779</v>
      </c>
      <c r="L181" s="578">
        <v>34</v>
      </c>
      <c r="M181" s="578">
        <v>38.399999999999636</v>
      </c>
      <c r="N181" s="578">
        <v>2.95</v>
      </c>
      <c r="O181" s="579">
        <v>6.5972222226264421E-2</v>
      </c>
      <c r="P181" s="548"/>
      <c r="Q181" s="548"/>
      <c r="R181" s="548"/>
    </row>
    <row r="182" spans="1:18" s="578" customFormat="1">
      <c r="A182" s="578">
        <v>181</v>
      </c>
      <c r="B182" s="578" t="s">
        <v>97</v>
      </c>
      <c r="C182" s="578">
        <v>1</v>
      </c>
      <c r="D182" s="578">
        <v>0.01</v>
      </c>
      <c r="E182" s="578">
        <v>0.01</v>
      </c>
      <c r="F182" s="546">
        <v>42242.270833333336</v>
      </c>
      <c r="G182" s="578">
        <v>1.61259</v>
      </c>
      <c r="H182" s="546">
        <v>42242.270833333336</v>
      </c>
      <c r="I182" s="578">
        <v>1.61259</v>
      </c>
      <c r="J182" s="546">
        <v>42242.292361111111</v>
      </c>
      <c r="K182" s="578">
        <v>1.6104499999999999</v>
      </c>
      <c r="L182" s="578">
        <v>0</v>
      </c>
      <c r="M182" s="578">
        <v>21.399999999999636</v>
      </c>
      <c r="N182" s="578">
        <v>1.48</v>
      </c>
      <c r="O182" s="579">
        <v>2.1527777775190771E-2</v>
      </c>
      <c r="P182" s="548"/>
      <c r="Q182" s="548"/>
      <c r="R182" s="548"/>
    </row>
    <row r="183" spans="1:18" s="578" customFormat="1">
      <c r="A183" s="578">
        <v>182</v>
      </c>
      <c r="B183" s="578" t="s">
        <v>97</v>
      </c>
      <c r="C183" s="578">
        <v>1</v>
      </c>
      <c r="D183" s="578">
        <v>0.01</v>
      </c>
      <c r="E183" s="578">
        <v>0.01</v>
      </c>
      <c r="F183" s="546">
        <v>42242.448611111111</v>
      </c>
      <c r="G183" s="578">
        <v>1.6091899999999999</v>
      </c>
      <c r="H183" s="546">
        <v>42242.448611111111</v>
      </c>
      <c r="I183" s="578">
        <v>1.6091899999999999</v>
      </c>
      <c r="J183" s="546">
        <v>42242.478472222225</v>
      </c>
      <c r="K183" s="578">
        <v>1.6070500000000001</v>
      </c>
      <c r="L183" s="578">
        <v>0</v>
      </c>
      <c r="M183" s="578">
        <v>21.399999999999636</v>
      </c>
      <c r="N183" s="578">
        <v>1.48</v>
      </c>
      <c r="O183" s="579">
        <v>2.9861111113859806E-2</v>
      </c>
      <c r="P183" s="548"/>
      <c r="Q183" s="548"/>
      <c r="R183" s="548"/>
    </row>
    <row r="184" spans="1:18" s="578" customFormat="1">
      <c r="A184" s="578">
        <v>183</v>
      </c>
      <c r="B184" s="578" t="s">
        <v>96</v>
      </c>
      <c r="C184" s="578">
        <v>1</v>
      </c>
      <c r="D184" s="578">
        <v>0.01</v>
      </c>
      <c r="E184" s="578">
        <v>0.01</v>
      </c>
      <c r="F184" s="546">
        <v>42243.220138888886</v>
      </c>
      <c r="G184" s="578">
        <v>1.59402</v>
      </c>
      <c r="H184" s="546">
        <v>42243.220138888886</v>
      </c>
      <c r="I184" s="578">
        <v>1.59402</v>
      </c>
      <c r="J184" s="546">
        <v>42243.286111111112</v>
      </c>
      <c r="K184" s="578">
        <v>1.59616</v>
      </c>
      <c r="L184" s="578">
        <v>0</v>
      </c>
      <c r="M184" s="578">
        <v>21.399999999999636</v>
      </c>
      <c r="N184" s="578">
        <v>1.48</v>
      </c>
      <c r="O184" s="579">
        <v>6.5972222226264421E-2</v>
      </c>
      <c r="P184" s="548"/>
      <c r="Q184" s="548"/>
      <c r="R184" s="548"/>
    </row>
    <row r="185" spans="1:18" s="578" customFormat="1">
      <c r="A185" s="578">
        <v>184</v>
      </c>
      <c r="B185" s="578" t="s">
        <v>96</v>
      </c>
      <c r="C185" s="578">
        <v>1</v>
      </c>
      <c r="D185" s="578">
        <v>0.01</v>
      </c>
      <c r="E185" s="578">
        <v>0.01</v>
      </c>
      <c r="F185" s="546">
        <v>42243.543055555558</v>
      </c>
      <c r="G185" s="578">
        <v>1.58005</v>
      </c>
      <c r="H185" s="546">
        <v>42243.543055555558</v>
      </c>
      <c r="I185" s="578">
        <v>1.58005</v>
      </c>
      <c r="J185" s="546">
        <v>42243.579861111109</v>
      </c>
      <c r="K185" s="578">
        <v>1.58219</v>
      </c>
      <c r="L185" s="578">
        <v>0</v>
      </c>
      <c r="M185" s="578">
        <v>21.399999999999636</v>
      </c>
      <c r="N185" s="578">
        <v>1.48</v>
      </c>
      <c r="O185" s="579">
        <v>3.6805555551836733E-2</v>
      </c>
      <c r="P185" s="548"/>
      <c r="Q185" s="548"/>
      <c r="R185" s="548"/>
    </row>
    <row r="186" spans="1:18" s="578" customFormat="1">
      <c r="A186" s="578">
        <v>185</v>
      </c>
      <c r="B186" s="578" t="s">
        <v>97</v>
      </c>
      <c r="C186" s="578">
        <v>1</v>
      </c>
      <c r="D186" s="578">
        <v>0.01</v>
      </c>
      <c r="E186" s="578">
        <v>0.01</v>
      </c>
      <c r="F186" s="546">
        <v>42243.552777777775</v>
      </c>
      <c r="G186" s="578">
        <v>1.5784899999999999</v>
      </c>
      <c r="H186" s="546">
        <v>42243.552777777775</v>
      </c>
      <c r="I186" s="578">
        <v>1.5784899999999999</v>
      </c>
      <c r="J186" s="546">
        <v>42243.619444444441</v>
      </c>
      <c r="K186" s="578">
        <v>1.5763499999999999</v>
      </c>
      <c r="L186" s="578">
        <v>0</v>
      </c>
      <c r="M186" s="578">
        <v>21.399999999999636</v>
      </c>
      <c r="N186" s="578">
        <v>1.48</v>
      </c>
      <c r="O186" s="579">
        <v>6.6666666665696539E-2</v>
      </c>
      <c r="P186" s="548"/>
      <c r="Q186" s="548"/>
      <c r="R186" s="548"/>
    </row>
    <row r="187" spans="1:18" s="578" customFormat="1">
      <c r="A187" s="578">
        <v>186</v>
      </c>
      <c r="B187" s="578" t="s">
        <v>97</v>
      </c>
      <c r="C187" s="578">
        <v>1</v>
      </c>
      <c r="D187" s="578">
        <v>0.01</v>
      </c>
      <c r="E187" s="578">
        <v>0.01</v>
      </c>
      <c r="F187" s="546">
        <v>42243.740277777775</v>
      </c>
      <c r="G187" s="578">
        <v>1.56819</v>
      </c>
      <c r="H187" s="546">
        <v>42243.740277777775</v>
      </c>
      <c r="I187" s="578">
        <v>1.56819</v>
      </c>
      <c r="J187" s="546">
        <v>42243.745138888888</v>
      </c>
      <c r="K187" s="578">
        <v>1.5660499999999999</v>
      </c>
      <c r="L187" s="578">
        <v>0</v>
      </c>
      <c r="M187" s="578">
        <v>21.399999999999636</v>
      </c>
      <c r="N187" s="578">
        <v>1.48</v>
      </c>
      <c r="O187" s="579">
        <v>4.8611111124046147E-3</v>
      </c>
      <c r="P187" s="548"/>
      <c r="Q187" s="548"/>
      <c r="R187" s="548"/>
    </row>
    <row r="188" spans="1:18" s="578" customFormat="1">
      <c r="A188" s="578">
        <v>187</v>
      </c>
      <c r="B188" s="578" t="s">
        <v>97</v>
      </c>
      <c r="C188" s="578">
        <v>1</v>
      </c>
      <c r="D188" s="578">
        <v>0.01</v>
      </c>
      <c r="E188" s="578">
        <v>0.01</v>
      </c>
      <c r="F188" s="546">
        <v>42244.085416666669</v>
      </c>
      <c r="G188" s="578">
        <v>1.5662100000000001</v>
      </c>
      <c r="H188" s="546">
        <v>42244.085416666669</v>
      </c>
      <c r="I188" s="578">
        <v>1.5662100000000001</v>
      </c>
      <c r="J188" s="546">
        <v>42244.087500000001</v>
      </c>
      <c r="K188" s="578">
        <v>1.5640700000000001</v>
      </c>
      <c r="L188" s="578">
        <v>0</v>
      </c>
      <c r="M188" s="578">
        <v>21.399999999999636</v>
      </c>
      <c r="N188" s="578">
        <v>1.48</v>
      </c>
      <c r="O188" s="579">
        <v>2.0833333328482695E-3</v>
      </c>
      <c r="P188" s="548"/>
      <c r="Q188" s="548"/>
      <c r="R188" s="548"/>
    </row>
    <row r="189" spans="1:18" s="578" customFormat="1">
      <c r="A189" s="578">
        <v>188</v>
      </c>
      <c r="B189" s="578" t="s">
        <v>97</v>
      </c>
      <c r="C189" s="578">
        <v>2</v>
      </c>
      <c r="D189" s="578">
        <v>0.01</v>
      </c>
      <c r="E189" s="578">
        <v>0.02</v>
      </c>
      <c r="F189" s="546">
        <v>42244.458333333336</v>
      </c>
      <c r="G189" s="578">
        <v>1.5746800000000001</v>
      </c>
      <c r="H189" s="546">
        <v>42244.53402777778</v>
      </c>
      <c r="I189" s="578">
        <v>1.57805</v>
      </c>
      <c r="J189" s="546">
        <v>42244.654861111114</v>
      </c>
      <c r="K189" s="578">
        <v>1.57423</v>
      </c>
      <c r="L189" s="578">
        <v>33.699999999998909</v>
      </c>
      <c r="M189" s="578">
        <v>38.200000000000728</v>
      </c>
      <c r="N189" s="578">
        <v>2.95</v>
      </c>
      <c r="O189" s="579">
        <v>0.19652777777810115</v>
      </c>
      <c r="P189" s="548"/>
      <c r="Q189" s="548"/>
      <c r="R189" s="548"/>
    </row>
    <row r="190" spans="1:18" s="578" customFormat="1">
      <c r="A190" s="578">
        <v>189</v>
      </c>
      <c r="B190" s="578" t="s">
        <v>97</v>
      </c>
      <c r="C190" s="578">
        <v>1</v>
      </c>
      <c r="D190" s="578">
        <v>0.01</v>
      </c>
      <c r="E190" s="578">
        <v>0.01</v>
      </c>
      <c r="F190" s="546">
        <v>42244.771527777775</v>
      </c>
      <c r="G190" s="578">
        <v>1.56277</v>
      </c>
      <c r="H190" s="546">
        <v>42244.771527777775</v>
      </c>
      <c r="I190" s="578">
        <v>1.56277</v>
      </c>
      <c r="J190" s="546">
        <v>42244.845833333333</v>
      </c>
      <c r="K190" s="578">
        <v>1.56063</v>
      </c>
      <c r="L190" s="578">
        <v>0</v>
      </c>
      <c r="M190" s="578">
        <v>21.400000000001455</v>
      </c>
      <c r="N190" s="578">
        <v>1.48</v>
      </c>
      <c r="O190" s="579">
        <v>7.4305555557657499E-2</v>
      </c>
      <c r="P190" s="548"/>
      <c r="Q190" s="548"/>
      <c r="R190" s="548"/>
    </row>
    <row r="191" spans="1:18" s="578" customFormat="1">
      <c r="A191" s="578">
        <v>190</v>
      </c>
      <c r="B191" s="578" t="s">
        <v>96</v>
      </c>
      <c r="C191" s="578">
        <v>3</v>
      </c>
      <c r="D191" s="578">
        <v>0.01</v>
      </c>
      <c r="E191" s="578">
        <v>0.03</v>
      </c>
      <c r="F191" s="546">
        <v>42247.177083333336</v>
      </c>
      <c r="G191" s="578">
        <v>1.5773999999999999</v>
      </c>
      <c r="H191" s="546">
        <v>42247.397222222222</v>
      </c>
      <c r="I191" s="578">
        <v>1.57006</v>
      </c>
      <c r="J191" s="546">
        <v>42247.591666666667</v>
      </c>
      <c r="K191" s="578">
        <v>1.5759700000000001</v>
      </c>
      <c r="L191" s="578">
        <v>73.399999999999636</v>
      </c>
      <c r="M191" s="578">
        <v>59.100000000000364</v>
      </c>
      <c r="N191" s="578">
        <v>4.68</v>
      </c>
      <c r="O191" s="579">
        <v>0.41458333333139308</v>
      </c>
      <c r="P191" s="548"/>
      <c r="Q191" s="548"/>
      <c r="R191" s="548"/>
    </row>
    <row r="192" spans="1:18" s="578" customFormat="1">
      <c r="A192" s="578">
        <v>191</v>
      </c>
      <c r="B192" s="578" t="s">
        <v>97</v>
      </c>
      <c r="C192" s="578">
        <v>6</v>
      </c>
      <c r="D192" s="578">
        <v>0.08</v>
      </c>
      <c r="E192" s="578">
        <v>0.16999999999999998</v>
      </c>
      <c r="F192" s="546">
        <v>42247.458333333336</v>
      </c>
      <c r="G192" s="578">
        <v>1.57012</v>
      </c>
      <c r="H192" s="546">
        <v>42249.063888888886</v>
      </c>
      <c r="I192" s="578">
        <v>1.61172</v>
      </c>
      <c r="J192" s="546">
        <v>42249.399305555555</v>
      </c>
      <c r="K192" s="578">
        <v>1.59802</v>
      </c>
      <c r="L192" s="578">
        <v>416.00000000000182</v>
      </c>
      <c r="M192" s="578">
        <v>137</v>
      </c>
      <c r="N192" s="578">
        <v>40.200000000000003</v>
      </c>
      <c r="O192" s="579">
        <v>1.9409722222189885</v>
      </c>
      <c r="P192" s="548"/>
      <c r="Q192" s="548"/>
      <c r="R192" s="548"/>
    </row>
    <row r="193" spans="1:18" s="578" customFormat="1">
      <c r="A193" s="578">
        <v>192</v>
      </c>
      <c r="B193" s="578" t="s">
        <v>96</v>
      </c>
      <c r="C193" s="578">
        <v>1</v>
      </c>
      <c r="D193" s="578">
        <v>0.01</v>
      </c>
      <c r="E193" s="578">
        <v>0.01</v>
      </c>
      <c r="F193" s="546">
        <v>42249.115972222222</v>
      </c>
      <c r="G193" s="578">
        <v>1.60724</v>
      </c>
      <c r="H193" s="546">
        <v>42249.115972222222</v>
      </c>
      <c r="I193" s="578">
        <v>1.60724</v>
      </c>
      <c r="J193" s="546">
        <v>42249.145833333336</v>
      </c>
      <c r="K193" s="578">
        <v>1.60938</v>
      </c>
      <c r="L193" s="578">
        <v>0</v>
      </c>
      <c r="M193" s="578">
        <v>21.400000000001455</v>
      </c>
      <c r="N193" s="578">
        <v>1.48</v>
      </c>
      <c r="O193" s="579">
        <v>2.9861111113859806E-2</v>
      </c>
      <c r="P193" s="548"/>
      <c r="Q193" s="548"/>
      <c r="R193" s="548"/>
    </row>
    <row r="194" spans="1:18" s="578" customFormat="1">
      <c r="A194" s="578">
        <v>193</v>
      </c>
      <c r="B194" s="578" t="s">
        <v>96</v>
      </c>
      <c r="C194" s="578">
        <v>5</v>
      </c>
      <c r="D194" s="578">
        <v>0.04</v>
      </c>
      <c r="E194" s="578">
        <v>0.09</v>
      </c>
      <c r="F194" s="546">
        <v>42249.554166666669</v>
      </c>
      <c r="G194" s="578">
        <v>1.6090500000000001</v>
      </c>
      <c r="H194" s="546">
        <v>42250.089583333334</v>
      </c>
      <c r="I194" s="578">
        <v>1.5908599999999999</v>
      </c>
      <c r="J194" s="546">
        <v>42250.145833333336</v>
      </c>
      <c r="K194" s="578">
        <v>1.5990800000000001</v>
      </c>
      <c r="L194" s="578">
        <v>181.90000000000327</v>
      </c>
      <c r="M194" s="578">
        <v>82.200000000002547</v>
      </c>
      <c r="N194" s="578">
        <v>17.91</v>
      </c>
      <c r="O194" s="579">
        <v>0.59166666666715173</v>
      </c>
      <c r="P194" s="548"/>
      <c r="Q194" s="548"/>
      <c r="R194" s="548"/>
    </row>
    <row r="195" spans="1:18" s="578" customFormat="1">
      <c r="A195" s="578">
        <v>194</v>
      </c>
      <c r="B195" s="578" t="s">
        <v>97</v>
      </c>
      <c r="C195" s="578">
        <v>1</v>
      </c>
      <c r="D195" s="578">
        <v>0.01</v>
      </c>
      <c r="E195" s="578">
        <v>0.01</v>
      </c>
      <c r="F195" s="546">
        <v>42249.813194444447</v>
      </c>
      <c r="G195" s="578">
        <v>1.5977699999999999</v>
      </c>
      <c r="H195" s="546">
        <v>42249.813194444447</v>
      </c>
      <c r="I195" s="578">
        <v>1.5977699999999999</v>
      </c>
      <c r="J195" s="546">
        <v>42249.850694444445</v>
      </c>
      <c r="K195" s="578">
        <v>1.5956300000000001</v>
      </c>
      <c r="L195" s="578">
        <v>0</v>
      </c>
      <c r="M195" s="578">
        <v>21.399999999997817</v>
      </c>
      <c r="N195" s="578">
        <v>1.48</v>
      </c>
      <c r="O195" s="579">
        <v>3.7499999998544808E-2</v>
      </c>
      <c r="P195" s="548"/>
      <c r="Q195" s="548"/>
      <c r="R195" s="548"/>
    </row>
    <row r="196" spans="1:18" s="578" customFormat="1">
      <c r="A196" s="578">
        <v>195</v>
      </c>
      <c r="B196" s="578" t="s">
        <v>97</v>
      </c>
      <c r="C196" s="578">
        <v>1</v>
      </c>
      <c r="D196" s="578">
        <v>0.01</v>
      </c>
      <c r="E196" s="578">
        <v>0.01</v>
      </c>
      <c r="F196" s="546">
        <v>42250.168749999997</v>
      </c>
      <c r="G196" s="578">
        <v>1.5987899999999999</v>
      </c>
      <c r="H196" s="546">
        <v>42250.168749999997</v>
      </c>
      <c r="I196" s="578">
        <v>1.5987899999999999</v>
      </c>
      <c r="J196" s="546">
        <v>42250.19027777778</v>
      </c>
      <c r="K196" s="578">
        <v>1.5966499999999999</v>
      </c>
      <c r="L196" s="578">
        <v>0</v>
      </c>
      <c r="M196" s="578">
        <v>21.400000000001455</v>
      </c>
      <c r="N196" s="578">
        <v>1.48</v>
      </c>
      <c r="O196" s="579">
        <v>2.1527777782466728E-2</v>
      </c>
      <c r="P196" s="548"/>
      <c r="Q196" s="548"/>
      <c r="R196" s="548"/>
    </row>
    <row r="197" spans="1:18" s="578" customFormat="1">
      <c r="A197" s="578">
        <v>196</v>
      </c>
      <c r="B197" s="578" t="s">
        <v>96</v>
      </c>
      <c r="C197" s="578">
        <v>2</v>
      </c>
      <c r="D197" s="578">
        <v>0.01</v>
      </c>
      <c r="E197" s="578">
        <v>0.02</v>
      </c>
      <c r="F197" s="546">
        <v>42250.387499999997</v>
      </c>
      <c r="G197" s="578">
        <v>1.6026800000000001</v>
      </c>
      <c r="H197" s="546">
        <v>42250.510416666664</v>
      </c>
      <c r="I197" s="578">
        <v>1.5992500000000001</v>
      </c>
      <c r="J197" s="546">
        <v>42250.542361111111</v>
      </c>
      <c r="K197" s="578">
        <v>1.6031</v>
      </c>
      <c r="L197" s="578">
        <v>34.300000000001091</v>
      </c>
      <c r="M197" s="578">
        <v>38.5</v>
      </c>
      <c r="N197" s="578">
        <v>2.95</v>
      </c>
      <c r="O197" s="579">
        <v>0.15486111111385981</v>
      </c>
      <c r="P197" s="548"/>
      <c r="Q197" s="548"/>
      <c r="R197" s="548"/>
    </row>
    <row r="198" spans="1:18" s="578" customFormat="1">
      <c r="A198" s="578">
        <v>197</v>
      </c>
      <c r="B198" s="578" t="s">
        <v>96</v>
      </c>
      <c r="C198" s="578">
        <v>2</v>
      </c>
      <c r="D198" s="578">
        <v>0.01</v>
      </c>
      <c r="E198" s="578">
        <v>0.02</v>
      </c>
      <c r="F198" s="546">
        <v>42250.552777777775</v>
      </c>
      <c r="G198" s="578">
        <v>1.60395</v>
      </c>
      <c r="H198" s="546">
        <v>42250.745833333334</v>
      </c>
      <c r="I198" s="578">
        <v>1.5817699999999999</v>
      </c>
      <c r="J198" s="546">
        <v>42251.183333333334</v>
      </c>
      <c r="K198" s="578">
        <v>1.595</v>
      </c>
      <c r="L198" s="578">
        <v>221.80000000000109</v>
      </c>
      <c r="M198" s="578">
        <v>132.30000000000109</v>
      </c>
      <c r="N198" s="578">
        <v>2.95</v>
      </c>
      <c r="O198" s="579">
        <v>0.63055555555911269</v>
      </c>
      <c r="P198" s="548"/>
      <c r="Q198" s="548"/>
      <c r="R198" s="548"/>
    </row>
    <row r="199" spans="1:18" s="578" customFormat="1">
      <c r="A199" s="578">
        <v>198</v>
      </c>
      <c r="B199" s="578" t="s">
        <v>97</v>
      </c>
      <c r="C199" s="578">
        <v>5</v>
      </c>
      <c r="D199" s="578">
        <v>0.04</v>
      </c>
      <c r="E199" s="578">
        <v>0.09</v>
      </c>
      <c r="F199" s="546">
        <v>42251.104166666664</v>
      </c>
      <c r="G199" s="578">
        <v>1.58786</v>
      </c>
      <c r="H199" s="546">
        <v>42251.822222222225</v>
      </c>
      <c r="I199" s="578">
        <v>1.61206</v>
      </c>
      <c r="J199" s="546">
        <v>42255.378472222219</v>
      </c>
      <c r="K199" s="578">
        <v>1.60131</v>
      </c>
      <c r="L199" s="578">
        <v>242</v>
      </c>
      <c r="M199" s="578">
        <v>107.5</v>
      </c>
      <c r="N199" s="578">
        <v>17.910000000000004</v>
      </c>
      <c r="O199" s="579">
        <v>2.2743055555547471</v>
      </c>
      <c r="P199" s="548"/>
      <c r="Q199" s="548"/>
      <c r="R199" s="548"/>
    </row>
    <row r="200" spans="1:18" s="578" customFormat="1">
      <c r="A200" s="578">
        <v>199</v>
      </c>
      <c r="B200" s="578" t="s">
        <v>97</v>
      </c>
      <c r="C200" s="578">
        <v>2</v>
      </c>
      <c r="D200" s="578">
        <v>0.01</v>
      </c>
      <c r="E200" s="578">
        <v>0.02</v>
      </c>
      <c r="F200" s="546">
        <v>42255.386805555558</v>
      </c>
      <c r="G200" s="578">
        <v>1.60084</v>
      </c>
      <c r="H200" s="546">
        <v>42255.429166666669</v>
      </c>
      <c r="I200" s="578">
        <v>1.60415</v>
      </c>
      <c r="J200" s="546">
        <v>42255.463194444441</v>
      </c>
      <c r="K200" s="578">
        <v>1.60036</v>
      </c>
      <c r="L200" s="578">
        <v>33.100000000000364</v>
      </c>
      <c r="M200" s="578">
        <v>37.899999999999636</v>
      </c>
      <c r="N200" s="578">
        <v>2.94</v>
      </c>
      <c r="O200" s="579">
        <v>7.6388888883229811E-2</v>
      </c>
      <c r="P200" s="548"/>
      <c r="Q200" s="548"/>
      <c r="R200" s="548"/>
    </row>
    <row r="201" spans="1:18" s="578" customFormat="1">
      <c r="A201" s="578">
        <v>200</v>
      </c>
      <c r="B201" s="578" t="s">
        <v>96</v>
      </c>
      <c r="C201" s="578">
        <v>2</v>
      </c>
      <c r="D201" s="578">
        <v>0.01</v>
      </c>
      <c r="E201" s="578">
        <v>0.02</v>
      </c>
      <c r="F201" s="546">
        <v>42255.395833333336</v>
      </c>
      <c r="G201" s="578">
        <v>1.60337</v>
      </c>
      <c r="H201" s="546">
        <v>42255.40625</v>
      </c>
      <c r="I201" s="578">
        <v>1.6000700000000001</v>
      </c>
      <c r="J201" s="546">
        <v>42255.427777777775</v>
      </c>
      <c r="K201" s="578">
        <v>1.6038600000000001</v>
      </c>
      <c r="L201" s="578">
        <v>32.999999999998181</v>
      </c>
      <c r="M201" s="578">
        <v>37.899999999999636</v>
      </c>
      <c r="N201" s="578">
        <v>2.97</v>
      </c>
      <c r="O201" s="579">
        <v>3.1944444439432118E-2</v>
      </c>
      <c r="P201" s="548"/>
      <c r="Q201" s="548"/>
      <c r="R201" s="548"/>
    </row>
    <row r="202" spans="1:18" s="578" customFormat="1">
      <c r="A202" s="578">
        <v>201</v>
      </c>
      <c r="B202" s="578" t="s">
        <v>97</v>
      </c>
      <c r="C202" s="578">
        <v>2</v>
      </c>
      <c r="D202" s="578">
        <v>0.01</v>
      </c>
      <c r="E202" s="578">
        <v>0.02</v>
      </c>
      <c r="F202" s="546">
        <v>42255.761111111111</v>
      </c>
      <c r="G202" s="578">
        <v>1.5888800000000001</v>
      </c>
      <c r="H202" s="546">
        <v>42255.806944444441</v>
      </c>
      <c r="I202" s="578">
        <v>1.5922000000000001</v>
      </c>
      <c r="J202" s="546">
        <v>42255.851388888892</v>
      </c>
      <c r="K202" s="578">
        <v>1.5884</v>
      </c>
      <c r="L202" s="578">
        <v>33.199999999998909</v>
      </c>
      <c r="M202" s="578">
        <v>38</v>
      </c>
      <c r="N202" s="578">
        <v>2.95</v>
      </c>
      <c r="O202" s="579">
        <v>9.0277777781011537E-2</v>
      </c>
      <c r="P202" s="548"/>
      <c r="Q202" s="548"/>
      <c r="R202" s="548"/>
    </row>
    <row r="203" spans="1:18" s="578" customFormat="1">
      <c r="A203" s="578">
        <v>202</v>
      </c>
      <c r="B203" s="578" t="s">
        <v>96</v>
      </c>
      <c r="C203" s="578">
        <v>1</v>
      </c>
      <c r="D203" s="578">
        <v>0.01</v>
      </c>
      <c r="E203" s="578">
        <v>0.01</v>
      </c>
      <c r="F203" s="546">
        <v>42256.188194444447</v>
      </c>
      <c r="G203" s="578">
        <v>1.58403</v>
      </c>
      <c r="H203" s="546">
        <v>42256.188194444447</v>
      </c>
      <c r="I203" s="578">
        <v>1.58403</v>
      </c>
      <c r="J203" s="546">
        <v>42256.191666666666</v>
      </c>
      <c r="K203" s="578">
        <v>1.5861700000000001</v>
      </c>
      <c r="L203" s="578">
        <v>0</v>
      </c>
      <c r="M203" s="578">
        <v>21.399999999999636</v>
      </c>
      <c r="N203" s="578">
        <v>1.48</v>
      </c>
      <c r="O203" s="579">
        <v>3.4722222189884633E-3</v>
      </c>
      <c r="P203" s="548"/>
      <c r="Q203" s="548"/>
      <c r="R203" s="548"/>
    </row>
    <row r="204" spans="1:18" s="578" customFormat="1">
      <c r="A204" s="578">
        <v>203</v>
      </c>
      <c r="B204" s="578" t="s">
        <v>96</v>
      </c>
      <c r="C204" s="578">
        <v>1</v>
      </c>
      <c r="D204" s="578">
        <v>0.01</v>
      </c>
      <c r="E204" s="578">
        <v>0.01</v>
      </c>
      <c r="F204" s="546">
        <v>42256.447916666664</v>
      </c>
      <c r="G204" s="578">
        <v>1.5880099999999999</v>
      </c>
      <c r="H204" s="546">
        <v>42256.447916666664</v>
      </c>
      <c r="I204" s="578">
        <v>1.5880099999999999</v>
      </c>
      <c r="J204" s="546">
        <v>42256.448611111111</v>
      </c>
      <c r="K204" s="578">
        <v>1.59015</v>
      </c>
      <c r="L204" s="578">
        <v>0</v>
      </c>
      <c r="M204" s="578">
        <v>21.400000000001455</v>
      </c>
      <c r="N204" s="578">
        <v>1.48</v>
      </c>
      <c r="O204" s="579">
        <v>6.944444467080757E-4</v>
      </c>
      <c r="P204" s="548"/>
      <c r="Q204" s="548"/>
      <c r="R204" s="548"/>
    </row>
    <row r="205" spans="1:18" s="578" customFormat="1">
      <c r="A205" s="578">
        <v>204</v>
      </c>
      <c r="B205" s="578" t="s">
        <v>97</v>
      </c>
      <c r="C205" s="578">
        <v>1</v>
      </c>
      <c r="D205" s="578">
        <v>0.01</v>
      </c>
      <c r="E205" s="578">
        <v>0.01</v>
      </c>
      <c r="F205" s="546">
        <v>42256.7</v>
      </c>
      <c r="G205" s="578">
        <v>1.5878000000000001</v>
      </c>
      <c r="H205" s="546">
        <v>42256.7</v>
      </c>
      <c r="I205" s="578">
        <v>1.5878000000000001</v>
      </c>
      <c r="J205" s="546">
        <v>42256.715277777781</v>
      </c>
      <c r="K205" s="578">
        <v>1.5856600000000001</v>
      </c>
      <c r="L205" s="578">
        <v>0</v>
      </c>
      <c r="M205" s="578">
        <v>21.400000000001455</v>
      </c>
      <c r="N205" s="578">
        <v>1.48</v>
      </c>
      <c r="O205" s="579">
        <v>1.527777778392192E-2</v>
      </c>
      <c r="P205" s="548"/>
      <c r="Q205" s="548"/>
      <c r="R205" s="548"/>
    </row>
    <row r="206" spans="1:18" s="578" customFormat="1">
      <c r="A206" s="578">
        <v>205</v>
      </c>
      <c r="B206" s="578" t="s">
        <v>97</v>
      </c>
      <c r="C206" s="578">
        <v>1</v>
      </c>
      <c r="D206" s="578">
        <v>0.01</v>
      </c>
      <c r="E206" s="578">
        <v>0.01</v>
      </c>
      <c r="F206" s="546">
        <v>42257.28125</v>
      </c>
      <c r="G206" s="578">
        <v>1.60165</v>
      </c>
      <c r="H206" s="546">
        <v>42257.28125</v>
      </c>
      <c r="I206" s="578">
        <v>1.60165</v>
      </c>
      <c r="J206" s="546">
        <v>42257.287499999999</v>
      </c>
      <c r="K206" s="578">
        <v>1.59951</v>
      </c>
      <c r="L206" s="578">
        <v>0</v>
      </c>
      <c r="M206" s="578">
        <v>21.399999999999636</v>
      </c>
      <c r="N206" s="578">
        <v>1.48</v>
      </c>
      <c r="O206" s="579">
        <v>6.2499999985448085E-3</v>
      </c>
      <c r="P206" s="548"/>
      <c r="Q206" s="548"/>
      <c r="R206" s="548"/>
    </row>
    <row r="207" spans="1:18" s="578" customFormat="1">
      <c r="A207" s="578">
        <v>206</v>
      </c>
      <c r="B207" s="578" t="s">
        <v>96</v>
      </c>
      <c r="C207" s="578">
        <v>1</v>
      </c>
      <c r="D207" s="578">
        <v>0.01</v>
      </c>
      <c r="E207" s="578">
        <v>0.01</v>
      </c>
      <c r="F207" s="546">
        <v>42257.823611111111</v>
      </c>
      <c r="G207" s="578">
        <v>1.5931299999999999</v>
      </c>
      <c r="H207" s="546">
        <v>42257.823611111111</v>
      </c>
      <c r="I207" s="578">
        <v>1.5931299999999999</v>
      </c>
      <c r="J207" s="546">
        <v>42257.900694444441</v>
      </c>
      <c r="K207" s="578">
        <v>1.59527</v>
      </c>
      <c r="L207" s="578">
        <v>0</v>
      </c>
      <c r="M207" s="578">
        <v>21.399999999999636</v>
      </c>
      <c r="N207" s="578">
        <v>1.48</v>
      </c>
      <c r="O207" s="579">
        <v>7.7083333329937886E-2</v>
      </c>
      <c r="P207" s="548"/>
      <c r="Q207" s="548"/>
      <c r="R207" s="548"/>
    </row>
    <row r="208" spans="1:18" s="578" customFormat="1">
      <c r="A208" s="578">
        <v>207</v>
      </c>
      <c r="B208" s="578" t="s">
        <v>96</v>
      </c>
      <c r="C208" s="578">
        <v>1</v>
      </c>
      <c r="D208" s="578">
        <v>0.01</v>
      </c>
      <c r="E208" s="578">
        <v>0.01</v>
      </c>
      <c r="F208" s="546">
        <v>42258.385416666664</v>
      </c>
      <c r="G208" s="578">
        <v>1.60165</v>
      </c>
      <c r="H208" s="546">
        <v>42258.385416666664</v>
      </c>
      <c r="I208" s="578">
        <v>1.60165</v>
      </c>
      <c r="J208" s="546">
        <v>42258.394444444442</v>
      </c>
      <c r="K208" s="578">
        <v>1.60379</v>
      </c>
      <c r="L208" s="578">
        <v>0</v>
      </c>
      <c r="M208" s="578">
        <v>21.399999999999636</v>
      </c>
      <c r="N208" s="578">
        <v>1.48</v>
      </c>
      <c r="O208" s="579">
        <v>9.0277777781011537E-3</v>
      </c>
      <c r="P208" s="548"/>
      <c r="Q208" s="548"/>
      <c r="R208" s="548"/>
    </row>
    <row r="209" spans="1:18" s="578" customFormat="1">
      <c r="A209" s="578">
        <v>208</v>
      </c>
      <c r="B209" s="578" t="s">
        <v>97</v>
      </c>
      <c r="C209" s="578">
        <v>1</v>
      </c>
      <c r="D209" s="578">
        <v>0.01</v>
      </c>
      <c r="E209" s="578">
        <v>0.01</v>
      </c>
      <c r="F209" s="546">
        <v>42258.406944444447</v>
      </c>
      <c r="G209" s="578">
        <v>1.60297</v>
      </c>
      <c r="H209" s="546">
        <v>42258.406944444447</v>
      </c>
      <c r="I209" s="578">
        <v>1.60297</v>
      </c>
      <c r="J209" s="546">
        <v>42258.413888888892</v>
      </c>
      <c r="K209" s="578">
        <v>1.60083</v>
      </c>
      <c r="L209" s="578">
        <v>0</v>
      </c>
      <c r="M209" s="578">
        <v>21.400000000001455</v>
      </c>
      <c r="N209" s="578">
        <v>1.48</v>
      </c>
      <c r="O209" s="579">
        <v>6.9444444452528842E-3</v>
      </c>
      <c r="P209" s="548"/>
      <c r="Q209" s="548"/>
      <c r="R209" s="548"/>
    </row>
    <row r="210" spans="1:18" s="578" customFormat="1">
      <c r="A210" s="578">
        <v>209</v>
      </c>
      <c r="B210" s="578" t="s">
        <v>96</v>
      </c>
      <c r="C210" s="578">
        <v>3</v>
      </c>
      <c r="D210" s="578">
        <v>0.01</v>
      </c>
      <c r="E210" s="578">
        <v>0.03</v>
      </c>
      <c r="F210" s="546">
        <v>42258.428472222222</v>
      </c>
      <c r="G210" s="578">
        <v>1.6039000000000001</v>
      </c>
      <c r="H210" s="546">
        <v>42258.5625</v>
      </c>
      <c r="I210" s="578">
        <v>1.59416</v>
      </c>
      <c r="J210" s="546">
        <v>42258.713194444441</v>
      </c>
      <c r="K210" s="578">
        <v>1.6008500000000001</v>
      </c>
      <c r="L210" s="578">
        <v>97.400000000001455</v>
      </c>
      <c r="M210" s="578">
        <v>66.900000000001455</v>
      </c>
      <c r="N210" s="578">
        <v>4.6400000000000006</v>
      </c>
      <c r="O210" s="579">
        <v>0.28472222221898846</v>
      </c>
      <c r="P210" s="548"/>
      <c r="Q210" s="548"/>
      <c r="R210" s="548"/>
    </row>
    <row r="211" spans="1:18" s="578" customFormat="1">
      <c r="A211" s="578">
        <v>210</v>
      </c>
      <c r="B211" s="578" t="s">
        <v>97</v>
      </c>
      <c r="C211" s="578">
        <v>1</v>
      </c>
      <c r="D211" s="578">
        <v>0.01</v>
      </c>
      <c r="E211" s="578">
        <v>0.01</v>
      </c>
      <c r="F211" s="546">
        <v>42261.261805555558</v>
      </c>
      <c r="G211" s="578">
        <v>1.60165</v>
      </c>
      <c r="H211" s="546">
        <v>42261.261805555558</v>
      </c>
      <c r="I211" s="578">
        <v>1.60165</v>
      </c>
      <c r="J211" s="546">
        <v>42261.293749999997</v>
      </c>
      <c r="K211" s="578">
        <v>1.59951</v>
      </c>
      <c r="L211" s="578">
        <v>0</v>
      </c>
      <c r="M211" s="578">
        <v>21.399999999999636</v>
      </c>
      <c r="N211" s="578">
        <v>1.48</v>
      </c>
      <c r="O211" s="579">
        <v>3.1944444439432118E-2</v>
      </c>
      <c r="P211" s="548"/>
      <c r="Q211" s="548"/>
      <c r="R211" s="548"/>
    </row>
    <row r="212" spans="1:18" s="578" customFormat="1">
      <c r="A212" s="578">
        <v>211</v>
      </c>
      <c r="B212" s="578" t="s">
        <v>96</v>
      </c>
      <c r="C212" s="578">
        <v>1</v>
      </c>
      <c r="D212" s="578">
        <v>0.01</v>
      </c>
      <c r="E212" s="578">
        <v>0.01</v>
      </c>
      <c r="F212" s="546">
        <v>42261.541666666664</v>
      </c>
      <c r="G212" s="578">
        <v>1.5886800000000001</v>
      </c>
      <c r="H212" s="546">
        <v>42261.541666666664</v>
      </c>
      <c r="I212" s="578">
        <v>1.5886800000000001</v>
      </c>
      <c r="J212" s="546">
        <v>42261.570138888892</v>
      </c>
      <c r="K212" s="578">
        <v>1.5908199999999999</v>
      </c>
      <c r="L212" s="578">
        <v>0</v>
      </c>
      <c r="M212" s="578">
        <v>21.399999999997817</v>
      </c>
      <c r="N212" s="578">
        <v>1.48</v>
      </c>
      <c r="O212" s="579">
        <v>2.8472222227719612E-2</v>
      </c>
      <c r="P212" s="548"/>
      <c r="Q212" s="548"/>
      <c r="R212" s="548"/>
    </row>
    <row r="213" spans="1:18" s="578" customFormat="1">
      <c r="A213" s="578">
        <v>212</v>
      </c>
      <c r="B213" s="578" t="s">
        <v>97</v>
      </c>
      <c r="C213" s="578">
        <v>2</v>
      </c>
      <c r="D213" s="578">
        <v>0.01</v>
      </c>
      <c r="E213" s="578">
        <v>0.02</v>
      </c>
      <c r="F213" s="546">
        <v>42261.615277777775</v>
      </c>
      <c r="G213" s="578">
        <v>1.5858000000000001</v>
      </c>
      <c r="H213" s="546">
        <v>42261.656944444447</v>
      </c>
      <c r="I213" s="578">
        <v>1.5891500000000001</v>
      </c>
      <c r="J213" s="546">
        <v>42261.677083333336</v>
      </c>
      <c r="K213" s="578">
        <v>1.58534</v>
      </c>
      <c r="L213" s="578">
        <v>33.499999999998181</v>
      </c>
      <c r="M213" s="578">
        <v>38.100000000000364</v>
      </c>
      <c r="N213" s="578">
        <v>2.95</v>
      </c>
      <c r="O213" s="579">
        <v>6.1805555560567882E-2</v>
      </c>
      <c r="P213" s="548"/>
      <c r="Q213" s="548"/>
      <c r="R213" s="548"/>
    </row>
    <row r="214" spans="1:18" s="578" customFormat="1">
      <c r="A214" s="578">
        <v>213</v>
      </c>
      <c r="B214" s="578" t="s">
        <v>96</v>
      </c>
      <c r="C214" s="578">
        <v>3</v>
      </c>
      <c r="D214" s="578">
        <v>0.01</v>
      </c>
      <c r="E214" s="578">
        <v>0.03</v>
      </c>
      <c r="F214" s="546">
        <v>42261.657638888886</v>
      </c>
      <c r="G214" s="578">
        <v>1.5898300000000001</v>
      </c>
      <c r="H214" s="546">
        <v>42262.057638888888</v>
      </c>
      <c r="I214" s="578">
        <v>1.58127</v>
      </c>
      <c r="J214" s="546">
        <v>42262.163194444445</v>
      </c>
      <c r="K214" s="578">
        <v>1.5876600000000001</v>
      </c>
      <c r="L214" s="578">
        <v>85.600000000002183</v>
      </c>
      <c r="M214" s="578">
        <v>63.900000000001455</v>
      </c>
      <c r="N214" s="578">
        <v>4.66</v>
      </c>
      <c r="O214" s="579">
        <v>0.50555555555911269</v>
      </c>
      <c r="P214" s="548"/>
      <c r="Q214" s="548"/>
      <c r="R214" s="548"/>
    </row>
    <row r="215" spans="1:18" s="578" customFormat="1">
      <c r="A215" s="578">
        <v>214</v>
      </c>
      <c r="B215" s="578" t="s">
        <v>96</v>
      </c>
      <c r="C215" s="578">
        <v>1</v>
      </c>
      <c r="D215" s="578">
        <v>0.01</v>
      </c>
      <c r="E215" s="578">
        <v>0.01</v>
      </c>
      <c r="F215" s="546">
        <v>42262.282638888886</v>
      </c>
      <c r="G215" s="578">
        <v>1.5880799999999999</v>
      </c>
      <c r="H215" s="546">
        <v>42262.282638888886</v>
      </c>
      <c r="I215" s="578">
        <v>1.5880799999999999</v>
      </c>
      <c r="J215" s="546">
        <v>42262.295138888891</v>
      </c>
      <c r="K215" s="578">
        <v>1.59022</v>
      </c>
      <c r="L215" s="578">
        <v>0</v>
      </c>
      <c r="M215" s="578">
        <v>21.399999999999636</v>
      </c>
      <c r="N215" s="578">
        <v>1.48</v>
      </c>
      <c r="O215" s="579">
        <v>1.2500000004365575E-2</v>
      </c>
      <c r="P215" s="548"/>
      <c r="Q215" s="548"/>
      <c r="R215" s="548"/>
    </row>
    <row r="216" spans="1:18" s="578" customFormat="1">
      <c r="A216" s="578">
        <v>215</v>
      </c>
      <c r="B216" s="578" t="s">
        <v>96</v>
      </c>
      <c r="C216" s="578">
        <v>1</v>
      </c>
      <c r="D216" s="578">
        <v>0.01</v>
      </c>
      <c r="E216" s="578">
        <v>0.01</v>
      </c>
      <c r="F216" s="546">
        <v>42263.416666666664</v>
      </c>
      <c r="G216" s="578">
        <v>1.5699000000000001</v>
      </c>
      <c r="H216" s="546">
        <v>42263.416666666664</v>
      </c>
      <c r="I216" s="578">
        <v>1.5699000000000001</v>
      </c>
      <c r="J216" s="546">
        <v>42263.611111111109</v>
      </c>
      <c r="K216" s="578">
        <v>1.5720400000000001</v>
      </c>
      <c r="L216" s="578">
        <v>0</v>
      </c>
      <c r="M216" s="578">
        <v>21.400000000001455</v>
      </c>
      <c r="N216" s="578">
        <v>1.48</v>
      </c>
      <c r="O216" s="579">
        <v>0.19444444444525288</v>
      </c>
      <c r="P216" s="548"/>
      <c r="Q216" s="548"/>
      <c r="R216" s="548"/>
    </row>
    <row r="217" spans="1:18" s="578" customFormat="1">
      <c r="A217" s="578">
        <v>216</v>
      </c>
      <c r="B217" s="578" t="s">
        <v>96</v>
      </c>
      <c r="C217" s="578">
        <v>1</v>
      </c>
      <c r="D217" s="578">
        <v>0.01</v>
      </c>
      <c r="E217" s="578">
        <v>0.01</v>
      </c>
      <c r="F217" s="546">
        <v>42263.720833333333</v>
      </c>
      <c r="G217" s="578">
        <v>1.5719399999999999</v>
      </c>
      <c r="H217" s="546">
        <v>42263.720833333333</v>
      </c>
      <c r="I217" s="578">
        <v>1.5719399999999999</v>
      </c>
      <c r="J217" s="546">
        <v>42263.772916666669</v>
      </c>
      <c r="K217" s="578">
        <v>1.5740799999999999</v>
      </c>
      <c r="L217" s="578">
        <v>0</v>
      </c>
      <c r="M217" s="578">
        <v>21.399999999999636</v>
      </c>
      <c r="N217" s="578">
        <v>1.48</v>
      </c>
      <c r="O217" s="579">
        <v>5.2083333335758653E-2</v>
      </c>
      <c r="P217" s="548"/>
      <c r="Q217" s="548"/>
      <c r="R217" s="548"/>
    </row>
    <row r="218" spans="1:18" s="578" customFormat="1">
      <c r="A218" s="578">
        <v>217</v>
      </c>
      <c r="B218" s="578" t="s">
        <v>97</v>
      </c>
      <c r="C218" s="578">
        <v>4</v>
      </c>
      <c r="D218" s="578">
        <v>0.02</v>
      </c>
      <c r="E218" s="578">
        <v>0.05</v>
      </c>
      <c r="F218" s="546">
        <v>42263.875</v>
      </c>
      <c r="G218" s="578">
        <v>1.56795</v>
      </c>
      <c r="H218" s="546">
        <v>42264.475694444445</v>
      </c>
      <c r="I218" s="578">
        <v>1.5811500000000001</v>
      </c>
      <c r="J218" s="546">
        <v>42264.859722222223</v>
      </c>
      <c r="K218" s="578">
        <v>1.57334</v>
      </c>
      <c r="L218" s="578">
        <v>132</v>
      </c>
      <c r="M218" s="578">
        <v>78.100000000000364</v>
      </c>
      <c r="N218" s="578">
        <v>8.11</v>
      </c>
      <c r="O218" s="579">
        <v>0.98472222222335404</v>
      </c>
      <c r="P218" s="548"/>
      <c r="Q218" s="548"/>
      <c r="R218" s="548"/>
    </row>
    <row r="219" spans="1:18" s="578" customFormat="1">
      <c r="A219" s="578">
        <v>218</v>
      </c>
      <c r="B219" s="578" t="s">
        <v>96</v>
      </c>
      <c r="C219" s="578">
        <v>1</v>
      </c>
      <c r="D219" s="578">
        <v>0.01</v>
      </c>
      <c r="E219" s="578">
        <v>0.01</v>
      </c>
      <c r="F219" s="546">
        <v>42264.418055555558</v>
      </c>
      <c r="G219" s="578">
        <v>1.5786</v>
      </c>
      <c r="H219" s="546">
        <v>42264.418055555558</v>
      </c>
      <c r="I219" s="578">
        <v>1.5786</v>
      </c>
      <c r="J219" s="546">
        <v>42264.429166666669</v>
      </c>
      <c r="K219" s="578">
        <v>1.58074</v>
      </c>
      <c r="L219" s="578">
        <v>0</v>
      </c>
      <c r="M219" s="578">
        <v>21.399999999999636</v>
      </c>
      <c r="N219" s="578">
        <v>1.48</v>
      </c>
      <c r="O219" s="579">
        <v>1.1111111110949423E-2</v>
      </c>
      <c r="P219" s="548"/>
      <c r="Q219" s="548"/>
      <c r="R219" s="548"/>
    </row>
    <row r="220" spans="1:18" s="578" customFormat="1">
      <c r="A220" s="578">
        <v>219</v>
      </c>
      <c r="B220" s="578" t="s">
        <v>96</v>
      </c>
      <c r="C220" s="578">
        <v>1</v>
      </c>
      <c r="D220" s="578">
        <v>0.01</v>
      </c>
      <c r="E220" s="578">
        <v>0.01</v>
      </c>
      <c r="F220" s="546">
        <v>42264.772222222222</v>
      </c>
      <c r="G220" s="578">
        <v>1.5822400000000001</v>
      </c>
      <c r="H220" s="546">
        <v>42264.772222222222</v>
      </c>
      <c r="I220" s="578">
        <v>1.5822400000000001</v>
      </c>
      <c r="J220" s="546">
        <v>42264.837500000001</v>
      </c>
      <c r="K220" s="578">
        <v>1.5843799999999999</v>
      </c>
      <c r="L220" s="578">
        <v>0</v>
      </c>
      <c r="M220" s="578">
        <v>21.399999999997817</v>
      </c>
      <c r="N220" s="578">
        <v>1.48</v>
      </c>
      <c r="O220" s="579">
        <v>6.5277777779556345E-2</v>
      </c>
      <c r="P220" s="548"/>
      <c r="Q220" s="548"/>
      <c r="R220" s="548"/>
    </row>
    <row r="221" spans="1:18" s="578" customFormat="1">
      <c r="A221" s="578">
        <v>220</v>
      </c>
      <c r="B221" s="578" t="s">
        <v>96</v>
      </c>
      <c r="C221" s="578">
        <v>1</v>
      </c>
      <c r="D221" s="578">
        <v>0.01</v>
      </c>
      <c r="E221" s="578">
        <v>0.01</v>
      </c>
      <c r="F221" s="546">
        <v>42264.895833333336</v>
      </c>
      <c r="G221" s="578">
        <v>1.58647</v>
      </c>
      <c r="H221" s="546">
        <v>42264.895833333336</v>
      </c>
      <c r="I221" s="578">
        <v>1.58647</v>
      </c>
      <c r="J221" s="546">
        <v>42264.908333333333</v>
      </c>
      <c r="K221" s="578">
        <v>1.5886100000000001</v>
      </c>
      <c r="L221" s="578">
        <v>0</v>
      </c>
      <c r="M221" s="578">
        <v>21.399999999999636</v>
      </c>
      <c r="N221" s="578">
        <v>1.48</v>
      </c>
      <c r="O221" s="579">
        <v>1.2499999997089617E-2</v>
      </c>
      <c r="P221" s="548"/>
      <c r="Q221" s="548"/>
      <c r="R221" s="548"/>
    </row>
    <row r="222" spans="1:18" s="578" customFormat="1">
      <c r="A222" s="578">
        <v>221</v>
      </c>
      <c r="B222" s="578" t="s">
        <v>97</v>
      </c>
      <c r="C222" s="578">
        <v>1</v>
      </c>
      <c r="D222" s="578">
        <v>0.01</v>
      </c>
      <c r="E222" s="578">
        <v>0.01</v>
      </c>
      <c r="F222" s="546">
        <v>42265.354861111111</v>
      </c>
      <c r="G222" s="578">
        <v>1.57928</v>
      </c>
      <c r="H222" s="546">
        <v>42265.354861111111</v>
      </c>
      <c r="I222" s="578">
        <v>1.57928</v>
      </c>
      <c r="J222" s="546">
        <v>42265.362500000003</v>
      </c>
      <c r="K222" s="578">
        <v>1.57714</v>
      </c>
      <c r="L222" s="578">
        <v>0</v>
      </c>
      <c r="M222" s="578">
        <v>21.399999999999636</v>
      </c>
      <c r="N222" s="578">
        <v>1.48</v>
      </c>
      <c r="O222" s="579">
        <v>7.6388888919609599E-3</v>
      </c>
      <c r="P222" s="548"/>
      <c r="Q222" s="548"/>
      <c r="R222" s="548"/>
    </row>
    <row r="223" spans="1:18" s="578" customFormat="1">
      <c r="A223" s="578">
        <v>222</v>
      </c>
      <c r="B223" s="578" t="s">
        <v>96</v>
      </c>
      <c r="C223" s="578">
        <v>1</v>
      </c>
      <c r="D223" s="578">
        <v>0.01</v>
      </c>
      <c r="E223" s="578">
        <v>0.01</v>
      </c>
      <c r="F223" s="546">
        <v>42265.407638888886</v>
      </c>
      <c r="G223" s="578">
        <v>1.57708</v>
      </c>
      <c r="H223" s="546">
        <v>42265.407638888886</v>
      </c>
      <c r="I223" s="578">
        <v>1.57708</v>
      </c>
      <c r="J223" s="546">
        <v>42265.417361111111</v>
      </c>
      <c r="K223" s="578">
        <v>1.5792200000000001</v>
      </c>
      <c r="L223" s="578">
        <v>0</v>
      </c>
      <c r="M223" s="578">
        <v>21.399999999999636</v>
      </c>
      <c r="N223" s="578">
        <v>1.48</v>
      </c>
      <c r="O223" s="579">
        <v>9.7222222248092294E-3</v>
      </c>
      <c r="P223" s="548"/>
      <c r="Q223" s="548"/>
      <c r="R223" s="548"/>
    </row>
    <row r="224" spans="1:18" s="578" customFormat="1">
      <c r="A224" s="578">
        <v>223</v>
      </c>
      <c r="B224" s="578" t="s">
        <v>96</v>
      </c>
      <c r="C224" s="578">
        <v>2</v>
      </c>
      <c r="D224" s="578">
        <v>0.01</v>
      </c>
      <c r="E224" s="578">
        <v>0.02</v>
      </c>
      <c r="F224" s="546">
        <v>42265.697916666664</v>
      </c>
      <c r="G224" s="578">
        <v>1.5746199999999999</v>
      </c>
      <c r="H224" s="546">
        <v>42265.824999999997</v>
      </c>
      <c r="I224" s="578">
        <v>1.5712999999999999</v>
      </c>
      <c r="J224" s="546">
        <v>42265.884722222225</v>
      </c>
      <c r="K224" s="578">
        <v>1.5750999999999999</v>
      </c>
      <c r="L224" s="578">
        <v>33.199999999998909</v>
      </c>
      <c r="M224" s="578">
        <v>38</v>
      </c>
      <c r="N224" s="578">
        <v>2.95</v>
      </c>
      <c r="O224" s="579">
        <v>0.18680555556056788</v>
      </c>
      <c r="P224" s="548"/>
      <c r="Q224" s="548"/>
      <c r="R224" s="548"/>
    </row>
    <row r="225" spans="1:18" s="578" customFormat="1">
      <c r="A225" s="578">
        <v>224</v>
      </c>
      <c r="B225" s="578" t="s">
        <v>97</v>
      </c>
      <c r="C225" s="578">
        <v>1</v>
      </c>
      <c r="D225" s="578">
        <v>0.01</v>
      </c>
      <c r="E225" s="578">
        <v>0.01</v>
      </c>
      <c r="F225" s="546">
        <v>42265.793055555558</v>
      </c>
      <c r="G225" s="578">
        <v>1.5722499999999999</v>
      </c>
      <c r="H225" s="546">
        <v>42265.793055555558</v>
      </c>
      <c r="I225" s="578">
        <v>1.5722499999999999</v>
      </c>
      <c r="J225" s="546">
        <v>42265.898611111108</v>
      </c>
      <c r="K225" s="578">
        <v>1.5701099999999999</v>
      </c>
      <c r="L225" s="578">
        <v>0</v>
      </c>
      <c r="M225" s="578">
        <v>21.400000000001455</v>
      </c>
      <c r="N225" s="578">
        <v>1.48</v>
      </c>
      <c r="O225" s="579">
        <v>0.10555555555038154</v>
      </c>
      <c r="P225" s="548"/>
      <c r="Q225" s="548"/>
      <c r="R225" s="548"/>
    </row>
    <row r="226" spans="1:18" s="578" customFormat="1">
      <c r="A226" s="578">
        <v>225</v>
      </c>
      <c r="B226" s="578" t="s">
        <v>96</v>
      </c>
      <c r="C226" s="578">
        <v>1</v>
      </c>
      <c r="D226" s="578">
        <v>0.01</v>
      </c>
      <c r="E226" s="578">
        <v>0.01</v>
      </c>
      <c r="F226" s="546">
        <v>42268.396527777775</v>
      </c>
      <c r="G226" s="578">
        <v>1.57633</v>
      </c>
      <c r="H226" s="546">
        <v>42268.396527777775</v>
      </c>
      <c r="I226" s="578">
        <v>1.57633</v>
      </c>
      <c r="J226" s="546">
        <v>42268.418749999997</v>
      </c>
      <c r="K226" s="578">
        <v>1.57847</v>
      </c>
      <c r="L226" s="578">
        <v>0</v>
      </c>
      <c r="M226" s="578">
        <v>21.400000000001455</v>
      </c>
      <c r="N226" s="578">
        <v>1.48</v>
      </c>
      <c r="O226" s="579">
        <v>2.2222222221898846E-2</v>
      </c>
      <c r="P226" s="548"/>
      <c r="Q226" s="548"/>
      <c r="R226" s="548"/>
    </row>
    <row r="227" spans="1:18" s="578" customFormat="1">
      <c r="A227" s="578">
        <v>226</v>
      </c>
      <c r="B227" s="578" t="s">
        <v>97</v>
      </c>
      <c r="C227" s="578">
        <v>2</v>
      </c>
      <c r="D227" s="578">
        <v>0.01</v>
      </c>
      <c r="E227" s="578">
        <v>0.02</v>
      </c>
      <c r="F227" s="546">
        <v>42268.614583333336</v>
      </c>
      <c r="G227" s="578">
        <v>1.5683100000000001</v>
      </c>
      <c r="H227" s="546">
        <v>42268.649305555555</v>
      </c>
      <c r="I227" s="578">
        <v>1.5735300000000001</v>
      </c>
      <c r="J227" s="546">
        <v>42268.681944444441</v>
      </c>
      <c r="K227" s="578">
        <v>1.5687800000000001</v>
      </c>
      <c r="L227" s="578">
        <v>52.200000000000728</v>
      </c>
      <c r="M227" s="578">
        <v>47.5</v>
      </c>
      <c r="N227" s="578">
        <v>2.96</v>
      </c>
      <c r="O227" s="579">
        <v>6.7361111105128657E-2</v>
      </c>
      <c r="P227" s="548"/>
      <c r="Q227" s="548"/>
      <c r="R227" s="548"/>
    </row>
    <row r="228" spans="1:18" s="578" customFormat="1">
      <c r="A228" s="578">
        <v>227</v>
      </c>
      <c r="B228" s="578" t="s">
        <v>97</v>
      </c>
      <c r="C228" s="578">
        <v>1</v>
      </c>
      <c r="D228" s="578">
        <v>0.01</v>
      </c>
      <c r="E228" s="578">
        <v>0.01</v>
      </c>
      <c r="F228" s="546">
        <v>42269.146527777775</v>
      </c>
      <c r="G228" s="578">
        <v>1.56873</v>
      </c>
      <c r="H228" s="546">
        <v>42269.146527777775</v>
      </c>
      <c r="I228" s="578">
        <v>1.56873</v>
      </c>
      <c r="J228" s="546">
        <v>42269.331944444442</v>
      </c>
      <c r="K228" s="578">
        <v>1.5665899999999999</v>
      </c>
      <c r="L228" s="578">
        <v>0</v>
      </c>
      <c r="M228" s="578">
        <v>21.399999999999636</v>
      </c>
      <c r="N228" s="578">
        <v>1.47</v>
      </c>
      <c r="O228" s="579">
        <v>0.18541666666715173</v>
      </c>
      <c r="P228" s="548"/>
      <c r="Q228" s="548"/>
      <c r="R228" s="548"/>
    </row>
    <row r="229" spans="1:18" s="578" customFormat="1">
      <c r="A229" s="578">
        <v>228</v>
      </c>
      <c r="B229" s="578" t="s">
        <v>97</v>
      </c>
      <c r="C229" s="578">
        <v>1</v>
      </c>
      <c r="D229" s="578">
        <v>0.01</v>
      </c>
      <c r="E229" s="578">
        <v>0.01</v>
      </c>
      <c r="F229" s="546">
        <v>42269.697916666664</v>
      </c>
      <c r="G229" s="578">
        <v>1.5759799999999999</v>
      </c>
      <c r="H229" s="546">
        <v>42269.697916666664</v>
      </c>
      <c r="I229" s="578">
        <v>1.5759799999999999</v>
      </c>
      <c r="J229" s="546">
        <v>42269.743750000001</v>
      </c>
      <c r="K229" s="578">
        <v>1.5738399999999999</v>
      </c>
      <c r="L229" s="578">
        <v>0</v>
      </c>
      <c r="M229" s="578">
        <v>21.399999999999636</v>
      </c>
      <c r="N229" s="578">
        <v>1.48</v>
      </c>
      <c r="O229" s="579">
        <v>4.5833333337213844E-2</v>
      </c>
      <c r="P229" s="548"/>
      <c r="Q229" s="548"/>
      <c r="R229" s="548"/>
    </row>
    <row r="230" spans="1:18" s="578" customFormat="1">
      <c r="A230" s="578">
        <v>229</v>
      </c>
      <c r="B230" s="578" t="s">
        <v>97</v>
      </c>
      <c r="C230" s="578">
        <v>1</v>
      </c>
      <c r="D230" s="578">
        <v>0.01</v>
      </c>
      <c r="E230" s="578">
        <v>0.01</v>
      </c>
      <c r="F230" s="546">
        <v>42270.356249999997</v>
      </c>
      <c r="G230" s="578">
        <v>1.5794299999999999</v>
      </c>
      <c r="H230" s="546">
        <v>42270.356249999997</v>
      </c>
      <c r="I230" s="578">
        <v>1.5794299999999999</v>
      </c>
      <c r="J230" s="546">
        <v>42270.446527777778</v>
      </c>
      <c r="K230" s="578">
        <v>1.5772900000000001</v>
      </c>
      <c r="L230" s="578">
        <v>0</v>
      </c>
      <c r="M230" s="578">
        <v>21.399999999997817</v>
      </c>
      <c r="N230" s="578">
        <v>1.48</v>
      </c>
      <c r="O230" s="579">
        <v>9.0277777781011537E-2</v>
      </c>
      <c r="P230" s="548"/>
      <c r="Q230" s="548"/>
      <c r="R230" s="548"/>
    </row>
    <row r="231" spans="1:18" s="578" customFormat="1">
      <c r="A231" s="578">
        <v>230</v>
      </c>
      <c r="B231" s="578" t="s">
        <v>97</v>
      </c>
      <c r="C231" s="578">
        <v>7</v>
      </c>
      <c r="D231" s="578">
        <v>0.28000000000000003</v>
      </c>
      <c r="E231" s="578">
        <v>0.45</v>
      </c>
      <c r="F231" s="546">
        <v>42270.447916666664</v>
      </c>
      <c r="G231" s="578">
        <v>1.5768</v>
      </c>
      <c r="H231" s="546">
        <v>42271.625</v>
      </c>
      <c r="I231" s="578">
        <v>1.61568</v>
      </c>
      <c r="J231" s="546">
        <v>42271.771527777775</v>
      </c>
      <c r="K231" s="578">
        <v>1.6051599999999999</v>
      </c>
      <c r="L231" s="578">
        <v>388.79999999999927</v>
      </c>
      <c r="M231" s="578">
        <v>105.20000000000073</v>
      </c>
      <c r="N231" s="578">
        <v>122.77999999999999</v>
      </c>
      <c r="O231" s="579">
        <v>1.3236111111109494</v>
      </c>
      <c r="P231" s="548"/>
      <c r="Q231" s="548"/>
      <c r="R231" s="548"/>
    </row>
    <row r="232" spans="1:18" s="578" customFormat="1">
      <c r="A232" s="578">
        <v>231</v>
      </c>
      <c r="B232" s="578" t="s">
        <v>96</v>
      </c>
      <c r="C232" s="578">
        <v>1</v>
      </c>
      <c r="D232" s="578">
        <v>0.01</v>
      </c>
      <c r="E232" s="578">
        <v>0.01</v>
      </c>
      <c r="F232" s="546">
        <v>42270.84375</v>
      </c>
      <c r="G232" s="578">
        <v>1.59836</v>
      </c>
      <c r="H232" s="546">
        <v>42270.84375</v>
      </c>
      <c r="I232" s="578">
        <v>1.59836</v>
      </c>
      <c r="J232" s="546">
        <v>42270.859027777777</v>
      </c>
      <c r="K232" s="578">
        <v>1.6005</v>
      </c>
      <c r="L232" s="578">
        <v>0</v>
      </c>
      <c r="M232" s="578">
        <v>21.399999999999636</v>
      </c>
      <c r="N232" s="578">
        <v>1.48</v>
      </c>
      <c r="O232" s="579">
        <v>1.5277777776645962E-2</v>
      </c>
      <c r="P232" s="548"/>
      <c r="Q232" s="548"/>
      <c r="R232" s="548"/>
    </row>
    <row r="233" spans="1:18" s="578" customFormat="1">
      <c r="A233" s="578">
        <v>232</v>
      </c>
      <c r="B233" s="578" t="s">
        <v>96</v>
      </c>
      <c r="C233" s="578">
        <v>1</v>
      </c>
      <c r="D233" s="578">
        <v>0.01</v>
      </c>
      <c r="E233" s="578">
        <v>0.01</v>
      </c>
      <c r="F233" s="546">
        <v>42271.219444444447</v>
      </c>
      <c r="G233" s="578">
        <v>1.60015</v>
      </c>
      <c r="H233" s="546">
        <v>42271.219444444447</v>
      </c>
      <c r="I233" s="578">
        <v>1.60015</v>
      </c>
      <c r="J233" s="546">
        <v>42271.357638888891</v>
      </c>
      <c r="K233" s="578">
        <v>1.60229</v>
      </c>
      <c r="L233" s="578">
        <v>0</v>
      </c>
      <c r="M233" s="578">
        <v>21.399999999999636</v>
      </c>
      <c r="N233" s="578">
        <v>1.48</v>
      </c>
      <c r="O233" s="579">
        <v>0.13819444444379769</v>
      </c>
      <c r="P233" s="548"/>
      <c r="Q233" s="548"/>
      <c r="R233" s="548"/>
    </row>
    <row r="234" spans="1:18" s="578" customFormat="1">
      <c r="A234" s="578">
        <v>233</v>
      </c>
      <c r="B234" s="578" t="s">
        <v>97</v>
      </c>
      <c r="C234" s="578">
        <v>1</v>
      </c>
      <c r="D234" s="578">
        <v>0.01</v>
      </c>
      <c r="E234" s="578">
        <v>0.01</v>
      </c>
      <c r="F234" s="546">
        <v>42271.771527777775</v>
      </c>
      <c r="G234" s="578">
        <v>1.60494</v>
      </c>
      <c r="H234" s="546">
        <v>42271.771527777775</v>
      </c>
      <c r="I234" s="578">
        <v>1.60494</v>
      </c>
      <c r="J234" s="546">
        <v>42271.814583333333</v>
      </c>
      <c r="K234" s="578">
        <v>1.6028</v>
      </c>
      <c r="L234" s="578">
        <v>0</v>
      </c>
      <c r="M234" s="578">
        <v>21.399999999999636</v>
      </c>
      <c r="N234" s="578">
        <v>1.48</v>
      </c>
      <c r="O234" s="579">
        <v>4.3055555557657499E-2</v>
      </c>
      <c r="P234" s="548"/>
      <c r="Q234" s="548"/>
      <c r="R234" s="548"/>
    </row>
    <row r="235" spans="1:18" s="578" customFormat="1">
      <c r="A235" s="578">
        <v>234</v>
      </c>
      <c r="B235" s="578" t="s">
        <v>96</v>
      </c>
      <c r="C235" s="578">
        <v>1</v>
      </c>
      <c r="D235" s="578">
        <v>0.01</v>
      </c>
      <c r="E235" s="578">
        <v>0.01</v>
      </c>
      <c r="F235" s="546">
        <v>42271.875694444447</v>
      </c>
      <c r="G235" s="578">
        <v>1.5955699999999999</v>
      </c>
      <c r="H235" s="546">
        <v>42271.875694444447</v>
      </c>
      <c r="I235" s="578">
        <v>1.5955699999999999</v>
      </c>
      <c r="J235" s="546">
        <v>42271.881944444445</v>
      </c>
      <c r="K235" s="578">
        <v>1.59771</v>
      </c>
      <c r="L235" s="578">
        <v>0</v>
      </c>
      <c r="M235" s="578">
        <v>21.400000000001455</v>
      </c>
      <c r="N235" s="578">
        <v>1.48</v>
      </c>
      <c r="O235" s="579">
        <v>6.2499999985448085E-3</v>
      </c>
      <c r="P235" s="548"/>
      <c r="Q235" s="548"/>
      <c r="R235" s="548"/>
    </row>
    <row r="236" spans="1:18" s="578" customFormat="1">
      <c r="A236" s="578">
        <v>235</v>
      </c>
      <c r="B236" s="578" t="s">
        <v>97</v>
      </c>
      <c r="C236" s="578">
        <v>1</v>
      </c>
      <c r="D236" s="578">
        <v>0.01</v>
      </c>
      <c r="E236" s="578">
        <v>0.01</v>
      </c>
      <c r="F236" s="546">
        <v>42272.375694444447</v>
      </c>
      <c r="G236" s="578">
        <v>1.5860099999999999</v>
      </c>
      <c r="H236" s="546">
        <v>42272.375694444447</v>
      </c>
      <c r="I236" s="578">
        <v>1.5860099999999999</v>
      </c>
      <c r="J236" s="546">
        <v>42272.38958333333</v>
      </c>
      <c r="K236" s="578">
        <v>1.5838699999999999</v>
      </c>
      <c r="L236" s="578">
        <v>0</v>
      </c>
      <c r="M236" s="578">
        <v>21.399999999999636</v>
      </c>
      <c r="N236" s="578">
        <v>1.48</v>
      </c>
      <c r="O236" s="579">
        <v>1.3888888883229811E-2</v>
      </c>
      <c r="P236" s="548"/>
      <c r="Q236" s="548"/>
      <c r="R236" s="548"/>
    </row>
    <row r="237" spans="1:18" s="578" customFormat="1">
      <c r="A237" s="578">
        <v>236</v>
      </c>
      <c r="B237" s="578" t="s">
        <v>96</v>
      </c>
      <c r="C237" s="578">
        <v>1</v>
      </c>
      <c r="D237" s="578">
        <v>0.01</v>
      </c>
      <c r="E237" s="578">
        <v>0.01</v>
      </c>
      <c r="F237" s="546">
        <v>42272.490277777775</v>
      </c>
      <c r="G237" s="578">
        <v>1.59198</v>
      </c>
      <c r="H237" s="546">
        <v>42272.490277777775</v>
      </c>
      <c r="I237" s="578">
        <v>1.59198</v>
      </c>
      <c r="J237" s="546">
        <v>42272.508333333331</v>
      </c>
      <c r="K237" s="578">
        <v>1.59412</v>
      </c>
      <c r="L237" s="578">
        <v>0</v>
      </c>
      <c r="M237" s="578">
        <v>21.399999999999636</v>
      </c>
      <c r="N237" s="578">
        <v>1.48</v>
      </c>
      <c r="O237" s="579">
        <v>1.8055555556202307E-2</v>
      </c>
      <c r="P237" s="548"/>
      <c r="Q237" s="548"/>
      <c r="R237" s="548"/>
    </row>
    <row r="238" spans="1:18" s="578" customFormat="1">
      <c r="A238" s="578">
        <v>237</v>
      </c>
      <c r="B238" s="578" t="s">
        <v>97</v>
      </c>
      <c r="C238" s="578">
        <v>1</v>
      </c>
      <c r="D238" s="578">
        <v>0.01</v>
      </c>
      <c r="E238" s="578">
        <v>0.01</v>
      </c>
      <c r="F238" s="546">
        <v>42272.532638888886</v>
      </c>
      <c r="G238" s="578">
        <v>1.5951</v>
      </c>
      <c r="H238" s="546">
        <v>42272.532638888886</v>
      </c>
      <c r="I238" s="578">
        <v>1.5951</v>
      </c>
      <c r="J238" s="546">
        <v>42272.574305555558</v>
      </c>
      <c r="K238" s="578">
        <v>1.5929599999999999</v>
      </c>
      <c r="L238" s="578">
        <v>0</v>
      </c>
      <c r="M238" s="578">
        <v>21.400000000001455</v>
      </c>
      <c r="N238" s="578">
        <v>1.48</v>
      </c>
      <c r="O238" s="579">
        <v>4.1666666671517305E-2</v>
      </c>
      <c r="P238" s="548"/>
      <c r="Q238" s="548"/>
      <c r="R238" s="548"/>
    </row>
    <row r="239" spans="1:18" s="578" customFormat="1">
      <c r="A239" s="578">
        <v>238</v>
      </c>
      <c r="B239" s="578" t="s">
        <v>97</v>
      </c>
      <c r="C239" s="578">
        <v>1</v>
      </c>
      <c r="D239" s="578">
        <v>0.01</v>
      </c>
      <c r="E239" s="578">
        <v>0.01</v>
      </c>
      <c r="F239" s="546">
        <v>42272.584722222222</v>
      </c>
      <c r="G239" s="578">
        <v>1.5918399999999999</v>
      </c>
      <c r="H239" s="546">
        <v>42272.584722222222</v>
      </c>
      <c r="I239" s="578">
        <v>1.5918399999999999</v>
      </c>
      <c r="J239" s="546">
        <v>42272.589583333334</v>
      </c>
      <c r="K239" s="578">
        <v>1.5896999999999999</v>
      </c>
      <c r="L239" s="578">
        <v>0</v>
      </c>
      <c r="M239" s="578">
        <v>21.400000000001455</v>
      </c>
      <c r="N239" s="578">
        <v>1.48</v>
      </c>
      <c r="O239" s="579">
        <v>4.8611111124046147E-3</v>
      </c>
      <c r="P239" s="548"/>
      <c r="Q239" s="548"/>
      <c r="R239" s="548"/>
    </row>
    <row r="240" spans="1:18" s="578" customFormat="1">
      <c r="A240" s="578">
        <v>239</v>
      </c>
      <c r="B240" s="578" t="s">
        <v>96</v>
      </c>
      <c r="C240" s="578">
        <v>1</v>
      </c>
      <c r="D240" s="578">
        <v>0.01</v>
      </c>
      <c r="E240" s="578">
        <v>0.01</v>
      </c>
      <c r="F240" s="546">
        <v>42272.604166666664</v>
      </c>
      <c r="G240" s="578">
        <v>1.5916300000000001</v>
      </c>
      <c r="H240" s="546">
        <v>42272.604166666664</v>
      </c>
      <c r="I240" s="578">
        <v>1.5916300000000001</v>
      </c>
      <c r="J240" s="546">
        <v>42272.652777777781</v>
      </c>
      <c r="K240" s="578">
        <v>1.5937699999999999</v>
      </c>
      <c r="L240" s="578">
        <v>0</v>
      </c>
      <c r="M240" s="578">
        <v>21.399999999997817</v>
      </c>
      <c r="N240" s="578">
        <v>1.48</v>
      </c>
      <c r="O240" s="579">
        <v>4.8611111116770189E-2</v>
      </c>
      <c r="P240" s="548"/>
      <c r="Q240" s="548"/>
      <c r="R240" s="548"/>
    </row>
    <row r="241" spans="1:18" s="578" customFormat="1">
      <c r="A241" s="578">
        <v>240</v>
      </c>
      <c r="B241" s="578" t="s">
        <v>97</v>
      </c>
      <c r="C241" s="578">
        <v>5</v>
      </c>
      <c r="D241" s="578">
        <v>0.04</v>
      </c>
      <c r="E241" s="578">
        <v>0.09</v>
      </c>
      <c r="F241" s="546">
        <v>42275.594444444447</v>
      </c>
      <c r="G241" s="578">
        <v>1.5965199999999999</v>
      </c>
      <c r="H241" s="546">
        <v>42276.177083333336</v>
      </c>
      <c r="I241" s="578">
        <v>1.61741</v>
      </c>
      <c r="J241" s="546">
        <v>42276.57916666667</v>
      </c>
      <c r="K241" s="578">
        <v>1.6068899999999999</v>
      </c>
      <c r="L241" s="578">
        <v>208.90000000000146</v>
      </c>
      <c r="M241" s="578">
        <v>105.20000000000073</v>
      </c>
      <c r="N241" s="578">
        <v>17.91</v>
      </c>
      <c r="O241" s="579">
        <v>0.98472222222335404</v>
      </c>
      <c r="P241" s="548"/>
      <c r="Q241" s="548"/>
      <c r="R241" s="548"/>
    </row>
    <row r="242" spans="1:18" s="578" customFormat="1">
      <c r="A242" s="578">
        <v>241</v>
      </c>
      <c r="B242" s="578" t="s">
        <v>96</v>
      </c>
      <c r="C242" s="578">
        <v>1</v>
      </c>
      <c r="D242" s="578">
        <v>0.01</v>
      </c>
      <c r="E242" s="578">
        <v>0.01</v>
      </c>
      <c r="F242" s="546">
        <v>42276.553472222222</v>
      </c>
      <c r="G242" s="578">
        <v>1.6101000000000001</v>
      </c>
      <c r="H242" s="546">
        <v>42276.553472222222</v>
      </c>
      <c r="I242" s="578">
        <v>1.6101000000000001</v>
      </c>
      <c r="J242" s="546">
        <v>42276.779861111114</v>
      </c>
      <c r="K242" s="578">
        <v>1.6122399999999999</v>
      </c>
      <c r="L242" s="578">
        <v>0</v>
      </c>
      <c r="M242" s="578">
        <v>21.399999999999636</v>
      </c>
      <c r="N242" s="578">
        <v>1.48</v>
      </c>
      <c r="O242" s="579">
        <v>0.22638888889196096</v>
      </c>
      <c r="P242" s="548"/>
      <c r="Q242" s="548"/>
      <c r="R242" s="548"/>
    </row>
    <row r="243" spans="1:18" s="578" customFormat="1">
      <c r="A243" s="578">
        <v>242</v>
      </c>
      <c r="B243" s="578" t="s">
        <v>97</v>
      </c>
      <c r="C243" s="578">
        <v>2</v>
      </c>
      <c r="D243" s="578">
        <v>0.01</v>
      </c>
      <c r="E243" s="578">
        <v>0.02</v>
      </c>
      <c r="F243" s="546">
        <v>42276.760416666664</v>
      </c>
      <c r="G243" s="578">
        <v>1.6074999999999999</v>
      </c>
      <c r="H243" s="546">
        <v>42276.881249999999</v>
      </c>
      <c r="I243" s="578">
        <v>1.6127100000000001</v>
      </c>
      <c r="J243" s="546">
        <v>42277.045138888891</v>
      </c>
      <c r="K243" s="578">
        <v>1.6079699999999999</v>
      </c>
      <c r="L243" s="578">
        <v>52.100000000000364</v>
      </c>
      <c r="M243" s="578">
        <v>47.400000000001455</v>
      </c>
      <c r="N243" s="578">
        <v>2.96</v>
      </c>
      <c r="O243" s="579">
        <v>0.28472222222626442</v>
      </c>
      <c r="P243" s="548"/>
      <c r="Q243" s="548"/>
      <c r="R243" s="548"/>
    </row>
    <row r="244" spans="1:18" s="578" customFormat="1">
      <c r="A244" s="578">
        <v>243</v>
      </c>
      <c r="B244" s="578" t="s">
        <v>96</v>
      </c>
      <c r="C244" s="578">
        <v>6</v>
      </c>
      <c r="D244" s="578">
        <v>0.08</v>
      </c>
      <c r="E244" s="578">
        <v>0.16999999999999998</v>
      </c>
      <c r="F244" s="546">
        <v>42276.918749999997</v>
      </c>
      <c r="G244" s="578">
        <v>1.60985</v>
      </c>
      <c r="H244" s="546">
        <v>42278.259027777778</v>
      </c>
      <c r="I244" s="578">
        <v>1.58036</v>
      </c>
      <c r="J244" s="546">
        <v>42278.75</v>
      </c>
      <c r="K244" s="578">
        <v>1.5920799999999999</v>
      </c>
      <c r="L244" s="578">
        <v>294.89999999999964</v>
      </c>
      <c r="M244" s="578">
        <v>117.19999999999891</v>
      </c>
      <c r="N244" s="578">
        <v>40.179999999999993</v>
      </c>
      <c r="O244" s="579">
        <v>1.8312500000029104</v>
      </c>
      <c r="P244" s="548"/>
      <c r="Q244" s="548"/>
      <c r="R244" s="548"/>
    </row>
    <row r="245" spans="1:18" s="578" customFormat="1">
      <c r="A245" s="578">
        <v>244</v>
      </c>
      <c r="B245" s="578" t="s">
        <v>97</v>
      </c>
      <c r="C245" s="578">
        <v>1</v>
      </c>
      <c r="D245" s="578">
        <v>0.01</v>
      </c>
      <c r="E245" s="578">
        <v>0.01</v>
      </c>
      <c r="F245" s="546">
        <v>42277.427777777775</v>
      </c>
      <c r="G245" s="578">
        <v>1.60056</v>
      </c>
      <c r="H245" s="546">
        <v>42277.427777777775</v>
      </c>
      <c r="I245" s="578">
        <v>1.60056</v>
      </c>
      <c r="J245" s="546">
        <v>42277.438194444447</v>
      </c>
      <c r="K245" s="578">
        <v>1.59842</v>
      </c>
      <c r="L245" s="578">
        <v>0</v>
      </c>
      <c r="M245" s="578">
        <v>21.400000000001455</v>
      </c>
      <c r="N245" s="578">
        <v>1.48</v>
      </c>
      <c r="O245" s="579">
        <v>1.0416666671517305E-2</v>
      </c>
      <c r="P245" s="548"/>
      <c r="Q245" s="548"/>
      <c r="R245" s="548"/>
    </row>
    <row r="246" spans="1:18" s="578" customFormat="1">
      <c r="A246" s="578">
        <v>245</v>
      </c>
      <c r="B246" s="578" t="s">
        <v>97</v>
      </c>
      <c r="C246" s="578">
        <v>1</v>
      </c>
      <c r="D246" s="578">
        <v>0.01</v>
      </c>
      <c r="E246" s="578">
        <v>0.01</v>
      </c>
      <c r="F246" s="546">
        <v>42279.09375</v>
      </c>
      <c r="G246" s="578">
        <v>1.58856</v>
      </c>
      <c r="H246" s="546">
        <v>42279.09375</v>
      </c>
      <c r="I246" s="578">
        <v>1.58856</v>
      </c>
      <c r="J246" s="546">
        <v>42279.145833333336</v>
      </c>
      <c r="K246" s="578">
        <v>1.5864199999999999</v>
      </c>
      <c r="L246" s="578">
        <v>0</v>
      </c>
      <c r="M246" s="578">
        <v>21.400000000001455</v>
      </c>
      <c r="N246" s="578">
        <v>1.48</v>
      </c>
      <c r="O246" s="579">
        <v>5.2083333335758653E-2</v>
      </c>
      <c r="P246" s="548"/>
      <c r="Q246" s="548"/>
      <c r="R246" s="548"/>
    </row>
    <row r="247" spans="1:18" s="578" customFormat="1">
      <c r="A247" s="578">
        <v>246</v>
      </c>
      <c r="B247" s="578" t="s">
        <v>97</v>
      </c>
      <c r="C247" s="578">
        <v>1</v>
      </c>
      <c r="D247" s="578">
        <v>0.01</v>
      </c>
      <c r="E247" s="578">
        <v>0.01</v>
      </c>
      <c r="F247" s="546">
        <v>42279.65625</v>
      </c>
      <c r="G247" s="578">
        <v>1.6083400000000001</v>
      </c>
      <c r="H247" s="546">
        <v>42279.65625</v>
      </c>
      <c r="I247" s="578">
        <v>1.6083400000000001</v>
      </c>
      <c r="J247" s="546">
        <v>42279.677083333336</v>
      </c>
      <c r="K247" s="578">
        <v>1.6062000000000001</v>
      </c>
      <c r="L247" s="578">
        <v>0</v>
      </c>
      <c r="M247" s="578">
        <v>21.400000000001455</v>
      </c>
      <c r="N247" s="578">
        <v>1.48</v>
      </c>
      <c r="O247" s="579">
        <v>2.0833333335758653E-2</v>
      </c>
      <c r="P247" s="548"/>
      <c r="Q247" s="548"/>
      <c r="R247" s="548"/>
    </row>
    <row r="248" spans="1:18" s="578" customFormat="1">
      <c r="A248" s="578">
        <v>247</v>
      </c>
      <c r="B248" s="578" t="s">
        <v>96</v>
      </c>
      <c r="C248" s="578">
        <v>1</v>
      </c>
      <c r="D248" s="578">
        <v>0.01</v>
      </c>
      <c r="E248" s="578">
        <v>0.01</v>
      </c>
      <c r="F248" s="546">
        <v>42279.71875</v>
      </c>
      <c r="G248" s="578">
        <v>1.6016900000000001</v>
      </c>
      <c r="H248" s="546">
        <v>42279.71875</v>
      </c>
      <c r="I248" s="578">
        <v>1.6016900000000001</v>
      </c>
      <c r="J248" s="546">
        <v>42279.745138888888</v>
      </c>
      <c r="K248" s="578">
        <v>1.6038300000000001</v>
      </c>
      <c r="L248" s="578">
        <v>0</v>
      </c>
      <c r="M248" s="578">
        <v>21.399999999999636</v>
      </c>
      <c r="N248" s="578">
        <v>1.48</v>
      </c>
      <c r="O248" s="579">
        <v>2.6388888887595385E-2</v>
      </c>
      <c r="P248" s="548"/>
      <c r="Q248" s="548"/>
      <c r="R248" s="548"/>
    </row>
    <row r="249" spans="1:18" s="578" customFormat="1">
      <c r="A249" s="578">
        <v>248</v>
      </c>
      <c r="B249" s="578" t="s">
        <v>97</v>
      </c>
      <c r="C249" s="578">
        <v>1</v>
      </c>
      <c r="D249" s="578">
        <v>0.01</v>
      </c>
      <c r="E249" s="578">
        <v>0.01</v>
      </c>
      <c r="F249" s="546">
        <v>42282.783333333333</v>
      </c>
      <c r="G249" s="578">
        <v>1.57826</v>
      </c>
      <c r="H249" s="546">
        <v>42282.783333333333</v>
      </c>
      <c r="I249" s="578">
        <v>1.57826</v>
      </c>
      <c r="J249" s="546">
        <v>42282.843055555553</v>
      </c>
      <c r="K249" s="578">
        <v>1.57612</v>
      </c>
      <c r="L249" s="578">
        <v>0</v>
      </c>
      <c r="M249" s="578">
        <v>21.400000000001455</v>
      </c>
      <c r="N249" s="578">
        <v>1.48</v>
      </c>
      <c r="O249" s="579">
        <v>5.9722222220443655E-2</v>
      </c>
      <c r="P249" s="548"/>
      <c r="Q249" s="548"/>
      <c r="R249" s="548"/>
    </row>
    <row r="250" spans="1:18" s="578" customFormat="1">
      <c r="A250" s="578">
        <v>249</v>
      </c>
      <c r="B250" s="578" t="s">
        <v>96</v>
      </c>
      <c r="C250" s="578">
        <v>1</v>
      </c>
      <c r="D250" s="578">
        <v>0.01</v>
      </c>
      <c r="E250" s="578">
        <v>0.01</v>
      </c>
      <c r="F250" s="546">
        <v>42283.395833333336</v>
      </c>
      <c r="G250" s="578">
        <v>1.57667</v>
      </c>
      <c r="H250" s="546">
        <v>42283.395833333336</v>
      </c>
      <c r="I250" s="578">
        <v>1.57667</v>
      </c>
      <c r="J250" s="546">
        <v>42283.545138888891</v>
      </c>
      <c r="K250" s="578">
        <v>1.57881</v>
      </c>
      <c r="L250" s="578">
        <v>0</v>
      </c>
      <c r="M250" s="578">
        <v>21.399999999999636</v>
      </c>
      <c r="N250" s="578">
        <v>1.48</v>
      </c>
      <c r="O250" s="579">
        <v>0.14930555555474712</v>
      </c>
      <c r="P250" s="548"/>
      <c r="Q250" s="548"/>
      <c r="R250" s="548"/>
    </row>
    <row r="251" spans="1:18" s="578" customFormat="1">
      <c r="A251" s="578">
        <v>250</v>
      </c>
      <c r="B251" s="578" t="s">
        <v>97</v>
      </c>
      <c r="C251" s="578">
        <v>1</v>
      </c>
      <c r="D251" s="578">
        <v>0.01</v>
      </c>
      <c r="E251" s="578">
        <v>0.01</v>
      </c>
      <c r="F251" s="546">
        <v>42283.438194444447</v>
      </c>
      <c r="G251" s="578">
        <v>1.5764100000000001</v>
      </c>
      <c r="H251" s="546">
        <v>42283.438194444447</v>
      </c>
      <c r="I251" s="578">
        <v>1.5764100000000001</v>
      </c>
      <c r="J251" s="546">
        <v>42283.447916666664</v>
      </c>
      <c r="K251" s="578">
        <v>1.5742700000000001</v>
      </c>
      <c r="L251" s="578">
        <v>0</v>
      </c>
      <c r="M251" s="578">
        <v>21.399999999999636</v>
      </c>
      <c r="N251" s="578">
        <v>1.48</v>
      </c>
      <c r="O251" s="579">
        <v>9.7222222175332718E-3</v>
      </c>
      <c r="P251" s="548"/>
      <c r="Q251" s="548"/>
      <c r="R251" s="548"/>
    </row>
    <row r="252" spans="1:18" s="578" customFormat="1">
      <c r="A252" s="578">
        <v>251</v>
      </c>
      <c r="B252" s="578" t="s">
        <v>97</v>
      </c>
      <c r="C252" s="578">
        <v>2</v>
      </c>
      <c r="D252" s="578">
        <v>0.01</v>
      </c>
      <c r="E252" s="578">
        <v>0.02</v>
      </c>
      <c r="F252" s="546">
        <v>42283.469444444447</v>
      </c>
      <c r="G252" s="578">
        <v>1.5744400000000001</v>
      </c>
      <c r="H252" s="546">
        <v>42283.541666666664</v>
      </c>
      <c r="I252" s="578">
        <v>1.5777600000000001</v>
      </c>
      <c r="J252" s="546">
        <v>42283.640972222223</v>
      </c>
      <c r="K252" s="578">
        <v>1.57396</v>
      </c>
      <c r="L252" s="578">
        <v>33.199999999998909</v>
      </c>
      <c r="M252" s="578">
        <v>38</v>
      </c>
      <c r="N252" s="578">
        <v>2.96</v>
      </c>
      <c r="O252" s="579">
        <v>0.17152777777664596</v>
      </c>
      <c r="P252" s="548"/>
      <c r="Q252" s="548"/>
      <c r="R252" s="548"/>
    </row>
    <row r="253" spans="1:18" s="578" customFormat="1">
      <c r="A253" s="578">
        <v>252</v>
      </c>
      <c r="B253" s="578" t="s">
        <v>96</v>
      </c>
      <c r="C253" s="578">
        <v>4</v>
      </c>
      <c r="D253" s="578">
        <v>0.02</v>
      </c>
      <c r="E253" s="578">
        <v>0.05</v>
      </c>
      <c r="F253" s="546">
        <v>42284.15625</v>
      </c>
      <c r="G253" s="578">
        <v>1.57161</v>
      </c>
      <c r="H253" s="546">
        <v>42284.615972222222</v>
      </c>
      <c r="I253" s="578">
        <v>1.5561199999999999</v>
      </c>
      <c r="J253" s="546">
        <v>42285.163194444445</v>
      </c>
      <c r="K253" s="578">
        <v>1.56477</v>
      </c>
      <c r="L253" s="578">
        <v>154.90000000000146</v>
      </c>
      <c r="M253" s="578">
        <v>86.500000000001819</v>
      </c>
      <c r="N253" s="578">
        <v>8.14</v>
      </c>
      <c r="O253" s="579">
        <v>1.0069444444452529</v>
      </c>
      <c r="P253" s="548"/>
      <c r="Q253" s="548"/>
      <c r="R253" s="548"/>
    </row>
    <row r="254" spans="1:18" s="578" customFormat="1">
      <c r="A254" s="578">
        <v>253</v>
      </c>
      <c r="B254" s="578" t="s">
        <v>96</v>
      </c>
      <c r="C254" s="578">
        <v>1</v>
      </c>
      <c r="D254" s="578">
        <v>0.01</v>
      </c>
      <c r="E254" s="578">
        <v>0.01</v>
      </c>
      <c r="F254" s="546">
        <v>42285.386111111111</v>
      </c>
      <c r="G254" s="578">
        <v>1.5717399999999999</v>
      </c>
      <c r="H254" s="546">
        <v>42285.386111111111</v>
      </c>
      <c r="I254" s="578">
        <v>1.5717399999999999</v>
      </c>
      <c r="J254" s="546">
        <v>42285.388194444444</v>
      </c>
      <c r="K254" s="578">
        <v>1.5738799999999999</v>
      </c>
      <c r="L254" s="578">
        <v>0</v>
      </c>
      <c r="M254" s="578">
        <v>21.399999999999636</v>
      </c>
      <c r="N254" s="578">
        <v>1.48</v>
      </c>
      <c r="O254" s="579">
        <v>2.0833333328482695E-3</v>
      </c>
      <c r="P254" s="548"/>
      <c r="Q254" s="548"/>
      <c r="R254" s="548"/>
    </row>
    <row r="255" spans="1:18" s="578" customFormat="1">
      <c r="A255" s="578">
        <v>254</v>
      </c>
      <c r="B255" s="578" t="s">
        <v>97</v>
      </c>
      <c r="C255" s="578">
        <v>1</v>
      </c>
      <c r="D255" s="578">
        <v>0.01</v>
      </c>
      <c r="E255" s="578">
        <v>0.01</v>
      </c>
      <c r="F255" s="546">
        <v>42285.522916666669</v>
      </c>
      <c r="G255" s="578">
        <v>1.5706800000000001</v>
      </c>
      <c r="H255" s="546">
        <v>42285.522916666669</v>
      </c>
      <c r="I255" s="578">
        <v>1.5706800000000001</v>
      </c>
      <c r="J255" s="546">
        <v>42285.5625</v>
      </c>
      <c r="K255" s="578">
        <v>1.56854</v>
      </c>
      <c r="L255" s="578">
        <v>0</v>
      </c>
      <c r="M255" s="578">
        <v>21.400000000001455</v>
      </c>
      <c r="N255" s="578">
        <v>1.48</v>
      </c>
      <c r="O255" s="579">
        <v>3.9583333331393078E-2</v>
      </c>
      <c r="P255" s="548"/>
      <c r="Q255" s="548"/>
      <c r="R255" s="548"/>
    </row>
    <row r="256" spans="1:18" s="578" customFormat="1">
      <c r="A256" s="578">
        <v>255</v>
      </c>
      <c r="B256" s="578" t="s">
        <v>97</v>
      </c>
      <c r="C256" s="578">
        <v>1</v>
      </c>
      <c r="D256" s="578">
        <v>0.01</v>
      </c>
      <c r="E256" s="578">
        <v>0.01</v>
      </c>
      <c r="F256" s="546">
        <v>42285.708333333336</v>
      </c>
      <c r="G256" s="578">
        <v>1.5650999999999999</v>
      </c>
      <c r="H256" s="546">
        <v>42285.708333333336</v>
      </c>
      <c r="I256" s="578">
        <v>1.5650999999999999</v>
      </c>
      <c r="J256" s="546">
        <v>42285.737500000003</v>
      </c>
      <c r="K256" s="578">
        <v>1.5629599999999999</v>
      </c>
      <c r="L256" s="578">
        <v>0</v>
      </c>
      <c r="M256" s="578">
        <v>21.400000000001455</v>
      </c>
      <c r="N256" s="578">
        <v>1.48</v>
      </c>
      <c r="O256" s="579">
        <v>2.9166666667151731E-2</v>
      </c>
      <c r="P256" s="548"/>
      <c r="Q256" s="548"/>
      <c r="R256" s="548"/>
    </row>
    <row r="257" spans="1:18" s="578" customFormat="1">
      <c r="A257" s="578">
        <v>256</v>
      </c>
      <c r="B257" s="578" t="s">
        <v>97</v>
      </c>
      <c r="C257" s="578">
        <v>1</v>
      </c>
      <c r="D257" s="578">
        <v>0.01</v>
      </c>
      <c r="E257" s="578">
        <v>0.01</v>
      </c>
      <c r="F257" s="546">
        <v>42286.28125</v>
      </c>
      <c r="G257" s="578">
        <v>1.54837</v>
      </c>
      <c r="H257" s="546">
        <v>42286.28125</v>
      </c>
      <c r="I257" s="578">
        <v>1.54837</v>
      </c>
      <c r="J257" s="546">
        <v>42286.352083333331</v>
      </c>
      <c r="K257" s="578">
        <v>1.54623</v>
      </c>
      <c r="L257" s="578">
        <v>0</v>
      </c>
      <c r="M257" s="578">
        <v>21.400000000001455</v>
      </c>
      <c r="N257" s="578">
        <v>1.48</v>
      </c>
      <c r="O257" s="579">
        <v>7.0833333331393078E-2</v>
      </c>
      <c r="P257" s="548"/>
      <c r="Q257" s="548"/>
      <c r="R257" s="548"/>
    </row>
    <row r="258" spans="1:18" s="578" customFormat="1">
      <c r="A258" s="578">
        <v>257</v>
      </c>
      <c r="B258" s="578" t="s">
        <v>96</v>
      </c>
      <c r="C258" s="578">
        <v>1</v>
      </c>
      <c r="D258" s="578">
        <v>0.01</v>
      </c>
      <c r="E258" s="578">
        <v>0.01</v>
      </c>
      <c r="F258" s="546">
        <v>42289.833333333336</v>
      </c>
      <c r="G258" s="578">
        <v>1.54366</v>
      </c>
      <c r="H258" s="546">
        <v>42289.833333333336</v>
      </c>
      <c r="I258" s="578">
        <v>1.54366</v>
      </c>
      <c r="J258" s="546">
        <v>42290.07916666667</v>
      </c>
      <c r="K258" s="578">
        <v>1.5458000000000001</v>
      </c>
      <c r="L258" s="578">
        <v>0</v>
      </c>
      <c r="M258" s="578">
        <v>21.399999999999636</v>
      </c>
      <c r="N258" s="578">
        <v>1.48</v>
      </c>
      <c r="O258" s="579">
        <v>0.24583333333430346</v>
      </c>
      <c r="P258" s="548"/>
      <c r="Q258" s="548"/>
      <c r="R258" s="548"/>
    </row>
    <row r="259" spans="1:18" s="578" customFormat="1">
      <c r="A259" s="578">
        <v>258</v>
      </c>
      <c r="B259" s="578" t="s">
        <v>97</v>
      </c>
      <c r="C259" s="578">
        <v>1</v>
      </c>
      <c r="D259" s="578">
        <v>0.01</v>
      </c>
      <c r="E259" s="578">
        <v>0.01</v>
      </c>
      <c r="F259" s="546">
        <v>42290.1875</v>
      </c>
      <c r="G259" s="578">
        <v>1.5545500000000001</v>
      </c>
      <c r="H259" s="546">
        <v>42290.1875</v>
      </c>
      <c r="I259" s="578">
        <v>1.5545500000000001</v>
      </c>
      <c r="J259" s="546">
        <v>42290.355555555558</v>
      </c>
      <c r="K259" s="578">
        <v>1.5524100000000001</v>
      </c>
      <c r="L259" s="578">
        <v>0</v>
      </c>
      <c r="M259" s="578">
        <v>21.400000000001455</v>
      </c>
      <c r="N259" s="578">
        <v>1.48</v>
      </c>
      <c r="O259" s="579">
        <v>0.1680555555576575</v>
      </c>
      <c r="P259" s="548"/>
      <c r="Q259" s="548"/>
      <c r="R259" s="548"/>
    </row>
    <row r="260" spans="1:18" s="578" customFormat="1">
      <c r="A260" s="578">
        <v>259</v>
      </c>
      <c r="B260" s="578" t="s">
        <v>97</v>
      </c>
      <c r="C260" s="578">
        <v>1</v>
      </c>
      <c r="D260" s="578">
        <v>0.01</v>
      </c>
      <c r="E260" s="578">
        <v>0.01</v>
      </c>
      <c r="F260" s="546">
        <v>42290.416666666664</v>
      </c>
      <c r="G260" s="578">
        <v>1.5590900000000001</v>
      </c>
      <c r="H260" s="546">
        <v>42290.416666666664</v>
      </c>
      <c r="I260" s="578">
        <v>1.5590900000000001</v>
      </c>
      <c r="J260" s="546">
        <v>42290.478472222225</v>
      </c>
      <c r="K260" s="578">
        <v>1.5569500000000001</v>
      </c>
      <c r="L260" s="578">
        <v>0</v>
      </c>
      <c r="M260" s="578">
        <v>21.400000000001455</v>
      </c>
      <c r="N260" s="578">
        <v>1.48</v>
      </c>
      <c r="O260" s="579">
        <v>6.1805555560567882E-2</v>
      </c>
      <c r="P260" s="548"/>
      <c r="Q260" s="548"/>
      <c r="R260" s="548"/>
    </row>
    <row r="261" spans="1:18" s="578" customFormat="1">
      <c r="A261" s="578">
        <v>260</v>
      </c>
      <c r="B261" s="578" t="s">
        <v>97</v>
      </c>
      <c r="C261" s="578">
        <v>3</v>
      </c>
      <c r="D261" s="578">
        <v>0.01</v>
      </c>
      <c r="E261" s="578">
        <v>0.03</v>
      </c>
      <c r="F261" s="546">
        <v>42290.533333333333</v>
      </c>
      <c r="G261" s="578">
        <v>1.5575600000000001</v>
      </c>
      <c r="H261" s="546">
        <v>42290.656944444447</v>
      </c>
      <c r="I261" s="578">
        <v>1.5651900000000001</v>
      </c>
      <c r="J261" s="546">
        <v>42290.669444444444</v>
      </c>
      <c r="K261" s="578">
        <v>1.55921</v>
      </c>
      <c r="L261" s="578">
        <v>76.300000000001091</v>
      </c>
      <c r="M261" s="578">
        <v>59.800000000001091</v>
      </c>
      <c r="N261" s="578">
        <v>4.66</v>
      </c>
      <c r="O261" s="579">
        <v>0.13611111111094942</v>
      </c>
      <c r="P261" s="548"/>
      <c r="Q261" s="548"/>
      <c r="R261" s="548"/>
    </row>
    <row r="262" spans="1:18" s="578" customFormat="1">
      <c r="A262" s="578">
        <v>261</v>
      </c>
      <c r="B262" s="578" t="s">
        <v>97</v>
      </c>
      <c r="C262" s="578">
        <v>5</v>
      </c>
      <c r="D262" s="578">
        <v>0.04</v>
      </c>
      <c r="E262" s="578">
        <v>0.09</v>
      </c>
      <c r="F262" s="546">
        <v>42290.6875</v>
      </c>
      <c r="G262" s="578">
        <v>1.5576300000000001</v>
      </c>
      <c r="H262" s="546">
        <v>42291.001388888886</v>
      </c>
      <c r="I262" s="578">
        <v>1.5773999999999999</v>
      </c>
      <c r="J262" s="546">
        <v>42291.419444444444</v>
      </c>
      <c r="K262" s="578">
        <v>1.5680099999999999</v>
      </c>
      <c r="L262" s="578">
        <v>197.69999999999891</v>
      </c>
      <c r="M262" s="578">
        <v>93.900000000001455</v>
      </c>
      <c r="N262" s="578">
        <v>17.899999999999999</v>
      </c>
      <c r="O262" s="579">
        <v>0.73194444444379769</v>
      </c>
      <c r="P262" s="548"/>
      <c r="Q262" s="548"/>
      <c r="R262" s="548"/>
    </row>
    <row r="263" spans="1:18" s="578" customFormat="1">
      <c r="A263" s="578">
        <v>262</v>
      </c>
      <c r="B263" s="578" t="s">
        <v>96</v>
      </c>
      <c r="C263" s="578">
        <v>2</v>
      </c>
      <c r="D263" s="578">
        <v>0.01</v>
      </c>
      <c r="E263" s="578">
        <v>0.02</v>
      </c>
      <c r="F263" s="546">
        <v>42291.010416666664</v>
      </c>
      <c r="G263" s="578">
        <v>1.58016</v>
      </c>
      <c r="H263" s="546">
        <v>42291.038194444445</v>
      </c>
      <c r="I263" s="578">
        <v>1.5768200000000001</v>
      </c>
      <c r="J263" s="546">
        <v>42291.146527777775</v>
      </c>
      <c r="K263" s="578">
        <v>1.58063</v>
      </c>
      <c r="L263" s="578">
        <v>33.399999999999636</v>
      </c>
      <c r="M263" s="578">
        <v>38.099999999998545</v>
      </c>
      <c r="N263" s="578">
        <v>2.97</v>
      </c>
      <c r="O263" s="579">
        <v>0.13611111111094942</v>
      </c>
      <c r="P263" s="548"/>
      <c r="Q263" s="548"/>
      <c r="R263" s="548"/>
    </row>
    <row r="264" spans="1:18" s="578" customFormat="1">
      <c r="A264" s="578">
        <v>263</v>
      </c>
      <c r="B264" s="578" t="s">
        <v>96</v>
      </c>
      <c r="C264" s="578">
        <v>1</v>
      </c>
      <c r="D264" s="578">
        <v>0.01</v>
      </c>
      <c r="E264" s="578">
        <v>0.01</v>
      </c>
      <c r="F264" s="546">
        <v>42291.438194444447</v>
      </c>
      <c r="G264" s="578">
        <v>1.57128</v>
      </c>
      <c r="H264" s="546">
        <v>42291.438194444447</v>
      </c>
      <c r="I264" s="578">
        <v>1.57128</v>
      </c>
      <c r="J264" s="546">
        <v>42291.451388888891</v>
      </c>
      <c r="K264" s="578">
        <v>1.57342</v>
      </c>
      <c r="L264" s="578">
        <v>0</v>
      </c>
      <c r="M264" s="578">
        <v>21.400000000001455</v>
      </c>
      <c r="N264" s="578">
        <v>1.48</v>
      </c>
      <c r="O264" s="579">
        <v>1.3194444443797693E-2</v>
      </c>
      <c r="P264" s="548"/>
      <c r="Q264" s="548"/>
      <c r="R264" s="548"/>
    </row>
    <row r="265" spans="1:18" s="578" customFormat="1">
      <c r="A265" s="578">
        <v>264</v>
      </c>
      <c r="B265" s="578" t="s">
        <v>97</v>
      </c>
      <c r="C265" s="578">
        <v>2</v>
      </c>
      <c r="D265" s="578">
        <v>0.01</v>
      </c>
      <c r="E265" s="578">
        <v>0.02</v>
      </c>
      <c r="F265" s="546">
        <v>42291.458333333336</v>
      </c>
      <c r="G265" s="578">
        <v>1.5701799999999999</v>
      </c>
      <c r="H265" s="546">
        <v>42291.47152777778</v>
      </c>
      <c r="I265" s="578">
        <v>1.57378</v>
      </c>
      <c r="J265" s="546">
        <v>42291.618750000001</v>
      </c>
      <c r="K265" s="578">
        <v>1.5698399999999999</v>
      </c>
      <c r="L265" s="578">
        <v>36</v>
      </c>
      <c r="M265" s="578">
        <v>39.399999999999636</v>
      </c>
      <c r="N265" s="578">
        <v>2.96</v>
      </c>
      <c r="O265" s="579">
        <v>0.16041666666569654</v>
      </c>
      <c r="P265" s="548"/>
      <c r="Q265" s="548"/>
      <c r="R265" s="548"/>
    </row>
    <row r="266" spans="1:18" s="578" customFormat="1">
      <c r="A266" s="578">
        <v>265</v>
      </c>
      <c r="B266" s="578" t="s">
        <v>97</v>
      </c>
      <c r="C266" s="578">
        <v>1</v>
      </c>
      <c r="D266" s="578">
        <v>0.01</v>
      </c>
      <c r="E266" s="578">
        <v>0.01</v>
      </c>
      <c r="F266" s="546">
        <v>42291.688888888886</v>
      </c>
      <c r="G266" s="578">
        <v>1.57555</v>
      </c>
      <c r="H266" s="546">
        <v>42291.688888888886</v>
      </c>
      <c r="I266" s="578">
        <v>1.57555</v>
      </c>
      <c r="J266" s="546">
        <v>42291.781944444447</v>
      </c>
      <c r="K266" s="578">
        <v>1.57341</v>
      </c>
      <c r="L266" s="578">
        <v>0</v>
      </c>
      <c r="M266" s="578">
        <v>21.399999999999636</v>
      </c>
      <c r="N266" s="578">
        <v>1.48</v>
      </c>
      <c r="O266" s="579">
        <v>9.3055555560567882E-2</v>
      </c>
      <c r="P266" s="548"/>
      <c r="Q266" s="548"/>
      <c r="R266" s="548"/>
    </row>
    <row r="267" spans="1:18" s="578" customFormat="1">
      <c r="A267" s="578">
        <v>266</v>
      </c>
      <c r="B267" s="578" t="s">
        <v>97</v>
      </c>
      <c r="C267" s="578">
        <v>2</v>
      </c>
      <c r="D267" s="578">
        <v>0.01</v>
      </c>
      <c r="E267" s="578">
        <v>0.02</v>
      </c>
      <c r="F267" s="546">
        <v>42291.781944444447</v>
      </c>
      <c r="G267" s="578">
        <v>1.57314</v>
      </c>
      <c r="H267" s="546">
        <v>42291.854166666664</v>
      </c>
      <c r="I267" s="578">
        <v>1.5764400000000001</v>
      </c>
      <c r="J267" s="546">
        <v>42291.881249999999</v>
      </c>
      <c r="K267" s="578">
        <v>1.5726500000000001</v>
      </c>
      <c r="L267" s="578">
        <v>33.000000000001819</v>
      </c>
      <c r="M267" s="578">
        <v>37.899999999999636</v>
      </c>
      <c r="N267" s="578">
        <v>2.96</v>
      </c>
      <c r="O267" s="579">
        <v>9.9305555551836733E-2</v>
      </c>
      <c r="P267" s="548"/>
      <c r="Q267" s="548"/>
      <c r="R267" s="548"/>
    </row>
    <row r="268" spans="1:18" s="578" customFormat="1">
      <c r="A268" s="578">
        <v>267</v>
      </c>
      <c r="B268" s="578" t="s">
        <v>96</v>
      </c>
      <c r="C268" s="578">
        <v>3</v>
      </c>
      <c r="D268" s="578">
        <v>0.01</v>
      </c>
      <c r="E268" s="578">
        <v>0.03</v>
      </c>
      <c r="F268" s="546">
        <v>42291.916666666664</v>
      </c>
      <c r="G268" s="578">
        <v>1.5719399999999999</v>
      </c>
      <c r="H268" s="546">
        <v>42292.238194444442</v>
      </c>
      <c r="I268" s="578">
        <v>1.5626899999999999</v>
      </c>
      <c r="J268" s="546">
        <v>42292.279166666667</v>
      </c>
      <c r="K268" s="578">
        <v>1.56979</v>
      </c>
      <c r="L268" s="578">
        <v>92.5</v>
      </c>
      <c r="M268" s="578">
        <v>71</v>
      </c>
      <c r="N268" s="578">
        <v>4.6499999999999995</v>
      </c>
      <c r="O268" s="579">
        <v>0.36250000000291038</v>
      </c>
      <c r="P268" s="548"/>
      <c r="Q268" s="548"/>
      <c r="R268" s="548"/>
    </row>
    <row r="269" spans="1:18" s="578" customFormat="1">
      <c r="A269" s="578">
        <v>268</v>
      </c>
      <c r="B269" s="578" t="s">
        <v>96</v>
      </c>
      <c r="C269" s="578">
        <v>2</v>
      </c>
      <c r="D269" s="578">
        <v>0.01</v>
      </c>
      <c r="E269" s="578">
        <v>0.02</v>
      </c>
      <c r="F269" s="546">
        <v>42292.376388888886</v>
      </c>
      <c r="G269" s="578">
        <v>1.5671200000000001</v>
      </c>
      <c r="H269" s="546">
        <v>42292.44027777778</v>
      </c>
      <c r="I269" s="578">
        <v>1.55505</v>
      </c>
      <c r="J269" s="546">
        <v>42292.609722222223</v>
      </c>
      <c r="K269" s="578">
        <v>1.5632200000000001</v>
      </c>
      <c r="L269" s="578">
        <v>120.70000000000073</v>
      </c>
      <c r="M269" s="578">
        <v>81.700000000000728</v>
      </c>
      <c r="N269" s="578">
        <v>2.9499999999999997</v>
      </c>
      <c r="O269" s="579">
        <v>0.23333333333721384</v>
      </c>
      <c r="P269" s="548"/>
      <c r="Q269" s="548"/>
      <c r="R269" s="548"/>
    </row>
    <row r="270" spans="1:18" s="578" customFormat="1">
      <c r="A270" s="578">
        <v>269</v>
      </c>
      <c r="B270" s="578" t="s">
        <v>97</v>
      </c>
      <c r="C270" s="578">
        <v>1</v>
      </c>
      <c r="D270" s="578">
        <v>0.01</v>
      </c>
      <c r="E270" s="578">
        <v>0.01</v>
      </c>
      <c r="F270" s="546">
        <v>42292.646527777775</v>
      </c>
      <c r="G270" s="578">
        <v>1.5608500000000001</v>
      </c>
      <c r="H270" s="546">
        <v>42292.646527777775</v>
      </c>
      <c r="I270" s="578">
        <v>1.5608500000000001</v>
      </c>
      <c r="J270" s="546">
        <v>42292.651388888888</v>
      </c>
      <c r="K270" s="578">
        <v>1.55871</v>
      </c>
      <c r="L270" s="578">
        <v>0</v>
      </c>
      <c r="M270" s="578">
        <v>21.399999999999636</v>
      </c>
      <c r="N270" s="578">
        <v>1.48</v>
      </c>
      <c r="O270" s="579">
        <v>4.8611111124046147E-3</v>
      </c>
      <c r="P270" s="548"/>
      <c r="Q270" s="548"/>
      <c r="R270" s="548"/>
    </row>
    <row r="271" spans="1:18" s="578" customFormat="1">
      <c r="A271" s="578">
        <v>270</v>
      </c>
      <c r="B271" s="578" t="s">
        <v>96</v>
      </c>
      <c r="C271" s="578">
        <v>1</v>
      </c>
      <c r="D271" s="578">
        <v>0.01</v>
      </c>
      <c r="E271" s="578">
        <v>0.01</v>
      </c>
      <c r="F271" s="546">
        <v>42293.395833333336</v>
      </c>
      <c r="G271" s="578">
        <v>1.56114</v>
      </c>
      <c r="H271" s="546">
        <v>42293.395833333336</v>
      </c>
      <c r="I271" s="578">
        <v>1.56114</v>
      </c>
      <c r="J271" s="546">
        <v>42293.424305555556</v>
      </c>
      <c r="K271" s="578">
        <v>1.56328</v>
      </c>
      <c r="L271" s="578">
        <v>0</v>
      </c>
      <c r="M271" s="578">
        <v>21.399999999999636</v>
      </c>
      <c r="N271" s="578">
        <v>1.48</v>
      </c>
      <c r="O271" s="579">
        <v>2.8472222220443655E-2</v>
      </c>
      <c r="P271" s="548"/>
      <c r="Q271" s="548"/>
      <c r="R271" s="548"/>
    </row>
    <row r="272" spans="1:18" s="578" customFormat="1">
      <c r="A272" s="578">
        <v>271</v>
      </c>
      <c r="B272" s="578" t="s">
        <v>97</v>
      </c>
      <c r="C272" s="578">
        <v>2</v>
      </c>
      <c r="D272" s="578">
        <v>0.01</v>
      </c>
      <c r="E272" s="578">
        <v>0.02</v>
      </c>
      <c r="F272" s="546">
        <v>42293.604861111111</v>
      </c>
      <c r="G272" s="578">
        <v>1.56223</v>
      </c>
      <c r="H272" s="546">
        <v>42293.751388888886</v>
      </c>
      <c r="I272" s="578">
        <v>1.5655600000000001</v>
      </c>
      <c r="J272" s="546">
        <v>42293.898611111108</v>
      </c>
      <c r="K272" s="578">
        <v>1.56176</v>
      </c>
      <c r="L272" s="578">
        <v>33.300000000001091</v>
      </c>
      <c r="M272" s="578">
        <v>38</v>
      </c>
      <c r="N272" s="578">
        <v>2.96</v>
      </c>
      <c r="O272" s="579">
        <v>0.29374999999708962</v>
      </c>
      <c r="P272" s="548"/>
      <c r="Q272" s="548"/>
      <c r="R272" s="548"/>
    </row>
    <row r="273" spans="1:18" s="578" customFormat="1">
      <c r="A273" s="578">
        <v>272</v>
      </c>
      <c r="B273" s="578" t="s">
        <v>96</v>
      </c>
      <c r="C273" s="578">
        <v>5</v>
      </c>
      <c r="D273" s="578">
        <v>0.04</v>
      </c>
      <c r="E273" s="578">
        <v>0.09</v>
      </c>
      <c r="F273" s="546">
        <v>42296.15625</v>
      </c>
      <c r="G273" s="578">
        <v>1.5697399999999999</v>
      </c>
      <c r="H273" s="546">
        <v>42296.525694444441</v>
      </c>
      <c r="I273" s="578">
        <v>1.5513600000000001</v>
      </c>
      <c r="J273" s="546">
        <v>42296.609027777777</v>
      </c>
      <c r="K273" s="578">
        <v>1.5596099999999999</v>
      </c>
      <c r="L273" s="578">
        <v>183.79999999999927</v>
      </c>
      <c r="M273" s="578">
        <v>82.499999999998181</v>
      </c>
      <c r="N273" s="578">
        <v>17.91</v>
      </c>
      <c r="O273" s="579">
        <v>0.45277777777664596</v>
      </c>
      <c r="P273" s="548"/>
      <c r="Q273" s="548"/>
      <c r="R273" s="548"/>
    </row>
    <row r="274" spans="1:18" s="578" customFormat="1">
      <c r="A274" s="578">
        <v>273</v>
      </c>
      <c r="B274" s="578" t="s">
        <v>96</v>
      </c>
      <c r="C274" s="578">
        <v>2</v>
      </c>
      <c r="D274" s="578">
        <v>0.01</v>
      </c>
      <c r="E274" s="578">
        <v>0.02</v>
      </c>
      <c r="F274" s="546">
        <v>42297.458333333336</v>
      </c>
      <c r="G274" s="578">
        <v>1.56111</v>
      </c>
      <c r="H274" s="546">
        <v>42297.698611111111</v>
      </c>
      <c r="I274" s="578">
        <v>1.55779</v>
      </c>
      <c r="J274" s="546">
        <v>42297.706944444442</v>
      </c>
      <c r="K274" s="578">
        <v>1.56159</v>
      </c>
      <c r="L274" s="578">
        <v>33.200000000000728</v>
      </c>
      <c r="M274" s="578">
        <v>38</v>
      </c>
      <c r="N274" s="578">
        <v>2.95</v>
      </c>
      <c r="O274" s="579">
        <v>0.24861111110658385</v>
      </c>
      <c r="P274" s="548"/>
      <c r="Q274" s="548"/>
      <c r="R274" s="548"/>
    </row>
    <row r="275" spans="1:18" s="578" customFormat="1">
      <c r="A275" s="578">
        <v>274</v>
      </c>
      <c r="B275" s="578" t="s">
        <v>96</v>
      </c>
      <c r="C275" s="578">
        <v>1</v>
      </c>
      <c r="D275" s="578">
        <v>0.01</v>
      </c>
      <c r="E275" s="578">
        <v>0.01</v>
      </c>
      <c r="F275" s="546">
        <v>42297.708333333336</v>
      </c>
      <c r="G275" s="578">
        <v>1.5620000000000001</v>
      </c>
      <c r="H275" s="546">
        <v>42297.708333333336</v>
      </c>
      <c r="I275" s="578">
        <v>1.5620000000000001</v>
      </c>
      <c r="J275" s="546">
        <v>42297.745833333334</v>
      </c>
      <c r="K275" s="578">
        <v>1.5641400000000001</v>
      </c>
      <c r="L275" s="578">
        <v>0</v>
      </c>
      <c r="M275" s="578">
        <v>21.400000000001455</v>
      </c>
      <c r="N275" s="578">
        <v>1.48</v>
      </c>
      <c r="O275" s="579">
        <v>3.7499999998544808E-2</v>
      </c>
      <c r="P275" s="548"/>
      <c r="Q275" s="548"/>
      <c r="R275" s="548"/>
    </row>
    <row r="276" spans="1:18" s="578" customFormat="1">
      <c r="A276" s="578">
        <v>275</v>
      </c>
      <c r="B276" s="578" t="s">
        <v>97</v>
      </c>
      <c r="C276" s="578">
        <v>2</v>
      </c>
      <c r="D276" s="578">
        <v>0.01</v>
      </c>
      <c r="E276" s="578">
        <v>0.02</v>
      </c>
      <c r="F276" s="546">
        <v>42299.167361111111</v>
      </c>
      <c r="G276" s="578">
        <v>1.5688500000000001</v>
      </c>
      <c r="H276" s="546">
        <v>42299.294444444444</v>
      </c>
      <c r="I276" s="578">
        <v>1.5746599999999999</v>
      </c>
      <c r="J276" s="546">
        <v>42299.392361111109</v>
      </c>
      <c r="K276" s="578">
        <v>1.56962</v>
      </c>
      <c r="L276" s="578">
        <v>58.100000000000364</v>
      </c>
      <c r="M276" s="578">
        <v>50.399999999999636</v>
      </c>
      <c r="N276" s="578">
        <v>2.95</v>
      </c>
      <c r="O276" s="579">
        <v>0.22499999999854481</v>
      </c>
      <c r="P276" s="548"/>
      <c r="Q276" s="548"/>
      <c r="R276" s="548"/>
    </row>
    <row r="277" spans="1:18" s="578" customFormat="1">
      <c r="A277" s="578">
        <v>276</v>
      </c>
      <c r="B277" s="578" t="s">
        <v>97</v>
      </c>
      <c r="C277" s="578">
        <v>1</v>
      </c>
      <c r="D277" s="578">
        <v>0.01</v>
      </c>
      <c r="E277" s="578">
        <v>0.01</v>
      </c>
      <c r="F277" s="546">
        <v>42299.708333333336</v>
      </c>
      <c r="G277" s="578">
        <v>1.54539</v>
      </c>
      <c r="H277" s="546">
        <v>42299.708333333336</v>
      </c>
      <c r="I277" s="578">
        <v>1.54539</v>
      </c>
      <c r="J277" s="546">
        <v>42299.749305555553</v>
      </c>
      <c r="K277" s="578">
        <v>1.54325</v>
      </c>
      <c r="L277" s="578">
        <v>0</v>
      </c>
      <c r="M277" s="578">
        <v>21.399999999999636</v>
      </c>
      <c r="N277" s="578">
        <v>1.48</v>
      </c>
      <c r="O277" s="579">
        <v>4.0972222217533272E-2</v>
      </c>
      <c r="P277" s="548"/>
      <c r="Q277" s="548"/>
      <c r="R277" s="548"/>
    </row>
    <row r="278" spans="1:18" s="578" customFormat="1">
      <c r="A278" s="578">
        <v>277</v>
      </c>
      <c r="B278" s="578" t="s">
        <v>96</v>
      </c>
      <c r="C278" s="578">
        <v>4</v>
      </c>
      <c r="D278" s="578">
        <v>0.02</v>
      </c>
      <c r="E278" s="578">
        <v>0.05</v>
      </c>
      <c r="F278" s="546">
        <v>42300.166666666664</v>
      </c>
      <c r="G278" s="578">
        <v>1.536</v>
      </c>
      <c r="H278" s="546">
        <v>42300.397916666669</v>
      </c>
      <c r="I278" s="578">
        <v>1.52481</v>
      </c>
      <c r="J278" s="546">
        <v>42300.447916666664</v>
      </c>
      <c r="K278" s="578">
        <v>1.5317499999999999</v>
      </c>
      <c r="L278" s="578">
        <v>111.89999999999964</v>
      </c>
      <c r="M278" s="578">
        <v>69.399999999999636</v>
      </c>
      <c r="N278" s="578">
        <v>8.1300000000000008</v>
      </c>
      <c r="O278" s="579">
        <v>0.28125</v>
      </c>
      <c r="P278" s="548"/>
      <c r="Q278" s="548"/>
      <c r="R278" s="548"/>
    </row>
    <row r="279" spans="1:18" s="578" customFormat="1">
      <c r="A279" s="578">
        <v>278</v>
      </c>
      <c r="B279" s="578" t="s">
        <v>97</v>
      </c>
      <c r="C279" s="578">
        <v>1</v>
      </c>
      <c r="D279" s="578">
        <v>0.01</v>
      </c>
      <c r="E279" s="578">
        <v>0.01</v>
      </c>
      <c r="F279" s="546">
        <v>42300.667361111111</v>
      </c>
      <c r="G279" s="578">
        <v>1.52789</v>
      </c>
      <c r="H279" s="546">
        <v>42300.667361111111</v>
      </c>
      <c r="I279" s="578">
        <v>1.52789</v>
      </c>
      <c r="J279" s="546">
        <v>42300.695138888892</v>
      </c>
      <c r="K279" s="578">
        <v>1.5257499999999999</v>
      </c>
      <c r="L279" s="578">
        <v>0</v>
      </c>
      <c r="M279" s="578">
        <v>21.399999999999636</v>
      </c>
      <c r="N279" s="578">
        <v>1.48</v>
      </c>
      <c r="O279" s="579">
        <v>2.7777777781011537E-2</v>
      </c>
      <c r="P279" s="548"/>
      <c r="Q279" s="548"/>
      <c r="R279" s="548"/>
    </row>
    <row r="280" spans="1:18" s="578" customFormat="1">
      <c r="A280" s="578">
        <v>279</v>
      </c>
      <c r="B280" s="578" t="s">
        <v>97</v>
      </c>
      <c r="C280" s="578">
        <v>1</v>
      </c>
      <c r="D280" s="578">
        <v>0.01</v>
      </c>
      <c r="E280" s="578">
        <v>0.01</v>
      </c>
      <c r="F280" s="546">
        <v>42303.146527777775</v>
      </c>
      <c r="G280" s="578">
        <v>1.52136</v>
      </c>
      <c r="H280" s="546">
        <v>42303.146527777775</v>
      </c>
      <c r="I280" s="578">
        <v>1.52136</v>
      </c>
      <c r="J280" s="546">
        <v>42303.223611111112</v>
      </c>
      <c r="K280" s="578">
        <v>1.51922</v>
      </c>
      <c r="L280" s="578">
        <v>0</v>
      </c>
      <c r="M280" s="578">
        <v>21.399999999999636</v>
      </c>
      <c r="N280" s="578">
        <v>1.48</v>
      </c>
      <c r="O280" s="579">
        <v>7.7083333337213844E-2</v>
      </c>
      <c r="P280" s="548"/>
      <c r="Q280" s="548"/>
      <c r="R280" s="548"/>
    </row>
    <row r="281" spans="1:18" s="578" customFormat="1">
      <c r="A281" s="578">
        <v>280</v>
      </c>
      <c r="B281" s="578" t="s">
        <v>97</v>
      </c>
      <c r="C281" s="578">
        <v>1</v>
      </c>
      <c r="D281" s="578">
        <v>0.01</v>
      </c>
      <c r="E281" s="578">
        <v>0.01</v>
      </c>
      <c r="F281" s="546">
        <v>42303.417361111111</v>
      </c>
      <c r="G281" s="578">
        <v>1.51962</v>
      </c>
      <c r="H281" s="546">
        <v>42303.417361111111</v>
      </c>
      <c r="I281" s="578">
        <v>1.51962</v>
      </c>
      <c r="J281" s="546">
        <v>42303.585416666669</v>
      </c>
      <c r="K281" s="578">
        <v>1.5174799999999999</v>
      </c>
      <c r="L281" s="578">
        <v>0</v>
      </c>
      <c r="M281" s="578">
        <v>21.399999999999636</v>
      </c>
      <c r="N281" s="578">
        <v>1.48</v>
      </c>
      <c r="O281" s="579">
        <v>0.1680555555576575</v>
      </c>
      <c r="P281" s="548"/>
      <c r="Q281" s="548"/>
      <c r="R281" s="548"/>
    </row>
    <row r="282" spans="1:18" s="578" customFormat="1">
      <c r="A282" s="578">
        <v>281</v>
      </c>
      <c r="B282" s="578" t="s">
        <v>96</v>
      </c>
      <c r="C282" s="578">
        <v>1</v>
      </c>
      <c r="D282" s="578">
        <v>0.01</v>
      </c>
      <c r="E282" s="578">
        <v>0.01</v>
      </c>
      <c r="F282" s="546">
        <v>42304.740277777775</v>
      </c>
      <c r="G282" s="578">
        <v>1.5295099999999999</v>
      </c>
      <c r="H282" s="546">
        <v>42304.740277777775</v>
      </c>
      <c r="I282" s="578">
        <v>1.5295099999999999</v>
      </c>
      <c r="J282" s="546">
        <v>42304.792361111111</v>
      </c>
      <c r="K282" s="578">
        <v>1.53165</v>
      </c>
      <c r="L282" s="578">
        <v>0</v>
      </c>
      <c r="M282" s="578">
        <v>21.400000000001455</v>
      </c>
      <c r="N282" s="578">
        <v>1.48</v>
      </c>
      <c r="O282" s="579">
        <v>5.2083333335758653E-2</v>
      </c>
      <c r="P282" s="548"/>
      <c r="Q282" s="548"/>
      <c r="R282" s="548"/>
    </row>
    <row r="283" spans="1:18" s="578" customFormat="1">
      <c r="A283" s="578">
        <v>282</v>
      </c>
      <c r="B283" s="578" t="s">
        <v>97</v>
      </c>
      <c r="C283" s="578">
        <v>1</v>
      </c>
      <c r="D283" s="578">
        <v>0.01</v>
      </c>
      <c r="E283" s="578">
        <v>0.01</v>
      </c>
      <c r="F283" s="546">
        <v>42305.75</v>
      </c>
      <c r="G283" s="578">
        <v>1.5489900000000001</v>
      </c>
      <c r="H283" s="546">
        <v>42305.75</v>
      </c>
      <c r="I283" s="578">
        <v>1.5489900000000001</v>
      </c>
      <c r="J283" s="546">
        <v>42305.832638888889</v>
      </c>
      <c r="K283" s="578">
        <v>1.5468500000000001</v>
      </c>
      <c r="L283" s="578">
        <v>0</v>
      </c>
      <c r="M283" s="578">
        <v>21.400000000001455</v>
      </c>
      <c r="N283" s="578">
        <v>1.48</v>
      </c>
      <c r="O283" s="579">
        <v>8.2638888889050577E-2</v>
      </c>
      <c r="P283" s="548"/>
      <c r="Q283" s="548"/>
      <c r="R283" s="548"/>
    </row>
    <row r="284" spans="1:18" s="578" customFormat="1">
      <c r="A284" s="578">
        <v>283</v>
      </c>
      <c r="B284" s="578" t="s">
        <v>96</v>
      </c>
      <c r="C284" s="578">
        <v>2</v>
      </c>
      <c r="D284" s="578">
        <v>0.01</v>
      </c>
      <c r="E284" s="578">
        <v>0.02</v>
      </c>
      <c r="F284" s="546">
        <v>42305.895833333336</v>
      </c>
      <c r="G284" s="578">
        <v>1.5383100000000001</v>
      </c>
      <c r="H284" s="546">
        <v>42305.958333333336</v>
      </c>
      <c r="I284" s="578">
        <v>1.53498</v>
      </c>
      <c r="J284" s="546">
        <v>42305.993055555555</v>
      </c>
      <c r="K284" s="578">
        <v>1.53878</v>
      </c>
      <c r="L284" s="578">
        <v>33.300000000001091</v>
      </c>
      <c r="M284" s="578">
        <v>38.000000000001819</v>
      </c>
      <c r="N284" s="578">
        <v>2.9400000000000004</v>
      </c>
      <c r="O284" s="579">
        <v>9.7222222218988463E-2</v>
      </c>
      <c r="P284" s="548"/>
      <c r="Q284" s="548"/>
      <c r="R284" s="548"/>
    </row>
    <row r="285" spans="1:18" s="578" customFormat="1">
      <c r="A285" s="578">
        <v>284</v>
      </c>
      <c r="B285" s="578" t="s">
        <v>96</v>
      </c>
      <c r="C285" s="578">
        <v>1</v>
      </c>
      <c r="D285" s="578">
        <v>0.01</v>
      </c>
      <c r="E285" s="578">
        <v>0.01</v>
      </c>
      <c r="F285" s="546">
        <v>42306.459027777775</v>
      </c>
      <c r="G285" s="578">
        <v>1.5438700000000001</v>
      </c>
      <c r="H285" s="546">
        <v>42306.459027777775</v>
      </c>
      <c r="I285" s="578">
        <v>1.5438700000000001</v>
      </c>
      <c r="J285" s="546">
        <v>42306.46875</v>
      </c>
      <c r="K285" s="578">
        <v>1.5460100000000001</v>
      </c>
      <c r="L285" s="578">
        <v>0</v>
      </c>
      <c r="M285" s="578">
        <v>21.399999999999636</v>
      </c>
      <c r="N285" s="578">
        <v>1.48</v>
      </c>
      <c r="O285" s="579">
        <v>9.7222222248092294E-3</v>
      </c>
      <c r="P285" s="548"/>
      <c r="Q285" s="548"/>
      <c r="R285" s="548"/>
    </row>
    <row r="286" spans="1:18" s="578" customFormat="1">
      <c r="A286" s="578">
        <v>285</v>
      </c>
      <c r="B286" s="578" t="s">
        <v>97</v>
      </c>
      <c r="C286" s="578">
        <v>1</v>
      </c>
      <c r="D286" s="578">
        <v>0.01</v>
      </c>
      <c r="E286" s="578">
        <v>0.01</v>
      </c>
      <c r="F286" s="546">
        <v>42307.084722222222</v>
      </c>
      <c r="G286" s="578">
        <v>1.5488</v>
      </c>
      <c r="H286" s="546">
        <v>42307.084722222222</v>
      </c>
      <c r="I286" s="578">
        <v>1.5488</v>
      </c>
      <c r="J286" s="546">
        <v>42307.093055555553</v>
      </c>
      <c r="K286" s="578">
        <v>1.5466599999999999</v>
      </c>
      <c r="L286" s="578">
        <v>0</v>
      </c>
      <c r="M286" s="578">
        <v>21.400000000001455</v>
      </c>
      <c r="N286" s="578">
        <v>1.48</v>
      </c>
      <c r="O286" s="579">
        <v>8.333333331393078E-3</v>
      </c>
      <c r="P286" s="548"/>
      <c r="Q286" s="548"/>
      <c r="R286" s="548"/>
    </row>
    <row r="287" spans="1:18" s="578" customFormat="1">
      <c r="A287" s="578">
        <v>286</v>
      </c>
      <c r="B287" s="578" t="s">
        <v>97</v>
      </c>
      <c r="C287" s="578">
        <v>3</v>
      </c>
      <c r="D287" s="578">
        <v>0.01</v>
      </c>
      <c r="E287" s="578">
        <v>0.03</v>
      </c>
      <c r="F287" s="546">
        <v>42307.397916666669</v>
      </c>
      <c r="G287" s="578">
        <v>1.54314</v>
      </c>
      <c r="H287" s="546">
        <v>42307.636805555558</v>
      </c>
      <c r="I287" s="578">
        <v>1.5537399999999999</v>
      </c>
      <c r="J287" s="546">
        <v>42307.750694444447</v>
      </c>
      <c r="K287" s="578">
        <v>1.54667</v>
      </c>
      <c r="L287" s="578">
        <v>106</v>
      </c>
      <c r="M287" s="578">
        <v>70.699999999998909</v>
      </c>
      <c r="N287" s="578">
        <v>4.66</v>
      </c>
      <c r="O287" s="579">
        <v>0.35277777777810115</v>
      </c>
      <c r="P287" s="548"/>
      <c r="Q287" s="548"/>
      <c r="R287" s="548"/>
    </row>
    <row r="288" spans="1:18" s="578" customFormat="1">
      <c r="A288" s="578">
        <v>287</v>
      </c>
      <c r="B288" s="578" t="s">
        <v>97</v>
      </c>
      <c r="C288" s="578">
        <v>2</v>
      </c>
      <c r="D288" s="578">
        <v>0.01</v>
      </c>
      <c r="E288" s="578">
        <v>0.02</v>
      </c>
      <c r="F288" s="546">
        <v>42307.897222222222</v>
      </c>
      <c r="G288" s="578">
        <v>1.54051</v>
      </c>
      <c r="H288" s="546">
        <v>42310.001388888886</v>
      </c>
      <c r="I288" s="578">
        <v>1.54681</v>
      </c>
      <c r="J288" s="546">
        <v>42310.397222222222</v>
      </c>
      <c r="K288" s="578">
        <v>1.54152</v>
      </c>
      <c r="L288" s="578">
        <v>63</v>
      </c>
      <c r="M288" s="578">
        <v>52.899999999999636</v>
      </c>
      <c r="N288" s="578">
        <v>2.9499999999999997</v>
      </c>
      <c r="O288" s="579">
        <v>0.5</v>
      </c>
      <c r="P288" s="548"/>
      <c r="Q288" s="548"/>
      <c r="R288" s="548"/>
    </row>
    <row r="289" spans="1:18" s="578" customFormat="1">
      <c r="A289" s="578">
        <v>288</v>
      </c>
      <c r="B289" s="578" t="s">
        <v>96</v>
      </c>
      <c r="C289" s="578">
        <v>2</v>
      </c>
      <c r="D289" s="578">
        <v>0.01</v>
      </c>
      <c r="E289" s="578">
        <v>0.02</v>
      </c>
      <c r="F289" s="546">
        <v>42310.365972222222</v>
      </c>
      <c r="G289" s="578">
        <v>1.5470900000000001</v>
      </c>
      <c r="H289" s="546">
        <v>42310.388194444444</v>
      </c>
      <c r="I289" s="578">
        <v>1.54379</v>
      </c>
      <c r="J289" s="546">
        <v>42310.616666666669</v>
      </c>
      <c r="K289" s="578">
        <v>1.54758</v>
      </c>
      <c r="L289" s="578">
        <v>33.000000000001819</v>
      </c>
      <c r="M289" s="578">
        <v>37.899999999999636</v>
      </c>
      <c r="N289" s="578">
        <v>2.96</v>
      </c>
      <c r="O289" s="579">
        <v>0.25069444444670808</v>
      </c>
      <c r="P289" s="548"/>
      <c r="Q289" s="548"/>
      <c r="R289" s="548"/>
    </row>
    <row r="290" spans="1:18" s="578" customFormat="1">
      <c r="A290" s="578">
        <v>289</v>
      </c>
      <c r="B290" s="578" t="s">
        <v>97</v>
      </c>
      <c r="C290" s="578">
        <v>2</v>
      </c>
      <c r="D290" s="578">
        <v>0.01</v>
      </c>
      <c r="E290" s="578">
        <v>0.02</v>
      </c>
      <c r="F290" s="546">
        <v>42310.460416666669</v>
      </c>
      <c r="G290" s="578">
        <v>1.5420700000000001</v>
      </c>
      <c r="H290" s="546">
        <v>42310.568749999999</v>
      </c>
      <c r="I290" s="578">
        <v>1.54541</v>
      </c>
      <c r="J290" s="546">
        <v>42310.930555555555</v>
      </c>
      <c r="K290" s="578">
        <v>1.5416000000000001</v>
      </c>
      <c r="L290" s="578">
        <v>33.399999999999636</v>
      </c>
      <c r="M290" s="578">
        <v>38.100000000000364</v>
      </c>
      <c r="N290" s="578">
        <v>2.95</v>
      </c>
      <c r="O290" s="579">
        <v>0.47013888888614019</v>
      </c>
      <c r="P290" s="548"/>
      <c r="Q290" s="548"/>
      <c r="R290" s="548"/>
    </row>
    <row r="291" spans="1:18" s="578" customFormat="1">
      <c r="A291" s="578">
        <v>290</v>
      </c>
      <c r="B291" s="578" t="s">
        <v>97</v>
      </c>
      <c r="C291" s="578">
        <v>1</v>
      </c>
      <c r="D291" s="578">
        <v>0.01</v>
      </c>
      <c r="E291" s="578">
        <v>0.01</v>
      </c>
      <c r="F291" s="546">
        <v>42311.334027777775</v>
      </c>
      <c r="G291" s="578">
        <v>1.52888</v>
      </c>
      <c r="H291" s="546">
        <v>42311.334027777775</v>
      </c>
      <c r="I291" s="578">
        <v>1.52888</v>
      </c>
      <c r="J291" s="546">
        <v>42311.698611111111</v>
      </c>
      <c r="K291" s="578">
        <v>1.52674</v>
      </c>
      <c r="L291" s="578">
        <v>0</v>
      </c>
      <c r="M291" s="578">
        <v>21.399999999999636</v>
      </c>
      <c r="N291" s="578">
        <v>1.48</v>
      </c>
      <c r="O291" s="579">
        <v>0.36458333333575865</v>
      </c>
      <c r="P291" s="548"/>
      <c r="Q291" s="548"/>
      <c r="R291" s="548"/>
    </row>
    <row r="292" spans="1:18" s="578" customFormat="1">
      <c r="A292" s="578">
        <v>291</v>
      </c>
      <c r="B292" s="578" t="s">
        <v>96</v>
      </c>
      <c r="C292" s="578">
        <v>1</v>
      </c>
      <c r="D292" s="578">
        <v>0.01</v>
      </c>
      <c r="E292" s="578">
        <v>0.01</v>
      </c>
      <c r="F292" s="546">
        <v>42313.376388888886</v>
      </c>
      <c r="G292" s="578">
        <v>1.52119</v>
      </c>
      <c r="H292" s="546">
        <v>42313.376388888886</v>
      </c>
      <c r="I292" s="578">
        <v>1.52119</v>
      </c>
      <c r="J292" s="546">
        <v>42313.388888888891</v>
      </c>
      <c r="K292" s="578">
        <v>1.5233300000000001</v>
      </c>
      <c r="L292" s="578">
        <v>0</v>
      </c>
      <c r="M292" s="578">
        <v>21.400000000001455</v>
      </c>
      <c r="N292" s="578">
        <v>1.48</v>
      </c>
      <c r="O292" s="579">
        <v>1.2500000004365575E-2</v>
      </c>
      <c r="P292" s="548"/>
      <c r="Q292" s="548"/>
      <c r="R292" s="548"/>
    </row>
    <row r="293" spans="1:18" s="578" customFormat="1">
      <c r="A293" s="578">
        <v>292</v>
      </c>
      <c r="B293" s="578" t="s">
        <v>96</v>
      </c>
      <c r="C293" s="578">
        <v>1</v>
      </c>
      <c r="D293" s="578">
        <v>0.01</v>
      </c>
      <c r="E293" s="578">
        <v>0.01</v>
      </c>
      <c r="F293" s="546">
        <v>42313.688194444447</v>
      </c>
      <c r="G293" s="578">
        <v>1.5197400000000001</v>
      </c>
      <c r="H293" s="546">
        <v>42313.688194444447</v>
      </c>
      <c r="I293" s="578">
        <v>1.5197400000000001</v>
      </c>
      <c r="J293" s="546">
        <v>42313.711805555555</v>
      </c>
      <c r="K293" s="578">
        <v>1.5218799999999999</v>
      </c>
      <c r="L293" s="578">
        <v>0</v>
      </c>
      <c r="M293" s="578">
        <v>21.399999999997817</v>
      </c>
      <c r="N293" s="578">
        <v>1.48</v>
      </c>
      <c r="O293" s="579">
        <v>2.361111110803904E-2</v>
      </c>
      <c r="P293" s="548"/>
      <c r="Q293" s="548"/>
      <c r="R293" s="548"/>
    </row>
    <row r="294" spans="1:18" s="578" customFormat="1">
      <c r="A294" s="578">
        <v>293</v>
      </c>
      <c r="B294" s="578" t="s">
        <v>97</v>
      </c>
      <c r="C294" s="578">
        <v>1</v>
      </c>
      <c r="D294" s="578">
        <v>0.01</v>
      </c>
      <c r="E294" s="578">
        <v>0.01</v>
      </c>
      <c r="F294" s="546">
        <v>42314.594444444447</v>
      </c>
      <c r="G294" s="578">
        <v>1.5196799999999999</v>
      </c>
      <c r="H294" s="546">
        <v>42314.594444444447</v>
      </c>
      <c r="I294" s="578">
        <v>1.5196799999999999</v>
      </c>
      <c r="J294" s="546">
        <v>42314.603472222225</v>
      </c>
      <c r="K294" s="578">
        <v>1.5175399999999999</v>
      </c>
      <c r="L294" s="578">
        <v>0</v>
      </c>
      <c r="M294" s="578">
        <v>21.399999999999636</v>
      </c>
      <c r="N294" s="578">
        <v>1.48</v>
      </c>
      <c r="O294" s="579">
        <v>9.0277777781011537E-3</v>
      </c>
      <c r="P294" s="548"/>
      <c r="Q294" s="548"/>
      <c r="R294" s="548"/>
    </row>
    <row r="295" spans="1:18" s="578" customFormat="1">
      <c r="A295" s="578">
        <v>294</v>
      </c>
      <c r="B295" s="578" t="s">
        <v>96</v>
      </c>
      <c r="C295" s="578">
        <v>1</v>
      </c>
      <c r="D295" s="578">
        <v>0.01</v>
      </c>
      <c r="E295" s="578">
        <v>0.01</v>
      </c>
      <c r="F295" s="546">
        <v>42314.668055555558</v>
      </c>
      <c r="G295" s="578">
        <v>1.5214300000000001</v>
      </c>
      <c r="H295" s="546">
        <v>42314.668055555558</v>
      </c>
      <c r="I295" s="578">
        <v>1.5214300000000001</v>
      </c>
      <c r="J295" s="546">
        <v>42314.681944444441</v>
      </c>
      <c r="K295" s="578">
        <v>1.5235700000000001</v>
      </c>
      <c r="L295" s="578">
        <v>0</v>
      </c>
      <c r="M295" s="578">
        <v>21.399999999999636</v>
      </c>
      <c r="N295" s="578">
        <v>1.48</v>
      </c>
      <c r="O295" s="579">
        <v>1.3888888883229811E-2</v>
      </c>
      <c r="P295" s="548"/>
      <c r="Q295" s="548"/>
      <c r="R295" s="548"/>
    </row>
    <row r="296" spans="1:18" s="578" customFormat="1">
      <c r="A296" s="578">
        <v>295</v>
      </c>
      <c r="B296" s="578" t="s">
        <v>97</v>
      </c>
      <c r="C296" s="578">
        <v>1</v>
      </c>
      <c r="D296" s="578">
        <v>0.01</v>
      </c>
      <c r="E296" s="578">
        <v>0.01</v>
      </c>
      <c r="F296" s="546">
        <v>42320.073611111111</v>
      </c>
      <c r="G296" s="578">
        <v>1.50803</v>
      </c>
      <c r="H296" s="546">
        <v>42320.073611111111</v>
      </c>
      <c r="I296" s="578">
        <v>1.50803</v>
      </c>
      <c r="J296" s="546">
        <v>42320.207638888889</v>
      </c>
      <c r="K296" s="578">
        <v>1.50589</v>
      </c>
      <c r="L296" s="578">
        <v>0</v>
      </c>
      <c r="M296" s="578">
        <v>21.399999999999636</v>
      </c>
      <c r="N296" s="578">
        <v>1.48</v>
      </c>
      <c r="O296" s="579">
        <v>0.13402777777810115</v>
      </c>
      <c r="P296" s="548"/>
      <c r="Q296" s="548"/>
      <c r="R296" s="548"/>
    </row>
    <row r="297" spans="1:18" s="578" customFormat="1">
      <c r="A297" s="578">
        <v>296</v>
      </c>
      <c r="B297" s="578" t="s">
        <v>96</v>
      </c>
      <c r="C297" s="578">
        <v>1</v>
      </c>
      <c r="D297" s="578">
        <v>0.01</v>
      </c>
      <c r="E297" s="578">
        <v>0.01</v>
      </c>
      <c r="F297" s="546">
        <v>42320.635416666664</v>
      </c>
      <c r="G297" s="578">
        <v>1.51342</v>
      </c>
      <c r="H297" s="546">
        <v>42320.635416666664</v>
      </c>
      <c r="I297" s="578">
        <v>1.51342</v>
      </c>
      <c r="J297" s="546">
        <v>42320.654861111114</v>
      </c>
      <c r="K297" s="578">
        <v>1.51556</v>
      </c>
      <c r="L297" s="578">
        <v>0</v>
      </c>
      <c r="M297" s="578">
        <v>21.399999999999636</v>
      </c>
      <c r="N297" s="578">
        <v>1.48</v>
      </c>
      <c r="O297" s="579">
        <v>1.9444444449618459E-2</v>
      </c>
      <c r="P297" s="548"/>
      <c r="Q297" s="548"/>
      <c r="R297" s="548"/>
    </row>
    <row r="298" spans="1:18" s="578" customFormat="1">
      <c r="A298" s="578">
        <v>297</v>
      </c>
      <c r="B298" s="578" t="s">
        <v>96</v>
      </c>
      <c r="C298" s="578">
        <v>1</v>
      </c>
      <c r="D298" s="578">
        <v>0.01</v>
      </c>
      <c r="E298" s="578">
        <v>0.01</v>
      </c>
      <c r="F298" s="546">
        <v>42321.469444444447</v>
      </c>
      <c r="G298" s="578">
        <v>1.50905</v>
      </c>
      <c r="H298" s="546">
        <v>42321.469444444447</v>
      </c>
      <c r="I298" s="578">
        <v>1.50905</v>
      </c>
      <c r="J298" s="546">
        <v>42321.525000000001</v>
      </c>
      <c r="K298" s="578">
        <v>1.51119</v>
      </c>
      <c r="L298" s="578">
        <v>0</v>
      </c>
      <c r="M298" s="578">
        <v>21.399999999999636</v>
      </c>
      <c r="N298" s="578">
        <v>1.48</v>
      </c>
      <c r="O298" s="579">
        <v>5.5555555554747116E-2</v>
      </c>
      <c r="P298" s="548"/>
      <c r="Q298" s="548"/>
      <c r="R298" s="548"/>
    </row>
    <row r="299" spans="1:18" s="578" customFormat="1">
      <c r="A299" s="578">
        <v>298</v>
      </c>
      <c r="B299" s="578" t="s">
        <v>97</v>
      </c>
      <c r="C299" s="578">
        <v>1</v>
      </c>
      <c r="D299" s="578">
        <v>0.01</v>
      </c>
      <c r="E299" s="578">
        <v>0.01</v>
      </c>
      <c r="F299" s="546">
        <v>42325.459027777775</v>
      </c>
      <c r="G299" s="578">
        <v>1.50058</v>
      </c>
      <c r="H299" s="546">
        <v>42325.459027777775</v>
      </c>
      <c r="I299" s="578">
        <v>1.50058</v>
      </c>
      <c r="J299" s="546">
        <v>42325.493055555555</v>
      </c>
      <c r="K299" s="578">
        <v>1.49844</v>
      </c>
      <c r="L299" s="578">
        <v>0</v>
      </c>
      <c r="M299" s="578">
        <v>21.400000000001455</v>
      </c>
      <c r="N299" s="578">
        <v>1.48</v>
      </c>
      <c r="O299" s="579">
        <v>3.4027777779556345E-2</v>
      </c>
      <c r="P299" s="548"/>
      <c r="Q299" s="548"/>
      <c r="R299" s="548"/>
    </row>
    <row r="300" spans="1:18" s="578" customFormat="1">
      <c r="A300" s="578">
        <v>299</v>
      </c>
      <c r="B300" s="578" t="s">
        <v>97</v>
      </c>
      <c r="C300" s="578">
        <v>3</v>
      </c>
      <c r="D300" s="578">
        <v>0.01</v>
      </c>
      <c r="E300" s="578">
        <v>0.03</v>
      </c>
      <c r="F300" s="546">
        <v>42325.59375</v>
      </c>
      <c r="G300" s="578">
        <v>1.49566</v>
      </c>
      <c r="H300" s="546">
        <v>42326.427777777775</v>
      </c>
      <c r="I300" s="578">
        <v>1.50264</v>
      </c>
      <c r="J300" s="546">
        <v>42327.080555555556</v>
      </c>
      <c r="K300" s="578">
        <v>1.4968699999999999</v>
      </c>
      <c r="L300" s="578">
        <v>69.799999999999272</v>
      </c>
      <c r="M300" s="578">
        <v>57.700000000000728</v>
      </c>
      <c r="N300" s="578">
        <v>4.6500000000000004</v>
      </c>
      <c r="O300" s="579">
        <v>1.4868055555562023</v>
      </c>
      <c r="P300" s="548"/>
      <c r="Q300" s="548"/>
      <c r="R300" s="548"/>
    </row>
    <row r="301" spans="1:18" s="578" customFormat="1">
      <c r="A301" s="578">
        <v>300</v>
      </c>
      <c r="B301" s="578" t="s">
        <v>96</v>
      </c>
      <c r="C301" s="578">
        <v>1</v>
      </c>
      <c r="D301" s="578">
        <v>0.01</v>
      </c>
      <c r="E301" s="578">
        <v>0.01</v>
      </c>
      <c r="F301" s="546">
        <v>42325.708333333336</v>
      </c>
      <c r="G301" s="578">
        <v>1.49613</v>
      </c>
      <c r="H301" s="546">
        <v>42325.708333333336</v>
      </c>
      <c r="I301" s="578">
        <v>1.49613</v>
      </c>
      <c r="J301" s="546">
        <v>42326.121527777781</v>
      </c>
      <c r="K301" s="578">
        <v>1.49827</v>
      </c>
      <c r="L301" s="578">
        <v>0</v>
      </c>
      <c r="M301" s="578">
        <v>21.400000000001455</v>
      </c>
      <c r="N301" s="578">
        <v>1.48</v>
      </c>
      <c r="O301" s="579">
        <v>0.41319444444525288</v>
      </c>
      <c r="P301" s="548"/>
      <c r="Q301" s="548"/>
      <c r="R301" s="548"/>
    </row>
    <row r="302" spans="1:18" s="578" customFormat="1">
      <c r="A302" s="578">
        <v>301</v>
      </c>
      <c r="B302" s="578" t="s">
        <v>97</v>
      </c>
      <c r="C302" s="578">
        <v>1</v>
      </c>
      <c r="D302" s="578">
        <v>0.01</v>
      </c>
      <c r="E302" s="578">
        <v>0.01</v>
      </c>
      <c r="F302" s="546">
        <v>42327.656944444447</v>
      </c>
      <c r="G302" s="578">
        <v>1.4925200000000001</v>
      </c>
      <c r="H302" s="546">
        <v>42327.656944444447</v>
      </c>
      <c r="I302" s="578">
        <v>1.4925200000000001</v>
      </c>
      <c r="J302" s="546">
        <v>42327.670138888891</v>
      </c>
      <c r="K302" s="578">
        <v>1.49038</v>
      </c>
      <c r="L302" s="578">
        <v>0</v>
      </c>
      <c r="M302" s="578">
        <v>21.399999999999636</v>
      </c>
      <c r="N302" s="578">
        <v>1.48</v>
      </c>
      <c r="O302" s="579">
        <v>1.3194444443797693E-2</v>
      </c>
      <c r="P302" s="548"/>
      <c r="Q302" s="548"/>
      <c r="R302" s="548"/>
    </row>
    <row r="303" spans="1:18" s="578" customFormat="1">
      <c r="A303" s="578">
        <v>302</v>
      </c>
      <c r="B303" s="578" t="s">
        <v>97</v>
      </c>
      <c r="C303" s="578">
        <v>2</v>
      </c>
      <c r="D303" s="578">
        <v>0.01</v>
      </c>
      <c r="E303" s="578">
        <v>0.02</v>
      </c>
      <c r="F303" s="546">
        <v>42331.552777777775</v>
      </c>
      <c r="G303" s="578">
        <v>1.4764900000000001</v>
      </c>
      <c r="H303" s="546">
        <v>42331.600694444445</v>
      </c>
      <c r="I303" s="578">
        <v>1.4798100000000001</v>
      </c>
      <c r="J303" s="546">
        <v>42331.707638888889</v>
      </c>
      <c r="K303" s="578">
        <v>1.47601</v>
      </c>
      <c r="L303" s="578">
        <v>33.199999999998909</v>
      </c>
      <c r="M303" s="578">
        <v>38</v>
      </c>
      <c r="N303" s="578">
        <v>2.9699999999999998</v>
      </c>
      <c r="O303" s="579">
        <v>0.15486111111385981</v>
      </c>
      <c r="P303" s="548"/>
      <c r="Q303" s="548"/>
      <c r="R303" s="548"/>
    </row>
    <row r="304" spans="1:18" s="578" customFormat="1">
      <c r="A304" s="578">
        <v>303</v>
      </c>
      <c r="B304" s="578" t="s">
        <v>97</v>
      </c>
      <c r="C304" s="578">
        <v>2</v>
      </c>
      <c r="D304" s="578">
        <v>0.01</v>
      </c>
      <c r="E304" s="578">
        <v>0.02</v>
      </c>
      <c r="F304" s="546">
        <v>42331.708333333336</v>
      </c>
      <c r="G304" s="578">
        <v>1.4753499999999999</v>
      </c>
      <c r="H304" s="546">
        <v>42331.893055555556</v>
      </c>
      <c r="I304" s="578">
        <v>1.4786600000000001</v>
      </c>
      <c r="J304" s="546">
        <v>42332.324305555558</v>
      </c>
      <c r="K304" s="578">
        <v>1.4748699999999999</v>
      </c>
      <c r="L304" s="578">
        <v>33.100000000000364</v>
      </c>
      <c r="M304" s="578">
        <v>37.900000000001455</v>
      </c>
      <c r="N304" s="578">
        <v>2.96</v>
      </c>
      <c r="O304" s="579">
        <v>0.61597222222189885</v>
      </c>
      <c r="P304" s="548"/>
      <c r="Q304" s="548"/>
      <c r="R304" s="548"/>
    </row>
    <row r="305" spans="1:18" s="578" customFormat="1">
      <c r="A305" s="578">
        <v>304</v>
      </c>
      <c r="B305" s="578" t="s">
        <v>96</v>
      </c>
      <c r="C305" s="578">
        <v>1</v>
      </c>
      <c r="D305" s="578">
        <v>0.01</v>
      </c>
      <c r="E305" s="578">
        <v>0.01</v>
      </c>
      <c r="F305" s="546">
        <v>42335.313888888886</v>
      </c>
      <c r="G305" s="578">
        <v>1.4711099999999999</v>
      </c>
      <c r="H305" s="546">
        <v>42335.313888888886</v>
      </c>
      <c r="I305" s="578">
        <v>1.4711099999999999</v>
      </c>
      <c r="J305" s="546">
        <v>42335.323611111111</v>
      </c>
      <c r="K305" s="578">
        <v>1.4732499999999999</v>
      </c>
      <c r="L305" s="578">
        <v>0</v>
      </c>
      <c r="M305" s="578">
        <v>21.400000000001455</v>
      </c>
      <c r="N305" s="578">
        <v>1.48</v>
      </c>
      <c r="O305" s="579">
        <v>9.7222222248092294E-3</v>
      </c>
      <c r="P305" s="548"/>
      <c r="Q305" s="548"/>
      <c r="R305" s="548"/>
    </row>
    <row r="306" spans="1:18" s="578" customFormat="1">
      <c r="A306" s="578">
        <v>305</v>
      </c>
      <c r="B306" s="578" t="s">
        <v>97</v>
      </c>
      <c r="C306" s="578">
        <v>1</v>
      </c>
      <c r="D306" s="578">
        <v>0.01</v>
      </c>
      <c r="E306" s="578">
        <v>0.01</v>
      </c>
      <c r="F306" s="546">
        <v>42341.886111111111</v>
      </c>
      <c r="G306" s="578">
        <v>1.49081</v>
      </c>
      <c r="H306" s="546">
        <v>42341.886111111111</v>
      </c>
      <c r="I306" s="578">
        <v>1.49081</v>
      </c>
      <c r="J306" s="546">
        <v>42341.927083333336</v>
      </c>
      <c r="K306" s="578">
        <v>1.4886699999999999</v>
      </c>
      <c r="L306" s="578">
        <v>0</v>
      </c>
      <c r="M306" s="578">
        <v>21.400000000001455</v>
      </c>
      <c r="N306" s="578">
        <v>1.48</v>
      </c>
      <c r="O306" s="579">
        <v>4.0972222224809229E-2</v>
      </c>
      <c r="P306" s="548"/>
      <c r="Q306" s="548"/>
      <c r="R306" s="548"/>
    </row>
    <row r="307" spans="1:18" s="578" customFormat="1">
      <c r="A307" s="578">
        <v>306</v>
      </c>
      <c r="B307" s="578" t="s">
        <v>96</v>
      </c>
      <c r="C307" s="578">
        <v>1</v>
      </c>
      <c r="D307" s="578">
        <v>0.01</v>
      </c>
      <c r="E307" s="578">
        <v>0.01</v>
      </c>
      <c r="F307" s="546">
        <v>42342.709027777775</v>
      </c>
      <c r="G307" s="578">
        <v>1.4813099999999999</v>
      </c>
      <c r="H307" s="546">
        <v>42342.709027777775</v>
      </c>
      <c r="I307" s="578">
        <v>1.4813099999999999</v>
      </c>
      <c r="J307" s="546">
        <v>42342.768055555556</v>
      </c>
      <c r="K307" s="578">
        <v>1.4834499999999999</v>
      </c>
      <c r="L307" s="578">
        <v>0</v>
      </c>
      <c r="M307" s="578">
        <v>21.400000000001455</v>
      </c>
      <c r="N307" s="578">
        <v>1.48</v>
      </c>
      <c r="O307" s="579">
        <v>5.9027777781011537E-2</v>
      </c>
      <c r="P307" s="548"/>
      <c r="Q307" s="548"/>
      <c r="R307" s="548"/>
    </row>
    <row r="308" spans="1:18" s="578" customFormat="1">
      <c r="A308" s="578">
        <v>307</v>
      </c>
      <c r="B308" s="578" t="s">
        <v>96</v>
      </c>
      <c r="C308" s="578">
        <v>1</v>
      </c>
      <c r="D308" s="578">
        <v>0.01</v>
      </c>
      <c r="E308" s="578">
        <v>0.01</v>
      </c>
      <c r="F308" s="546">
        <v>42345.667361111111</v>
      </c>
      <c r="G308" s="578">
        <v>1.4874799999999999</v>
      </c>
      <c r="H308" s="546">
        <v>42345.667361111111</v>
      </c>
      <c r="I308" s="578">
        <v>1.4874799999999999</v>
      </c>
      <c r="J308" s="546">
        <v>42345.671527777777</v>
      </c>
      <c r="K308" s="578">
        <v>1.4896199999999999</v>
      </c>
      <c r="L308" s="578">
        <v>0</v>
      </c>
      <c r="M308" s="578">
        <v>21.399999999999636</v>
      </c>
      <c r="N308" s="578">
        <v>1.48</v>
      </c>
      <c r="O308" s="579">
        <v>4.166666665696539E-3</v>
      </c>
      <c r="P308" s="548"/>
      <c r="Q308" s="548"/>
      <c r="R308" s="548"/>
    </row>
    <row r="309" spans="1:18" s="578" customFormat="1">
      <c r="A309" s="578">
        <v>308</v>
      </c>
      <c r="B309" s="578" t="s">
        <v>96</v>
      </c>
      <c r="C309" s="578">
        <v>1</v>
      </c>
      <c r="D309" s="578">
        <v>0.01</v>
      </c>
      <c r="E309" s="578">
        <v>0.01</v>
      </c>
      <c r="F309" s="546">
        <v>42346.595138888886</v>
      </c>
      <c r="G309" s="578">
        <v>1.51085</v>
      </c>
      <c r="H309" s="546">
        <v>42346.595138888886</v>
      </c>
      <c r="I309" s="578">
        <v>1.51085</v>
      </c>
      <c r="J309" s="546">
        <v>42346.615277777775</v>
      </c>
      <c r="K309" s="578">
        <v>1.5129900000000001</v>
      </c>
      <c r="L309" s="578">
        <v>0</v>
      </c>
      <c r="M309" s="578">
        <v>21.400000000001455</v>
      </c>
      <c r="N309" s="578">
        <v>1.48</v>
      </c>
      <c r="O309" s="579">
        <v>2.0138888889050577E-2</v>
      </c>
      <c r="P309" s="548"/>
      <c r="Q309" s="548"/>
      <c r="R309" s="548"/>
    </row>
    <row r="310" spans="1:18" s="578" customFormat="1">
      <c r="A310" s="578">
        <v>309</v>
      </c>
      <c r="B310" s="578" t="s">
        <v>96</v>
      </c>
      <c r="C310" s="578">
        <v>1</v>
      </c>
      <c r="D310" s="578">
        <v>0.01</v>
      </c>
      <c r="E310" s="578">
        <v>0.01</v>
      </c>
      <c r="F310" s="546">
        <v>42346.615277777775</v>
      </c>
      <c r="G310" s="578">
        <v>1.5132099999999999</v>
      </c>
      <c r="H310" s="546">
        <v>42346.615277777775</v>
      </c>
      <c r="I310" s="578">
        <v>1.5132099999999999</v>
      </c>
      <c r="J310" s="546">
        <v>42346.622916666667</v>
      </c>
      <c r="K310" s="578">
        <v>1.51535</v>
      </c>
      <c r="L310" s="578">
        <v>0</v>
      </c>
      <c r="M310" s="578">
        <v>21.400000000001455</v>
      </c>
      <c r="N310" s="578">
        <v>1.48</v>
      </c>
      <c r="O310" s="579">
        <v>7.6388888919609599E-3</v>
      </c>
      <c r="P310" s="548"/>
      <c r="Q310" s="548"/>
      <c r="R310" s="548"/>
    </row>
    <row r="311" spans="1:18" s="578" customFormat="1">
      <c r="A311" s="578">
        <v>310</v>
      </c>
      <c r="B311" s="578" t="s">
        <v>97</v>
      </c>
      <c r="C311" s="578">
        <v>1</v>
      </c>
      <c r="D311" s="578">
        <v>0.01</v>
      </c>
      <c r="E311" s="578">
        <v>0.01</v>
      </c>
      <c r="F311" s="546">
        <v>42346.656944444447</v>
      </c>
      <c r="G311" s="578">
        <v>1.50915</v>
      </c>
      <c r="H311" s="546">
        <v>42346.656944444447</v>
      </c>
      <c r="I311" s="578">
        <v>1.50915</v>
      </c>
      <c r="J311" s="546">
        <v>42346.702777777777</v>
      </c>
      <c r="K311" s="578">
        <v>1.50701</v>
      </c>
      <c r="L311" s="578">
        <v>0</v>
      </c>
      <c r="M311" s="578">
        <v>21.399999999999636</v>
      </c>
      <c r="N311" s="578">
        <v>1.48</v>
      </c>
      <c r="O311" s="579">
        <v>4.5833333329937886E-2</v>
      </c>
      <c r="P311" s="548"/>
      <c r="Q311" s="548"/>
      <c r="R311" s="548"/>
    </row>
    <row r="312" spans="1:18" s="578" customFormat="1">
      <c r="A312" s="578">
        <v>311</v>
      </c>
      <c r="B312" s="578" t="s">
        <v>97</v>
      </c>
      <c r="C312" s="578">
        <v>3</v>
      </c>
      <c r="D312" s="578">
        <v>0.01</v>
      </c>
      <c r="E312" s="578">
        <v>0.03</v>
      </c>
      <c r="F312" s="546">
        <v>42346.708333333336</v>
      </c>
      <c r="G312" s="578">
        <v>1.50457</v>
      </c>
      <c r="H312" s="546">
        <v>42346.833333333336</v>
      </c>
      <c r="I312" s="578">
        <v>1.51149</v>
      </c>
      <c r="J312" s="546">
        <v>42347.06527777778</v>
      </c>
      <c r="K312" s="578">
        <v>1.5057499999999999</v>
      </c>
      <c r="L312" s="578">
        <v>69.200000000000728</v>
      </c>
      <c r="M312" s="578">
        <v>57.399999999999636</v>
      </c>
      <c r="N312" s="578">
        <v>4.6499999999999995</v>
      </c>
      <c r="O312" s="579">
        <v>0.35694444444379769</v>
      </c>
      <c r="P312" s="548"/>
      <c r="Q312" s="548"/>
      <c r="R312" s="548"/>
    </row>
    <row r="313" spans="1:18" s="578" customFormat="1">
      <c r="A313" s="578">
        <v>312</v>
      </c>
      <c r="B313" s="578" t="s">
        <v>96</v>
      </c>
      <c r="C313" s="578">
        <v>1</v>
      </c>
      <c r="D313" s="578">
        <v>0.01</v>
      </c>
      <c r="E313" s="578">
        <v>0.01</v>
      </c>
      <c r="F313" s="546">
        <v>42347.292361111111</v>
      </c>
      <c r="G313" s="578">
        <v>1.5123500000000001</v>
      </c>
      <c r="H313" s="546">
        <v>42347.292361111111</v>
      </c>
      <c r="I313" s="578">
        <v>1.5123500000000001</v>
      </c>
      <c r="J313" s="546">
        <v>42347.396527777775</v>
      </c>
      <c r="K313" s="578">
        <v>1.5144899999999999</v>
      </c>
      <c r="L313" s="578">
        <v>0</v>
      </c>
      <c r="M313" s="578">
        <v>21.399999999999636</v>
      </c>
      <c r="N313" s="578">
        <v>1.48</v>
      </c>
      <c r="O313" s="579">
        <v>0.10416666666424135</v>
      </c>
      <c r="P313" s="548"/>
      <c r="Q313" s="548"/>
      <c r="R313" s="548"/>
    </row>
    <row r="314" spans="1:18" s="578" customFormat="1">
      <c r="A314" s="578">
        <v>313</v>
      </c>
      <c r="B314" s="578" t="s">
        <v>96</v>
      </c>
      <c r="C314" s="578">
        <v>1</v>
      </c>
      <c r="D314" s="578">
        <v>0.01</v>
      </c>
      <c r="E314" s="578">
        <v>0.01</v>
      </c>
      <c r="F314" s="546">
        <v>42347.406944444447</v>
      </c>
      <c r="G314" s="578">
        <v>1.5159800000000001</v>
      </c>
      <c r="H314" s="546">
        <v>42347.406944444447</v>
      </c>
      <c r="I314" s="578">
        <v>1.5159800000000001</v>
      </c>
      <c r="J314" s="546">
        <v>42347.422222222223</v>
      </c>
      <c r="K314" s="578">
        <v>1.5181199999999999</v>
      </c>
      <c r="L314" s="578">
        <v>0</v>
      </c>
      <c r="M314" s="578">
        <v>21.399999999997817</v>
      </c>
      <c r="N314" s="578">
        <v>1.48</v>
      </c>
      <c r="O314" s="579">
        <v>1.5277777776645962E-2</v>
      </c>
      <c r="P314" s="548"/>
      <c r="Q314" s="548"/>
      <c r="R314" s="548"/>
    </row>
    <row r="315" spans="1:18" s="578" customFormat="1">
      <c r="A315" s="578">
        <v>314</v>
      </c>
      <c r="B315" s="578" t="s">
        <v>96</v>
      </c>
      <c r="C315" s="578">
        <v>1</v>
      </c>
      <c r="D315" s="578">
        <v>0.01</v>
      </c>
      <c r="E315" s="578">
        <v>0.01</v>
      </c>
      <c r="F315" s="546">
        <v>42347.739583333336</v>
      </c>
      <c r="G315" s="578">
        <v>1.52345</v>
      </c>
      <c r="H315" s="546">
        <v>42347.739583333336</v>
      </c>
      <c r="I315" s="578">
        <v>1.52345</v>
      </c>
      <c r="J315" s="546">
        <v>42347.770833333336</v>
      </c>
      <c r="K315" s="578">
        <v>1.52559</v>
      </c>
      <c r="L315" s="578">
        <v>0</v>
      </c>
      <c r="M315" s="578">
        <v>21.399999999999636</v>
      </c>
      <c r="N315" s="578">
        <v>1.48</v>
      </c>
      <c r="O315" s="579">
        <v>3.125E-2</v>
      </c>
      <c r="P315" s="548"/>
      <c r="Q315" s="548"/>
      <c r="R315" s="548"/>
    </row>
    <row r="316" spans="1:18" s="578" customFormat="1">
      <c r="A316" s="578">
        <v>315</v>
      </c>
      <c r="B316" s="578" t="s">
        <v>97</v>
      </c>
      <c r="C316" s="578">
        <v>1</v>
      </c>
      <c r="D316" s="578">
        <v>0.01</v>
      </c>
      <c r="E316" s="578">
        <v>0.01</v>
      </c>
      <c r="F316" s="546">
        <v>42348.345138888886</v>
      </c>
      <c r="G316" s="578">
        <v>1.5080499999999999</v>
      </c>
      <c r="H316" s="546">
        <v>42348.345138888886</v>
      </c>
      <c r="I316" s="578">
        <v>1.5080499999999999</v>
      </c>
      <c r="J316" s="546">
        <v>42348.383333333331</v>
      </c>
      <c r="K316" s="578">
        <v>1.5059100000000001</v>
      </c>
      <c r="L316" s="578">
        <v>0</v>
      </c>
      <c r="M316" s="578">
        <v>21.399999999997817</v>
      </c>
      <c r="N316" s="578">
        <v>1.48</v>
      </c>
      <c r="O316" s="579">
        <v>3.8194444445252884E-2</v>
      </c>
      <c r="P316" s="548"/>
      <c r="Q316" s="548"/>
      <c r="R316" s="548"/>
    </row>
    <row r="317" spans="1:18" s="578" customFormat="1">
      <c r="A317" s="578">
        <v>316</v>
      </c>
      <c r="B317" s="578" t="s">
        <v>97</v>
      </c>
      <c r="C317" s="578">
        <v>1</v>
      </c>
      <c r="D317" s="578">
        <v>0.01</v>
      </c>
      <c r="E317" s="578">
        <v>0.01</v>
      </c>
      <c r="F317" s="546">
        <v>42348.470138888886</v>
      </c>
      <c r="G317" s="578">
        <v>1.5022599999999999</v>
      </c>
      <c r="H317" s="546">
        <v>42348.470138888886</v>
      </c>
      <c r="I317" s="578">
        <v>1.5022599999999999</v>
      </c>
      <c r="J317" s="546">
        <v>42348.492361111108</v>
      </c>
      <c r="K317" s="578">
        <v>1.5001199999999999</v>
      </c>
      <c r="L317" s="578">
        <v>0</v>
      </c>
      <c r="M317" s="578">
        <v>21.399999999999636</v>
      </c>
      <c r="N317" s="578">
        <v>1.48</v>
      </c>
      <c r="O317" s="579">
        <v>2.2222222221898846E-2</v>
      </c>
      <c r="P317" s="548"/>
      <c r="Q317" s="548"/>
      <c r="R317" s="548"/>
    </row>
    <row r="318" spans="1:18" s="578" customFormat="1">
      <c r="A318" s="578">
        <v>317</v>
      </c>
      <c r="B318" s="578" t="s">
        <v>97</v>
      </c>
      <c r="C318" s="578">
        <v>7</v>
      </c>
      <c r="D318" s="578">
        <v>0.28000000000000003</v>
      </c>
      <c r="E318" s="578">
        <v>0.45</v>
      </c>
      <c r="F318" s="546">
        <v>42348.697916666664</v>
      </c>
      <c r="G318" s="578">
        <v>1.4967600000000001</v>
      </c>
      <c r="H318" s="546">
        <v>42349.818749999999</v>
      </c>
      <c r="I318" s="578">
        <v>1.5275000000000001</v>
      </c>
      <c r="J318" s="546">
        <v>42352.397916666669</v>
      </c>
      <c r="K318" s="578">
        <v>1.5179199999999999</v>
      </c>
      <c r="L318" s="578">
        <v>307.39999999999964</v>
      </c>
      <c r="M318" s="578">
        <v>95.800000000001091</v>
      </c>
      <c r="N318" s="578">
        <v>122.91</v>
      </c>
      <c r="O318" s="579">
        <v>1.7000000000043656</v>
      </c>
      <c r="P318" s="548"/>
      <c r="Q318" s="548"/>
      <c r="R318" s="548"/>
    </row>
    <row r="319" spans="1:18" s="578" customFormat="1">
      <c r="A319" s="578">
        <v>318</v>
      </c>
      <c r="B319" s="578" t="s">
        <v>96</v>
      </c>
      <c r="C319" s="578">
        <v>1</v>
      </c>
      <c r="D319" s="578">
        <v>0.01</v>
      </c>
      <c r="E319" s="578">
        <v>0.01</v>
      </c>
      <c r="F319" s="546">
        <v>42348.729166666664</v>
      </c>
      <c r="G319" s="578">
        <v>1.4983599999999999</v>
      </c>
      <c r="H319" s="546">
        <v>42348.729166666664</v>
      </c>
      <c r="I319" s="578">
        <v>1.4983599999999999</v>
      </c>
      <c r="J319" s="546">
        <v>42348.761805555558</v>
      </c>
      <c r="K319" s="578">
        <v>1.5004999999999999</v>
      </c>
      <c r="L319" s="578">
        <v>0</v>
      </c>
      <c r="M319" s="578">
        <v>21.400000000001455</v>
      </c>
      <c r="N319" s="578">
        <v>1.48</v>
      </c>
      <c r="O319" s="579">
        <v>3.2638888893416151E-2</v>
      </c>
      <c r="P319" s="548"/>
      <c r="Q319" s="548"/>
      <c r="R319" s="548"/>
    </row>
    <row r="320" spans="1:18" s="578" customFormat="1">
      <c r="A320" s="578">
        <v>319</v>
      </c>
      <c r="B320" s="578" t="s">
        <v>96</v>
      </c>
      <c r="C320" s="578">
        <v>2</v>
      </c>
      <c r="D320" s="578">
        <v>0.01</v>
      </c>
      <c r="E320" s="578">
        <v>0.02</v>
      </c>
      <c r="F320" s="546">
        <v>42349.532638888886</v>
      </c>
      <c r="G320" s="578">
        <v>1.5208200000000001</v>
      </c>
      <c r="H320" s="546">
        <v>42349.59652777778</v>
      </c>
      <c r="I320" s="578">
        <v>1.5175099999999999</v>
      </c>
      <c r="J320" s="546">
        <v>42349.632638888892</v>
      </c>
      <c r="K320" s="578">
        <v>1.5213000000000001</v>
      </c>
      <c r="L320" s="578">
        <v>33.100000000002183</v>
      </c>
      <c r="M320" s="578">
        <v>37.900000000003274</v>
      </c>
      <c r="N320" s="578">
        <v>2.96</v>
      </c>
      <c r="O320" s="579">
        <v>0.10000000000582077</v>
      </c>
      <c r="P320" s="548"/>
      <c r="Q320" s="548"/>
      <c r="R320" s="548"/>
    </row>
    <row r="321" spans="1:18" s="578" customFormat="1">
      <c r="A321" s="578">
        <v>320</v>
      </c>
      <c r="B321" s="578" t="s">
        <v>96</v>
      </c>
      <c r="C321" s="578">
        <v>1</v>
      </c>
      <c r="D321" s="578">
        <v>0.01</v>
      </c>
      <c r="E321" s="578">
        <v>0.01</v>
      </c>
      <c r="F321" s="546">
        <v>42351.969444444447</v>
      </c>
      <c r="G321" s="578">
        <v>1.5282100000000001</v>
      </c>
      <c r="H321" s="546">
        <v>42351.969444444447</v>
      </c>
      <c r="I321" s="578">
        <v>1.5282100000000001</v>
      </c>
      <c r="J321" s="546">
        <v>42352.011805555558</v>
      </c>
      <c r="K321" s="578">
        <v>1.5303500000000001</v>
      </c>
      <c r="L321" s="578">
        <v>0</v>
      </c>
      <c r="M321" s="578">
        <v>21.400000000001455</v>
      </c>
      <c r="N321" s="578">
        <v>1.48</v>
      </c>
      <c r="O321" s="579">
        <v>-0.95763888888905058</v>
      </c>
      <c r="P321" s="548"/>
      <c r="Q321" s="548"/>
      <c r="R321" s="548"/>
    </row>
    <row r="322" spans="1:18" s="578" customFormat="1">
      <c r="A322" s="578">
        <v>321</v>
      </c>
      <c r="B322" s="578" t="s">
        <v>96</v>
      </c>
      <c r="C322" s="578">
        <v>1</v>
      </c>
      <c r="D322" s="578">
        <v>0.01</v>
      </c>
      <c r="E322" s="578">
        <v>0.01</v>
      </c>
      <c r="F322" s="546">
        <v>42352.011805555558</v>
      </c>
      <c r="G322" s="578">
        <v>1.5306599999999999</v>
      </c>
      <c r="H322" s="546">
        <v>42352.011805555558</v>
      </c>
      <c r="I322" s="578">
        <v>1.5306599999999999</v>
      </c>
      <c r="J322" s="546">
        <v>42352.036111111112</v>
      </c>
      <c r="K322" s="578">
        <v>1.5327999999999999</v>
      </c>
      <c r="L322" s="578">
        <v>0</v>
      </c>
      <c r="M322" s="578">
        <v>21.400000000001455</v>
      </c>
      <c r="N322" s="578">
        <v>1.48</v>
      </c>
      <c r="O322" s="579">
        <v>2.4305555554747116E-2</v>
      </c>
      <c r="P322" s="548"/>
      <c r="Q322" s="548"/>
      <c r="R322" s="548"/>
    </row>
    <row r="323" spans="1:18" s="578" customFormat="1">
      <c r="A323" s="578">
        <v>322</v>
      </c>
      <c r="B323" s="578" t="s">
        <v>96</v>
      </c>
      <c r="C323" s="578">
        <v>1</v>
      </c>
      <c r="D323" s="578">
        <v>0.01</v>
      </c>
      <c r="E323" s="578">
        <v>0.01</v>
      </c>
      <c r="F323" s="546">
        <v>42352.459027777775</v>
      </c>
      <c r="G323" s="578">
        <v>1.5187999999999999</v>
      </c>
      <c r="H323" s="546">
        <v>42352.459027777775</v>
      </c>
      <c r="I323" s="578">
        <v>1.5187999999999999</v>
      </c>
      <c r="J323" s="546">
        <v>42352.518750000003</v>
      </c>
      <c r="K323" s="578">
        <v>1.52094</v>
      </c>
      <c r="L323" s="578">
        <v>0</v>
      </c>
      <c r="M323" s="578">
        <v>21.399999999999636</v>
      </c>
      <c r="N323" s="578">
        <v>1.48</v>
      </c>
      <c r="O323" s="579">
        <v>5.9722222227719612E-2</v>
      </c>
      <c r="P323" s="548"/>
      <c r="Q323" s="548"/>
      <c r="R323" s="548"/>
    </row>
    <row r="324" spans="1:18" s="578" customFormat="1">
      <c r="A324" s="578">
        <v>323</v>
      </c>
      <c r="B324" s="578" t="s">
        <v>96</v>
      </c>
      <c r="C324" s="578">
        <v>1</v>
      </c>
      <c r="D324" s="578">
        <v>0.01</v>
      </c>
      <c r="E324" s="578">
        <v>0.01</v>
      </c>
      <c r="F324" s="546">
        <v>42384.084027777775</v>
      </c>
      <c r="G324" s="578">
        <v>1.5570900000000001</v>
      </c>
      <c r="H324" s="546">
        <v>42384.084027777775</v>
      </c>
      <c r="I324" s="578">
        <v>1.5570900000000001</v>
      </c>
      <c r="J324" s="546">
        <v>42384.100694444445</v>
      </c>
      <c r="K324" s="578">
        <v>1.5592299999999999</v>
      </c>
      <c r="L324" s="578">
        <v>0</v>
      </c>
      <c r="M324" s="578">
        <v>21.399999999997817</v>
      </c>
      <c r="N324" s="578">
        <v>1.48</v>
      </c>
      <c r="O324" s="579">
        <v>1.6666666670062114E-2</v>
      </c>
      <c r="P324" s="548"/>
      <c r="Q324" s="548"/>
      <c r="R324" s="548"/>
    </row>
    <row r="325" spans="1:18" s="578" customFormat="1">
      <c r="A325" s="578">
        <v>324</v>
      </c>
      <c r="B325" s="578" t="s">
        <v>96</v>
      </c>
      <c r="C325" s="578">
        <v>1</v>
      </c>
      <c r="D325" s="578">
        <v>0.01</v>
      </c>
      <c r="E325" s="578">
        <v>0.01</v>
      </c>
      <c r="F325" s="546">
        <v>42384.146527777775</v>
      </c>
      <c r="G325" s="578">
        <v>1.5604800000000001</v>
      </c>
      <c r="H325" s="546">
        <v>42384.146527777775</v>
      </c>
      <c r="I325" s="578">
        <v>1.5604800000000001</v>
      </c>
      <c r="J325" s="546">
        <v>42384.165277777778</v>
      </c>
      <c r="K325" s="578">
        <v>1.5626199999999999</v>
      </c>
      <c r="L325" s="578">
        <v>0</v>
      </c>
      <c r="M325" s="578">
        <v>21.399999999997817</v>
      </c>
      <c r="N325" s="578">
        <v>1.48</v>
      </c>
      <c r="O325" s="579">
        <v>1.8750000002910383E-2</v>
      </c>
      <c r="P325" s="548"/>
      <c r="Q325" s="548"/>
      <c r="R325" s="548"/>
    </row>
    <row r="326" spans="1:18" s="578" customFormat="1">
      <c r="A326" s="578">
        <v>325</v>
      </c>
      <c r="B326" s="578" t="s">
        <v>96</v>
      </c>
      <c r="C326" s="578">
        <v>1</v>
      </c>
      <c r="D326" s="578">
        <v>0.01</v>
      </c>
      <c r="E326" s="578">
        <v>0.01</v>
      </c>
      <c r="F326" s="546">
        <v>42384.1875</v>
      </c>
      <c r="G326" s="578">
        <v>1.56427</v>
      </c>
      <c r="H326" s="546">
        <v>42384.1875</v>
      </c>
      <c r="I326" s="578">
        <v>1.56427</v>
      </c>
      <c r="J326" s="546">
        <v>42384.210416666669</v>
      </c>
      <c r="K326" s="578">
        <v>1.5664100000000001</v>
      </c>
      <c r="L326" s="578">
        <v>0</v>
      </c>
      <c r="M326" s="578">
        <v>21.399999999999636</v>
      </c>
      <c r="N326" s="578">
        <v>1.48</v>
      </c>
      <c r="O326" s="579">
        <v>2.2916666668606922E-2</v>
      </c>
      <c r="P326" s="548"/>
      <c r="Q326" s="548"/>
      <c r="R326" s="548"/>
    </row>
    <row r="327" spans="1:18" s="578" customFormat="1">
      <c r="A327" s="578">
        <v>326</v>
      </c>
      <c r="B327" s="578" t="s">
        <v>97</v>
      </c>
      <c r="C327" s="578">
        <v>1</v>
      </c>
      <c r="D327" s="578">
        <v>0.01</v>
      </c>
      <c r="E327" s="578">
        <v>0.01</v>
      </c>
      <c r="F327" s="546">
        <v>42384.230555555558</v>
      </c>
      <c r="G327" s="578">
        <v>1.5669599999999999</v>
      </c>
      <c r="H327" s="546">
        <v>42384.230555555558</v>
      </c>
      <c r="I327" s="578">
        <v>1.5669599999999999</v>
      </c>
      <c r="J327" s="546">
        <v>42384.241666666669</v>
      </c>
      <c r="K327" s="578">
        <v>1.5648200000000001</v>
      </c>
      <c r="L327" s="578">
        <v>0</v>
      </c>
      <c r="M327" s="578">
        <v>21.399999999997817</v>
      </c>
      <c r="N327" s="578">
        <v>1.48</v>
      </c>
      <c r="O327" s="579">
        <v>1.1111111110949423E-2</v>
      </c>
      <c r="P327" s="548"/>
      <c r="Q327" s="548"/>
      <c r="R327" s="548"/>
    </row>
    <row r="328" spans="1:18" s="578" customFormat="1">
      <c r="A328" s="578">
        <v>327</v>
      </c>
      <c r="B328" s="578" t="s">
        <v>96</v>
      </c>
      <c r="C328" s="578">
        <v>1</v>
      </c>
      <c r="D328" s="578">
        <v>0.01</v>
      </c>
      <c r="E328" s="578">
        <v>0.01</v>
      </c>
      <c r="F328" s="546">
        <v>42384.564583333333</v>
      </c>
      <c r="G328" s="578">
        <v>1.5880300000000001</v>
      </c>
      <c r="H328" s="546">
        <v>42384.564583333333</v>
      </c>
      <c r="I328" s="578">
        <v>1.5880300000000001</v>
      </c>
      <c r="J328" s="546">
        <v>42384.59097222222</v>
      </c>
      <c r="K328" s="578">
        <v>1.5901700000000001</v>
      </c>
      <c r="L328" s="578">
        <v>0</v>
      </c>
      <c r="M328" s="578">
        <v>21.399999999999636</v>
      </c>
      <c r="N328" s="578">
        <v>1.48</v>
      </c>
      <c r="O328" s="579">
        <v>2.6388888887595385E-2</v>
      </c>
      <c r="P328" s="548"/>
      <c r="Q328" s="548"/>
      <c r="R328" s="548"/>
    </row>
    <row r="329" spans="1:18" s="578" customFormat="1">
      <c r="A329" s="578">
        <v>328</v>
      </c>
      <c r="B329" s="578" t="s">
        <v>97</v>
      </c>
      <c r="C329" s="578">
        <v>2</v>
      </c>
      <c r="D329" s="578">
        <v>0.01</v>
      </c>
      <c r="E329" s="578">
        <v>0.02</v>
      </c>
      <c r="F329" s="546">
        <v>42384.574999999997</v>
      </c>
      <c r="G329" s="578">
        <v>1.58649</v>
      </c>
      <c r="H329" s="546">
        <v>42384.615277777775</v>
      </c>
      <c r="I329" s="578">
        <v>1.5919099999999999</v>
      </c>
      <c r="J329" s="546">
        <v>42384.650694444441</v>
      </c>
      <c r="K329" s="578">
        <v>1.5870599999999999</v>
      </c>
      <c r="L329" s="578">
        <v>54.199999999998909</v>
      </c>
      <c r="M329" s="578">
        <v>48.5</v>
      </c>
      <c r="N329" s="578">
        <v>2.96</v>
      </c>
      <c r="O329" s="579">
        <v>7.5694444443797693E-2</v>
      </c>
      <c r="P329" s="548"/>
      <c r="Q329" s="548"/>
      <c r="R329" s="548"/>
    </row>
    <row r="330" spans="1:18" s="578" customFormat="1">
      <c r="A330" s="578">
        <v>329</v>
      </c>
      <c r="B330" s="578" t="s">
        <v>97</v>
      </c>
      <c r="C330" s="578">
        <v>2</v>
      </c>
      <c r="D330" s="578">
        <v>0.01</v>
      </c>
      <c r="E330" s="578">
        <v>0.02</v>
      </c>
      <c r="F330" s="546">
        <v>42387.260416666664</v>
      </c>
      <c r="G330" s="578">
        <v>1.57491</v>
      </c>
      <c r="H330" s="546">
        <v>42387.288194444445</v>
      </c>
      <c r="I330" s="578">
        <v>1.5783499999999999</v>
      </c>
      <c r="J330" s="546">
        <v>42387.395138888889</v>
      </c>
      <c r="K330" s="578">
        <v>1.5744899999999999</v>
      </c>
      <c r="L330" s="578">
        <v>34.399999999999636</v>
      </c>
      <c r="M330" s="578">
        <v>38.600000000000364</v>
      </c>
      <c r="N330" s="578">
        <v>2.96</v>
      </c>
      <c r="O330" s="579">
        <v>0.13472222222480923</v>
      </c>
      <c r="P330" s="548"/>
      <c r="Q330" s="548"/>
      <c r="R330" s="548"/>
    </row>
    <row r="331" spans="1:18" s="578" customFormat="1">
      <c r="A331" s="578">
        <v>330</v>
      </c>
      <c r="B331" s="578" t="s">
        <v>97</v>
      </c>
      <c r="C331" s="578">
        <v>3</v>
      </c>
      <c r="D331" s="578">
        <v>0.01</v>
      </c>
      <c r="E331" s="578">
        <v>0.03</v>
      </c>
      <c r="F331" s="546">
        <v>42387.427777777775</v>
      </c>
      <c r="G331" s="578">
        <v>1.58094</v>
      </c>
      <c r="H331" s="546">
        <v>42387.785416666666</v>
      </c>
      <c r="I331" s="578">
        <v>1.58786</v>
      </c>
      <c r="J331" s="546">
        <v>42388.054166666669</v>
      </c>
      <c r="K331" s="578">
        <v>1.5821099999999999</v>
      </c>
      <c r="L331" s="578">
        <v>69.200000000000728</v>
      </c>
      <c r="M331" s="578">
        <v>57.500000000001819</v>
      </c>
      <c r="N331" s="578">
        <v>4.67</v>
      </c>
      <c r="O331" s="579">
        <v>0.62638888889341615</v>
      </c>
      <c r="P331" s="548"/>
      <c r="Q331" s="548"/>
      <c r="R331" s="548"/>
    </row>
    <row r="332" spans="1:18" s="578" customFormat="1">
      <c r="A332" s="578">
        <v>331</v>
      </c>
      <c r="B332" s="578" t="s">
        <v>96</v>
      </c>
      <c r="C332" s="578">
        <v>1</v>
      </c>
      <c r="D332" s="578">
        <v>0.01</v>
      </c>
      <c r="E332" s="578">
        <v>0.01</v>
      </c>
      <c r="F332" s="546">
        <v>42388.354166666664</v>
      </c>
      <c r="G332" s="578">
        <v>1.5721499999999999</v>
      </c>
      <c r="H332" s="546">
        <v>42388.354166666664</v>
      </c>
      <c r="I332" s="578">
        <v>1.5721499999999999</v>
      </c>
      <c r="J332" s="546">
        <v>42388.408333333333</v>
      </c>
      <c r="K332" s="578">
        <v>1.57429</v>
      </c>
      <c r="L332" s="578">
        <v>0</v>
      </c>
      <c r="M332" s="578">
        <v>21.399999999999636</v>
      </c>
      <c r="N332" s="578">
        <v>1.48</v>
      </c>
      <c r="O332" s="579">
        <v>5.4166666668606922E-2</v>
      </c>
      <c r="P332" s="548"/>
      <c r="Q332" s="548"/>
      <c r="R332" s="548"/>
    </row>
    <row r="333" spans="1:18" s="578" customFormat="1">
      <c r="A333" s="578">
        <v>332</v>
      </c>
      <c r="B333" s="578" t="s">
        <v>96</v>
      </c>
      <c r="C333" s="578">
        <v>1</v>
      </c>
      <c r="D333" s="578">
        <v>0.01</v>
      </c>
      <c r="E333" s="578">
        <v>0.01</v>
      </c>
      <c r="F333" s="546">
        <v>42388.490972222222</v>
      </c>
      <c r="G333" s="578">
        <v>1.56637</v>
      </c>
      <c r="H333" s="546">
        <v>42388.490972222222</v>
      </c>
      <c r="I333" s="578">
        <v>1.56637</v>
      </c>
      <c r="J333" s="546">
        <v>42388.56527777778</v>
      </c>
      <c r="K333" s="578">
        <v>1.5685100000000001</v>
      </c>
      <c r="L333" s="578">
        <v>0</v>
      </c>
      <c r="M333" s="578">
        <v>21.399999999999636</v>
      </c>
      <c r="N333" s="578">
        <v>1.48</v>
      </c>
      <c r="O333" s="579">
        <v>7.4305555557657499E-2</v>
      </c>
      <c r="P333" s="548"/>
      <c r="Q333" s="548"/>
      <c r="R333" s="548"/>
    </row>
    <row r="334" spans="1:18" s="578" customFormat="1">
      <c r="A334" s="578">
        <v>333</v>
      </c>
      <c r="B334" s="578" t="s">
        <v>97</v>
      </c>
      <c r="C334" s="578">
        <v>7</v>
      </c>
      <c r="D334" s="578">
        <v>0.28000000000000003</v>
      </c>
      <c r="E334" s="578">
        <v>0.45</v>
      </c>
      <c r="F334" s="546">
        <v>42388.552777777775</v>
      </c>
      <c r="G334" s="578">
        <v>1.56429</v>
      </c>
      <c r="H334" s="546">
        <v>42389.239583333336</v>
      </c>
      <c r="I334" s="578">
        <v>1.5937399999999999</v>
      </c>
      <c r="J334" s="546">
        <v>42389.670138888891</v>
      </c>
      <c r="K334" s="578">
        <v>1.5847599999999999</v>
      </c>
      <c r="L334" s="578">
        <v>294.5</v>
      </c>
      <c r="M334" s="578">
        <v>89.799999999999272</v>
      </c>
      <c r="N334" s="578">
        <v>123</v>
      </c>
      <c r="O334" s="579">
        <v>1.117361111115315</v>
      </c>
      <c r="P334" s="548"/>
      <c r="Q334" s="548"/>
      <c r="R334" s="548"/>
    </row>
    <row r="335" spans="1:18" s="578" customFormat="1">
      <c r="A335" s="578">
        <v>334</v>
      </c>
      <c r="B335" s="578" t="s">
        <v>96</v>
      </c>
      <c r="C335" s="578">
        <v>1</v>
      </c>
      <c r="D335" s="578">
        <v>0.01</v>
      </c>
      <c r="E335" s="578">
        <v>0.01</v>
      </c>
      <c r="F335" s="546">
        <v>42388.584027777775</v>
      </c>
      <c r="G335" s="578">
        <v>1.5692699999999999</v>
      </c>
      <c r="H335" s="546">
        <v>42388.584027777775</v>
      </c>
      <c r="I335" s="578">
        <v>1.5692699999999999</v>
      </c>
      <c r="J335" s="546">
        <v>42388.632638888892</v>
      </c>
      <c r="K335" s="578">
        <v>1.57141</v>
      </c>
      <c r="L335" s="578">
        <v>0</v>
      </c>
      <c r="M335" s="578">
        <v>21.400000000001455</v>
      </c>
      <c r="N335" s="578">
        <v>1.48</v>
      </c>
      <c r="O335" s="579">
        <v>4.8611111116770189E-2</v>
      </c>
      <c r="P335" s="548"/>
      <c r="Q335" s="548"/>
      <c r="R335" s="548"/>
    </row>
    <row r="336" spans="1:18" s="578" customFormat="1">
      <c r="A336" s="578">
        <v>335</v>
      </c>
      <c r="B336" s="578" t="s">
        <v>96</v>
      </c>
      <c r="C336" s="578">
        <v>1</v>
      </c>
      <c r="D336" s="578">
        <v>0.01</v>
      </c>
      <c r="E336" s="578">
        <v>0.01</v>
      </c>
      <c r="F336" s="546">
        <v>42388.781944444447</v>
      </c>
      <c r="G336" s="578">
        <v>1.57738</v>
      </c>
      <c r="H336" s="546">
        <v>42388.781944444447</v>
      </c>
      <c r="I336" s="578">
        <v>1.57738</v>
      </c>
      <c r="J336" s="546">
        <v>42388.840277777781</v>
      </c>
      <c r="K336" s="578">
        <v>1.57952</v>
      </c>
      <c r="L336" s="578">
        <v>0</v>
      </c>
      <c r="M336" s="578">
        <v>21.400000000001455</v>
      </c>
      <c r="N336" s="578">
        <v>1.48</v>
      </c>
      <c r="O336" s="579">
        <v>5.8333333334303461E-2</v>
      </c>
      <c r="P336" s="548"/>
      <c r="Q336" s="548"/>
      <c r="R336" s="548"/>
    </row>
    <row r="337" spans="1:18" s="578" customFormat="1">
      <c r="A337" s="578">
        <v>336</v>
      </c>
      <c r="B337" s="578" t="s">
        <v>96</v>
      </c>
      <c r="C337" s="578">
        <v>1</v>
      </c>
      <c r="D337" s="578">
        <v>0.01</v>
      </c>
      <c r="E337" s="578">
        <v>0.01</v>
      </c>
      <c r="F337" s="546">
        <v>42389.135416666664</v>
      </c>
      <c r="G337" s="578">
        <v>1.58466</v>
      </c>
      <c r="H337" s="546">
        <v>42389.135416666664</v>
      </c>
      <c r="I337" s="578">
        <v>1.58466</v>
      </c>
      <c r="J337" s="546">
        <v>42389.146527777775</v>
      </c>
      <c r="K337" s="578">
        <v>1.5868</v>
      </c>
      <c r="L337" s="578">
        <v>0</v>
      </c>
      <c r="M337" s="578">
        <v>21.399999999999636</v>
      </c>
      <c r="N337" s="578">
        <v>1.48</v>
      </c>
      <c r="O337" s="579">
        <v>1.1111111110949423E-2</v>
      </c>
      <c r="P337" s="548"/>
      <c r="Q337" s="548"/>
      <c r="R337" s="548"/>
    </row>
    <row r="338" spans="1:18" s="578" customFormat="1">
      <c r="A338" s="578">
        <v>337</v>
      </c>
      <c r="B338" s="578" t="s">
        <v>96</v>
      </c>
      <c r="C338" s="578">
        <v>3</v>
      </c>
      <c r="D338" s="578">
        <v>0.01</v>
      </c>
      <c r="E338" s="578">
        <v>0.03</v>
      </c>
      <c r="F338" s="546">
        <v>42389.46875</v>
      </c>
      <c r="G338" s="578">
        <v>1.5948800000000001</v>
      </c>
      <c r="H338" s="546">
        <v>42389.627083333333</v>
      </c>
      <c r="I338" s="578">
        <v>1.5879300000000001</v>
      </c>
      <c r="J338" s="546">
        <v>42389.691666666666</v>
      </c>
      <c r="K338" s="578">
        <v>1.5936999999999999</v>
      </c>
      <c r="L338" s="578">
        <v>69.5</v>
      </c>
      <c r="M338" s="578">
        <v>57.69999999999709</v>
      </c>
      <c r="N338" s="578">
        <v>4.6500000000000004</v>
      </c>
      <c r="O338" s="579">
        <v>0.22291666666569654</v>
      </c>
      <c r="P338" s="548"/>
      <c r="Q338" s="548"/>
      <c r="R338" s="548"/>
    </row>
    <row r="339" spans="1:18" s="578" customFormat="1">
      <c r="A339" s="578">
        <v>338</v>
      </c>
      <c r="B339" s="578" t="s">
        <v>97</v>
      </c>
      <c r="C339" s="578">
        <v>1</v>
      </c>
      <c r="D339" s="578">
        <v>0.01</v>
      </c>
      <c r="E339" s="578">
        <v>0.01</v>
      </c>
      <c r="F339" s="546">
        <v>42390.020833333336</v>
      </c>
      <c r="G339" s="578">
        <v>1.5705499999999999</v>
      </c>
      <c r="H339" s="546">
        <v>42390.020833333336</v>
      </c>
      <c r="I339" s="578">
        <v>1.5705499999999999</v>
      </c>
      <c r="J339" s="546">
        <v>42390.027083333334</v>
      </c>
      <c r="K339" s="578">
        <v>1.5684100000000001</v>
      </c>
      <c r="L339" s="578">
        <v>0</v>
      </c>
      <c r="M339" s="578">
        <v>21.399999999997817</v>
      </c>
      <c r="N339" s="578">
        <v>1.48</v>
      </c>
      <c r="O339" s="579">
        <v>6.2499999985448085E-3</v>
      </c>
      <c r="P339" s="548"/>
      <c r="Q339" s="548"/>
      <c r="R339" s="548"/>
    </row>
    <row r="340" spans="1:18" s="578" customFormat="1">
      <c r="A340" s="578">
        <v>339</v>
      </c>
      <c r="B340" s="578" t="s">
        <v>96</v>
      </c>
      <c r="C340" s="578">
        <v>1</v>
      </c>
      <c r="D340" s="578">
        <v>0.01</v>
      </c>
      <c r="E340" s="578">
        <v>0.01</v>
      </c>
      <c r="F340" s="546">
        <v>42390.209027777775</v>
      </c>
      <c r="G340" s="578">
        <v>1.5756399999999999</v>
      </c>
      <c r="H340" s="546">
        <v>42390.209027777775</v>
      </c>
      <c r="I340" s="578">
        <v>1.5756399999999999</v>
      </c>
      <c r="J340" s="546">
        <v>42390.243055555555</v>
      </c>
      <c r="K340" s="578">
        <v>1.57778</v>
      </c>
      <c r="L340" s="578">
        <v>0</v>
      </c>
      <c r="M340" s="578">
        <v>21.399999999999636</v>
      </c>
      <c r="N340" s="578">
        <v>1.48</v>
      </c>
      <c r="O340" s="579">
        <v>3.4027777779556345E-2</v>
      </c>
      <c r="P340" s="548"/>
      <c r="Q340" s="548"/>
      <c r="R340" s="548"/>
    </row>
    <row r="341" spans="1:18" s="578" customFormat="1">
      <c r="A341" s="578">
        <v>340</v>
      </c>
      <c r="B341" s="578" t="s">
        <v>97</v>
      </c>
      <c r="C341" s="578">
        <v>2</v>
      </c>
      <c r="D341" s="578">
        <v>0.01</v>
      </c>
      <c r="E341" s="578">
        <v>0.02</v>
      </c>
      <c r="F341" s="546">
        <v>42390.313194444447</v>
      </c>
      <c r="G341" s="578">
        <v>1.58063</v>
      </c>
      <c r="H341" s="546">
        <v>42390.354166666664</v>
      </c>
      <c r="I341" s="578">
        <v>1.5839700000000001</v>
      </c>
      <c r="J341" s="546">
        <v>42390.380555555559</v>
      </c>
      <c r="K341" s="578">
        <v>1.58016</v>
      </c>
      <c r="L341" s="578">
        <v>33.400000000001455</v>
      </c>
      <c r="M341" s="578">
        <v>38.100000000000364</v>
      </c>
      <c r="N341" s="578">
        <v>2.97</v>
      </c>
      <c r="O341" s="579">
        <v>6.7361111112404615E-2</v>
      </c>
      <c r="P341" s="548"/>
      <c r="Q341" s="548"/>
      <c r="R341" s="548"/>
    </row>
    <row r="342" spans="1:18" s="578" customFormat="1">
      <c r="A342" s="578">
        <v>341</v>
      </c>
      <c r="B342" s="578" t="s">
        <v>96</v>
      </c>
      <c r="C342" s="578">
        <v>1</v>
      </c>
      <c r="D342" s="578">
        <v>0.01</v>
      </c>
      <c r="E342" s="578">
        <v>0.01</v>
      </c>
      <c r="F342" s="546">
        <v>42390.324999999997</v>
      </c>
      <c r="G342" s="578">
        <v>1.5823499999999999</v>
      </c>
      <c r="H342" s="546">
        <v>42390.324999999997</v>
      </c>
      <c r="I342" s="578">
        <v>1.5823499999999999</v>
      </c>
      <c r="J342" s="546">
        <v>42390.354166666664</v>
      </c>
      <c r="K342" s="578">
        <v>1.58449</v>
      </c>
      <c r="L342" s="578">
        <v>0</v>
      </c>
      <c r="M342" s="578">
        <v>21.399999999999636</v>
      </c>
      <c r="N342" s="578">
        <v>1.48</v>
      </c>
      <c r="O342" s="579">
        <v>2.9166666667151731E-2</v>
      </c>
      <c r="P342" s="548"/>
      <c r="Q342" s="548"/>
      <c r="R342" s="548"/>
    </row>
    <row r="343" spans="1:18" s="578" customFormat="1">
      <c r="A343" s="578">
        <v>342</v>
      </c>
      <c r="B343" s="578" t="s">
        <v>96</v>
      </c>
      <c r="C343" s="578">
        <v>1</v>
      </c>
      <c r="D343" s="578">
        <v>0.01</v>
      </c>
      <c r="E343" s="578">
        <v>0.01</v>
      </c>
      <c r="F343" s="546">
        <v>42390.354166666664</v>
      </c>
      <c r="G343" s="578">
        <v>1.5846</v>
      </c>
      <c r="H343" s="546">
        <v>42390.354166666664</v>
      </c>
      <c r="I343" s="578">
        <v>1.5846</v>
      </c>
      <c r="J343" s="546">
        <v>42390.36041666667</v>
      </c>
      <c r="K343" s="578">
        <v>1.58674</v>
      </c>
      <c r="L343" s="578">
        <v>0</v>
      </c>
      <c r="M343" s="578">
        <v>21.399999999999636</v>
      </c>
      <c r="N343" s="578">
        <v>1.48</v>
      </c>
      <c r="O343" s="579">
        <v>6.2500000058207661E-3</v>
      </c>
      <c r="P343" s="548"/>
      <c r="Q343" s="548"/>
      <c r="R343" s="548"/>
    </row>
    <row r="344" spans="1:18" s="578" customFormat="1">
      <c r="A344" s="578">
        <v>343</v>
      </c>
      <c r="B344" s="578" t="s">
        <v>97</v>
      </c>
      <c r="C344" s="578">
        <v>1</v>
      </c>
      <c r="D344" s="578">
        <v>0.01</v>
      </c>
      <c r="E344" s="578">
        <v>0.01</v>
      </c>
      <c r="F344" s="546">
        <v>42390.584027777775</v>
      </c>
      <c r="G344" s="578">
        <v>1.57717</v>
      </c>
      <c r="H344" s="546">
        <v>42390.584027777775</v>
      </c>
      <c r="I344" s="578">
        <v>1.57717</v>
      </c>
      <c r="J344" s="546">
        <v>42390.59375</v>
      </c>
      <c r="K344" s="578">
        <v>1.5750299999999999</v>
      </c>
      <c r="L344" s="578">
        <v>0</v>
      </c>
      <c r="M344" s="578">
        <v>21.399999999999636</v>
      </c>
      <c r="N344" s="578">
        <v>1.48</v>
      </c>
      <c r="O344" s="579">
        <v>9.7222222248092294E-3</v>
      </c>
      <c r="P344" s="548"/>
      <c r="Q344" s="548"/>
      <c r="R344" s="548"/>
    </row>
    <row r="345" spans="1:18" s="578" customFormat="1">
      <c r="A345" s="578">
        <v>344</v>
      </c>
      <c r="B345" s="578" t="s">
        <v>96</v>
      </c>
      <c r="C345" s="578">
        <v>1</v>
      </c>
      <c r="D345" s="578">
        <v>0.01</v>
      </c>
      <c r="E345" s="578">
        <v>0.01</v>
      </c>
      <c r="F345" s="546">
        <v>42390.708333333336</v>
      </c>
      <c r="G345" s="578">
        <v>1.5585800000000001</v>
      </c>
      <c r="H345" s="546">
        <v>42390.708333333336</v>
      </c>
      <c r="I345" s="578">
        <v>1.5585800000000001</v>
      </c>
      <c r="J345" s="546">
        <v>42390.845833333333</v>
      </c>
      <c r="K345" s="578">
        <v>1.5607200000000001</v>
      </c>
      <c r="L345" s="578">
        <v>0</v>
      </c>
      <c r="M345" s="578">
        <v>21.399999999999636</v>
      </c>
      <c r="N345" s="578">
        <v>1.48</v>
      </c>
      <c r="O345" s="579">
        <v>0.13749999999708962</v>
      </c>
      <c r="P345" s="548"/>
      <c r="Q345" s="548"/>
      <c r="R345" s="548"/>
    </row>
    <row r="346" spans="1:18" s="578" customFormat="1">
      <c r="A346" s="578">
        <v>345</v>
      </c>
      <c r="B346" s="578" t="s">
        <v>96</v>
      </c>
      <c r="C346" s="578">
        <v>5</v>
      </c>
      <c r="D346" s="578">
        <v>0.04</v>
      </c>
      <c r="E346" s="578">
        <v>0.09</v>
      </c>
      <c r="F346" s="546">
        <v>42390.927777777775</v>
      </c>
      <c r="G346" s="578">
        <v>1.5531600000000001</v>
      </c>
      <c r="H346" s="546">
        <v>42391.65625</v>
      </c>
      <c r="I346" s="578">
        <v>1.53647</v>
      </c>
      <c r="J346" s="546">
        <v>42394.079861111109</v>
      </c>
      <c r="K346" s="578">
        <v>1.54474</v>
      </c>
      <c r="L346" s="578">
        <v>166.89999999999964</v>
      </c>
      <c r="M346" s="578">
        <v>82.699999999998909</v>
      </c>
      <c r="N346" s="578">
        <v>17.990000000000002</v>
      </c>
      <c r="O346" s="579">
        <v>1.1520833333343035</v>
      </c>
      <c r="P346" s="548"/>
      <c r="Q346" s="548"/>
      <c r="R346" s="548"/>
    </row>
    <row r="347" spans="1:18" s="578" customFormat="1">
      <c r="A347" s="578">
        <v>346</v>
      </c>
      <c r="B347" s="578" t="s">
        <v>97</v>
      </c>
      <c r="C347" s="578">
        <v>1</v>
      </c>
      <c r="D347" s="578">
        <v>0.01</v>
      </c>
      <c r="E347" s="578">
        <v>0.01</v>
      </c>
      <c r="F347" s="546">
        <v>42391.021527777775</v>
      </c>
      <c r="G347" s="578">
        <v>1.55125</v>
      </c>
      <c r="H347" s="546">
        <v>42391.021527777775</v>
      </c>
      <c r="I347" s="578">
        <v>1.55125</v>
      </c>
      <c r="J347" s="546">
        <v>42391.035416666666</v>
      </c>
      <c r="K347" s="578">
        <v>1.54911</v>
      </c>
      <c r="L347" s="578">
        <v>0</v>
      </c>
      <c r="M347" s="578">
        <v>21.399999999999636</v>
      </c>
      <c r="N347" s="578">
        <v>1.48</v>
      </c>
      <c r="O347" s="579">
        <v>1.3888888890505768E-2</v>
      </c>
      <c r="P347" s="548"/>
      <c r="Q347" s="548"/>
      <c r="R347" s="548"/>
    </row>
    <row r="348" spans="1:18" s="578" customFormat="1">
      <c r="A348" s="578">
        <v>347</v>
      </c>
      <c r="B348" s="578" t="s">
        <v>96</v>
      </c>
      <c r="C348" s="578">
        <v>2</v>
      </c>
      <c r="D348" s="578">
        <v>0.01</v>
      </c>
      <c r="E348" s="578">
        <v>0.02</v>
      </c>
      <c r="F348" s="546">
        <v>42394.709027777775</v>
      </c>
      <c r="G348" s="578">
        <v>1.5547500000000001</v>
      </c>
      <c r="H348" s="546">
        <v>42394.794444444444</v>
      </c>
      <c r="I348" s="578">
        <v>1.55142</v>
      </c>
      <c r="J348" s="546">
        <v>42394.879166666666</v>
      </c>
      <c r="K348" s="578">
        <v>1.55522</v>
      </c>
      <c r="L348" s="578">
        <v>33.299999999999272</v>
      </c>
      <c r="M348" s="578">
        <v>38</v>
      </c>
      <c r="N348" s="578">
        <v>2.9400000000000004</v>
      </c>
      <c r="O348" s="579">
        <v>0.17013888889050577</v>
      </c>
      <c r="P348" s="548"/>
      <c r="Q348" s="548"/>
      <c r="R348" s="548"/>
    </row>
    <row r="349" spans="1:18" s="578" customFormat="1">
      <c r="A349" s="578">
        <v>348</v>
      </c>
      <c r="B349" s="578" t="s">
        <v>97</v>
      </c>
      <c r="C349" s="578">
        <v>1</v>
      </c>
      <c r="D349" s="578">
        <v>0.01</v>
      </c>
      <c r="E349" s="578">
        <v>0.01</v>
      </c>
      <c r="F349" s="546">
        <v>42394.729166666664</v>
      </c>
      <c r="G349" s="578">
        <v>1.5533999999999999</v>
      </c>
      <c r="H349" s="546">
        <v>42394.729166666664</v>
      </c>
      <c r="I349" s="578">
        <v>1.5533999999999999</v>
      </c>
      <c r="J349" s="546">
        <v>42394.794444444444</v>
      </c>
      <c r="K349" s="578">
        <v>1.5512600000000001</v>
      </c>
      <c r="L349" s="578">
        <v>0</v>
      </c>
      <c r="M349" s="578">
        <v>21.399999999997817</v>
      </c>
      <c r="N349" s="578">
        <v>1.48</v>
      </c>
      <c r="O349" s="579">
        <v>6.5277777779556345E-2</v>
      </c>
      <c r="P349" s="548"/>
      <c r="Q349" s="548"/>
      <c r="R349" s="548"/>
    </row>
    <row r="350" spans="1:18" s="578" customFormat="1">
      <c r="A350" s="578">
        <v>349</v>
      </c>
      <c r="B350" s="578" t="s">
        <v>96</v>
      </c>
      <c r="C350" s="578">
        <v>6</v>
      </c>
      <c r="D350" s="578">
        <v>0.08</v>
      </c>
      <c r="E350" s="578">
        <v>0.16999999999999998</v>
      </c>
      <c r="F350" s="546">
        <v>42395.4375</v>
      </c>
      <c r="G350" s="578">
        <v>1.55897</v>
      </c>
      <c r="H350" s="546">
        <v>42396.754861111112</v>
      </c>
      <c r="I350" s="578">
        <v>1.5369200000000001</v>
      </c>
      <c r="J350" s="546">
        <v>42396.839583333334</v>
      </c>
      <c r="K350" s="578">
        <v>1.54633</v>
      </c>
      <c r="L350" s="578">
        <v>220.49999999999818</v>
      </c>
      <c r="M350" s="578">
        <v>94.099999999998545</v>
      </c>
      <c r="N350" s="578">
        <v>40.200000000000003</v>
      </c>
      <c r="O350" s="579">
        <v>1.4020833333343035</v>
      </c>
      <c r="P350" s="548"/>
      <c r="Q350" s="548"/>
      <c r="R350" s="548"/>
    </row>
    <row r="351" spans="1:18" s="578" customFormat="1">
      <c r="A351" s="578">
        <v>350</v>
      </c>
      <c r="B351" s="578" t="s">
        <v>97</v>
      </c>
      <c r="C351" s="578">
        <v>3</v>
      </c>
      <c r="D351" s="578">
        <v>0.01</v>
      </c>
      <c r="E351" s="578">
        <v>0.03</v>
      </c>
      <c r="F351" s="546">
        <v>42395.761111111111</v>
      </c>
      <c r="G351" s="578">
        <v>1.54619</v>
      </c>
      <c r="H351" s="546">
        <v>42396.003472222219</v>
      </c>
      <c r="I351" s="578">
        <v>1.5534699999999999</v>
      </c>
      <c r="J351" s="546">
        <v>42396.0625</v>
      </c>
      <c r="K351" s="578">
        <v>1.54752</v>
      </c>
      <c r="L351" s="578">
        <v>72.799999999999272</v>
      </c>
      <c r="M351" s="578">
        <v>59.499999999998181</v>
      </c>
      <c r="N351" s="578">
        <v>4.67</v>
      </c>
      <c r="O351" s="579">
        <v>0.30138888888905058</v>
      </c>
      <c r="P351" s="548"/>
      <c r="Q351" s="548"/>
      <c r="R351" s="548"/>
    </row>
    <row r="352" spans="1:18" s="578" customFormat="1">
      <c r="A352" s="578">
        <v>351</v>
      </c>
      <c r="B352" s="578" t="s">
        <v>97</v>
      </c>
      <c r="C352" s="578">
        <v>1</v>
      </c>
      <c r="D352" s="578">
        <v>0.01</v>
      </c>
      <c r="E352" s="578">
        <v>0.01</v>
      </c>
      <c r="F352" s="546">
        <v>42396.261805555558</v>
      </c>
      <c r="G352" s="578">
        <v>1.5463100000000001</v>
      </c>
      <c r="H352" s="546">
        <v>42396.261805555558</v>
      </c>
      <c r="I352" s="578">
        <v>1.5463100000000001</v>
      </c>
      <c r="J352" s="546">
        <v>42396.270138888889</v>
      </c>
      <c r="K352" s="578">
        <v>1.54417</v>
      </c>
      <c r="L352" s="578">
        <v>0</v>
      </c>
      <c r="M352" s="578">
        <v>21.399999999999636</v>
      </c>
      <c r="N352" s="578">
        <v>1.48</v>
      </c>
      <c r="O352" s="579">
        <v>8.333333331393078E-3</v>
      </c>
      <c r="P352" s="548"/>
      <c r="Q352" s="548"/>
      <c r="R352" s="548"/>
    </row>
    <row r="353" spans="1:18" s="578" customFormat="1">
      <c r="A353" s="578">
        <v>352</v>
      </c>
      <c r="B353" s="578" t="s">
        <v>97</v>
      </c>
      <c r="C353" s="578">
        <v>1</v>
      </c>
      <c r="D353" s="578">
        <v>0.01</v>
      </c>
      <c r="E353" s="578">
        <v>0.01</v>
      </c>
      <c r="F353" s="546">
        <v>42396.270833333336</v>
      </c>
      <c r="G353" s="578">
        <v>1.54433</v>
      </c>
      <c r="H353" s="546">
        <v>42396.270833333336</v>
      </c>
      <c r="I353" s="578">
        <v>1.54433</v>
      </c>
      <c r="J353" s="546">
        <v>42396.30972222222</v>
      </c>
      <c r="K353" s="578">
        <v>1.5421899999999999</v>
      </c>
      <c r="L353" s="578">
        <v>0</v>
      </c>
      <c r="M353" s="578">
        <v>21.399999999999636</v>
      </c>
      <c r="N353" s="578">
        <v>1.48</v>
      </c>
      <c r="O353" s="579">
        <v>3.8888888884685002E-2</v>
      </c>
      <c r="P353" s="548"/>
      <c r="Q353" s="548"/>
      <c r="R353" s="548"/>
    </row>
    <row r="354" spans="1:18" s="578" customFormat="1">
      <c r="A354" s="578">
        <v>353</v>
      </c>
      <c r="B354" s="578" t="s">
        <v>97</v>
      </c>
      <c r="C354" s="578">
        <v>1</v>
      </c>
      <c r="D354" s="578">
        <v>0.01</v>
      </c>
      <c r="E354" s="578">
        <v>0.01</v>
      </c>
      <c r="F354" s="546">
        <v>42396.46875</v>
      </c>
      <c r="G354" s="578">
        <v>1.54569</v>
      </c>
      <c r="H354" s="546">
        <v>42396.46875</v>
      </c>
      <c r="I354" s="578">
        <v>1.54569</v>
      </c>
      <c r="J354" s="546">
        <v>42396.556250000001</v>
      </c>
      <c r="K354" s="578">
        <v>1.54355</v>
      </c>
      <c r="L354" s="578">
        <v>0</v>
      </c>
      <c r="M354" s="578">
        <v>21.399999999999636</v>
      </c>
      <c r="N354" s="578">
        <v>1.48</v>
      </c>
      <c r="O354" s="579">
        <v>8.7500000001455192E-2</v>
      </c>
      <c r="P354" s="548"/>
      <c r="Q354" s="548"/>
      <c r="R354" s="548"/>
    </row>
    <row r="355" spans="1:18" s="578" customFormat="1">
      <c r="A355" s="578">
        <v>354</v>
      </c>
      <c r="B355" s="578" t="s">
        <v>97</v>
      </c>
      <c r="C355" s="578">
        <v>1</v>
      </c>
      <c r="D355" s="578">
        <v>0.01</v>
      </c>
      <c r="E355" s="578">
        <v>0.01</v>
      </c>
      <c r="F355" s="546">
        <v>42396.729166666664</v>
      </c>
      <c r="G355" s="578">
        <v>1.5394099999999999</v>
      </c>
      <c r="H355" s="546">
        <v>42396.729166666664</v>
      </c>
      <c r="I355" s="578">
        <v>1.5394099999999999</v>
      </c>
      <c r="J355" s="546">
        <v>42396.73541666667</v>
      </c>
      <c r="K355" s="578">
        <v>1.5372699999999999</v>
      </c>
      <c r="L355" s="578">
        <v>0</v>
      </c>
      <c r="M355" s="578">
        <v>21.399999999999636</v>
      </c>
      <c r="N355" s="578">
        <v>1.48</v>
      </c>
      <c r="O355" s="579">
        <v>6.2500000058207661E-3</v>
      </c>
      <c r="P355" s="548"/>
      <c r="Q355" s="548"/>
      <c r="R355" s="548"/>
    </row>
    <row r="356" spans="1:18" s="578" customFormat="1">
      <c r="A356" s="578">
        <v>355</v>
      </c>
      <c r="B356" s="578" t="s">
        <v>96</v>
      </c>
      <c r="C356" s="578">
        <v>2</v>
      </c>
      <c r="D356" s="578">
        <v>0.01</v>
      </c>
      <c r="E356" s="578">
        <v>0.02</v>
      </c>
      <c r="F356" s="546">
        <v>42397.344444444447</v>
      </c>
      <c r="G356" s="578">
        <v>1.5437099999999999</v>
      </c>
      <c r="H356" s="546">
        <v>42397.39166666667</v>
      </c>
      <c r="I356" s="578">
        <v>1.53657</v>
      </c>
      <c r="J356" s="546">
        <v>42397.402083333334</v>
      </c>
      <c r="K356" s="578">
        <v>1.5422800000000001</v>
      </c>
      <c r="L356" s="578">
        <v>71.399999999997817</v>
      </c>
      <c r="M356" s="578">
        <v>57.100000000000364</v>
      </c>
      <c r="N356" s="578">
        <v>2.96</v>
      </c>
      <c r="O356" s="579">
        <v>5.7638888887595385E-2</v>
      </c>
      <c r="P356" s="548"/>
      <c r="Q356" s="548"/>
      <c r="R356" s="548"/>
    </row>
    <row r="357" spans="1:18" s="578" customFormat="1">
      <c r="A357" s="578">
        <v>356</v>
      </c>
      <c r="B357" s="578" t="s">
        <v>96</v>
      </c>
      <c r="C357" s="578">
        <v>1</v>
      </c>
      <c r="D357" s="578">
        <v>0.01</v>
      </c>
      <c r="E357" s="578">
        <v>0.01</v>
      </c>
      <c r="F357" s="546">
        <v>42397.469444444447</v>
      </c>
      <c r="G357" s="578">
        <v>1.5396799999999999</v>
      </c>
      <c r="H357" s="546">
        <v>42397.469444444447</v>
      </c>
      <c r="I357" s="578">
        <v>1.5396799999999999</v>
      </c>
      <c r="J357" s="546">
        <v>42397.501388888886</v>
      </c>
      <c r="K357" s="578">
        <v>1.54182</v>
      </c>
      <c r="L357" s="578">
        <v>0</v>
      </c>
      <c r="M357" s="578">
        <v>21.399999999999636</v>
      </c>
      <c r="N357" s="578">
        <v>1.48</v>
      </c>
      <c r="O357" s="579">
        <v>3.1944444439432118E-2</v>
      </c>
      <c r="P357" s="548"/>
      <c r="Q357" s="548"/>
      <c r="R357" s="548"/>
    </row>
    <row r="358" spans="1:18" s="578" customFormat="1">
      <c r="A358" s="578">
        <v>357</v>
      </c>
      <c r="B358" s="578" t="s">
        <v>96</v>
      </c>
      <c r="C358" s="578">
        <v>1</v>
      </c>
      <c r="D358" s="578">
        <v>0.01</v>
      </c>
      <c r="E358" s="578">
        <v>0.01</v>
      </c>
      <c r="F358" s="546">
        <v>42397.502083333333</v>
      </c>
      <c r="G358" s="578">
        <v>1.5425</v>
      </c>
      <c r="H358" s="546">
        <v>42397.502083333333</v>
      </c>
      <c r="I358" s="578">
        <v>1.5425</v>
      </c>
      <c r="J358" s="546">
        <v>42397.530555555553</v>
      </c>
      <c r="K358" s="578">
        <v>1.54464</v>
      </c>
      <c r="L358" s="578">
        <v>0</v>
      </c>
      <c r="M358" s="578">
        <v>21.399999999999636</v>
      </c>
      <c r="N358" s="578">
        <v>1.48</v>
      </c>
      <c r="O358" s="579">
        <v>2.8472222220443655E-2</v>
      </c>
      <c r="P358" s="548"/>
      <c r="Q358" s="548"/>
      <c r="R358" s="548"/>
    </row>
    <row r="359" spans="1:18" s="578" customFormat="1">
      <c r="A359" s="578">
        <v>358</v>
      </c>
      <c r="B359" s="578" t="s">
        <v>97</v>
      </c>
      <c r="C359" s="578">
        <v>2</v>
      </c>
      <c r="D359" s="578">
        <v>0.01</v>
      </c>
      <c r="E359" s="578">
        <v>0.02</v>
      </c>
      <c r="F359" s="546">
        <v>42397.521527777775</v>
      </c>
      <c r="G359" s="578">
        <v>1.5415300000000001</v>
      </c>
      <c r="H359" s="546">
        <v>42397.541666666664</v>
      </c>
      <c r="I359" s="578">
        <v>1.54487</v>
      </c>
      <c r="J359" s="546">
        <v>42397.561111111114</v>
      </c>
      <c r="K359" s="578">
        <v>1.5410600000000001</v>
      </c>
      <c r="L359" s="578">
        <v>33.399999999997817</v>
      </c>
      <c r="M359" s="578">
        <v>38.099999999998545</v>
      </c>
      <c r="N359" s="578">
        <v>2.96</v>
      </c>
      <c r="O359" s="579">
        <v>3.9583333338669036E-2</v>
      </c>
      <c r="P359" s="548"/>
      <c r="Q359" s="548"/>
      <c r="R359" s="548"/>
    </row>
    <row r="360" spans="1:18" s="578" customFormat="1">
      <c r="A360" s="578">
        <v>359</v>
      </c>
      <c r="B360" s="578" t="s">
        <v>96</v>
      </c>
      <c r="C360" s="578">
        <v>1</v>
      </c>
      <c r="D360" s="578">
        <v>0.01</v>
      </c>
      <c r="E360" s="578">
        <v>0.01</v>
      </c>
      <c r="F360" s="546">
        <v>42398.219444444447</v>
      </c>
      <c r="G360" s="578">
        <v>1.54383</v>
      </c>
      <c r="H360" s="546">
        <v>42398.219444444447</v>
      </c>
      <c r="I360" s="578">
        <v>1.54383</v>
      </c>
      <c r="J360" s="546">
        <v>42398.223611111112</v>
      </c>
      <c r="K360" s="578">
        <v>1.5459700000000001</v>
      </c>
      <c r="L360" s="578">
        <v>0</v>
      </c>
      <c r="M360" s="578">
        <v>21.399999999999636</v>
      </c>
      <c r="N360" s="578">
        <v>1.48</v>
      </c>
      <c r="O360" s="579">
        <v>4.166666665696539E-3</v>
      </c>
      <c r="P360" s="548"/>
      <c r="Q360" s="548"/>
      <c r="R360" s="548"/>
    </row>
    <row r="361" spans="1:18" s="578" customFormat="1">
      <c r="A361" s="578">
        <v>360</v>
      </c>
      <c r="B361" s="578" t="s">
        <v>97</v>
      </c>
      <c r="C361" s="578">
        <v>1</v>
      </c>
      <c r="D361" s="578">
        <v>0.01</v>
      </c>
      <c r="E361" s="578">
        <v>0.01</v>
      </c>
      <c r="F361" s="546">
        <v>42398.250694444447</v>
      </c>
      <c r="G361" s="578">
        <v>1.5385200000000001</v>
      </c>
      <c r="H361" s="546">
        <v>42398.250694444447</v>
      </c>
      <c r="I361" s="578">
        <v>1.5385200000000001</v>
      </c>
      <c r="J361" s="546">
        <v>42398.259722222225</v>
      </c>
      <c r="K361" s="578">
        <v>1.5363800000000001</v>
      </c>
      <c r="L361" s="578">
        <v>0</v>
      </c>
      <c r="M361" s="578">
        <v>21.399999999999636</v>
      </c>
      <c r="N361" s="578">
        <v>1.48</v>
      </c>
      <c r="O361" s="579">
        <v>9.0277777781011537E-3</v>
      </c>
      <c r="P361" s="548"/>
      <c r="Q361" s="548"/>
      <c r="R361" s="548"/>
    </row>
    <row r="362" spans="1:18" s="578" customFormat="1">
      <c r="A362" s="578">
        <v>361</v>
      </c>
      <c r="B362" s="578" t="s">
        <v>97</v>
      </c>
      <c r="C362" s="578">
        <v>1</v>
      </c>
      <c r="D362" s="578">
        <v>0.01</v>
      </c>
      <c r="E362" s="578">
        <v>0.01</v>
      </c>
      <c r="F362" s="546">
        <v>42398.28125</v>
      </c>
      <c r="G362" s="578">
        <v>1.5304800000000001</v>
      </c>
      <c r="H362" s="546">
        <v>42398.28125</v>
      </c>
      <c r="I362" s="578">
        <v>1.5304800000000001</v>
      </c>
      <c r="J362" s="546">
        <v>42398.300694444442</v>
      </c>
      <c r="K362" s="578">
        <v>1.52834</v>
      </c>
      <c r="L362" s="578">
        <v>0</v>
      </c>
      <c r="M362" s="578">
        <v>21.400000000001455</v>
      </c>
      <c r="N362" s="578">
        <v>1.48</v>
      </c>
      <c r="O362" s="579">
        <v>1.9444444442342501E-2</v>
      </c>
      <c r="P362" s="548"/>
      <c r="Q362" s="548"/>
      <c r="R362" s="548"/>
    </row>
    <row r="363" spans="1:18" s="578" customFormat="1">
      <c r="A363" s="578">
        <v>362</v>
      </c>
      <c r="B363" s="578" t="s">
        <v>97</v>
      </c>
      <c r="C363" s="578">
        <v>1</v>
      </c>
      <c r="D363" s="578">
        <v>0.01</v>
      </c>
      <c r="E363" s="578">
        <v>0.01</v>
      </c>
      <c r="F363" s="546">
        <v>42398.375</v>
      </c>
      <c r="G363" s="578">
        <v>1.53009</v>
      </c>
      <c r="H363" s="546">
        <v>42398.375</v>
      </c>
      <c r="I363" s="578">
        <v>1.53009</v>
      </c>
      <c r="J363" s="546">
        <v>42398.379861111112</v>
      </c>
      <c r="K363" s="578">
        <v>1.5279499999999999</v>
      </c>
      <c r="L363" s="578">
        <v>0</v>
      </c>
      <c r="M363" s="578">
        <v>21.399999999999636</v>
      </c>
      <c r="N363" s="578">
        <v>1.48</v>
      </c>
      <c r="O363" s="579">
        <v>4.8611111124046147E-3</v>
      </c>
      <c r="P363" s="548"/>
      <c r="Q363" s="548"/>
      <c r="R363" s="548"/>
    </row>
    <row r="364" spans="1:18" s="578" customFormat="1">
      <c r="A364" s="578">
        <v>363</v>
      </c>
      <c r="B364" s="578" t="s">
        <v>97</v>
      </c>
      <c r="C364" s="578">
        <v>3</v>
      </c>
      <c r="D364" s="578">
        <v>0.01</v>
      </c>
      <c r="E364" s="578">
        <v>0.03</v>
      </c>
      <c r="F364" s="546">
        <v>42398.416666666664</v>
      </c>
      <c r="G364" s="578">
        <v>1.5331300000000001</v>
      </c>
      <c r="H364" s="546">
        <v>42398.479861111111</v>
      </c>
      <c r="I364" s="578">
        <v>1.5403800000000001</v>
      </c>
      <c r="J364" s="546">
        <v>42398.611111111109</v>
      </c>
      <c r="K364" s="578">
        <v>1.5345200000000001</v>
      </c>
      <c r="L364" s="578">
        <v>72.5</v>
      </c>
      <c r="M364" s="578">
        <v>58.600000000000364</v>
      </c>
      <c r="N364" s="578">
        <v>4.67</v>
      </c>
      <c r="O364" s="579">
        <v>0.19444444444525288</v>
      </c>
      <c r="P364" s="548"/>
      <c r="Q364" s="548"/>
      <c r="R364" s="548"/>
    </row>
    <row r="365" spans="1:18" s="578" customFormat="1">
      <c r="A365" s="578">
        <v>364</v>
      </c>
      <c r="B365" s="578" t="s">
        <v>96</v>
      </c>
      <c r="C365" s="578">
        <v>1</v>
      </c>
      <c r="D365" s="578">
        <v>0.01</v>
      </c>
      <c r="E365" s="578">
        <v>0.01</v>
      </c>
      <c r="F365" s="546">
        <v>42398.438888888886</v>
      </c>
      <c r="G365" s="578">
        <v>1.5363599999999999</v>
      </c>
      <c r="H365" s="546">
        <v>42398.438888888886</v>
      </c>
      <c r="I365" s="578">
        <v>1.5363599999999999</v>
      </c>
      <c r="J365" s="546">
        <v>42398.473611111112</v>
      </c>
      <c r="K365" s="578">
        <v>1.5385</v>
      </c>
      <c r="L365" s="578">
        <v>0</v>
      </c>
      <c r="M365" s="578">
        <v>21.399999999999636</v>
      </c>
      <c r="N365" s="578">
        <v>1.48</v>
      </c>
      <c r="O365" s="579">
        <v>3.4722222226264421E-2</v>
      </c>
      <c r="P365" s="548"/>
      <c r="Q365" s="548"/>
      <c r="R365" s="548"/>
    </row>
    <row r="366" spans="1:18" s="578" customFormat="1">
      <c r="A366" s="578">
        <v>365</v>
      </c>
      <c r="B366" s="578" t="s">
        <v>97</v>
      </c>
      <c r="C366" s="578">
        <v>1</v>
      </c>
      <c r="D366" s="578">
        <v>0.01</v>
      </c>
      <c r="E366" s="578">
        <v>0.01</v>
      </c>
      <c r="F366" s="546">
        <v>42398.625</v>
      </c>
      <c r="G366" s="578">
        <v>1.53257</v>
      </c>
      <c r="H366" s="546">
        <v>42398.625</v>
      </c>
      <c r="I366" s="578">
        <v>1.53257</v>
      </c>
      <c r="J366" s="546">
        <v>42398.631944444445</v>
      </c>
      <c r="K366" s="578">
        <v>1.53043</v>
      </c>
      <c r="L366" s="578">
        <v>0</v>
      </c>
      <c r="M366" s="578">
        <v>21.400000000001455</v>
      </c>
      <c r="N366" s="578">
        <v>1.48</v>
      </c>
      <c r="O366" s="579">
        <v>6.9444444452528842E-3</v>
      </c>
      <c r="P366" s="548"/>
      <c r="Q366" s="548"/>
      <c r="R366" s="548"/>
    </row>
    <row r="367" spans="1:18" s="578" customFormat="1">
      <c r="A367" s="578">
        <v>366</v>
      </c>
      <c r="B367" s="578" t="s">
        <v>97</v>
      </c>
      <c r="C367" s="578">
        <v>3</v>
      </c>
      <c r="D367" s="578">
        <v>0.01</v>
      </c>
      <c r="E367" s="578">
        <v>0.03</v>
      </c>
      <c r="F367" s="546">
        <v>42401.396527777775</v>
      </c>
      <c r="G367" s="578">
        <v>1.5323800000000001</v>
      </c>
      <c r="H367" s="546">
        <v>42401.572916666664</v>
      </c>
      <c r="I367" s="578">
        <v>1.53931</v>
      </c>
      <c r="J367" s="546">
        <v>42401.888888888891</v>
      </c>
      <c r="K367" s="578">
        <v>1.53356</v>
      </c>
      <c r="L367" s="578">
        <v>69.299999999999272</v>
      </c>
      <c r="M367" s="578">
        <v>57.5</v>
      </c>
      <c r="N367" s="578">
        <v>4.6399999999999997</v>
      </c>
      <c r="O367" s="579">
        <v>0.492361111115315</v>
      </c>
      <c r="P367" s="548"/>
      <c r="Q367" s="548"/>
      <c r="R367" s="548"/>
    </row>
    <row r="368" spans="1:18" s="578" customFormat="1">
      <c r="A368" s="578">
        <v>367</v>
      </c>
      <c r="B368" s="578" t="s">
        <v>97</v>
      </c>
      <c r="C368" s="578">
        <v>1</v>
      </c>
      <c r="D368" s="578">
        <v>0.01</v>
      </c>
      <c r="E368" s="578">
        <v>0.01</v>
      </c>
      <c r="F368" s="546">
        <v>42402.469444444447</v>
      </c>
      <c r="G368" s="578">
        <v>1.54711</v>
      </c>
      <c r="H368" s="546">
        <v>42402.469444444447</v>
      </c>
      <c r="I368" s="578">
        <v>1.54711</v>
      </c>
      <c r="J368" s="546">
        <v>42402.583333333336</v>
      </c>
      <c r="K368" s="578">
        <v>1.54497</v>
      </c>
      <c r="L368" s="578">
        <v>0</v>
      </c>
      <c r="M368" s="578">
        <v>21.400000000001455</v>
      </c>
      <c r="N368" s="578">
        <v>1.48</v>
      </c>
      <c r="O368" s="579">
        <v>0.11388888888905058</v>
      </c>
      <c r="P368" s="548"/>
      <c r="Q368" s="548"/>
      <c r="R368" s="548"/>
    </row>
    <row r="369" spans="1:18" s="578" customFormat="1">
      <c r="A369" s="578">
        <v>368</v>
      </c>
      <c r="B369" s="578" t="s">
        <v>96</v>
      </c>
      <c r="C369" s="578">
        <v>2</v>
      </c>
      <c r="D369" s="578">
        <v>0.01</v>
      </c>
      <c r="E369" s="578">
        <v>0.02</v>
      </c>
      <c r="F369" s="546">
        <v>42402.510416666664</v>
      </c>
      <c r="G369" s="578">
        <v>1.54847</v>
      </c>
      <c r="H369" s="546">
        <v>42402.583333333336</v>
      </c>
      <c r="I369" s="578">
        <v>1.5451600000000001</v>
      </c>
      <c r="J369" s="546">
        <v>42402.598611111112</v>
      </c>
      <c r="K369" s="578">
        <v>1.54895</v>
      </c>
      <c r="L369" s="578">
        <v>33.100000000000364</v>
      </c>
      <c r="M369" s="578">
        <v>37.899999999999636</v>
      </c>
      <c r="N369" s="578">
        <v>2.96</v>
      </c>
      <c r="O369" s="579">
        <v>8.8194444448163267E-2</v>
      </c>
      <c r="P369" s="548"/>
      <c r="Q369" s="548"/>
      <c r="R369" s="548"/>
    </row>
    <row r="370" spans="1:18" s="578" customFormat="1">
      <c r="A370" s="578">
        <v>369</v>
      </c>
      <c r="B370" s="578" t="s">
        <v>97</v>
      </c>
      <c r="C370" s="578">
        <v>4</v>
      </c>
      <c r="D370" s="578">
        <v>0.02</v>
      </c>
      <c r="E370" s="578">
        <v>0.05</v>
      </c>
      <c r="F370" s="546">
        <v>42402.71875</v>
      </c>
      <c r="G370" s="578">
        <v>1.5439499999999999</v>
      </c>
      <c r="H370" s="546">
        <v>42403.239583333336</v>
      </c>
      <c r="I370" s="578">
        <v>1.5560099999999999</v>
      </c>
      <c r="J370" s="546">
        <v>42403.367361111108</v>
      </c>
      <c r="K370" s="578">
        <v>1.5487500000000001</v>
      </c>
      <c r="L370" s="578">
        <v>120.59999999999854</v>
      </c>
      <c r="M370" s="578">
        <v>72.599999999998545</v>
      </c>
      <c r="N370" s="578">
        <v>8.129999999999999</v>
      </c>
      <c r="O370" s="579">
        <v>0.64861111110803904</v>
      </c>
      <c r="P370" s="548"/>
      <c r="Q370" s="548"/>
      <c r="R370" s="548"/>
    </row>
    <row r="371" spans="1:18" s="578" customFormat="1">
      <c r="A371" s="578">
        <v>370</v>
      </c>
      <c r="B371" s="578" t="s">
        <v>96</v>
      </c>
      <c r="C371" s="578">
        <v>1</v>
      </c>
      <c r="D371" s="578">
        <v>0.01</v>
      </c>
      <c r="E371" s="578">
        <v>0.01</v>
      </c>
      <c r="F371" s="546">
        <v>42402.740277777775</v>
      </c>
      <c r="G371" s="578">
        <v>1.5454600000000001</v>
      </c>
      <c r="H371" s="546">
        <v>42402.740277777775</v>
      </c>
      <c r="I371" s="578">
        <v>1.5454600000000001</v>
      </c>
      <c r="J371" s="546">
        <v>42402.835416666669</v>
      </c>
      <c r="K371" s="578">
        <v>1.5476000000000001</v>
      </c>
      <c r="L371" s="578">
        <v>0</v>
      </c>
      <c r="M371" s="578">
        <v>21.399999999999636</v>
      </c>
      <c r="N371" s="578">
        <v>1.48</v>
      </c>
      <c r="O371" s="579">
        <v>9.5138888893416151E-2</v>
      </c>
      <c r="P371" s="548"/>
      <c r="Q371" s="548"/>
      <c r="R371" s="548"/>
    </row>
    <row r="372" spans="1:18" s="578" customFormat="1">
      <c r="A372" s="578">
        <v>371</v>
      </c>
      <c r="B372" s="578" t="s">
        <v>97</v>
      </c>
      <c r="C372" s="578">
        <v>1</v>
      </c>
      <c r="D372" s="578">
        <v>0.01</v>
      </c>
      <c r="E372" s="578">
        <v>0.01</v>
      </c>
      <c r="F372" s="546">
        <v>42403.375</v>
      </c>
      <c r="G372" s="578">
        <v>1.54647</v>
      </c>
      <c r="H372" s="546">
        <v>42403.375</v>
      </c>
      <c r="I372" s="578">
        <v>1.54647</v>
      </c>
      <c r="J372" s="546">
        <v>42403.421527777777</v>
      </c>
      <c r="K372" s="578">
        <v>1.54433</v>
      </c>
      <c r="L372" s="578">
        <v>0</v>
      </c>
      <c r="M372" s="578">
        <v>21.400000000001455</v>
      </c>
      <c r="N372" s="578">
        <v>1.48</v>
      </c>
      <c r="O372" s="579">
        <v>4.6527777776645962E-2</v>
      </c>
      <c r="P372" s="548"/>
      <c r="Q372" s="548"/>
      <c r="R372" s="548"/>
    </row>
    <row r="373" spans="1:18" s="578" customFormat="1">
      <c r="A373" s="578">
        <v>372</v>
      </c>
      <c r="B373" s="578" t="s">
        <v>96</v>
      </c>
      <c r="C373" s="578">
        <v>1</v>
      </c>
      <c r="D373" s="578">
        <v>0.01</v>
      </c>
      <c r="E373" s="578">
        <v>0.01</v>
      </c>
      <c r="F373" s="546">
        <v>42403.65625</v>
      </c>
      <c r="G373" s="578">
        <v>1.54756</v>
      </c>
      <c r="H373" s="546">
        <v>42403.65625</v>
      </c>
      <c r="I373" s="578">
        <v>1.54756</v>
      </c>
      <c r="J373" s="546">
        <v>42403.662499999999</v>
      </c>
      <c r="K373" s="578">
        <v>1.5497000000000001</v>
      </c>
      <c r="L373" s="578">
        <v>0</v>
      </c>
      <c r="M373" s="578">
        <v>21.399999999999636</v>
      </c>
      <c r="N373" s="578">
        <v>1.48</v>
      </c>
      <c r="O373" s="579">
        <v>6.2499999985448085E-3</v>
      </c>
      <c r="P373" s="548"/>
      <c r="Q373" s="548"/>
      <c r="R373" s="548"/>
    </row>
    <row r="374" spans="1:18" s="578" customFormat="1">
      <c r="A374" s="578">
        <v>373</v>
      </c>
      <c r="B374" s="578" t="s">
        <v>97</v>
      </c>
      <c r="C374" s="578">
        <v>4</v>
      </c>
      <c r="D374" s="578">
        <v>0.02</v>
      </c>
      <c r="E374" s="578">
        <v>0.05</v>
      </c>
      <c r="F374" s="546">
        <v>42405.448611111111</v>
      </c>
      <c r="G374" s="578">
        <v>1.55572</v>
      </c>
      <c r="H374" s="546">
        <v>42405.824999999997</v>
      </c>
      <c r="I374" s="578">
        <v>1.57534</v>
      </c>
      <c r="J374" s="546">
        <v>42408.404861111114</v>
      </c>
      <c r="K374" s="578">
        <v>1.56504</v>
      </c>
      <c r="L374" s="578">
        <v>196.19999999999891</v>
      </c>
      <c r="M374" s="578">
        <v>103</v>
      </c>
      <c r="N374" s="578">
        <v>8.1199999999999974</v>
      </c>
      <c r="O374" s="579">
        <v>0.95625000000291038</v>
      </c>
      <c r="P374" s="548"/>
      <c r="Q374" s="548"/>
      <c r="R374" s="548"/>
    </row>
    <row r="375" spans="1:18" s="578" customFormat="1">
      <c r="A375" s="578">
        <v>374</v>
      </c>
      <c r="B375" s="578" t="s">
        <v>96</v>
      </c>
      <c r="C375" s="578">
        <v>1</v>
      </c>
      <c r="D375" s="578">
        <v>0.01</v>
      </c>
      <c r="E375" s="578">
        <v>0.01</v>
      </c>
      <c r="F375" s="546">
        <v>42405.78125</v>
      </c>
      <c r="G375" s="578">
        <v>1.57362</v>
      </c>
      <c r="H375" s="546">
        <v>42405.78125</v>
      </c>
      <c r="I375" s="578">
        <v>1.57362</v>
      </c>
      <c r="J375" s="546">
        <v>42405.825694444444</v>
      </c>
      <c r="K375" s="578">
        <v>1.57576</v>
      </c>
      <c r="L375" s="578">
        <v>0</v>
      </c>
      <c r="M375" s="578">
        <v>21.399999999999636</v>
      </c>
      <c r="N375" s="578">
        <v>1.48</v>
      </c>
      <c r="O375" s="579">
        <v>4.4444444443797693E-2</v>
      </c>
      <c r="P375" s="548"/>
      <c r="Q375" s="548"/>
      <c r="R375" s="548"/>
    </row>
    <row r="376" spans="1:18" s="578" customFormat="1">
      <c r="A376" s="578">
        <v>375</v>
      </c>
      <c r="B376" s="578" t="s">
        <v>97</v>
      </c>
      <c r="C376" s="578">
        <v>6</v>
      </c>
      <c r="D376" s="578">
        <v>0.08</v>
      </c>
      <c r="E376" s="578">
        <v>0.16999999999999998</v>
      </c>
      <c r="F376" s="546">
        <v>42408.520833333336</v>
      </c>
      <c r="G376" s="578">
        <v>1.56806</v>
      </c>
      <c r="H376" s="546">
        <v>42409.177777777775</v>
      </c>
      <c r="I376" s="578">
        <v>1.5969100000000001</v>
      </c>
      <c r="J376" s="546">
        <v>42409.359027777777</v>
      </c>
      <c r="K376" s="578">
        <v>1.5857600000000001</v>
      </c>
      <c r="L376" s="578">
        <v>288.5</v>
      </c>
      <c r="M376" s="578">
        <v>111.5</v>
      </c>
      <c r="N376" s="578">
        <v>40.200000000000003</v>
      </c>
      <c r="O376" s="579">
        <v>0.83819444444088731</v>
      </c>
      <c r="P376" s="548"/>
      <c r="Q376" s="548"/>
      <c r="R376" s="548"/>
    </row>
    <row r="377" spans="1:18" s="578" customFormat="1">
      <c r="A377" s="578">
        <v>376</v>
      </c>
      <c r="B377" s="578" t="s">
        <v>97</v>
      </c>
      <c r="C377" s="578">
        <v>1</v>
      </c>
      <c r="D377" s="578">
        <v>0.01</v>
      </c>
      <c r="E377" s="578">
        <v>0.01</v>
      </c>
      <c r="F377" s="546">
        <v>42409.364583333336</v>
      </c>
      <c r="G377" s="578">
        <v>1.58443</v>
      </c>
      <c r="H377" s="546">
        <v>42409.364583333336</v>
      </c>
      <c r="I377" s="578">
        <v>1.58443</v>
      </c>
      <c r="J377" s="546">
        <v>42409.378472222219</v>
      </c>
      <c r="K377" s="578">
        <v>1.58229</v>
      </c>
      <c r="L377" s="578">
        <v>0</v>
      </c>
      <c r="M377" s="578">
        <v>21.399999999999636</v>
      </c>
      <c r="N377" s="578">
        <v>1.48</v>
      </c>
      <c r="O377" s="579">
        <v>1.3888888883229811E-2</v>
      </c>
      <c r="P377" s="548"/>
      <c r="Q377" s="548"/>
      <c r="R377" s="548"/>
    </row>
    <row r="378" spans="1:18" s="578" customFormat="1">
      <c r="A378" s="578">
        <v>377</v>
      </c>
      <c r="B378" s="578" t="s">
        <v>96</v>
      </c>
      <c r="C378" s="578">
        <v>1</v>
      </c>
      <c r="D378" s="578">
        <v>0.01</v>
      </c>
      <c r="E378" s="578">
        <v>0.01</v>
      </c>
      <c r="F378" s="546">
        <v>42409.572916666664</v>
      </c>
      <c r="G378" s="578">
        <v>1.60446</v>
      </c>
      <c r="H378" s="546">
        <v>42409.572916666664</v>
      </c>
      <c r="I378" s="578">
        <v>1.60446</v>
      </c>
      <c r="J378" s="546">
        <v>42409.57708333333</v>
      </c>
      <c r="K378" s="578">
        <v>1.6066</v>
      </c>
      <c r="L378" s="578">
        <v>0</v>
      </c>
      <c r="M378" s="578">
        <v>21.399999999999636</v>
      </c>
      <c r="N378" s="578">
        <v>1.48</v>
      </c>
      <c r="O378" s="579">
        <v>4.166666665696539E-3</v>
      </c>
      <c r="P378" s="548"/>
      <c r="Q378" s="548"/>
      <c r="R378" s="548"/>
    </row>
    <row r="379" spans="1:18" s="578" customFormat="1">
      <c r="A379" s="578">
        <v>378</v>
      </c>
      <c r="B379" s="578" t="s">
        <v>97</v>
      </c>
      <c r="C379" s="578">
        <v>1</v>
      </c>
      <c r="D379" s="578">
        <v>0.01</v>
      </c>
      <c r="E379" s="578">
        <v>0.01</v>
      </c>
      <c r="F379" s="546">
        <v>42409.59375</v>
      </c>
      <c r="G379" s="578">
        <v>1.6080399999999999</v>
      </c>
      <c r="H379" s="546">
        <v>42409.59375</v>
      </c>
      <c r="I379" s="578">
        <v>1.6080399999999999</v>
      </c>
      <c r="J379" s="546">
        <v>42409.635416666664</v>
      </c>
      <c r="K379" s="578">
        <v>1.6059000000000001</v>
      </c>
      <c r="L379" s="578">
        <v>0</v>
      </c>
      <c r="M379" s="578">
        <v>21.399999999997817</v>
      </c>
      <c r="N379" s="578">
        <v>1.48</v>
      </c>
      <c r="O379" s="579">
        <v>4.1666666664241347E-2</v>
      </c>
      <c r="P379" s="548"/>
      <c r="Q379" s="548"/>
      <c r="R379" s="548"/>
    </row>
    <row r="380" spans="1:18" s="578" customFormat="1">
      <c r="A380" s="578">
        <v>379</v>
      </c>
      <c r="B380" s="578" t="s">
        <v>96</v>
      </c>
      <c r="C380" s="578">
        <v>6</v>
      </c>
      <c r="D380" s="578">
        <v>0.08</v>
      </c>
      <c r="E380" s="578">
        <v>0.16999999999999998</v>
      </c>
      <c r="F380" s="546">
        <v>42410.127083333333</v>
      </c>
      <c r="G380" s="578">
        <v>1.60487</v>
      </c>
      <c r="H380" s="546">
        <v>42410.47152777778</v>
      </c>
      <c r="I380" s="578">
        <v>1.58274</v>
      </c>
      <c r="J380" s="546">
        <v>42411.215277777781</v>
      </c>
      <c r="K380" s="578">
        <v>1.5922499999999999</v>
      </c>
      <c r="L380" s="578">
        <v>221.30000000000109</v>
      </c>
      <c r="M380" s="578">
        <v>95.100000000000364</v>
      </c>
      <c r="N380" s="578">
        <v>40.129999999999995</v>
      </c>
      <c r="O380" s="579">
        <v>1.0881944444481633</v>
      </c>
      <c r="P380" s="548"/>
      <c r="Q380" s="548"/>
      <c r="R380" s="548"/>
    </row>
    <row r="381" spans="1:18" s="578" customFormat="1">
      <c r="A381" s="578">
        <v>380</v>
      </c>
      <c r="B381" s="578" t="s">
        <v>97</v>
      </c>
      <c r="C381" s="578">
        <v>1</v>
      </c>
      <c r="D381" s="578">
        <v>0.01</v>
      </c>
      <c r="E381" s="578">
        <v>0.01</v>
      </c>
      <c r="F381" s="546">
        <v>42410.59375</v>
      </c>
      <c r="G381" s="578">
        <v>1.5847899999999999</v>
      </c>
      <c r="H381" s="546">
        <v>42410.59375</v>
      </c>
      <c r="I381" s="578">
        <v>1.5847899999999999</v>
      </c>
      <c r="J381" s="546">
        <v>42410.6</v>
      </c>
      <c r="K381" s="578">
        <v>1.5826499999999999</v>
      </c>
      <c r="L381" s="578">
        <v>0</v>
      </c>
      <c r="M381" s="578">
        <v>21.400000000001455</v>
      </c>
      <c r="N381" s="578">
        <v>1.48</v>
      </c>
      <c r="O381" s="579">
        <v>6.2499999985448085E-3</v>
      </c>
      <c r="P381" s="548"/>
      <c r="Q381" s="548"/>
      <c r="R381" s="548"/>
    </row>
    <row r="382" spans="1:18" s="578" customFormat="1">
      <c r="A382" s="578">
        <v>381</v>
      </c>
      <c r="B382" s="578" t="s">
        <v>97</v>
      </c>
      <c r="C382" s="578">
        <v>1</v>
      </c>
      <c r="D382" s="578">
        <v>0.01</v>
      </c>
      <c r="E382" s="578">
        <v>0.01</v>
      </c>
      <c r="F382" s="546">
        <v>42410.615277777775</v>
      </c>
      <c r="G382" s="578">
        <v>1.5848599999999999</v>
      </c>
      <c r="H382" s="546">
        <v>42410.615277777775</v>
      </c>
      <c r="I382" s="578">
        <v>1.5848599999999999</v>
      </c>
      <c r="J382" s="546">
        <v>42410.665277777778</v>
      </c>
      <c r="K382" s="578">
        <v>1.5827199999999999</v>
      </c>
      <c r="L382" s="578">
        <v>0</v>
      </c>
      <c r="M382" s="578">
        <v>21.399999999999636</v>
      </c>
      <c r="N382" s="578">
        <v>1.48</v>
      </c>
      <c r="O382" s="579">
        <v>5.0000000002910383E-2</v>
      </c>
      <c r="P382" s="548"/>
      <c r="Q382" s="548"/>
      <c r="R382" s="548"/>
    </row>
    <row r="383" spans="1:18" s="578" customFormat="1">
      <c r="A383" s="578">
        <v>382</v>
      </c>
      <c r="B383" s="578" t="s">
        <v>97</v>
      </c>
      <c r="C383" s="578">
        <v>2</v>
      </c>
      <c r="D383" s="578">
        <v>0.01</v>
      </c>
      <c r="E383" s="578">
        <v>0.02</v>
      </c>
      <c r="F383" s="546">
        <v>42410.90625</v>
      </c>
      <c r="G383" s="578">
        <v>1.58657</v>
      </c>
      <c r="H383" s="546">
        <v>42410.986111111109</v>
      </c>
      <c r="I383" s="578">
        <v>1.58989</v>
      </c>
      <c r="J383" s="546">
        <v>42411.051388888889</v>
      </c>
      <c r="K383" s="578">
        <v>1.58609</v>
      </c>
      <c r="L383" s="578">
        <v>33.199999999998909</v>
      </c>
      <c r="M383" s="578">
        <v>38</v>
      </c>
      <c r="N383" s="578">
        <v>2.9699999999999998</v>
      </c>
      <c r="O383" s="579">
        <v>0.14513888888905058</v>
      </c>
      <c r="P383" s="548"/>
      <c r="Q383" s="548"/>
      <c r="R383" s="548"/>
    </row>
    <row r="384" spans="1:18" s="578" customFormat="1">
      <c r="A384" s="578">
        <v>383</v>
      </c>
      <c r="B384" s="578" t="s">
        <v>97</v>
      </c>
      <c r="C384" s="578">
        <v>2</v>
      </c>
      <c r="D384" s="578">
        <v>0.01</v>
      </c>
      <c r="E384" s="578">
        <v>0.02</v>
      </c>
      <c r="F384" s="546">
        <v>42411.354166666664</v>
      </c>
      <c r="G384" s="578">
        <v>1.5879399999999999</v>
      </c>
      <c r="H384" s="546">
        <v>42411.53125</v>
      </c>
      <c r="I384" s="578">
        <v>1.60762</v>
      </c>
      <c r="J384" s="546">
        <v>42411.638194444444</v>
      </c>
      <c r="K384" s="578">
        <v>1.5956399999999999</v>
      </c>
      <c r="L384" s="578">
        <v>196.80000000000109</v>
      </c>
      <c r="M384" s="578">
        <v>119.80000000000109</v>
      </c>
      <c r="N384" s="578">
        <v>2.9699999999999998</v>
      </c>
      <c r="O384" s="579">
        <v>0.28402777777955635</v>
      </c>
      <c r="P384" s="548"/>
      <c r="Q384" s="548"/>
      <c r="R384" s="548"/>
    </row>
    <row r="385" spans="1:18" s="578" customFormat="1">
      <c r="A385" s="578">
        <v>384</v>
      </c>
      <c r="B385" s="578" t="s">
        <v>96</v>
      </c>
      <c r="C385" s="578">
        <v>2</v>
      </c>
      <c r="D385" s="578">
        <v>0.01</v>
      </c>
      <c r="E385" s="578">
        <v>0.02</v>
      </c>
      <c r="F385" s="546">
        <v>42411.740277777775</v>
      </c>
      <c r="G385" s="578">
        <v>1.6043700000000001</v>
      </c>
      <c r="H385" s="546">
        <v>42411.792361111111</v>
      </c>
      <c r="I385" s="578">
        <v>1.59765</v>
      </c>
      <c r="J385" s="546">
        <v>42411.854166666664</v>
      </c>
      <c r="K385" s="578">
        <v>1.6031500000000001</v>
      </c>
      <c r="L385" s="578">
        <v>67.200000000000728</v>
      </c>
      <c r="M385" s="578">
        <v>55</v>
      </c>
      <c r="N385" s="578">
        <v>2.96</v>
      </c>
      <c r="O385" s="579">
        <v>0.11388888888905058</v>
      </c>
      <c r="P385" s="548"/>
      <c r="Q385" s="548"/>
      <c r="R385" s="548"/>
    </row>
    <row r="386" spans="1:18" s="578" customFormat="1">
      <c r="A386" s="578">
        <v>385</v>
      </c>
      <c r="B386" s="578" t="s">
        <v>97</v>
      </c>
      <c r="C386" s="578">
        <v>2</v>
      </c>
      <c r="D386" s="578">
        <v>0.01</v>
      </c>
      <c r="E386" s="578">
        <v>0.02</v>
      </c>
      <c r="F386" s="546">
        <v>42412.115277777775</v>
      </c>
      <c r="G386" s="578">
        <v>1.5898300000000001</v>
      </c>
      <c r="H386" s="546">
        <v>42412.161111111112</v>
      </c>
      <c r="I386" s="578">
        <v>1.5932599999999999</v>
      </c>
      <c r="J386" s="546">
        <v>42412.189583333333</v>
      </c>
      <c r="K386" s="578">
        <v>1.58941</v>
      </c>
      <c r="L386" s="578">
        <v>34.299999999997453</v>
      </c>
      <c r="M386" s="578">
        <v>38.499999999998181</v>
      </c>
      <c r="N386" s="578">
        <v>2.96</v>
      </c>
      <c r="O386" s="579">
        <v>7.4305555557657499E-2</v>
      </c>
      <c r="P386" s="548"/>
      <c r="Q386" s="548"/>
      <c r="R386" s="548"/>
    </row>
    <row r="387" spans="1:18" s="578" customFormat="1">
      <c r="A387" s="578">
        <v>386</v>
      </c>
      <c r="B387" s="578" t="s">
        <v>97</v>
      </c>
      <c r="C387" s="578">
        <v>2</v>
      </c>
      <c r="D387" s="578">
        <v>0.01</v>
      </c>
      <c r="E387" s="578">
        <v>0.02</v>
      </c>
      <c r="F387" s="546">
        <v>42412.250694444447</v>
      </c>
      <c r="G387" s="578">
        <v>1.58951</v>
      </c>
      <c r="H387" s="546">
        <v>42412.364583333336</v>
      </c>
      <c r="I387" s="578">
        <v>1.5928199999999999</v>
      </c>
      <c r="J387" s="546">
        <v>42412.384027777778</v>
      </c>
      <c r="K387" s="578">
        <v>1.5890299999999999</v>
      </c>
      <c r="L387" s="578">
        <v>33.099999999998545</v>
      </c>
      <c r="M387" s="578">
        <v>37.899999999999636</v>
      </c>
      <c r="N387" s="578">
        <v>2.96</v>
      </c>
      <c r="O387" s="579">
        <v>0.13333333333139308</v>
      </c>
      <c r="P387" s="548"/>
      <c r="Q387" s="548"/>
      <c r="R387" s="548"/>
    </row>
    <row r="388" spans="1:18" s="578" customFormat="1">
      <c r="A388" s="578">
        <v>387</v>
      </c>
      <c r="B388" s="578" t="s">
        <v>97</v>
      </c>
      <c r="C388" s="578">
        <v>1</v>
      </c>
      <c r="D388" s="578">
        <v>0.01</v>
      </c>
      <c r="E388" s="578">
        <v>0.01</v>
      </c>
      <c r="F388" s="546">
        <v>42415.554166666669</v>
      </c>
      <c r="G388" s="578">
        <v>1.56162</v>
      </c>
      <c r="H388" s="546">
        <v>42415.554166666669</v>
      </c>
      <c r="I388" s="578">
        <v>1.56162</v>
      </c>
      <c r="J388" s="546">
        <v>42415.63958333333</v>
      </c>
      <c r="K388" s="578">
        <v>1.55948</v>
      </c>
      <c r="L388" s="578">
        <v>0</v>
      </c>
      <c r="M388" s="578">
        <v>21.400000000001455</v>
      </c>
      <c r="N388" s="578">
        <v>1.48</v>
      </c>
      <c r="O388" s="579">
        <v>8.5416666661330964E-2</v>
      </c>
      <c r="P388" s="548"/>
      <c r="Q388" s="548"/>
      <c r="R388" s="548"/>
    </row>
    <row r="389" spans="1:18" s="578" customFormat="1">
      <c r="A389" s="578">
        <v>388</v>
      </c>
      <c r="B389" s="578" t="s">
        <v>96</v>
      </c>
      <c r="C389" s="578">
        <v>2</v>
      </c>
      <c r="D389" s="578">
        <v>0.01</v>
      </c>
      <c r="E389" s="578">
        <v>0.02</v>
      </c>
      <c r="F389" s="546">
        <v>42416.34375</v>
      </c>
      <c r="G389" s="578">
        <v>1.5629599999999999</v>
      </c>
      <c r="H389" s="546">
        <v>42416.388194444444</v>
      </c>
      <c r="I389" s="578">
        <v>1.55674</v>
      </c>
      <c r="J389" s="546">
        <v>42416.420138888891</v>
      </c>
      <c r="K389" s="578">
        <v>1.56199</v>
      </c>
      <c r="L389" s="578">
        <v>62.199999999998909</v>
      </c>
      <c r="M389" s="578">
        <v>52.5</v>
      </c>
      <c r="N389" s="578">
        <v>2.95</v>
      </c>
      <c r="O389" s="579">
        <v>7.6388888890505768E-2</v>
      </c>
      <c r="P389" s="548"/>
      <c r="Q389" s="548"/>
      <c r="R389" s="548"/>
    </row>
    <row r="390" spans="1:18" s="578" customFormat="1">
      <c r="A390" s="578">
        <v>389</v>
      </c>
      <c r="B390" s="578" t="s">
        <v>97</v>
      </c>
      <c r="C390" s="578">
        <v>4</v>
      </c>
      <c r="D390" s="578">
        <v>0.02</v>
      </c>
      <c r="E390" s="578">
        <v>0.05</v>
      </c>
      <c r="F390" s="546">
        <v>42416.541666666664</v>
      </c>
      <c r="G390" s="578">
        <v>1.55833</v>
      </c>
      <c r="H390" s="546">
        <v>42417.219444444447</v>
      </c>
      <c r="I390" s="578">
        <v>1.5731299999999999</v>
      </c>
      <c r="J390" s="546">
        <v>42417.456944444442</v>
      </c>
      <c r="K390" s="578">
        <v>1.56511</v>
      </c>
      <c r="L390" s="578">
        <v>148</v>
      </c>
      <c r="M390" s="578">
        <v>80.199999999998909</v>
      </c>
      <c r="N390" s="578">
        <v>8.14</v>
      </c>
      <c r="O390" s="579">
        <v>0.91527777777810115</v>
      </c>
      <c r="P390" s="548"/>
      <c r="Q390" s="548"/>
      <c r="R390" s="548"/>
    </row>
    <row r="391" spans="1:18" s="578" customFormat="1">
      <c r="A391" s="578">
        <v>390</v>
      </c>
      <c r="B391" s="578" t="s">
        <v>96</v>
      </c>
      <c r="C391" s="578">
        <v>1</v>
      </c>
      <c r="D391" s="578">
        <v>0.01</v>
      </c>
      <c r="E391" s="578">
        <v>0.01</v>
      </c>
      <c r="F391" s="546">
        <v>42416.584722222222</v>
      </c>
      <c r="G391" s="578">
        <v>1.5598399999999999</v>
      </c>
      <c r="H391" s="546">
        <v>42416.584722222222</v>
      </c>
      <c r="I391" s="578">
        <v>1.5598399999999999</v>
      </c>
      <c r="J391" s="546">
        <v>42416.597222222219</v>
      </c>
      <c r="K391" s="578">
        <v>1.5619799999999999</v>
      </c>
      <c r="L391" s="578">
        <v>0</v>
      </c>
      <c r="M391" s="578">
        <v>21.399999999999636</v>
      </c>
      <c r="N391" s="578">
        <v>1.48</v>
      </c>
      <c r="O391" s="579">
        <v>1.2499999997089617E-2</v>
      </c>
      <c r="P391" s="548"/>
      <c r="Q391" s="548"/>
      <c r="R391" s="548"/>
    </row>
    <row r="392" spans="1:18" s="578" customFormat="1">
      <c r="A392" s="578">
        <v>391</v>
      </c>
      <c r="B392" s="578" t="s">
        <v>96</v>
      </c>
      <c r="C392" s="578">
        <v>1</v>
      </c>
      <c r="D392" s="578">
        <v>0.01</v>
      </c>
      <c r="E392" s="578">
        <v>0.01</v>
      </c>
      <c r="F392" s="546">
        <v>42417.208333333336</v>
      </c>
      <c r="G392" s="578">
        <v>1.5726100000000001</v>
      </c>
      <c r="H392" s="546">
        <v>42417.208333333336</v>
      </c>
      <c r="I392" s="578">
        <v>1.5726100000000001</v>
      </c>
      <c r="J392" s="546">
        <v>42417.23541666667</v>
      </c>
      <c r="K392" s="578">
        <v>1.5747500000000001</v>
      </c>
      <c r="L392" s="578">
        <v>0</v>
      </c>
      <c r="M392" s="578">
        <v>21.400000000001455</v>
      </c>
      <c r="N392" s="578">
        <v>1.48</v>
      </c>
      <c r="O392" s="579">
        <v>2.7083333334303461E-2</v>
      </c>
      <c r="P392" s="548"/>
      <c r="Q392" s="548"/>
      <c r="R392" s="548"/>
    </row>
    <row r="393" spans="1:18" s="578" customFormat="1">
      <c r="A393" s="578">
        <v>392</v>
      </c>
      <c r="B393" s="578" t="s">
        <v>96</v>
      </c>
      <c r="C393" s="578">
        <v>6</v>
      </c>
      <c r="D393" s="578">
        <v>0.08</v>
      </c>
      <c r="E393" s="578">
        <v>0.16999999999999998</v>
      </c>
      <c r="F393" s="546">
        <v>42417.250694444447</v>
      </c>
      <c r="G393" s="578">
        <v>1.57589</v>
      </c>
      <c r="H393" s="546">
        <v>42418.583333333336</v>
      </c>
      <c r="I393" s="578">
        <v>1.5480799999999999</v>
      </c>
      <c r="J393" s="546">
        <v>42419.074305555558</v>
      </c>
      <c r="K393" s="578">
        <v>1.5578700000000001</v>
      </c>
      <c r="L393" s="578">
        <v>278.10000000000036</v>
      </c>
      <c r="M393" s="578">
        <v>97.900000000001455</v>
      </c>
      <c r="N393" s="578">
        <v>40.180000000000007</v>
      </c>
      <c r="O393" s="579">
        <v>1.8236111111109494</v>
      </c>
      <c r="P393" s="548"/>
      <c r="Q393" s="548"/>
      <c r="R393" s="548"/>
    </row>
    <row r="394" spans="1:18" s="578" customFormat="1">
      <c r="A394" s="578">
        <v>393</v>
      </c>
      <c r="B394" s="578" t="s">
        <v>97</v>
      </c>
      <c r="C394" s="578">
        <v>1</v>
      </c>
      <c r="D394" s="578">
        <v>0.01</v>
      </c>
      <c r="E394" s="578">
        <v>0.01</v>
      </c>
      <c r="F394" s="546">
        <v>42418.073611111111</v>
      </c>
      <c r="G394" s="578">
        <v>1.5572699999999999</v>
      </c>
      <c r="H394" s="546">
        <v>42418.073611111111</v>
      </c>
      <c r="I394" s="578">
        <v>1.5572699999999999</v>
      </c>
      <c r="J394" s="546">
        <v>42418.09375</v>
      </c>
      <c r="K394" s="578">
        <v>1.5551299999999999</v>
      </c>
      <c r="L394" s="578">
        <v>0</v>
      </c>
      <c r="M394" s="578">
        <v>21.399999999999636</v>
      </c>
      <c r="N394" s="578">
        <v>1.48</v>
      </c>
      <c r="O394" s="579">
        <v>2.0138888889050577E-2</v>
      </c>
      <c r="P394" s="548"/>
      <c r="Q394" s="548"/>
      <c r="R394" s="548"/>
    </row>
    <row r="395" spans="1:18" s="578" customFormat="1">
      <c r="A395" s="578">
        <v>394</v>
      </c>
      <c r="B395" s="578" t="s">
        <v>97</v>
      </c>
      <c r="C395" s="578">
        <v>2</v>
      </c>
      <c r="D395" s="578">
        <v>0.01</v>
      </c>
      <c r="E395" s="578">
        <v>0.02</v>
      </c>
      <c r="F395" s="546">
        <v>42418.750694444447</v>
      </c>
      <c r="G395" s="578">
        <v>1.5511699999999999</v>
      </c>
      <c r="H395" s="546">
        <v>42418.807638888888</v>
      </c>
      <c r="I395" s="578">
        <v>1.5545899999999999</v>
      </c>
      <c r="J395" s="546">
        <v>42418.868055555555</v>
      </c>
      <c r="K395" s="578">
        <v>1.55074</v>
      </c>
      <c r="L395" s="578">
        <v>34.200000000000728</v>
      </c>
      <c r="M395" s="578">
        <v>38.5</v>
      </c>
      <c r="N395" s="578">
        <v>2.9600000000000004</v>
      </c>
      <c r="O395" s="579">
        <v>0.11736111110803904</v>
      </c>
      <c r="P395" s="548"/>
      <c r="Q395" s="548"/>
      <c r="R395" s="548"/>
    </row>
    <row r="396" spans="1:18" s="578" customFormat="1">
      <c r="A396" s="578">
        <v>395</v>
      </c>
      <c r="B396" s="578" t="s">
        <v>97</v>
      </c>
      <c r="C396" s="578">
        <v>1</v>
      </c>
      <c r="D396" s="578">
        <v>0.01</v>
      </c>
      <c r="E396" s="578">
        <v>0.01</v>
      </c>
      <c r="F396" s="546">
        <v>42419.15625</v>
      </c>
      <c r="G396" s="578">
        <v>1.5639400000000001</v>
      </c>
      <c r="H396" s="546">
        <v>42419.15625</v>
      </c>
      <c r="I396" s="578">
        <v>1.5639400000000001</v>
      </c>
      <c r="J396" s="546">
        <v>42419.31527777778</v>
      </c>
      <c r="K396" s="578">
        <v>1.5618000000000001</v>
      </c>
      <c r="L396" s="578">
        <v>0</v>
      </c>
      <c r="M396" s="578">
        <v>21.400000000001455</v>
      </c>
      <c r="N396" s="578">
        <v>1.48</v>
      </c>
      <c r="O396" s="579">
        <v>0.15902777777955635</v>
      </c>
      <c r="P396" s="548"/>
      <c r="Q396" s="548"/>
      <c r="R396" s="548"/>
    </row>
    <row r="397" spans="1:18" s="578" customFormat="1">
      <c r="A397" s="578">
        <v>396</v>
      </c>
      <c r="B397" s="578" t="s">
        <v>97</v>
      </c>
      <c r="C397" s="578">
        <v>1</v>
      </c>
      <c r="D397" s="578">
        <v>0.01</v>
      </c>
      <c r="E397" s="578">
        <v>0.01</v>
      </c>
      <c r="F397" s="546">
        <v>42419.646527777775</v>
      </c>
      <c r="G397" s="578">
        <v>1.5664400000000001</v>
      </c>
      <c r="H397" s="546">
        <v>42419.646527777775</v>
      </c>
      <c r="I397" s="578">
        <v>1.5664400000000001</v>
      </c>
      <c r="J397" s="546">
        <v>42419.722916666666</v>
      </c>
      <c r="K397" s="578">
        <v>1.5643</v>
      </c>
      <c r="L397" s="578">
        <v>0</v>
      </c>
      <c r="M397" s="578">
        <v>21.400000000001455</v>
      </c>
      <c r="N397" s="578">
        <v>1.48</v>
      </c>
      <c r="O397" s="579">
        <v>7.6388888890505768E-2</v>
      </c>
      <c r="P397" s="548"/>
      <c r="Q397" s="548"/>
      <c r="R397" s="548"/>
    </row>
    <row r="398" spans="1:18" s="578" customFormat="1">
      <c r="A398" s="578">
        <v>397</v>
      </c>
      <c r="B398" s="578" t="s">
        <v>97</v>
      </c>
      <c r="C398" s="578">
        <v>1</v>
      </c>
      <c r="D398" s="578">
        <v>0.01</v>
      </c>
      <c r="E398" s="578">
        <v>0.01</v>
      </c>
      <c r="F398" s="546">
        <v>42423.125</v>
      </c>
      <c r="G398" s="578">
        <v>1.5281199999999999</v>
      </c>
      <c r="H398" s="546">
        <v>42423.125</v>
      </c>
      <c r="I398" s="578">
        <v>1.5281199999999999</v>
      </c>
      <c r="J398" s="546">
        <v>42423.138888888891</v>
      </c>
      <c r="K398" s="578">
        <v>1.5259799999999999</v>
      </c>
      <c r="L398" s="578">
        <v>0</v>
      </c>
      <c r="M398" s="578">
        <v>21.399999999999636</v>
      </c>
      <c r="N398" s="578">
        <v>1.48</v>
      </c>
      <c r="O398" s="579">
        <v>1.3888888890505768E-2</v>
      </c>
      <c r="P398" s="548"/>
      <c r="Q398" s="548"/>
      <c r="R398" s="548"/>
    </row>
    <row r="399" spans="1:18" s="578" customFormat="1">
      <c r="A399" s="578">
        <v>398</v>
      </c>
      <c r="B399" s="578" t="s">
        <v>96</v>
      </c>
      <c r="C399" s="578">
        <v>1</v>
      </c>
      <c r="D399" s="578">
        <v>0.01</v>
      </c>
      <c r="E399" s="578">
        <v>0.01</v>
      </c>
      <c r="F399" s="546">
        <v>42423.604166666664</v>
      </c>
      <c r="G399" s="578">
        <v>1.5200100000000001</v>
      </c>
      <c r="H399" s="546">
        <v>42423.604166666664</v>
      </c>
      <c r="I399" s="578">
        <v>1.5200100000000001</v>
      </c>
      <c r="J399" s="546">
        <v>42423.624305555553</v>
      </c>
      <c r="K399" s="578">
        <v>1.5221499999999999</v>
      </c>
      <c r="L399" s="578">
        <v>0</v>
      </c>
      <c r="M399" s="578">
        <v>21.399999999997817</v>
      </c>
      <c r="N399" s="578">
        <v>1.48</v>
      </c>
      <c r="O399" s="579">
        <v>2.0138888889050577E-2</v>
      </c>
      <c r="P399" s="548"/>
      <c r="Q399" s="548"/>
      <c r="R399" s="548"/>
    </row>
    <row r="400" spans="1:18" s="578" customFormat="1">
      <c r="A400" s="578">
        <v>399</v>
      </c>
      <c r="B400" s="578" t="s">
        <v>96</v>
      </c>
      <c r="C400" s="578">
        <v>1</v>
      </c>
      <c r="D400" s="578">
        <v>0.01</v>
      </c>
      <c r="E400" s="578">
        <v>0.01</v>
      </c>
      <c r="F400" s="546">
        <v>42424.177777777775</v>
      </c>
      <c r="G400" s="578">
        <v>1.5339799999999999</v>
      </c>
      <c r="H400" s="546">
        <v>42424.177777777775</v>
      </c>
      <c r="I400" s="578">
        <v>1.5339799999999999</v>
      </c>
      <c r="J400" s="546">
        <v>42424.184027777781</v>
      </c>
      <c r="K400" s="578">
        <v>1.5361199999999999</v>
      </c>
      <c r="L400" s="578">
        <v>0</v>
      </c>
      <c r="M400" s="578">
        <v>21.399999999999636</v>
      </c>
      <c r="N400" s="578">
        <v>1.48</v>
      </c>
      <c r="O400" s="579">
        <v>6.2500000058207661E-3</v>
      </c>
      <c r="P400" s="548"/>
      <c r="Q400" s="548"/>
      <c r="R400" s="548"/>
    </row>
    <row r="401" spans="1:18" s="578" customFormat="1">
      <c r="A401" s="578">
        <v>400</v>
      </c>
      <c r="B401" s="578" t="s">
        <v>96</v>
      </c>
      <c r="C401" s="578">
        <v>2</v>
      </c>
      <c r="D401" s="578">
        <v>0.01</v>
      </c>
      <c r="E401" s="578">
        <v>0.02</v>
      </c>
      <c r="F401" s="546">
        <v>42424.220138888886</v>
      </c>
      <c r="G401" s="578">
        <v>1.5371999999999999</v>
      </c>
      <c r="H401" s="546">
        <v>42424.245833333334</v>
      </c>
      <c r="I401" s="578">
        <v>1.5337499999999999</v>
      </c>
      <c r="J401" s="546">
        <v>42424.65625</v>
      </c>
      <c r="K401" s="578">
        <v>1.5376099999999999</v>
      </c>
      <c r="L401" s="578">
        <v>34.499999999998181</v>
      </c>
      <c r="M401" s="578">
        <v>38.599999999998545</v>
      </c>
      <c r="N401" s="578">
        <v>2.95</v>
      </c>
      <c r="O401" s="579">
        <v>0.43611111111385981</v>
      </c>
      <c r="P401" s="548"/>
      <c r="Q401" s="548"/>
      <c r="R401" s="548"/>
    </row>
    <row r="402" spans="1:18" s="578" customFormat="1">
      <c r="A402" s="578">
        <v>401</v>
      </c>
      <c r="B402" s="578" t="s">
        <v>96</v>
      </c>
      <c r="C402" s="578">
        <v>3</v>
      </c>
      <c r="D402" s="578">
        <v>0.01</v>
      </c>
      <c r="E402" s="578">
        <v>0.03</v>
      </c>
      <c r="F402" s="546">
        <v>42424.793055555558</v>
      </c>
      <c r="G402" s="578">
        <v>1.53732</v>
      </c>
      <c r="H402" s="546">
        <v>42424.84375</v>
      </c>
      <c r="I402" s="578">
        <v>1.52969</v>
      </c>
      <c r="J402" s="546">
        <v>42425.063888888886</v>
      </c>
      <c r="K402" s="578">
        <v>1.53569</v>
      </c>
      <c r="L402" s="578">
        <v>76.300000000001091</v>
      </c>
      <c r="M402" s="578">
        <v>60</v>
      </c>
      <c r="N402" s="578">
        <v>4.6500000000000004</v>
      </c>
      <c r="O402" s="579">
        <v>0.27083333332848269</v>
      </c>
      <c r="P402" s="548"/>
      <c r="Q402" s="548"/>
      <c r="R402" s="548"/>
    </row>
    <row r="403" spans="1:18" s="578" customFormat="1">
      <c r="A403" s="578">
        <v>402</v>
      </c>
      <c r="B403" s="578" t="s">
        <v>97</v>
      </c>
      <c r="C403" s="578">
        <v>1</v>
      </c>
      <c r="D403" s="578">
        <v>0.01</v>
      </c>
      <c r="E403" s="578">
        <v>0.01</v>
      </c>
      <c r="F403" s="546">
        <v>42425.262499999997</v>
      </c>
      <c r="G403" s="578">
        <v>1.5367200000000001</v>
      </c>
      <c r="H403" s="546">
        <v>42425.262499999997</v>
      </c>
      <c r="I403" s="578">
        <v>1.5367200000000001</v>
      </c>
      <c r="J403" s="546">
        <v>42425.368750000001</v>
      </c>
      <c r="K403" s="578">
        <v>1.5345800000000001</v>
      </c>
      <c r="L403" s="578">
        <v>0</v>
      </c>
      <c r="M403" s="578">
        <v>21.399999999999636</v>
      </c>
      <c r="N403" s="578">
        <v>1.48</v>
      </c>
      <c r="O403" s="579">
        <v>0.10625000000436557</v>
      </c>
      <c r="P403" s="548"/>
      <c r="Q403" s="548"/>
      <c r="R403" s="548"/>
    </row>
    <row r="404" spans="1:18" s="578" customFormat="1">
      <c r="A404" s="578">
        <v>403</v>
      </c>
      <c r="B404" s="578" t="s">
        <v>96</v>
      </c>
      <c r="C404" s="578">
        <v>2</v>
      </c>
      <c r="D404" s="578">
        <v>0.01</v>
      </c>
      <c r="E404" s="578">
        <v>0.02</v>
      </c>
      <c r="F404" s="546">
        <v>42425.5625</v>
      </c>
      <c r="G404" s="578">
        <v>1.5329600000000001</v>
      </c>
      <c r="H404" s="546">
        <v>42425.645833333336</v>
      </c>
      <c r="I404" s="578">
        <v>1.52756</v>
      </c>
      <c r="J404" s="546">
        <v>42425.668749999997</v>
      </c>
      <c r="K404" s="578">
        <v>1.5324</v>
      </c>
      <c r="L404" s="578">
        <v>54</v>
      </c>
      <c r="M404" s="578">
        <v>48.399999999999636</v>
      </c>
      <c r="N404" s="578">
        <v>2.9699999999999998</v>
      </c>
      <c r="O404" s="579">
        <v>0.10624999999708962</v>
      </c>
      <c r="P404" s="548"/>
      <c r="Q404" s="548"/>
      <c r="R404" s="548"/>
    </row>
    <row r="405" spans="1:18" s="578" customFormat="1">
      <c r="A405" s="578">
        <v>404</v>
      </c>
      <c r="B405" s="578" t="s">
        <v>97</v>
      </c>
      <c r="C405" s="578">
        <v>1</v>
      </c>
      <c r="D405" s="578">
        <v>0.01</v>
      </c>
      <c r="E405" s="578">
        <v>0.01</v>
      </c>
      <c r="F405" s="546">
        <v>42425.572916666664</v>
      </c>
      <c r="G405" s="578">
        <v>1.53071</v>
      </c>
      <c r="H405" s="546">
        <v>42425.572916666664</v>
      </c>
      <c r="I405" s="578">
        <v>1.53071</v>
      </c>
      <c r="J405" s="546">
        <v>42425.59652777778</v>
      </c>
      <c r="K405" s="578">
        <v>1.52857</v>
      </c>
      <c r="L405" s="578">
        <v>0</v>
      </c>
      <c r="M405" s="578">
        <v>21.399999999999636</v>
      </c>
      <c r="N405" s="578">
        <v>1.48</v>
      </c>
      <c r="O405" s="579">
        <v>2.3611111115314998E-2</v>
      </c>
      <c r="P405" s="548"/>
      <c r="Q405" s="548"/>
      <c r="R405" s="548"/>
    </row>
    <row r="406" spans="1:18" s="578" customFormat="1">
      <c r="A406" s="578">
        <v>405</v>
      </c>
      <c r="B406" s="578" t="s">
        <v>96</v>
      </c>
      <c r="C406" s="578">
        <v>3</v>
      </c>
      <c r="D406" s="578">
        <v>0.01</v>
      </c>
      <c r="E406" s="578">
        <v>0.03</v>
      </c>
      <c r="F406" s="546">
        <v>42425.781944444447</v>
      </c>
      <c r="G406" s="578">
        <v>1.53165</v>
      </c>
      <c r="H406" s="546">
        <v>42425.875694444447</v>
      </c>
      <c r="I406" s="578">
        <v>1.5247200000000001</v>
      </c>
      <c r="J406" s="546">
        <v>42426.26666666667</v>
      </c>
      <c r="K406" s="578">
        <v>1.53047</v>
      </c>
      <c r="L406" s="578">
        <v>69.299999999999272</v>
      </c>
      <c r="M406" s="578">
        <v>57.5</v>
      </c>
      <c r="N406" s="578">
        <v>4.6499999999999995</v>
      </c>
      <c r="O406" s="579">
        <v>0.48472222222335404</v>
      </c>
      <c r="P406" s="548"/>
      <c r="Q406" s="548"/>
      <c r="R406" s="548"/>
    </row>
    <row r="407" spans="1:18" s="578" customFormat="1">
      <c r="A407" s="578">
        <v>406</v>
      </c>
      <c r="B407" s="578" t="s">
        <v>97</v>
      </c>
      <c r="C407" s="578">
        <v>3</v>
      </c>
      <c r="D407" s="578">
        <v>0.01</v>
      </c>
      <c r="E407" s="578">
        <v>0.03</v>
      </c>
      <c r="F407" s="546">
        <v>42425.876388888886</v>
      </c>
      <c r="G407" s="578">
        <v>1.5241100000000001</v>
      </c>
      <c r="H407" s="546">
        <v>42426.36041666667</v>
      </c>
      <c r="I407" s="578">
        <v>1.53102</v>
      </c>
      <c r="J407" s="546">
        <v>42426.417361111111</v>
      </c>
      <c r="K407" s="578">
        <v>1.52528</v>
      </c>
      <c r="L407" s="578">
        <v>69.100000000000364</v>
      </c>
      <c r="M407" s="578">
        <v>57.400000000001455</v>
      </c>
      <c r="N407" s="578">
        <v>4.66</v>
      </c>
      <c r="O407" s="579">
        <v>0.54097222222480923</v>
      </c>
      <c r="P407" s="548"/>
      <c r="Q407" s="548"/>
      <c r="R407" s="548"/>
    </row>
    <row r="408" spans="1:18" s="578" customFormat="1">
      <c r="A408" s="578">
        <v>407</v>
      </c>
      <c r="B408" s="578" t="s">
        <v>97</v>
      </c>
      <c r="C408" s="578">
        <v>1</v>
      </c>
      <c r="D408" s="578">
        <v>0.01</v>
      </c>
      <c r="E408" s="578">
        <v>0.01</v>
      </c>
      <c r="F408" s="546">
        <v>42426.584722222222</v>
      </c>
      <c r="G408" s="578">
        <v>1.5285</v>
      </c>
      <c r="H408" s="546">
        <v>42426.584722222222</v>
      </c>
      <c r="I408" s="578">
        <v>1.5285</v>
      </c>
      <c r="J408" s="546">
        <v>42426.607638888891</v>
      </c>
      <c r="K408" s="578">
        <v>1.5263599999999999</v>
      </c>
      <c r="L408" s="578">
        <v>0</v>
      </c>
      <c r="M408" s="578">
        <v>21.400000000001455</v>
      </c>
      <c r="N408" s="578">
        <v>1.48</v>
      </c>
      <c r="O408" s="579">
        <v>2.2916666668606922E-2</v>
      </c>
      <c r="P408" s="548"/>
      <c r="Q408" s="548"/>
      <c r="R408" s="548"/>
    </row>
    <row r="409" spans="1:18" s="578" customFormat="1">
      <c r="A409" s="578">
        <v>408</v>
      </c>
      <c r="B409" s="578" t="s">
        <v>97</v>
      </c>
      <c r="C409" s="578">
        <v>1</v>
      </c>
      <c r="D409" s="578">
        <v>0.01</v>
      </c>
      <c r="E409" s="578">
        <v>0.01</v>
      </c>
      <c r="F409" s="546">
        <v>42429.052777777775</v>
      </c>
      <c r="G409" s="578">
        <v>1.5352600000000001</v>
      </c>
      <c r="H409" s="546">
        <v>42429.052777777775</v>
      </c>
      <c r="I409" s="578">
        <v>1.5352600000000001</v>
      </c>
      <c r="J409" s="546">
        <v>42429.056944444441</v>
      </c>
      <c r="K409" s="578">
        <v>1.53312</v>
      </c>
      <c r="L409" s="578">
        <v>0</v>
      </c>
      <c r="M409" s="578">
        <v>21.399999999999636</v>
      </c>
      <c r="N409" s="578">
        <v>1.48</v>
      </c>
      <c r="O409" s="579">
        <v>4.166666665696539E-3</v>
      </c>
      <c r="P409" s="548"/>
      <c r="Q409" s="548"/>
      <c r="R409" s="548"/>
    </row>
    <row r="410" spans="1:18" s="578" customFormat="1">
      <c r="A410" s="578">
        <v>409</v>
      </c>
      <c r="B410" s="578" t="s">
        <v>96</v>
      </c>
      <c r="C410" s="578">
        <v>5</v>
      </c>
      <c r="D410" s="578">
        <v>0.04</v>
      </c>
      <c r="E410" s="578">
        <v>0.09</v>
      </c>
      <c r="F410" s="546">
        <v>42429.375694444447</v>
      </c>
      <c r="G410" s="578">
        <v>1.5375099999999999</v>
      </c>
      <c r="H410" s="546">
        <v>42429.725694444445</v>
      </c>
      <c r="I410" s="578">
        <v>1.5179400000000001</v>
      </c>
      <c r="J410" s="546">
        <v>42430.068055555559</v>
      </c>
      <c r="K410" s="578">
        <v>1.5276000000000001</v>
      </c>
      <c r="L410" s="578">
        <v>195.69999999999709</v>
      </c>
      <c r="M410" s="578">
        <v>96.599999999998545</v>
      </c>
      <c r="N410" s="578">
        <v>17.919999999999998</v>
      </c>
      <c r="O410" s="579">
        <v>0.69236111111240461</v>
      </c>
      <c r="P410" s="548"/>
      <c r="Q410" s="548"/>
      <c r="R410" s="548"/>
    </row>
    <row r="411" spans="1:18" s="578" customFormat="1">
      <c r="A411" s="578">
        <v>410</v>
      </c>
      <c r="B411" s="578" t="s">
        <v>97</v>
      </c>
      <c r="C411" s="578">
        <v>1</v>
      </c>
      <c r="D411" s="578">
        <v>0.01</v>
      </c>
      <c r="E411" s="578">
        <v>0.01</v>
      </c>
      <c r="F411" s="546">
        <v>42429.698611111111</v>
      </c>
      <c r="G411" s="578">
        <v>1.5215399999999999</v>
      </c>
      <c r="H411" s="546">
        <v>42429.698611111111</v>
      </c>
      <c r="I411" s="578">
        <v>1.5215399999999999</v>
      </c>
      <c r="J411" s="546">
        <v>42429.71597222222</v>
      </c>
      <c r="K411" s="578">
        <v>1.5194000000000001</v>
      </c>
      <c r="L411" s="578">
        <v>0</v>
      </c>
      <c r="M411" s="578">
        <v>21.399999999999636</v>
      </c>
      <c r="N411" s="578">
        <v>1.48</v>
      </c>
      <c r="O411" s="579">
        <v>1.7361111109494232E-2</v>
      </c>
      <c r="P411" s="548"/>
      <c r="Q411" s="548"/>
      <c r="R411" s="548"/>
    </row>
    <row r="412" spans="1:18" s="578" customFormat="1">
      <c r="A412" s="578">
        <v>411</v>
      </c>
      <c r="B412" s="578" t="s">
        <v>97</v>
      </c>
      <c r="C412" s="578">
        <v>1</v>
      </c>
      <c r="D412" s="578">
        <v>0.01</v>
      </c>
      <c r="E412" s="578">
        <v>0.01</v>
      </c>
      <c r="F412" s="546">
        <v>42430.209722222222</v>
      </c>
      <c r="G412" s="578">
        <v>1.52427</v>
      </c>
      <c r="H412" s="546">
        <v>42430.209722222222</v>
      </c>
      <c r="I412" s="578">
        <v>1.52427</v>
      </c>
      <c r="J412" s="546">
        <v>42430.29583333333</v>
      </c>
      <c r="K412" s="578">
        <v>1.52213</v>
      </c>
      <c r="L412" s="578">
        <v>0</v>
      </c>
      <c r="M412" s="578">
        <v>21.400000000001455</v>
      </c>
      <c r="N412" s="578">
        <v>1.48</v>
      </c>
      <c r="O412" s="579">
        <v>8.611111110803904E-2</v>
      </c>
      <c r="P412" s="548"/>
      <c r="Q412" s="548"/>
      <c r="R412" s="548"/>
    </row>
    <row r="413" spans="1:18" s="578" customFormat="1">
      <c r="A413" s="578">
        <v>412</v>
      </c>
      <c r="B413" s="578" t="s">
        <v>97</v>
      </c>
      <c r="C413" s="578">
        <v>1</v>
      </c>
      <c r="D413" s="578">
        <v>0.01</v>
      </c>
      <c r="E413" s="578">
        <v>0.01</v>
      </c>
      <c r="F413" s="546">
        <v>42430.345138888886</v>
      </c>
      <c r="G413" s="578">
        <v>1.5168900000000001</v>
      </c>
      <c r="H413" s="546">
        <v>42430.345138888886</v>
      </c>
      <c r="I413" s="578">
        <v>1.5168900000000001</v>
      </c>
      <c r="J413" s="546">
        <v>42430.354861111111</v>
      </c>
      <c r="K413" s="578">
        <v>1.51475</v>
      </c>
      <c r="L413" s="578">
        <v>0</v>
      </c>
      <c r="M413" s="578">
        <v>21.400000000001455</v>
      </c>
      <c r="N413" s="578">
        <v>1.48</v>
      </c>
      <c r="O413" s="579">
        <v>9.7222222248092294E-3</v>
      </c>
      <c r="P413" s="548"/>
      <c r="Q413" s="548"/>
      <c r="R413" s="548"/>
    </row>
    <row r="414" spans="1:18" s="578" customFormat="1">
      <c r="A414" s="578">
        <v>413</v>
      </c>
      <c r="B414" s="578" t="s">
        <v>96</v>
      </c>
      <c r="C414" s="578">
        <v>1</v>
      </c>
      <c r="D414" s="578">
        <v>0.01</v>
      </c>
      <c r="E414" s="578">
        <v>0.01</v>
      </c>
      <c r="F414" s="546">
        <v>42430.458333333336</v>
      </c>
      <c r="G414" s="578">
        <v>1.5204599999999999</v>
      </c>
      <c r="H414" s="546">
        <v>42430.458333333336</v>
      </c>
      <c r="I414" s="578">
        <v>1.5204599999999999</v>
      </c>
      <c r="J414" s="546">
        <v>42430.461111111108</v>
      </c>
      <c r="K414" s="578">
        <v>1.5226</v>
      </c>
      <c r="L414" s="578">
        <v>0</v>
      </c>
      <c r="M414" s="578">
        <v>21.400000000001455</v>
      </c>
      <c r="N414" s="578">
        <v>1.48</v>
      </c>
      <c r="O414" s="579">
        <v>2.7777777722803876E-3</v>
      </c>
      <c r="P414" s="548"/>
      <c r="Q414" s="548"/>
      <c r="R414" s="548"/>
    </row>
    <row r="415" spans="1:18" s="578" customFormat="1">
      <c r="A415" s="578">
        <v>414</v>
      </c>
      <c r="B415" s="578" t="s">
        <v>96</v>
      </c>
      <c r="C415" s="578">
        <v>2</v>
      </c>
      <c r="D415" s="578">
        <v>0.01</v>
      </c>
      <c r="E415" s="578">
        <v>0.02</v>
      </c>
      <c r="F415" s="546">
        <v>42430.541666666664</v>
      </c>
      <c r="G415" s="578">
        <v>1.5218700000000001</v>
      </c>
      <c r="H415" s="546">
        <v>42430.563888888886</v>
      </c>
      <c r="I415" s="578">
        <v>1.51857</v>
      </c>
      <c r="J415" s="546">
        <v>42430.681250000001</v>
      </c>
      <c r="K415" s="578">
        <v>1.5223599999999999</v>
      </c>
      <c r="L415" s="578">
        <v>33.000000000001819</v>
      </c>
      <c r="M415" s="578">
        <v>37.899999999999636</v>
      </c>
      <c r="N415" s="578">
        <v>2.95</v>
      </c>
      <c r="O415" s="579">
        <v>0.13958333333721384</v>
      </c>
      <c r="P415" s="548"/>
      <c r="Q415" s="548"/>
      <c r="R415" s="548"/>
    </row>
    <row r="416" spans="1:18" s="578" customFormat="1">
      <c r="A416" s="578">
        <v>415</v>
      </c>
      <c r="B416" s="578" t="s">
        <v>97</v>
      </c>
      <c r="C416" s="578">
        <v>1</v>
      </c>
      <c r="D416" s="578">
        <v>0.01</v>
      </c>
      <c r="E416" s="578">
        <v>0.01</v>
      </c>
      <c r="F416" s="546">
        <v>42430.6875</v>
      </c>
      <c r="G416" s="578">
        <v>1.5186299999999999</v>
      </c>
      <c r="H416" s="546">
        <v>42430.6875</v>
      </c>
      <c r="I416" s="578">
        <v>1.5186299999999999</v>
      </c>
      <c r="J416" s="546">
        <v>42430.713888888888</v>
      </c>
      <c r="K416" s="578">
        <v>1.5164899999999999</v>
      </c>
      <c r="L416" s="578">
        <v>0</v>
      </c>
      <c r="M416" s="578">
        <v>21.399999999999636</v>
      </c>
      <c r="N416" s="578">
        <v>1.48</v>
      </c>
      <c r="O416" s="579">
        <v>2.6388888887595385E-2</v>
      </c>
      <c r="P416" s="548"/>
      <c r="Q416" s="548"/>
      <c r="R416" s="548"/>
    </row>
    <row r="417" spans="1:18" s="578" customFormat="1">
      <c r="A417" s="578">
        <v>416</v>
      </c>
      <c r="B417" s="578" t="s">
        <v>97</v>
      </c>
      <c r="C417" s="578">
        <v>1</v>
      </c>
      <c r="D417" s="578">
        <v>0.01</v>
      </c>
      <c r="E417" s="578">
        <v>0.01</v>
      </c>
      <c r="F417" s="546">
        <v>42431.563888888886</v>
      </c>
      <c r="G417" s="578">
        <v>1.5020500000000001</v>
      </c>
      <c r="H417" s="546">
        <v>42431.563888888886</v>
      </c>
      <c r="I417" s="578">
        <v>1.5020500000000001</v>
      </c>
      <c r="J417" s="546">
        <v>42431.584722222222</v>
      </c>
      <c r="K417" s="578">
        <v>1.4999100000000001</v>
      </c>
      <c r="L417" s="578">
        <v>0</v>
      </c>
      <c r="M417" s="578">
        <v>21.400000000001455</v>
      </c>
      <c r="N417" s="578">
        <v>1.48</v>
      </c>
      <c r="O417" s="579">
        <v>2.0833333335758653E-2</v>
      </c>
      <c r="P417" s="548"/>
      <c r="Q417" s="548"/>
      <c r="R417" s="548"/>
    </row>
    <row r="418" spans="1:18" s="578" customFormat="1">
      <c r="A418" s="578">
        <v>417</v>
      </c>
      <c r="B418" s="578" t="s">
        <v>97</v>
      </c>
      <c r="C418" s="578">
        <v>1</v>
      </c>
      <c r="D418" s="578">
        <v>0.01</v>
      </c>
      <c r="E418" s="578">
        <v>0.01</v>
      </c>
      <c r="F418" s="546">
        <v>42432.063194444447</v>
      </c>
      <c r="G418" s="578">
        <v>1.4900199999999999</v>
      </c>
      <c r="H418" s="546">
        <v>42432.063194444447</v>
      </c>
      <c r="I418" s="578">
        <v>1.4900199999999999</v>
      </c>
      <c r="J418" s="546">
        <v>42432.106249999997</v>
      </c>
      <c r="K418" s="578">
        <v>1.4878800000000001</v>
      </c>
      <c r="L418" s="578">
        <v>0</v>
      </c>
      <c r="M418" s="578">
        <v>21.399999999997817</v>
      </c>
      <c r="N418" s="578">
        <v>1.48</v>
      </c>
      <c r="O418" s="579">
        <v>4.3055555550381541E-2</v>
      </c>
      <c r="P418" s="548"/>
      <c r="Q418" s="548"/>
      <c r="R418" s="548"/>
    </row>
    <row r="419" spans="1:18" s="578" customFormat="1">
      <c r="A419" s="578">
        <v>418</v>
      </c>
      <c r="B419" s="578" t="s">
        <v>97</v>
      </c>
      <c r="C419" s="578">
        <v>2</v>
      </c>
      <c r="D419" s="578">
        <v>0.01</v>
      </c>
      <c r="E419" s="578">
        <v>0.02</v>
      </c>
      <c r="F419" s="546">
        <v>42432.365972222222</v>
      </c>
      <c r="G419" s="578">
        <v>1.4843200000000001</v>
      </c>
      <c r="H419" s="546">
        <v>42432.42083333333</v>
      </c>
      <c r="I419" s="578">
        <v>1.48763</v>
      </c>
      <c r="J419" s="546">
        <v>42432.490972222222</v>
      </c>
      <c r="K419" s="578">
        <v>1.48384</v>
      </c>
      <c r="L419" s="578">
        <v>33.099999999998545</v>
      </c>
      <c r="M419" s="578">
        <v>37.899999999999636</v>
      </c>
      <c r="N419" s="578">
        <v>2.95</v>
      </c>
      <c r="O419" s="579">
        <v>0.125</v>
      </c>
      <c r="P419" s="548"/>
      <c r="Q419" s="548"/>
      <c r="R419" s="548"/>
    </row>
    <row r="420" spans="1:18" s="578" customFormat="1">
      <c r="A420" s="578">
        <v>419</v>
      </c>
      <c r="B420" s="578" t="s">
        <v>96</v>
      </c>
      <c r="C420" s="578">
        <v>1</v>
      </c>
      <c r="D420" s="578">
        <v>0.01</v>
      </c>
      <c r="E420" s="578">
        <v>0.01</v>
      </c>
      <c r="F420" s="546">
        <v>42432.375694444447</v>
      </c>
      <c r="G420" s="578">
        <v>1.4862</v>
      </c>
      <c r="H420" s="546">
        <v>42432.375694444447</v>
      </c>
      <c r="I420" s="578">
        <v>1.4862</v>
      </c>
      <c r="J420" s="546">
        <v>42432.394444444442</v>
      </c>
      <c r="K420" s="578">
        <v>1.48834</v>
      </c>
      <c r="L420" s="578">
        <v>0</v>
      </c>
      <c r="M420" s="578">
        <v>21.399999999999636</v>
      </c>
      <c r="N420" s="578">
        <v>1.48</v>
      </c>
      <c r="O420" s="579">
        <v>1.8749999995634425E-2</v>
      </c>
      <c r="P420" s="548"/>
      <c r="Q420" s="548"/>
      <c r="R420" s="548"/>
    </row>
    <row r="421" spans="1:18" s="578" customFormat="1">
      <c r="A421" s="578">
        <v>420</v>
      </c>
      <c r="B421" s="578" t="s">
        <v>96</v>
      </c>
      <c r="C421" s="578">
        <v>1</v>
      </c>
      <c r="D421" s="578">
        <v>0.01</v>
      </c>
      <c r="E421" s="578">
        <v>0.01</v>
      </c>
      <c r="F421" s="546">
        <v>42436.417361111111</v>
      </c>
      <c r="G421" s="578">
        <v>1.4792400000000001</v>
      </c>
      <c r="H421" s="546">
        <v>42436.417361111111</v>
      </c>
      <c r="I421" s="578">
        <v>1.4792400000000001</v>
      </c>
      <c r="J421" s="546">
        <v>42436.462500000001</v>
      </c>
      <c r="K421" s="578">
        <v>1.4813799999999999</v>
      </c>
      <c r="L421" s="578">
        <v>0</v>
      </c>
      <c r="M421" s="578">
        <v>21.399999999997817</v>
      </c>
      <c r="N421" s="578">
        <v>1.48</v>
      </c>
      <c r="O421" s="579">
        <v>4.5138888890505768E-2</v>
      </c>
      <c r="P421" s="548"/>
      <c r="Q421" s="548"/>
      <c r="R421" s="548"/>
    </row>
    <row r="422" spans="1:18" s="578" customFormat="1">
      <c r="A422" s="578">
        <v>421</v>
      </c>
      <c r="B422" s="578" t="s">
        <v>96</v>
      </c>
      <c r="C422" s="578">
        <v>3</v>
      </c>
      <c r="D422" s="578">
        <v>0.01</v>
      </c>
      <c r="E422" s="578">
        <v>0.03</v>
      </c>
      <c r="F422" s="546">
        <v>42437.354166666664</v>
      </c>
      <c r="G422" s="578">
        <v>1.48766</v>
      </c>
      <c r="H422" s="546">
        <v>42437.518750000003</v>
      </c>
      <c r="I422" s="578">
        <v>1.4805699999999999</v>
      </c>
      <c r="J422" s="546">
        <v>42437.699305555558</v>
      </c>
      <c r="K422" s="578">
        <v>1.4863999999999999</v>
      </c>
      <c r="L422" s="578">
        <v>70.900000000001455</v>
      </c>
      <c r="M422" s="578">
        <v>58.300000000001091</v>
      </c>
      <c r="N422" s="578">
        <v>4.6400000000000006</v>
      </c>
      <c r="O422" s="579">
        <v>0.34513888889341615</v>
      </c>
      <c r="P422" s="548"/>
      <c r="Q422" s="548"/>
      <c r="R422" s="548"/>
    </row>
    <row r="423" spans="1:18" s="578" customFormat="1">
      <c r="A423" s="578">
        <v>422</v>
      </c>
      <c r="B423" s="578" t="s">
        <v>97</v>
      </c>
      <c r="C423" s="578">
        <v>2</v>
      </c>
      <c r="D423" s="578">
        <v>0.01</v>
      </c>
      <c r="E423" s="578">
        <v>0.02</v>
      </c>
      <c r="F423" s="546">
        <v>42437.771527777775</v>
      </c>
      <c r="G423" s="578">
        <v>1.4751399999999999</v>
      </c>
      <c r="H423" s="546">
        <v>42437.89166666667</v>
      </c>
      <c r="I423" s="578">
        <v>1.4795700000000001</v>
      </c>
      <c r="J423" s="546">
        <v>42438.379166666666</v>
      </c>
      <c r="K423" s="578">
        <v>1.47522</v>
      </c>
      <c r="L423" s="578">
        <v>44.300000000001091</v>
      </c>
      <c r="M423" s="578">
        <v>43.500000000001819</v>
      </c>
      <c r="N423" s="578">
        <v>2.97</v>
      </c>
      <c r="O423" s="579">
        <v>0.60763888889050577</v>
      </c>
      <c r="P423" s="548"/>
      <c r="Q423" s="548"/>
      <c r="R423" s="548"/>
    </row>
    <row r="424" spans="1:18" s="578" customFormat="1">
      <c r="A424" s="578">
        <v>423</v>
      </c>
      <c r="B424" s="578" t="s">
        <v>97</v>
      </c>
      <c r="C424" s="578">
        <v>1</v>
      </c>
      <c r="D424" s="578">
        <v>0.01</v>
      </c>
      <c r="E424" s="578">
        <v>0.01</v>
      </c>
      <c r="F424" s="546">
        <v>42438.428472222222</v>
      </c>
      <c r="G424" s="578">
        <v>1.4690300000000001</v>
      </c>
      <c r="H424" s="546">
        <v>42438.428472222222</v>
      </c>
      <c r="I424" s="578">
        <v>1.4690300000000001</v>
      </c>
      <c r="J424" s="546">
        <v>42438.440972222219</v>
      </c>
      <c r="K424" s="578">
        <v>1.46689</v>
      </c>
      <c r="L424" s="578">
        <v>0</v>
      </c>
      <c r="M424" s="578">
        <v>21.400000000001455</v>
      </c>
      <c r="N424" s="578">
        <v>1.48</v>
      </c>
      <c r="O424" s="579">
        <v>1.2499999997089617E-2</v>
      </c>
      <c r="P424" s="548"/>
      <c r="Q424" s="548"/>
      <c r="R424" s="548"/>
    </row>
    <row r="425" spans="1:18" s="578" customFormat="1">
      <c r="A425" s="578">
        <v>424</v>
      </c>
      <c r="B425" s="578" t="s">
        <v>96</v>
      </c>
      <c r="C425" s="578">
        <v>1</v>
      </c>
      <c r="D425" s="578">
        <v>0.01</v>
      </c>
      <c r="E425" s="578">
        <v>0.01</v>
      </c>
      <c r="F425" s="546">
        <v>42438.532638888886</v>
      </c>
      <c r="G425" s="578">
        <v>1.4657199999999999</v>
      </c>
      <c r="H425" s="546">
        <v>42438.532638888886</v>
      </c>
      <c r="I425" s="578">
        <v>1.4657199999999999</v>
      </c>
      <c r="J425" s="546">
        <v>42438.70208333333</v>
      </c>
      <c r="K425" s="578">
        <v>1.4678599999999999</v>
      </c>
      <c r="L425" s="578">
        <v>0</v>
      </c>
      <c r="M425" s="578">
        <v>21.399999999999636</v>
      </c>
      <c r="N425" s="578">
        <v>1.48</v>
      </c>
      <c r="O425" s="579">
        <v>0.16944444444379769</v>
      </c>
      <c r="P425" s="548"/>
      <c r="Q425" s="548"/>
      <c r="R425" s="548"/>
    </row>
    <row r="426" spans="1:18" s="578" customFormat="1">
      <c r="A426" s="578">
        <v>425</v>
      </c>
      <c r="B426" s="578" t="s">
        <v>97</v>
      </c>
      <c r="C426" s="578">
        <v>1</v>
      </c>
      <c r="D426" s="578">
        <v>0.01</v>
      </c>
      <c r="E426" s="578">
        <v>0.01</v>
      </c>
      <c r="F426" s="546">
        <v>42438.616666666669</v>
      </c>
      <c r="G426" s="578">
        <v>1.46566</v>
      </c>
      <c r="H426" s="546">
        <v>42438.616666666669</v>
      </c>
      <c r="I426" s="578">
        <v>1.46566</v>
      </c>
      <c r="J426" s="546">
        <v>42438.629166666666</v>
      </c>
      <c r="K426" s="578">
        <v>1.4635199999999999</v>
      </c>
      <c r="L426" s="578">
        <v>0</v>
      </c>
      <c r="M426" s="578">
        <v>21.400000000001455</v>
      </c>
      <c r="N426" s="578">
        <v>1.48</v>
      </c>
      <c r="O426" s="579">
        <v>1.2499999997089617E-2</v>
      </c>
      <c r="P426" s="548"/>
      <c r="Q426" s="548"/>
      <c r="R426" s="548"/>
    </row>
    <row r="427" spans="1:18" s="578" customFormat="1">
      <c r="A427" s="578">
        <v>426</v>
      </c>
      <c r="B427" s="578" t="s">
        <v>96</v>
      </c>
      <c r="C427" s="578">
        <v>1</v>
      </c>
      <c r="D427" s="578">
        <v>0.01</v>
      </c>
      <c r="E427" s="578">
        <v>0.01</v>
      </c>
      <c r="F427" s="546">
        <v>42438.730555555558</v>
      </c>
      <c r="G427" s="578">
        <v>1.46489</v>
      </c>
      <c r="H427" s="546">
        <v>42438.730555555558</v>
      </c>
      <c r="I427" s="578">
        <v>1.46489</v>
      </c>
      <c r="J427" s="546">
        <v>42438.777083333334</v>
      </c>
      <c r="K427" s="578">
        <v>1.4670300000000001</v>
      </c>
      <c r="L427" s="578">
        <v>0</v>
      </c>
      <c r="M427" s="578">
        <v>21.400000000001455</v>
      </c>
      <c r="N427" s="578">
        <v>1.48</v>
      </c>
      <c r="O427" s="579">
        <v>4.6527777776645962E-2</v>
      </c>
      <c r="P427" s="548"/>
      <c r="Q427" s="548"/>
      <c r="R427" s="548"/>
    </row>
    <row r="428" spans="1:18" s="578" customFormat="1">
      <c r="A428" s="578">
        <v>427</v>
      </c>
      <c r="B428" s="578" t="s">
        <v>97</v>
      </c>
      <c r="C428" s="578">
        <v>2</v>
      </c>
      <c r="D428" s="578">
        <v>0.01</v>
      </c>
      <c r="E428" s="578">
        <v>0.02</v>
      </c>
      <c r="F428" s="546">
        <v>42438.75</v>
      </c>
      <c r="G428" s="578">
        <v>1.46401</v>
      </c>
      <c r="H428" s="546">
        <v>42438.790277777778</v>
      </c>
      <c r="I428" s="578">
        <v>1.468</v>
      </c>
      <c r="J428" s="546">
        <v>42438.875</v>
      </c>
      <c r="K428" s="578">
        <v>1.46387</v>
      </c>
      <c r="L428" s="578">
        <v>39.899999999999636</v>
      </c>
      <c r="M428" s="578">
        <v>41.299999999999272</v>
      </c>
      <c r="N428" s="578">
        <v>2.96</v>
      </c>
      <c r="O428" s="579">
        <v>0.125</v>
      </c>
      <c r="P428" s="548"/>
      <c r="Q428" s="548"/>
      <c r="R428" s="548"/>
    </row>
    <row r="429" spans="1:18" s="578" customFormat="1">
      <c r="A429" s="578">
        <v>428</v>
      </c>
      <c r="B429" s="578" t="s">
        <v>96</v>
      </c>
      <c r="C429" s="578">
        <v>3</v>
      </c>
      <c r="D429" s="578">
        <v>0.01</v>
      </c>
      <c r="E429" s="578">
        <v>0.03</v>
      </c>
      <c r="F429" s="546">
        <v>42440.438888888886</v>
      </c>
      <c r="G429" s="578">
        <v>1.4882200000000001</v>
      </c>
      <c r="H429" s="546">
        <v>42440.666666666664</v>
      </c>
      <c r="I429" s="578">
        <v>1.4729000000000001</v>
      </c>
      <c r="J429" s="546">
        <v>42443.379861111112</v>
      </c>
      <c r="K429" s="578">
        <v>1.4814499999999999</v>
      </c>
      <c r="L429" s="578">
        <v>153.19999999999891</v>
      </c>
      <c r="M429" s="578">
        <v>85.499999999998181</v>
      </c>
      <c r="N429" s="578">
        <v>4.6400000000000006</v>
      </c>
      <c r="O429" s="579">
        <v>0.94097222222626442</v>
      </c>
      <c r="P429" s="548"/>
      <c r="Q429" s="548"/>
      <c r="R429" s="548"/>
    </row>
    <row r="430" spans="1:18" s="578" customFormat="1">
      <c r="A430" s="578">
        <v>429</v>
      </c>
      <c r="B430" s="578" t="s">
        <v>96</v>
      </c>
      <c r="C430" s="578">
        <v>1</v>
      </c>
      <c r="D430" s="578">
        <v>0.01</v>
      </c>
      <c r="E430" s="578">
        <v>0.01</v>
      </c>
      <c r="F430" s="546">
        <v>42443.657638888886</v>
      </c>
      <c r="G430" s="578">
        <v>1.47759</v>
      </c>
      <c r="H430" s="546">
        <v>42443.657638888886</v>
      </c>
      <c r="I430" s="578">
        <v>1.47759</v>
      </c>
      <c r="J430" s="546">
        <v>42443.670138888891</v>
      </c>
      <c r="K430" s="578">
        <v>1.47973</v>
      </c>
      <c r="L430" s="578">
        <v>0</v>
      </c>
      <c r="M430" s="578">
        <v>21.399999999999636</v>
      </c>
      <c r="N430" s="578">
        <v>1.48</v>
      </c>
      <c r="O430" s="579">
        <v>1.2500000004365575E-2</v>
      </c>
      <c r="P430" s="548"/>
      <c r="Q430" s="548"/>
      <c r="R430" s="548"/>
    </row>
    <row r="431" spans="1:18" s="578" customFormat="1">
      <c r="A431" s="578">
        <v>430</v>
      </c>
      <c r="B431" s="578" t="s">
        <v>96</v>
      </c>
      <c r="C431" s="578">
        <v>1</v>
      </c>
      <c r="D431" s="578">
        <v>0.01</v>
      </c>
      <c r="E431" s="578">
        <v>0.01</v>
      </c>
      <c r="F431" s="546">
        <v>42444.125</v>
      </c>
      <c r="G431" s="578">
        <v>1.4815199999999999</v>
      </c>
      <c r="H431" s="546">
        <v>42444.125</v>
      </c>
      <c r="I431" s="578">
        <v>1.4815199999999999</v>
      </c>
      <c r="J431" s="546">
        <v>42444.138888888891</v>
      </c>
      <c r="K431" s="578">
        <v>1.48366</v>
      </c>
      <c r="L431" s="578">
        <v>0</v>
      </c>
      <c r="M431" s="578">
        <v>21.400000000001455</v>
      </c>
      <c r="N431" s="578">
        <v>1.48</v>
      </c>
      <c r="O431" s="579">
        <v>1.3888888890505768E-2</v>
      </c>
      <c r="P431" s="548"/>
      <c r="Q431" s="548"/>
      <c r="R431" s="548"/>
    </row>
    <row r="432" spans="1:18" s="578" customFormat="1">
      <c r="A432" s="578">
        <v>431</v>
      </c>
      <c r="B432" s="578" t="s">
        <v>97</v>
      </c>
      <c r="C432" s="578">
        <v>1</v>
      </c>
      <c r="D432" s="578">
        <v>0.01</v>
      </c>
      <c r="E432" s="578">
        <v>0.01</v>
      </c>
      <c r="F432" s="546">
        <v>42444.626388888886</v>
      </c>
      <c r="G432" s="578">
        <v>1.4885600000000001</v>
      </c>
      <c r="H432" s="546">
        <v>42444.626388888886</v>
      </c>
      <c r="I432" s="578">
        <v>1.4885600000000001</v>
      </c>
      <c r="J432" s="546">
        <v>42444.644444444442</v>
      </c>
      <c r="K432" s="578">
        <v>1.4864200000000001</v>
      </c>
      <c r="L432" s="578">
        <v>0</v>
      </c>
      <c r="M432" s="578">
        <v>21.399999999999636</v>
      </c>
      <c r="N432" s="578">
        <v>1.48</v>
      </c>
      <c r="O432" s="579">
        <v>1.8055555556202307E-2</v>
      </c>
      <c r="P432" s="548"/>
      <c r="Q432" s="548"/>
      <c r="R432" s="548"/>
    </row>
    <row r="433" spans="1:18" s="578" customFormat="1">
      <c r="A433" s="578">
        <v>432</v>
      </c>
      <c r="B433" s="578" t="s">
        <v>96</v>
      </c>
      <c r="C433" s="578">
        <v>1</v>
      </c>
      <c r="D433" s="578">
        <v>0.01</v>
      </c>
      <c r="E433" s="578">
        <v>0.01</v>
      </c>
      <c r="F433" s="546">
        <v>42444.647916666669</v>
      </c>
      <c r="G433" s="578">
        <v>1.4882899999999999</v>
      </c>
      <c r="H433" s="546">
        <v>42444.647916666669</v>
      </c>
      <c r="I433" s="578">
        <v>1.4882899999999999</v>
      </c>
      <c r="J433" s="546">
        <v>42444.719444444447</v>
      </c>
      <c r="K433" s="578">
        <v>1.4904299999999999</v>
      </c>
      <c r="L433" s="578">
        <v>0</v>
      </c>
      <c r="M433" s="578">
        <v>21.399999999999636</v>
      </c>
      <c r="N433" s="578">
        <v>1.48</v>
      </c>
      <c r="O433" s="579">
        <v>7.1527777778101154E-2</v>
      </c>
      <c r="P433" s="548"/>
      <c r="Q433" s="548"/>
      <c r="R433" s="548"/>
    </row>
    <row r="434" spans="1:18" s="578" customFormat="1">
      <c r="A434" s="578">
        <v>433</v>
      </c>
      <c r="B434" s="578" t="s">
        <v>97</v>
      </c>
      <c r="C434" s="578">
        <v>1</v>
      </c>
      <c r="D434" s="578">
        <v>0.01</v>
      </c>
      <c r="E434" s="578">
        <v>0.01</v>
      </c>
      <c r="F434" s="546">
        <v>42445.168055555558</v>
      </c>
      <c r="G434" s="578">
        <v>1.4887600000000001</v>
      </c>
      <c r="H434" s="546">
        <v>42445.168055555558</v>
      </c>
      <c r="I434" s="578">
        <v>1.4887600000000001</v>
      </c>
      <c r="J434" s="546">
        <v>42445.320833333331</v>
      </c>
      <c r="K434" s="578">
        <v>1.4866200000000001</v>
      </c>
      <c r="L434" s="578">
        <v>0</v>
      </c>
      <c r="M434" s="578">
        <v>21.399999999999636</v>
      </c>
      <c r="N434" s="578">
        <v>1.48</v>
      </c>
      <c r="O434" s="579">
        <v>0.15277777777373558</v>
      </c>
      <c r="P434" s="548"/>
      <c r="Q434" s="548"/>
      <c r="R434" s="548"/>
    </row>
    <row r="435" spans="1:18" s="578" customFormat="1">
      <c r="A435" s="578">
        <v>434</v>
      </c>
      <c r="B435" s="578" t="s">
        <v>97</v>
      </c>
      <c r="C435" s="578">
        <v>1</v>
      </c>
      <c r="D435" s="578">
        <v>0.01</v>
      </c>
      <c r="E435" s="578">
        <v>0.01</v>
      </c>
      <c r="F435" s="546">
        <v>42445.408333333333</v>
      </c>
      <c r="G435" s="578">
        <v>1.4891399999999999</v>
      </c>
      <c r="H435" s="546">
        <v>42445.408333333333</v>
      </c>
      <c r="I435" s="578">
        <v>1.4891399999999999</v>
      </c>
      <c r="J435" s="546">
        <v>42445.420138888891</v>
      </c>
      <c r="K435" s="578">
        <v>1.4870000000000001</v>
      </c>
      <c r="L435" s="578">
        <v>0</v>
      </c>
      <c r="M435" s="578">
        <v>21.399999999997817</v>
      </c>
      <c r="N435" s="578">
        <v>1.48</v>
      </c>
      <c r="O435" s="579">
        <v>1.1805555557657499E-2</v>
      </c>
      <c r="P435" s="548"/>
      <c r="Q435" s="548"/>
      <c r="R435" s="548"/>
    </row>
    <row r="436" spans="1:18" s="578" customFormat="1">
      <c r="A436" s="578">
        <v>435</v>
      </c>
      <c r="B436" s="578" t="s">
        <v>96</v>
      </c>
      <c r="C436" s="578">
        <v>1</v>
      </c>
      <c r="D436" s="578">
        <v>0.01</v>
      </c>
      <c r="E436" s="578">
        <v>0.01</v>
      </c>
      <c r="F436" s="546">
        <v>42446.156944444447</v>
      </c>
      <c r="G436" s="578">
        <v>1.4773799999999999</v>
      </c>
      <c r="H436" s="546">
        <v>42446.156944444447</v>
      </c>
      <c r="I436" s="578">
        <v>1.4773799999999999</v>
      </c>
      <c r="J436" s="546">
        <v>42446.294444444444</v>
      </c>
      <c r="K436" s="578">
        <v>1.4795199999999999</v>
      </c>
      <c r="L436" s="578">
        <v>0</v>
      </c>
      <c r="M436" s="578">
        <v>21.399999999999636</v>
      </c>
      <c r="N436" s="578">
        <v>1.48</v>
      </c>
      <c r="O436" s="579">
        <v>0.13749999999708962</v>
      </c>
      <c r="P436" s="548"/>
      <c r="Q436" s="548"/>
      <c r="R436" s="548"/>
    </row>
    <row r="437" spans="1:18" s="578" customFormat="1">
      <c r="A437" s="578">
        <v>436</v>
      </c>
      <c r="B437" s="578" t="s">
        <v>96</v>
      </c>
      <c r="C437" s="578">
        <v>2</v>
      </c>
      <c r="D437" s="578">
        <v>0.01</v>
      </c>
      <c r="E437" s="578">
        <v>0.02</v>
      </c>
      <c r="F437" s="546">
        <v>42447.302083333336</v>
      </c>
      <c r="G437" s="578">
        <v>1.4810000000000001</v>
      </c>
      <c r="H437" s="546">
        <v>42447.348611111112</v>
      </c>
      <c r="I437" s="578">
        <v>1.4776800000000001</v>
      </c>
      <c r="J437" s="546">
        <v>42447.439583333333</v>
      </c>
      <c r="K437" s="578">
        <v>1.4814799999999999</v>
      </c>
      <c r="L437" s="578">
        <v>33.200000000000728</v>
      </c>
      <c r="M437" s="578">
        <v>37.999999999998181</v>
      </c>
      <c r="N437" s="578">
        <v>2.9699999999999998</v>
      </c>
      <c r="O437" s="579">
        <v>0.13749999999708962</v>
      </c>
      <c r="P437" s="548"/>
      <c r="Q437" s="548"/>
      <c r="R437" s="548"/>
    </row>
    <row r="438" spans="1:18" s="578" customFormat="1">
      <c r="A438" s="578">
        <v>437</v>
      </c>
      <c r="B438" s="578" t="s">
        <v>97</v>
      </c>
      <c r="C438" s="578">
        <v>2</v>
      </c>
      <c r="D438" s="578">
        <v>0.01</v>
      </c>
      <c r="E438" s="578">
        <v>0.02</v>
      </c>
      <c r="F438" s="546">
        <v>42447.407638888886</v>
      </c>
      <c r="G438" s="578">
        <v>1.47767</v>
      </c>
      <c r="H438" s="546">
        <v>42447.439583333333</v>
      </c>
      <c r="I438" s="578">
        <v>1.4810000000000001</v>
      </c>
      <c r="J438" s="546">
        <v>42447.454861111109</v>
      </c>
      <c r="K438" s="578">
        <v>1.4772000000000001</v>
      </c>
      <c r="L438" s="578">
        <v>33.300000000001091</v>
      </c>
      <c r="M438" s="578">
        <v>38.000000000001819</v>
      </c>
      <c r="N438" s="578">
        <v>2.96</v>
      </c>
      <c r="O438" s="579">
        <v>4.7222222223354038E-2</v>
      </c>
      <c r="P438" s="548"/>
      <c r="Q438" s="548"/>
      <c r="R438" s="548"/>
    </row>
    <row r="439" spans="1:18" s="578" customFormat="1">
      <c r="A439" s="578">
        <v>438</v>
      </c>
      <c r="B439" s="578" t="s">
        <v>96</v>
      </c>
      <c r="C439" s="578">
        <v>5</v>
      </c>
      <c r="D439" s="578">
        <v>0.04</v>
      </c>
      <c r="E439" s="578">
        <v>0.09</v>
      </c>
      <c r="F439" s="546">
        <v>42450.698611111111</v>
      </c>
      <c r="G439" s="578">
        <v>1.4857899999999999</v>
      </c>
      <c r="H439" s="546">
        <v>42452.129166666666</v>
      </c>
      <c r="I439" s="578">
        <v>1.46953</v>
      </c>
      <c r="J439" s="546">
        <v>42452.626388888886</v>
      </c>
      <c r="K439" s="578">
        <v>1.47776</v>
      </c>
      <c r="L439" s="578">
        <v>162.60000000000036</v>
      </c>
      <c r="M439" s="578">
        <v>82.300000000001091</v>
      </c>
      <c r="N439" s="578">
        <v>17.909999999999997</v>
      </c>
      <c r="O439" s="579">
        <v>1.9277777777751908</v>
      </c>
      <c r="P439" s="548"/>
      <c r="Q439" s="548"/>
      <c r="R439" s="548"/>
    </row>
    <row r="440" spans="1:18" s="578" customFormat="1">
      <c r="A440" s="578">
        <v>439</v>
      </c>
      <c r="B440" s="578" t="s">
        <v>97</v>
      </c>
      <c r="C440" s="578">
        <v>1</v>
      </c>
      <c r="D440" s="578">
        <v>0.01</v>
      </c>
      <c r="E440" s="578">
        <v>0.01</v>
      </c>
      <c r="F440" s="546">
        <v>42450.709722222222</v>
      </c>
      <c r="G440" s="578">
        <v>1.48323</v>
      </c>
      <c r="H440" s="546">
        <v>42450.709722222222</v>
      </c>
      <c r="I440" s="578">
        <v>1.48323</v>
      </c>
      <c r="J440" s="546">
        <v>42450.761111111111</v>
      </c>
      <c r="K440" s="578">
        <v>1.48109</v>
      </c>
      <c r="L440" s="578">
        <v>0</v>
      </c>
      <c r="M440" s="578">
        <v>21.400000000001455</v>
      </c>
      <c r="N440" s="578">
        <v>1.48</v>
      </c>
      <c r="O440" s="579">
        <v>5.1388888889050577E-2</v>
      </c>
      <c r="P440" s="548"/>
      <c r="Q440" s="548"/>
      <c r="R440" s="548"/>
    </row>
    <row r="441" spans="1:18" s="578" customFormat="1">
      <c r="A441" s="578">
        <v>440</v>
      </c>
      <c r="B441" s="578" t="s">
        <v>97</v>
      </c>
      <c r="C441" s="578">
        <v>1</v>
      </c>
      <c r="D441" s="578">
        <v>0.01</v>
      </c>
      <c r="E441" s="578">
        <v>0.01</v>
      </c>
      <c r="F441" s="546">
        <v>42451.604166666664</v>
      </c>
      <c r="G441" s="578">
        <v>1.4764999999999999</v>
      </c>
      <c r="H441" s="546">
        <v>42451.604166666664</v>
      </c>
      <c r="I441" s="578">
        <v>1.4764999999999999</v>
      </c>
      <c r="J441" s="546">
        <v>42451.68472222222</v>
      </c>
      <c r="K441" s="578">
        <v>1.4743599999999999</v>
      </c>
      <c r="L441" s="578">
        <v>0</v>
      </c>
      <c r="M441" s="578">
        <v>21.400000000001455</v>
      </c>
      <c r="N441" s="578">
        <v>1.48</v>
      </c>
      <c r="O441" s="579">
        <v>8.0555555556202307E-2</v>
      </c>
      <c r="P441" s="548"/>
      <c r="Q441" s="548"/>
      <c r="R441" s="548"/>
    </row>
    <row r="442" spans="1:18" s="578" customFormat="1">
      <c r="A442" s="578">
        <v>441</v>
      </c>
      <c r="B442" s="578" t="s">
        <v>97</v>
      </c>
      <c r="C442" s="578">
        <v>2</v>
      </c>
      <c r="D442" s="578">
        <v>0.01</v>
      </c>
      <c r="E442" s="578">
        <v>0.02</v>
      </c>
      <c r="F442" s="546">
        <v>42451.729166666664</v>
      </c>
      <c r="G442" s="578">
        <v>1.4700500000000001</v>
      </c>
      <c r="H442" s="546">
        <v>42451.831250000003</v>
      </c>
      <c r="I442" s="578">
        <v>1.4733700000000001</v>
      </c>
      <c r="J442" s="546">
        <v>42452.118750000001</v>
      </c>
      <c r="K442" s="578">
        <v>1.46957</v>
      </c>
      <c r="L442" s="578">
        <v>33.200000000000728</v>
      </c>
      <c r="M442" s="578">
        <v>38</v>
      </c>
      <c r="N442" s="578">
        <v>2.96</v>
      </c>
      <c r="O442" s="579">
        <v>0.38958333333721384</v>
      </c>
      <c r="P442" s="548"/>
      <c r="Q442" s="548"/>
      <c r="R442" s="548"/>
    </row>
    <row r="443" spans="1:18" s="578" customFormat="1">
      <c r="A443" s="578">
        <v>442</v>
      </c>
      <c r="B443" s="578" t="s">
        <v>96</v>
      </c>
      <c r="C443" s="578">
        <v>1</v>
      </c>
      <c r="D443" s="578">
        <v>0.01</v>
      </c>
      <c r="E443" s="578">
        <v>0.01</v>
      </c>
      <c r="F443" s="546">
        <v>42452.626388888886</v>
      </c>
      <c r="G443" s="578">
        <v>1.4779100000000001</v>
      </c>
      <c r="H443" s="546">
        <v>42452.626388888886</v>
      </c>
      <c r="I443" s="578">
        <v>1.4779100000000001</v>
      </c>
      <c r="J443" s="546">
        <v>42452.652777777781</v>
      </c>
      <c r="K443" s="578">
        <v>1.4800500000000001</v>
      </c>
      <c r="L443" s="578">
        <v>0</v>
      </c>
      <c r="M443" s="578">
        <v>21.399999999999636</v>
      </c>
      <c r="N443" s="578">
        <v>1.48</v>
      </c>
      <c r="O443" s="579">
        <v>2.6388888894871343E-2</v>
      </c>
      <c r="P443" s="548"/>
      <c r="Q443" s="548"/>
      <c r="R443" s="548"/>
    </row>
    <row r="444" spans="1:18" s="578" customFormat="1">
      <c r="A444" s="578">
        <v>443</v>
      </c>
      <c r="B444" s="578" t="s">
        <v>96</v>
      </c>
      <c r="C444" s="578">
        <v>1</v>
      </c>
      <c r="D444" s="578">
        <v>0.01</v>
      </c>
      <c r="E444" s="578">
        <v>0.01</v>
      </c>
      <c r="F444" s="546">
        <v>42452.688194444447</v>
      </c>
      <c r="G444" s="578">
        <v>1.4809000000000001</v>
      </c>
      <c r="H444" s="546">
        <v>42452.688194444447</v>
      </c>
      <c r="I444" s="578">
        <v>1.4809000000000001</v>
      </c>
      <c r="J444" s="546">
        <v>42452.729166666664</v>
      </c>
      <c r="K444" s="578">
        <v>1.4830399999999999</v>
      </c>
      <c r="L444" s="578">
        <v>0</v>
      </c>
      <c r="M444" s="578">
        <v>21.399999999997817</v>
      </c>
      <c r="N444" s="578">
        <v>1.48</v>
      </c>
      <c r="O444" s="579">
        <v>4.0972222217533272E-2</v>
      </c>
      <c r="P444" s="548"/>
      <c r="Q444" s="548"/>
      <c r="R444" s="548"/>
    </row>
    <row r="445" spans="1:18" s="578" customFormat="1">
      <c r="A445" s="578">
        <v>444</v>
      </c>
      <c r="B445" s="578" t="s">
        <v>97</v>
      </c>
      <c r="C445" s="578">
        <v>2</v>
      </c>
      <c r="D445" s="578">
        <v>0.01</v>
      </c>
      <c r="E445" s="578">
        <v>0.02</v>
      </c>
      <c r="F445" s="546">
        <v>42458.709027777775</v>
      </c>
      <c r="G445" s="578">
        <v>1.4775400000000001</v>
      </c>
      <c r="H445" s="546">
        <v>42459.21875</v>
      </c>
      <c r="I445" s="578">
        <v>1.48085</v>
      </c>
      <c r="J445" s="546">
        <v>42459.387499999997</v>
      </c>
      <c r="K445" s="578">
        <v>1.47706</v>
      </c>
      <c r="L445" s="578">
        <v>33.099999999998545</v>
      </c>
      <c r="M445" s="578">
        <v>37.899999999999636</v>
      </c>
      <c r="N445" s="578">
        <v>2.96</v>
      </c>
      <c r="O445" s="579">
        <v>0.67847222222189885</v>
      </c>
      <c r="P445" s="548"/>
      <c r="Q445" s="548"/>
      <c r="R445" s="548"/>
    </row>
    <row r="446" spans="1:18" s="578" customFormat="1">
      <c r="A446" s="578">
        <v>445</v>
      </c>
      <c r="B446" s="578" t="s">
        <v>96</v>
      </c>
      <c r="C446" s="578">
        <v>2</v>
      </c>
      <c r="D446" s="578">
        <v>0.01</v>
      </c>
      <c r="E446" s="578">
        <v>0.02</v>
      </c>
      <c r="F446" s="546">
        <v>42458.791666666664</v>
      </c>
      <c r="G446" s="578">
        <v>1.48061</v>
      </c>
      <c r="H446" s="546">
        <v>42459.089583333334</v>
      </c>
      <c r="I446" s="578">
        <v>1.47729</v>
      </c>
      <c r="J446" s="546">
        <v>42459.137499999997</v>
      </c>
      <c r="K446" s="578">
        <v>1.48109</v>
      </c>
      <c r="L446" s="578">
        <v>33.200000000000728</v>
      </c>
      <c r="M446" s="578">
        <v>38</v>
      </c>
      <c r="N446" s="578">
        <v>2.95</v>
      </c>
      <c r="O446" s="579">
        <v>0.34583333333284827</v>
      </c>
      <c r="P446" s="548"/>
      <c r="Q446" s="548"/>
      <c r="R446" s="548"/>
    </row>
    <row r="447" spans="1:18" s="578" customFormat="1">
      <c r="A447" s="578">
        <v>446</v>
      </c>
      <c r="B447" s="578" t="s">
        <v>96</v>
      </c>
      <c r="C447" s="578">
        <v>2</v>
      </c>
      <c r="D447" s="578">
        <v>0.01</v>
      </c>
      <c r="E447" s="578">
        <v>0.02</v>
      </c>
      <c r="F447" s="546">
        <v>42460.416666666664</v>
      </c>
      <c r="G447" s="578">
        <v>1.4847399999999999</v>
      </c>
      <c r="H447" s="546">
        <v>42460.435416666667</v>
      </c>
      <c r="I447" s="578">
        <v>1.48122</v>
      </c>
      <c r="J447" s="546">
        <v>42460.803472222222</v>
      </c>
      <c r="K447" s="578">
        <v>1.48512</v>
      </c>
      <c r="L447" s="578">
        <v>35.200000000000728</v>
      </c>
      <c r="M447" s="578">
        <v>39.000000000001819</v>
      </c>
      <c r="N447" s="578">
        <v>2.96</v>
      </c>
      <c r="O447" s="579">
        <v>0.3868055555576575</v>
      </c>
      <c r="P447" s="548"/>
      <c r="Q447" s="548"/>
      <c r="R447" s="548"/>
    </row>
    <row r="448" spans="1:18" s="578" customFormat="1">
      <c r="A448" s="578">
        <v>447</v>
      </c>
      <c r="B448" s="578" t="s">
        <v>96</v>
      </c>
      <c r="C448" s="578">
        <v>1</v>
      </c>
      <c r="D448" s="578">
        <v>0.01</v>
      </c>
      <c r="E448" s="578">
        <v>0.01</v>
      </c>
      <c r="F448" s="546">
        <v>42461.199305555558</v>
      </c>
      <c r="G448" s="578">
        <v>1.48306</v>
      </c>
      <c r="H448" s="546">
        <v>42461.199305555558</v>
      </c>
      <c r="I448" s="578">
        <v>1.48306</v>
      </c>
      <c r="J448" s="546">
        <v>42461.229861111111</v>
      </c>
      <c r="K448" s="578">
        <v>1.4852000000000001</v>
      </c>
      <c r="L448" s="578">
        <v>0</v>
      </c>
      <c r="M448" s="578">
        <v>21.399999999999636</v>
      </c>
      <c r="N448" s="578">
        <v>1.48</v>
      </c>
      <c r="O448" s="579">
        <v>3.0555555553291924E-2</v>
      </c>
      <c r="P448" s="548"/>
      <c r="Q448" s="548"/>
      <c r="R448" s="548"/>
    </row>
    <row r="449" spans="1:18" s="578" customFormat="1">
      <c r="A449" s="578">
        <v>448</v>
      </c>
      <c r="B449" s="578" t="s">
        <v>96</v>
      </c>
      <c r="C449" s="578">
        <v>1</v>
      </c>
      <c r="D449" s="578">
        <v>0.01</v>
      </c>
      <c r="E449" s="578">
        <v>0.01</v>
      </c>
      <c r="F449" s="546">
        <v>42465.095138888886</v>
      </c>
      <c r="G449" s="578">
        <v>1.50298</v>
      </c>
      <c r="H449" s="546">
        <v>42465.095138888886</v>
      </c>
      <c r="I449" s="578">
        <v>1.50298</v>
      </c>
      <c r="J449" s="546">
        <v>42465.168055555558</v>
      </c>
      <c r="K449" s="578">
        <v>1.50512</v>
      </c>
      <c r="L449" s="578">
        <v>0</v>
      </c>
      <c r="M449" s="578">
        <v>21.400000000001455</v>
      </c>
      <c r="N449" s="578">
        <v>1.48</v>
      </c>
      <c r="O449" s="579">
        <v>7.2916666671517305E-2</v>
      </c>
      <c r="P449" s="548"/>
      <c r="Q449" s="548"/>
      <c r="R449" s="548"/>
    </row>
    <row r="450" spans="1:18" s="578" customFormat="1">
      <c r="A450" s="578">
        <v>449</v>
      </c>
      <c r="B450" s="578" t="s">
        <v>96</v>
      </c>
      <c r="C450" s="578">
        <v>1</v>
      </c>
      <c r="D450" s="578">
        <v>0.01</v>
      </c>
      <c r="E450" s="578">
        <v>0.01</v>
      </c>
      <c r="F450" s="546">
        <v>42465.376388888886</v>
      </c>
      <c r="G450" s="578">
        <v>1.50007</v>
      </c>
      <c r="H450" s="546">
        <v>42465.376388888886</v>
      </c>
      <c r="I450" s="578">
        <v>1.50007</v>
      </c>
      <c r="J450" s="546">
        <v>42465.40347222222</v>
      </c>
      <c r="K450" s="578">
        <v>1.50221</v>
      </c>
      <c r="L450" s="578">
        <v>0</v>
      </c>
      <c r="M450" s="578">
        <v>21.399999999999636</v>
      </c>
      <c r="N450" s="578">
        <v>1.48</v>
      </c>
      <c r="O450" s="579">
        <v>2.7083333334303461E-2</v>
      </c>
      <c r="P450" s="548"/>
      <c r="Q450" s="548"/>
      <c r="R450" s="548"/>
    </row>
    <row r="451" spans="1:18" s="578" customFormat="1">
      <c r="A451" s="578">
        <v>450</v>
      </c>
      <c r="B451" s="578" t="s">
        <v>96</v>
      </c>
      <c r="C451" s="578">
        <v>1</v>
      </c>
      <c r="D451" s="578">
        <v>0.01</v>
      </c>
      <c r="E451" s="578">
        <v>0.01</v>
      </c>
      <c r="F451" s="546">
        <v>42465.677083333336</v>
      </c>
      <c r="G451" s="578">
        <v>1.5092699999999999</v>
      </c>
      <c r="H451" s="546">
        <v>42465.677083333336</v>
      </c>
      <c r="I451" s="578">
        <v>1.5092699999999999</v>
      </c>
      <c r="J451" s="546">
        <v>42465.739583333336</v>
      </c>
      <c r="K451" s="578">
        <v>1.5114099999999999</v>
      </c>
      <c r="L451" s="578">
        <v>0</v>
      </c>
      <c r="M451" s="578">
        <v>21.399999999999636</v>
      </c>
      <c r="N451" s="578">
        <v>1.48</v>
      </c>
      <c r="O451" s="579">
        <v>6.25E-2</v>
      </c>
      <c r="P451" s="548"/>
      <c r="Q451" s="548"/>
      <c r="R451" s="548"/>
    </row>
    <row r="452" spans="1:18" s="578" customFormat="1">
      <c r="A452" s="578">
        <v>451</v>
      </c>
      <c r="B452" s="578" t="s">
        <v>96</v>
      </c>
      <c r="C452" s="578">
        <v>5</v>
      </c>
      <c r="D452" s="578">
        <v>0.04</v>
      </c>
      <c r="E452" s="578">
        <v>0.09</v>
      </c>
      <c r="F452" s="546">
        <v>42465.761805555558</v>
      </c>
      <c r="G452" s="578">
        <v>1.5143</v>
      </c>
      <c r="H452" s="546">
        <v>42467.056944444441</v>
      </c>
      <c r="I452" s="578">
        <v>1.4987200000000001</v>
      </c>
      <c r="J452" s="546">
        <v>42467.482638888891</v>
      </c>
      <c r="K452" s="578">
        <v>1.5066600000000001</v>
      </c>
      <c r="L452" s="578">
        <v>155.79999999999927</v>
      </c>
      <c r="M452" s="578">
        <v>79.399999999999636</v>
      </c>
      <c r="N452" s="578">
        <v>17.959999999999997</v>
      </c>
      <c r="O452" s="579">
        <v>1.7208333333328483</v>
      </c>
      <c r="P452" s="548"/>
      <c r="Q452" s="548"/>
      <c r="R452" s="548"/>
    </row>
    <row r="453" spans="1:18" s="578" customFormat="1">
      <c r="A453" s="578">
        <v>452</v>
      </c>
      <c r="B453" s="578" t="s">
        <v>97</v>
      </c>
      <c r="C453" s="578">
        <v>1</v>
      </c>
      <c r="D453" s="578">
        <v>0.01</v>
      </c>
      <c r="E453" s="578">
        <v>0.01</v>
      </c>
      <c r="F453" s="546">
        <v>42466.178472222222</v>
      </c>
      <c r="G453" s="578">
        <v>1.50386</v>
      </c>
      <c r="H453" s="546">
        <v>42466.178472222222</v>
      </c>
      <c r="I453" s="578">
        <v>1.50386</v>
      </c>
      <c r="J453" s="546">
        <v>42466.369444444441</v>
      </c>
      <c r="K453" s="578">
        <v>1.5017199999999999</v>
      </c>
      <c r="L453" s="578">
        <v>0</v>
      </c>
      <c r="M453" s="578">
        <v>21.400000000001455</v>
      </c>
      <c r="N453" s="578">
        <v>1.48</v>
      </c>
      <c r="O453" s="579">
        <v>0.19097222221898846</v>
      </c>
      <c r="P453" s="548"/>
      <c r="Q453" s="548"/>
      <c r="R453" s="548"/>
    </row>
    <row r="454" spans="1:18" s="578" customFormat="1">
      <c r="A454" s="578">
        <v>453</v>
      </c>
      <c r="B454" s="578" t="s">
        <v>97</v>
      </c>
      <c r="C454" s="578">
        <v>2</v>
      </c>
      <c r="D454" s="578">
        <v>0.01</v>
      </c>
      <c r="E454" s="578">
        <v>0.02</v>
      </c>
      <c r="F454" s="546">
        <v>42467.166666666664</v>
      </c>
      <c r="G454" s="578">
        <v>1.4974499999999999</v>
      </c>
      <c r="H454" s="546">
        <v>42467.237500000003</v>
      </c>
      <c r="I454" s="578">
        <v>1.5007999999999999</v>
      </c>
      <c r="J454" s="546">
        <v>42467.295138888891</v>
      </c>
      <c r="K454" s="578">
        <v>1.49699</v>
      </c>
      <c r="L454" s="578">
        <v>33.5</v>
      </c>
      <c r="M454" s="578">
        <v>38.100000000000364</v>
      </c>
      <c r="N454" s="578">
        <v>2.96</v>
      </c>
      <c r="O454" s="579">
        <v>0.12847222222626442</v>
      </c>
      <c r="P454" s="548"/>
      <c r="Q454" s="548"/>
      <c r="R454" s="548"/>
    </row>
    <row r="455" spans="1:18" s="578" customFormat="1">
      <c r="A455" s="578">
        <v>454</v>
      </c>
      <c r="B455" s="578" t="s">
        <v>97</v>
      </c>
      <c r="C455" s="578">
        <v>2</v>
      </c>
      <c r="D455" s="578">
        <v>0.01</v>
      </c>
      <c r="E455" s="578">
        <v>0.02</v>
      </c>
      <c r="F455" s="546">
        <v>42467.65625</v>
      </c>
      <c r="G455" s="578">
        <v>1.5068299999999999</v>
      </c>
      <c r="H455" s="546">
        <v>42467.749305555553</v>
      </c>
      <c r="I455" s="578">
        <v>1.5171600000000001</v>
      </c>
      <c r="J455" s="546">
        <v>42468.136805555558</v>
      </c>
      <c r="K455" s="578">
        <v>1.50986</v>
      </c>
      <c r="L455" s="578">
        <v>103.30000000000109</v>
      </c>
      <c r="M455" s="578">
        <v>73</v>
      </c>
      <c r="N455" s="578">
        <v>2.96</v>
      </c>
      <c r="O455" s="579">
        <v>0.4805555555576575</v>
      </c>
      <c r="P455" s="548"/>
      <c r="Q455" s="548"/>
      <c r="R455" s="548"/>
    </row>
    <row r="456" spans="1:18" s="578" customFormat="1">
      <c r="A456" s="578">
        <v>455</v>
      </c>
      <c r="B456" s="578" t="s">
        <v>96</v>
      </c>
      <c r="C456" s="578">
        <v>3</v>
      </c>
      <c r="D456" s="578">
        <v>0.01</v>
      </c>
      <c r="E456" s="578">
        <v>0.03</v>
      </c>
      <c r="F456" s="546">
        <v>42468.34375</v>
      </c>
      <c r="G456" s="578">
        <v>1.5098499999999999</v>
      </c>
      <c r="H456" s="546">
        <v>42468.626388888886</v>
      </c>
      <c r="I456" s="578">
        <v>1.50291</v>
      </c>
      <c r="J456" s="546">
        <v>42468.646527777775</v>
      </c>
      <c r="K456" s="578">
        <v>1.5086599999999999</v>
      </c>
      <c r="L456" s="578">
        <v>69.399999999999636</v>
      </c>
      <c r="M456" s="578">
        <v>57.499999999998181</v>
      </c>
      <c r="N456" s="578">
        <v>4.66</v>
      </c>
      <c r="O456" s="579">
        <v>0.30277777777519077</v>
      </c>
      <c r="P456" s="548"/>
      <c r="Q456" s="548"/>
      <c r="R456" s="548"/>
    </row>
    <row r="457" spans="1:18" s="578" customFormat="1">
      <c r="A457" s="578">
        <v>456</v>
      </c>
      <c r="B457" s="578" t="s">
        <v>97</v>
      </c>
      <c r="C457" s="578">
        <v>1</v>
      </c>
      <c r="D457" s="578">
        <v>0.01</v>
      </c>
      <c r="E457" s="578">
        <v>0.01</v>
      </c>
      <c r="F457" s="546">
        <v>42468.604166666664</v>
      </c>
      <c r="G457" s="578">
        <v>1.5070300000000001</v>
      </c>
      <c r="H457" s="546">
        <v>42468.604166666664</v>
      </c>
      <c r="I457" s="578">
        <v>1.5070300000000001</v>
      </c>
      <c r="J457" s="546">
        <v>42468.606249999997</v>
      </c>
      <c r="K457" s="578">
        <v>1.5048900000000001</v>
      </c>
      <c r="L457" s="578">
        <v>0</v>
      </c>
      <c r="M457" s="578">
        <v>21.399999999999636</v>
      </c>
      <c r="N457" s="578">
        <v>1.48</v>
      </c>
      <c r="O457" s="579">
        <v>2.0833333328482695E-3</v>
      </c>
      <c r="P457" s="548"/>
      <c r="Q457" s="548"/>
      <c r="R457" s="548"/>
    </row>
    <row r="458" spans="1:18" s="578" customFormat="1">
      <c r="A458" s="578">
        <v>457</v>
      </c>
      <c r="B458" s="578" t="s">
        <v>96</v>
      </c>
      <c r="C458" s="578">
        <v>1</v>
      </c>
      <c r="D458" s="578">
        <v>0.01</v>
      </c>
      <c r="E458" s="578">
        <v>0.01</v>
      </c>
      <c r="F458" s="546">
        <v>42468.709027777775</v>
      </c>
      <c r="G458" s="578">
        <v>1.5077499999999999</v>
      </c>
      <c r="H458" s="546">
        <v>42468.709027777775</v>
      </c>
      <c r="I458" s="578">
        <v>1.5077499999999999</v>
      </c>
      <c r="J458" s="546">
        <v>42468.741666666669</v>
      </c>
      <c r="K458" s="578">
        <v>1.50989</v>
      </c>
      <c r="L458" s="578">
        <v>0</v>
      </c>
      <c r="M458" s="578">
        <v>21.399999999999636</v>
      </c>
      <c r="N458" s="578">
        <v>1.48</v>
      </c>
      <c r="O458" s="579">
        <v>3.2638888893416151E-2</v>
      </c>
      <c r="P458" s="548"/>
      <c r="Q458" s="548"/>
      <c r="R458" s="548"/>
    </row>
    <row r="459" spans="1:18" s="578" customFormat="1">
      <c r="A459" s="578">
        <v>458</v>
      </c>
      <c r="B459" s="578" t="s">
        <v>96</v>
      </c>
      <c r="C459" s="578">
        <v>3</v>
      </c>
      <c r="D459" s="578">
        <v>0.01</v>
      </c>
      <c r="E459" s="578">
        <v>0.03</v>
      </c>
      <c r="F459" s="546">
        <v>42471.136111111111</v>
      </c>
      <c r="G459" s="578">
        <v>1.5142</v>
      </c>
      <c r="H459" s="546">
        <v>42471.293055555558</v>
      </c>
      <c r="I459" s="578">
        <v>1.5072700000000001</v>
      </c>
      <c r="J459" s="546">
        <v>42471.353472222225</v>
      </c>
      <c r="K459" s="578">
        <v>1.5130300000000001</v>
      </c>
      <c r="L459" s="578">
        <v>69.299999999999272</v>
      </c>
      <c r="M459" s="578">
        <v>57.600000000000364</v>
      </c>
      <c r="N459" s="578">
        <v>4.6500000000000004</v>
      </c>
      <c r="O459" s="579">
        <v>0.21736111111385981</v>
      </c>
      <c r="P459" s="548"/>
      <c r="Q459" s="548"/>
      <c r="R459" s="548"/>
    </row>
    <row r="460" spans="1:18" s="578" customFormat="1">
      <c r="A460" s="578">
        <v>459</v>
      </c>
      <c r="B460" s="578" t="s">
        <v>97</v>
      </c>
      <c r="C460" s="578">
        <v>1</v>
      </c>
      <c r="D460" s="578">
        <v>0.01</v>
      </c>
      <c r="E460" s="578">
        <v>0.01</v>
      </c>
      <c r="F460" s="546">
        <v>42471.178472222222</v>
      </c>
      <c r="G460" s="578">
        <v>1.5102899999999999</v>
      </c>
      <c r="H460" s="546">
        <v>42471.178472222222</v>
      </c>
      <c r="I460" s="578">
        <v>1.5102899999999999</v>
      </c>
      <c r="J460" s="546">
        <v>42471.20416666667</v>
      </c>
      <c r="K460" s="578">
        <v>1.5081500000000001</v>
      </c>
      <c r="L460" s="578">
        <v>0</v>
      </c>
      <c r="M460" s="578">
        <v>21.399999999997817</v>
      </c>
      <c r="N460" s="578">
        <v>1.48</v>
      </c>
      <c r="O460" s="579">
        <v>2.5694444448163267E-2</v>
      </c>
      <c r="P460" s="548"/>
      <c r="Q460" s="548"/>
      <c r="R460" s="548"/>
    </row>
    <row r="461" spans="1:18" s="578" customFormat="1">
      <c r="A461" s="578">
        <v>460</v>
      </c>
      <c r="B461" s="578" t="s">
        <v>97</v>
      </c>
      <c r="C461" s="578">
        <v>2</v>
      </c>
      <c r="D461" s="578">
        <v>0.01</v>
      </c>
      <c r="E461" s="578">
        <v>0.02</v>
      </c>
      <c r="F461" s="546">
        <v>42471.333333333336</v>
      </c>
      <c r="G461" s="578">
        <v>1.50851</v>
      </c>
      <c r="H461" s="546">
        <v>42471.35833333333</v>
      </c>
      <c r="I461" s="578">
        <v>1.5138799999999999</v>
      </c>
      <c r="J461" s="546">
        <v>42471.407638888886</v>
      </c>
      <c r="K461" s="578">
        <v>1.5090600000000001</v>
      </c>
      <c r="L461" s="578">
        <v>53.699999999998909</v>
      </c>
      <c r="M461" s="578">
        <v>48.199999999998909</v>
      </c>
      <c r="N461" s="578">
        <v>2.96</v>
      </c>
      <c r="O461" s="579">
        <v>7.4305555550381541E-2</v>
      </c>
      <c r="P461" s="548"/>
      <c r="Q461" s="548"/>
      <c r="R461" s="548"/>
    </row>
    <row r="462" spans="1:18" s="578" customFormat="1">
      <c r="A462" s="578">
        <v>461</v>
      </c>
      <c r="B462" s="578" t="s">
        <v>97</v>
      </c>
      <c r="C462" s="578">
        <v>1</v>
      </c>
      <c r="D462" s="578">
        <v>0.01</v>
      </c>
      <c r="E462" s="578">
        <v>0.01</v>
      </c>
      <c r="F462" s="546">
        <v>42471.428472222222</v>
      </c>
      <c r="G462" s="578">
        <v>1.5063500000000001</v>
      </c>
      <c r="H462" s="546">
        <v>42471.428472222222</v>
      </c>
      <c r="I462" s="578">
        <v>1.5063500000000001</v>
      </c>
      <c r="J462" s="546">
        <v>42471.61041666667</v>
      </c>
      <c r="K462" s="578">
        <v>1.50421</v>
      </c>
      <c r="L462" s="578">
        <v>0</v>
      </c>
      <c r="M462" s="578">
        <v>21.399999999999636</v>
      </c>
      <c r="N462" s="578">
        <v>1.48</v>
      </c>
      <c r="O462" s="579">
        <v>0.18194444444816327</v>
      </c>
      <c r="P462" s="548"/>
      <c r="Q462" s="548"/>
      <c r="R462" s="548"/>
    </row>
    <row r="463" spans="1:18" s="578" customFormat="1">
      <c r="A463" s="578">
        <v>462</v>
      </c>
      <c r="B463" s="578" t="s">
        <v>97</v>
      </c>
      <c r="C463" s="578">
        <v>1</v>
      </c>
      <c r="D463" s="578">
        <v>0.01</v>
      </c>
      <c r="E463" s="578">
        <v>0.01</v>
      </c>
      <c r="F463" s="546">
        <v>42471.615277777775</v>
      </c>
      <c r="G463" s="578">
        <v>1.5024999999999999</v>
      </c>
      <c r="H463" s="546">
        <v>42471.615277777775</v>
      </c>
      <c r="I463" s="578">
        <v>1.5024999999999999</v>
      </c>
      <c r="J463" s="546">
        <v>42471.63958333333</v>
      </c>
      <c r="K463" s="578">
        <v>1.5003599999999999</v>
      </c>
      <c r="L463" s="578">
        <v>0</v>
      </c>
      <c r="M463" s="578">
        <v>21.400000000001455</v>
      </c>
      <c r="N463" s="578">
        <v>1.48</v>
      </c>
      <c r="O463" s="579">
        <v>2.4305555554747116E-2</v>
      </c>
      <c r="P463" s="548"/>
      <c r="Q463" s="548"/>
      <c r="R463" s="548"/>
    </row>
    <row r="464" spans="1:18" s="578" customFormat="1">
      <c r="A464" s="578">
        <v>463</v>
      </c>
      <c r="B464" s="578" t="s">
        <v>97</v>
      </c>
      <c r="C464" s="578">
        <v>2</v>
      </c>
      <c r="D464" s="578">
        <v>0.01</v>
      </c>
      <c r="E464" s="578">
        <v>0.02</v>
      </c>
      <c r="F464" s="546">
        <v>42471.667361111111</v>
      </c>
      <c r="G464" s="578">
        <v>1.50023</v>
      </c>
      <c r="H464" s="546">
        <v>42472.0625</v>
      </c>
      <c r="I464" s="578">
        <v>1.5035400000000001</v>
      </c>
      <c r="J464" s="546">
        <v>42472.147916666669</v>
      </c>
      <c r="K464" s="578">
        <v>1.4997499999999999</v>
      </c>
      <c r="L464" s="578">
        <v>33.100000000002183</v>
      </c>
      <c r="M464" s="578">
        <v>37.900000000001455</v>
      </c>
      <c r="N464" s="578">
        <v>2.95</v>
      </c>
      <c r="O464" s="579">
        <v>0.4805555555576575</v>
      </c>
      <c r="P464" s="548"/>
      <c r="Q464" s="548"/>
      <c r="R464" s="548"/>
    </row>
    <row r="465" spans="1:18" s="578" customFormat="1">
      <c r="A465" s="578">
        <v>464</v>
      </c>
      <c r="B465" s="578" t="s">
        <v>97</v>
      </c>
      <c r="C465" s="578">
        <v>2</v>
      </c>
      <c r="D465" s="578">
        <v>0.01</v>
      </c>
      <c r="E465" s="578">
        <v>0.02</v>
      </c>
      <c r="F465" s="546">
        <v>42472.615277777775</v>
      </c>
      <c r="G465" s="578">
        <v>1.4856400000000001</v>
      </c>
      <c r="H465" s="546">
        <v>42472.646527777775</v>
      </c>
      <c r="I465" s="578">
        <v>1.4889699999999999</v>
      </c>
      <c r="J465" s="546">
        <v>42472.772916666669</v>
      </c>
      <c r="K465" s="578">
        <v>1.4851700000000001</v>
      </c>
      <c r="L465" s="578">
        <v>33.299999999997453</v>
      </c>
      <c r="M465" s="578">
        <v>37.999999999998181</v>
      </c>
      <c r="N465" s="578">
        <v>2.9400000000000004</v>
      </c>
      <c r="O465" s="579">
        <v>0.15763888889341615</v>
      </c>
      <c r="P465" s="548"/>
      <c r="Q465" s="548"/>
      <c r="R465" s="548"/>
    </row>
    <row r="466" spans="1:18" s="578" customFormat="1">
      <c r="A466" s="578">
        <v>465</v>
      </c>
      <c r="B466" s="578" t="s">
        <v>97</v>
      </c>
      <c r="C466" s="578">
        <v>1</v>
      </c>
      <c r="D466" s="578">
        <v>0.01</v>
      </c>
      <c r="E466" s="578">
        <v>0.01</v>
      </c>
      <c r="F466" s="546">
        <v>42474.418055555558</v>
      </c>
      <c r="G466" s="578">
        <v>1.4668099999999999</v>
      </c>
      <c r="H466" s="546">
        <v>42474.418055555558</v>
      </c>
      <c r="I466" s="578">
        <v>1.4668099999999999</v>
      </c>
      <c r="J466" s="546">
        <v>42474.477777777778</v>
      </c>
      <c r="K466" s="578">
        <v>1.4646699999999999</v>
      </c>
      <c r="L466" s="578">
        <v>0</v>
      </c>
      <c r="M466" s="578">
        <v>21.400000000001455</v>
      </c>
      <c r="N466" s="578">
        <v>1.48</v>
      </c>
      <c r="O466" s="579">
        <v>5.9722222220443655E-2</v>
      </c>
      <c r="P466" s="548"/>
      <c r="Q466" s="548"/>
      <c r="R466" s="548"/>
    </row>
    <row r="467" spans="1:18" s="578" customFormat="1">
      <c r="A467" s="578">
        <v>466</v>
      </c>
      <c r="B467" s="578" t="s">
        <v>97</v>
      </c>
      <c r="C467" s="578">
        <v>1</v>
      </c>
      <c r="D467" s="578">
        <v>0.01</v>
      </c>
      <c r="E467" s="578">
        <v>0.01</v>
      </c>
      <c r="F467" s="546">
        <v>42474.479166666664</v>
      </c>
      <c r="G467" s="578">
        <v>1.46427</v>
      </c>
      <c r="H467" s="546">
        <v>42474.479166666664</v>
      </c>
      <c r="I467" s="578">
        <v>1.46427</v>
      </c>
      <c r="J467" s="546">
        <v>42474.496527777781</v>
      </c>
      <c r="K467" s="578">
        <v>1.4621299999999999</v>
      </c>
      <c r="L467" s="578">
        <v>0</v>
      </c>
      <c r="M467" s="578">
        <v>21.399999999999636</v>
      </c>
      <c r="N467" s="578">
        <v>1.48</v>
      </c>
      <c r="O467" s="579">
        <v>1.7361111116770189E-2</v>
      </c>
      <c r="P467" s="548"/>
      <c r="Q467" s="548"/>
      <c r="R467" s="548"/>
    </row>
    <row r="468" spans="1:18" s="578" customFormat="1">
      <c r="A468" s="578">
        <v>467</v>
      </c>
      <c r="B468" s="578" t="s">
        <v>97</v>
      </c>
      <c r="C468" s="578">
        <v>1</v>
      </c>
      <c r="D468" s="578">
        <v>0.01</v>
      </c>
      <c r="E468" s="578">
        <v>0.01</v>
      </c>
      <c r="F468" s="546">
        <v>42475.708333333336</v>
      </c>
      <c r="G468" s="578">
        <v>1.46614</v>
      </c>
      <c r="H468" s="546">
        <v>42475.708333333336</v>
      </c>
      <c r="I468" s="578">
        <v>1.46614</v>
      </c>
      <c r="J468" s="546">
        <v>42475.737500000003</v>
      </c>
      <c r="K468" s="578">
        <v>1.464</v>
      </c>
      <c r="L468" s="578">
        <v>0</v>
      </c>
      <c r="M468" s="578">
        <v>21.399999999999636</v>
      </c>
      <c r="N468" s="578">
        <v>1.48</v>
      </c>
      <c r="O468" s="579">
        <v>2.9166666667151731E-2</v>
      </c>
      <c r="P468" s="548"/>
      <c r="Q468" s="548"/>
      <c r="R468" s="548"/>
    </row>
    <row r="469" spans="1:18" s="578" customFormat="1">
      <c r="A469" s="578">
        <v>468</v>
      </c>
      <c r="B469" s="578" t="s">
        <v>97</v>
      </c>
      <c r="C469" s="578">
        <v>2</v>
      </c>
      <c r="D469" s="578">
        <v>0.01</v>
      </c>
      <c r="E469" s="578">
        <v>0.02</v>
      </c>
      <c r="F469" s="546">
        <v>42478.179166666669</v>
      </c>
      <c r="G469" s="578">
        <v>1.47122</v>
      </c>
      <c r="H469" s="546">
        <v>42478.365277777775</v>
      </c>
      <c r="I469" s="578">
        <v>1.4745200000000001</v>
      </c>
      <c r="J469" s="546">
        <v>42478.411805555559</v>
      </c>
      <c r="K469" s="578">
        <v>1.4707300000000001</v>
      </c>
      <c r="L469" s="578">
        <v>33.000000000001819</v>
      </c>
      <c r="M469" s="578">
        <v>37.899999999999636</v>
      </c>
      <c r="N469" s="578">
        <v>2.96</v>
      </c>
      <c r="O469" s="579">
        <v>0.23263888889050577</v>
      </c>
      <c r="P469" s="548"/>
      <c r="Q469" s="548"/>
      <c r="R469" s="548"/>
    </row>
    <row r="470" spans="1:18" s="578" customFormat="1">
      <c r="A470" s="578">
        <v>469</v>
      </c>
      <c r="B470" s="578" t="s">
        <v>96</v>
      </c>
      <c r="C470" s="578">
        <v>6</v>
      </c>
      <c r="D470" s="578">
        <v>0.08</v>
      </c>
      <c r="E470" s="578">
        <v>0.16999999999999998</v>
      </c>
      <c r="F470" s="546">
        <v>42478.594444444447</v>
      </c>
      <c r="G470" s="578">
        <v>1.46896</v>
      </c>
      <c r="H470" s="546">
        <v>42481.444444444445</v>
      </c>
      <c r="I470" s="578">
        <v>1.44486</v>
      </c>
      <c r="J470" s="546">
        <v>42481.613888888889</v>
      </c>
      <c r="K470" s="578">
        <v>1.45431</v>
      </c>
      <c r="L470" s="578">
        <v>241</v>
      </c>
      <c r="M470" s="578">
        <v>94.5</v>
      </c>
      <c r="N470" s="578">
        <v>40.129999999999995</v>
      </c>
      <c r="O470" s="579">
        <v>3.0194444444423425</v>
      </c>
      <c r="P470" s="548"/>
      <c r="Q470" s="548"/>
      <c r="R470" s="548"/>
    </row>
    <row r="471" spans="1:18" s="578" customFormat="1">
      <c r="A471" s="578">
        <v>470</v>
      </c>
      <c r="B471" s="578" t="s">
        <v>96</v>
      </c>
      <c r="C471" s="578">
        <v>1</v>
      </c>
      <c r="D471" s="578">
        <v>0.01</v>
      </c>
      <c r="E471" s="578">
        <v>0.01</v>
      </c>
      <c r="F471" s="546">
        <v>42481.709027777775</v>
      </c>
      <c r="G471" s="578">
        <v>1.45346</v>
      </c>
      <c r="H471" s="546">
        <v>42481.709027777775</v>
      </c>
      <c r="I471" s="578">
        <v>1.45346</v>
      </c>
      <c r="J471" s="546">
        <v>42481.731249999997</v>
      </c>
      <c r="K471" s="578">
        <v>1.4556</v>
      </c>
      <c r="L471" s="578">
        <v>0</v>
      </c>
      <c r="M471" s="578">
        <v>21.399999999999636</v>
      </c>
      <c r="N471" s="578">
        <v>1.48</v>
      </c>
      <c r="O471" s="579">
        <v>2.2222222221898846E-2</v>
      </c>
      <c r="P471" s="548"/>
      <c r="Q471" s="548"/>
      <c r="R471" s="548"/>
    </row>
    <row r="472" spans="1:18" s="578" customFormat="1">
      <c r="A472" s="578">
        <v>471</v>
      </c>
      <c r="B472" s="578" t="s">
        <v>97</v>
      </c>
      <c r="C472" s="578">
        <v>1</v>
      </c>
      <c r="D472" s="578">
        <v>0.01</v>
      </c>
      <c r="E472" s="578">
        <v>0.01</v>
      </c>
      <c r="F472" s="546">
        <v>42482.428472222222</v>
      </c>
      <c r="G472" s="578">
        <v>1.4549300000000001</v>
      </c>
      <c r="H472" s="546">
        <v>42482.428472222222</v>
      </c>
      <c r="I472" s="578">
        <v>1.4549300000000001</v>
      </c>
      <c r="J472" s="546">
        <v>42482.666666666664</v>
      </c>
      <c r="K472" s="578">
        <v>1.45279</v>
      </c>
      <c r="L472" s="578">
        <v>0</v>
      </c>
      <c r="M472" s="578">
        <v>21.400000000001455</v>
      </c>
      <c r="N472" s="578">
        <v>1.48</v>
      </c>
      <c r="O472" s="579">
        <v>0.2381944444423425</v>
      </c>
      <c r="P472" s="548"/>
      <c r="Q472" s="548"/>
      <c r="R472" s="548"/>
    </row>
    <row r="473" spans="1:18" s="578" customFormat="1">
      <c r="A473" s="578">
        <v>472</v>
      </c>
      <c r="B473" s="578" t="s">
        <v>97</v>
      </c>
      <c r="C473" s="578">
        <v>7</v>
      </c>
      <c r="D473" s="578">
        <v>0.28000000000000003</v>
      </c>
      <c r="E473" s="578">
        <v>0.45</v>
      </c>
      <c r="F473" s="546">
        <v>42482.688194444447</v>
      </c>
      <c r="G473" s="578">
        <v>1.45225</v>
      </c>
      <c r="H473" s="546">
        <v>42487.698611111111</v>
      </c>
      <c r="I473" s="578">
        <v>1.4931099999999999</v>
      </c>
      <c r="J473" s="546">
        <v>42488.365972222222</v>
      </c>
      <c r="K473" s="578">
        <v>1.4835</v>
      </c>
      <c r="L473" s="578">
        <v>408.59999999999854</v>
      </c>
      <c r="M473" s="578">
        <v>96.099999999998545</v>
      </c>
      <c r="N473" s="578">
        <v>122.76</v>
      </c>
      <c r="O473" s="579">
        <v>3.6777777777751908</v>
      </c>
      <c r="P473" s="548"/>
      <c r="Q473" s="548"/>
      <c r="R473" s="548"/>
    </row>
    <row r="474" spans="1:18" s="578" customFormat="1">
      <c r="A474" s="578">
        <v>473</v>
      </c>
      <c r="B474" s="578" t="s">
        <v>96</v>
      </c>
      <c r="C474" s="578">
        <v>1</v>
      </c>
      <c r="D474" s="578">
        <v>0.01</v>
      </c>
      <c r="E474" s="578">
        <v>0.01</v>
      </c>
      <c r="F474" s="546">
        <v>42487.209027777775</v>
      </c>
      <c r="G474" s="578">
        <v>1.4763200000000001</v>
      </c>
      <c r="H474" s="546">
        <v>42487.209027777775</v>
      </c>
      <c r="I474" s="578">
        <v>1.4763200000000001</v>
      </c>
      <c r="J474" s="546">
        <v>42487.220833333333</v>
      </c>
      <c r="K474" s="578">
        <v>1.4784600000000001</v>
      </c>
      <c r="L474" s="578">
        <v>0</v>
      </c>
      <c r="M474" s="578">
        <v>21.399999999999636</v>
      </c>
      <c r="N474" s="578">
        <v>1.48</v>
      </c>
      <c r="O474" s="579">
        <v>1.1805555557657499E-2</v>
      </c>
      <c r="P474" s="548"/>
      <c r="Q474" s="548"/>
      <c r="R474" s="548"/>
    </row>
    <row r="475" spans="1:18" s="578" customFormat="1">
      <c r="A475" s="578">
        <v>474</v>
      </c>
      <c r="B475" s="578" t="s">
        <v>97</v>
      </c>
      <c r="C475" s="578">
        <v>2</v>
      </c>
      <c r="D475" s="578">
        <v>0.01</v>
      </c>
      <c r="E475" s="578">
        <v>0.02</v>
      </c>
      <c r="F475" s="546">
        <v>42488.501388888886</v>
      </c>
      <c r="G475" s="578">
        <v>1.4876499999999999</v>
      </c>
      <c r="H475" s="546">
        <v>42488.552083333336</v>
      </c>
      <c r="I475" s="578">
        <v>1.4909699999999999</v>
      </c>
      <c r="J475" s="546">
        <v>42488.686111111114</v>
      </c>
      <c r="K475" s="578">
        <v>1.4871700000000001</v>
      </c>
      <c r="L475" s="578">
        <v>33.199999999998909</v>
      </c>
      <c r="M475" s="578">
        <v>37.999999999998181</v>
      </c>
      <c r="N475" s="578">
        <v>2.95</v>
      </c>
      <c r="O475" s="579">
        <v>0.18472222222771961</v>
      </c>
      <c r="P475" s="548"/>
      <c r="Q475" s="548"/>
      <c r="R475" s="548"/>
    </row>
    <row r="476" spans="1:18" s="578" customFormat="1">
      <c r="A476" s="578">
        <v>475</v>
      </c>
      <c r="B476" s="578" t="s">
        <v>96</v>
      </c>
      <c r="C476" s="578">
        <v>1</v>
      </c>
      <c r="D476" s="578">
        <v>0.01</v>
      </c>
      <c r="E476" s="578">
        <v>0.01</v>
      </c>
      <c r="F476" s="546">
        <v>42489.667361111111</v>
      </c>
      <c r="G476" s="578">
        <v>1.5024500000000001</v>
      </c>
      <c r="H476" s="546">
        <v>42489.667361111111</v>
      </c>
      <c r="I476" s="578">
        <v>1.5024500000000001</v>
      </c>
      <c r="J476" s="546">
        <v>42489.729861111111</v>
      </c>
      <c r="K476" s="578">
        <v>1.5045900000000001</v>
      </c>
      <c r="L476" s="578">
        <v>0</v>
      </c>
      <c r="M476" s="578">
        <v>21.400000000001455</v>
      </c>
      <c r="N476" s="578">
        <v>1.48</v>
      </c>
      <c r="O476" s="579">
        <v>6.25E-2</v>
      </c>
      <c r="P476" s="548"/>
      <c r="Q476" s="548"/>
      <c r="R476" s="548"/>
    </row>
    <row r="477" spans="1:18" s="578" customFormat="1">
      <c r="A477" s="578">
        <v>476</v>
      </c>
      <c r="B477" s="578" t="s">
        <v>97</v>
      </c>
      <c r="C477" s="578">
        <v>3</v>
      </c>
      <c r="D477" s="578">
        <v>0.01</v>
      </c>
      <c r="E477" s="578">
        <v>0.03</v>
      </c>
      <c r="F477" s="546">
        <v>42489.6875</v>
      </c>
      <c r="G477" s="578">
        <v>1.5010699999999999</v>
      </c>
      <c r="H477" s="546">
        <v>42492.15902777778</v>
      </c>
      <c r="I477" s="578">
        <v>1.5079800000000001</v>
      </c>
      <c r="J477" s="546">
        <v>42492.55972222222</v>
      </c>
      <c r="K477" s="578">
        <v>1.50224</v>
      </c>
      <c r="L477" s="578">
        <v>69.100000000002183</v>
      </c>
      <c r="M477" s="578">
        <v>57.400000000001455</v>
      </c>
      <c r="N477" s="578">
        <v>4.66</v>
      </c>
      <c r="O477" s="579">
        <v>0.87222222222044365</v>
      </c>
      <c r="P477" s="548"/>
      <c r="Q477" s="548"/>
      <c r="R477" s="548"/>
    </row>
    <row r="478" spans="1:18" s="578" customFormat="1">
      <c r="A478" s="578">
        <v>477</v>
      </c>
      <c r="B478" s="578" t="s">
        <v>96</v>
      </c>
      <c r="C478" s="578">
        <v>1</v>
      </c>
      <c r="D478" s="578">
        <v>0.01</v>
      </c>
      <c r="E478" s="578">
        <v>0.01</v>
      </c>
      <c r="F478" s="546">
        <v>42493.458333333336</v>
      </c>
      <c r="G478" s="578">
        <v>1.52637</v>
      </c>
      <c r="H478" s="546">
        <v>42493.458333333336</v>
      </c>
      <c r="I478" s="578">
        <v>1.52637</v>
      </c>
      <c r="J478" s="546">
        <v>42493.461805555555</v>
      </c>
      <c r="K478" s="578">
        <v>1.52851</v>
      </c>
      <c r="L478" s="578">
        <v>0</v>
      </c>
      <c r="M478" s="578">
        <v>21.399999999999636</v>
      </c>
      <c r="N478" s="578">
        <v>1.48</v>
      </c>
      <c r="O478" s="579">
        <v>3.4722222189884633E-3</v>
      </c>
      <c r="P478" s="548"/>
      <c r="Q478" s="548"/>
      <c r="R478" s="548"/>
    </row>
    <row r="479" spans="1:18" s="578" customFormat="1">
      <c r="A479" s="578">
        <v>478</v>
      </c>
      <c r="B479" s="578" t="s">
        <v>96</v>
      </c>
      <c r="C479" s="578">
        <v>1</v>
      </c>
      <c r="D479" s="578">
        <v>0.01</v>
      </c>
      <c r="E479" s="578">
        <v>0.01</v>
      </c>
      <c r="F479" s="546">
        <v>42495.657638888886</v>
      </c>
      <c r="G479" s="578">
        <v>1.5269600000000001</v>
      </c>
      <c r="H479" s="546">
        <v>42495.657638888886</v>
      </c>
      <c r="I479" s="578">
        <v>1.5269600000000001</v>
      </c>
      <c r="J479" s="546">
        <v>42496.145833333336</v>
      </c>
      <c r="K479" s="578">
        <v>1.5290999999999999</v>
      </c>
      <c r="L479" s="578">
        <v>0</v>
      </c>
      <c r="M479" s="578">
        <v>21.399999999997817</v>
      </c>
      <c r="N479" s="578">
        <v>1.48</v>
      </c>
      <c r="O479" s="579">
        <v>0.48819444444961846</v>
      </c>
      <c r="P479" s="548"/>
      <c r="Q479" s="548"/>
      <c r="R479" s="548"/>
    </row>
    <row r="480" spans="1:18" s="578" customFormat="1">
      <c r="A480" s="578">
        <v>479</v>
      </c>
      <c r="B480" s="578" t="s">
        <v>96</v>
      </c>
      <c r="C480" s="578">
        <v>1</v>
      </c>
      <c r="D480" s="578">
        <v>0.01</v>
      </c>
      <c r="E480" s="578">
        <v>0.01</v>
      </c>
      <c r="F480" s="546">
        <v>42496.209027777775</v>
      </c>
      <c r="G480" s="578">
        <v>1.54243</v>
      </c>
      <c r="H480" s="546">
        <v>42496.209027777775</v>
      </c>
      <c r="I480" s="578">
        <v>1.54243</v>
      </c>
      <c r="J480" s="546">
        <v>42496.241666666669</v>
      </c>
      <c r="K480" s="578">
        <v>1.54457</v>
      </c>
      <c r="L480" s="578">
        <v>0</v>
      </c>
      <c r="M480" s="578">
        <v>21.400000000001455</v>
      </c>
      <c r="N480" s="578">
        <v>1.48</v>
      </c>
      <c r="O480" s="579">
        <v>3.2638888893416151E-2</v>
      </c>
      <c r="P480" s="548"/>
      <c r="Q480" s="548"/>
      <c r="R480" s="548"/>
    </row>
    <row r="481" spans="1:18" s="578" customFormat="1">
      <c r="A481" s="578">
        <v>480</v>
      </c>
      <c r="B481" s="578" t="s">
        <v>96</v>
      </c>
      <c r="C481" s="578">
        <v>2</v>
      </c>
      <c r="D481" s="578">
        <v>0.01</v>
      </c>
      <c r="E481" s="578">
        <v>0.02</v>
      </c>
      <c r="F481" s="546">
        <v>42499.385416666664</v>
      </c>
      <c r="G481" s="578">
        <v>1.5522199999999999</v>
      </c>
      <c r="H481" s="546">
        <v>42499.45</v>
      </c>
      <c r="I481" s="578">
        <v>1.54891</v>
      </c>
      <c r="J481" s="546">
        <v>42499.579861111109</v>
      </c>
      <c r="K481" s="578">
        <v>1.5527</v>
      </c>
      <c r="L481" s="578">
        <v>33.099999999998545</v>
      </c>
      <c r="M481" s="578">
        <v>37.899999999999636</v>
      </c>
      <c r="N481" s="578">
        <v>2.95</v>
      </c>
      <c r="O481" s="579">
        <v>0.19444444444525288</v>
      </c>
      <c r="P481" s="548"/>
      <c r="Q481" s="548"/>
      <c r="R481" s="548"/>
    </row>
    <row r="482" spans="1:18" s="578" customFormat="1">
      <c r="A482" s="578">
        <v>481</v>
      </c>
      <c r="B482" s="578" t="s">
        <v>97</v>
      </c>
      <c r="C482" s="578">
        <v>1</v>
      </c>
      <c r="D482" s="578">
        <v>0.01</v>
      </c>
      <c r="E482" s="578">
        <v>0.01</v>
      </c>
      <c r="F482" s="546">
        <v>42500.365277777775</v>
      </c>
      <c r="G482" s="578">
        <v>1.5511299999999999</v>
      </c>
      <c r="H482" s="546">
        <v>42500.365277777775</v>
      </c>
      <c r="I482" s="578">
        <v>1.5511299999999999</v>
      </c>
      <c r="J482" s="546">
        <v>42500.45</v>
      </c>
      <c r="K482" s="578">
        <v>1.5489900000000001</v>
      </c>
      <c r="L482" s="578">
        <v>0</v>
      </c>
      <c r="M482" s="578">
        <v>21.399999999997817</v>
      </c>
      <c r="N482" s="578">
        <v>1.48</v>
      </c>
      <c r="O482" s="579">
        <v>8.4722222221898846E-2</v>
      </c>
      <c r="P482" s="548"/>
      <c r="Q482" s="548"/>
      <c r="R482" s="548"/>
    </row>
    <row r="483" spans="1:18" s="578" customFormat="1">
      <c r="A483" s="578">
        <v>482</v>
      </c>
      <c r="B483" s="578" t="s">
        <v>96</v>
      </c>
      <c r="C483" s="578">
        <v>3</v>
      </c>
      <c r="D483" s="578">
        <v>0.01</v>
      </c>
      <c r="E483" s="578">
        <v>0.03</v>
      </c>
      <c r="F483" s="546">
        <v>42502.189583333333</v>
      </c>
      <c r="G483" s="578">
        <v>1.55799</v>
      </c>
      <c r="H483" s="546">
        <v>42502.660416666666</v>
      </c>
      <c r="I483" s="578">
        <v>1.55047</v>
      </c>
      <c r="J483" s="546">
        <v>42502.753472222219</v>
      </c>
      <c r="K483" s="578">
        <v>1.5566199999999999</v>
      </c>
      <c r="L483" s="578">
        <v>75.199999999998909</v>
      </c>
      <c r="M483" s="578">
        <v>61.499999999998181</v>
      </c>
      <c r="N483" s="578">
        <v>4.66</v>
      </c>
      <c r="O483" s="579">
        <v>0.56388888888614019</v>
      </c>
      <c r="P483" s="548"/>
      <c r="Q483" s="548"/>
      <c r="R483" s="548"/>
    </row>
    <row r="484" spans="1:18" s="578" customFormat="1">
      <c r="A484" s="578">
        <v>483</v>
      </c>
      <c r="B484" s="578" t="s">
        <v>97</v>
      </c>
      <c r="C484" s="578">
        <v>3</v>
      </c>
      <c r="D484" s="578">
        <v>0.01</v>
      </c>
      <c r="E484" s="578">
        <v>0.03</v>
      </c>
      <c r="F484" s="546">
        <v>42502.84375</v>
      </c>
      <c r="G484" s="578">
        <v>1.5517700000000001</v>
      </c>
      <c r="H484" s="546">
        <v>42503.158333333333</v>
      </c>
      <c r="I484" s="578">
        <v>1.5599799999999999</v>
      </c>
      <c r="J484" s="546">
        <v>42503.61041666667</v>
      </c>
      <c r="K484" s="578">
        <v>1.5533699999999999</v>
      </c>
      <c r="L484" s="578">
        <v>82.099999999998545</v>
      </c>
      <c r="M484" s="578">
        <v>66.100000000000364</v>
      </c>
      <c r="N484" s="578">
        <v>4.66</v>
      </c>
      <c r="O484" s="579">
        <v>0.76666666667006211</v>
      </c>
      <c r="P484" s="548"/>
      <c r="Q484" s="548"/>
      <c r="R484" s="548"/>
    </row>
    <row r="485" spans="1:18" s="578" customFormat="1">
      <c r="A485" s="578">
        <v>484</v>
      </c>
      <c r="B485" s="578" t="s">
        <v>96</v>
      </c>
      <c r="C485" s="578">
        <v>1</v>
      </c>
      <c r="D485" s="578">
        <v>0.01</v>
      </c>
      <c r="E485" s="578">
        <v>0.01</v>
      </c>
      <c r="F485" s="546">
        <v>42508.09375</v>
      </c>
      <c r="G485" s="578">
        <v>1.54857</v>
      </c>
      <c r="H485" s="546">
        <v>42508.09375</v>
      </c>
      <c r="I485" s="578">
        <v>1.54857</v>
      </c>
      <c r="J485" s="546">
        <v>42508.147222222222</v>
      </c>
      <c r="K485" s="578">
        <v>1.55071</v>
      </c>
      <c r="L485" s="578">
        <v>0</v>
      </c>
      <c r="M485" s="578">
        <v>21.399999999999636</v>
      </c>
      <c r="N485" s="578">
        <v>1.48</v>
      </c>
      <c r="O485" s="579">
        <v>5.3472222221898846E-2</v>
      </c>
      <c r="P485" s="548"/>
      <c r="Q485" s="548"/>
      <c r="R485" s="548"/>
    </row>
    <row r="486" spans="1:18" s="578" customFormat="1">
      <c r="A486" s="578">
        <v>485</v>
      </c>
      <c r="B486" s="578" t="s">
        <v>97</v>
      </c>
      <c r="C486" s="578">
        <v>1</v>
      </c>
      <c r="D486" s="578">
        <v>0.01</v>
      </c>
      <c r="E486" s="578">
        <v>0.01</v>
      </c>
      <c r="F486" s="546">
        <v>42509.614583333336</v>
      </c>
      <c r="G486" s="578">
        <v>1.5561100000000001</v>
      </c>
      <c r="H486" s="546">
        <v>42509.614583333336</v>
      </c>
      <c r="I486" s="578">
        <v>1.5561100000000001</v>
      </c>
      <c r="J486" s="546">
        <v>42509.635416666664</v>
      </c>
      <c r="K486" s="578">
        <v>1.5539700000000001</v>
      </c>
      <c r="L486" s="578">
        <v>0</v>
      </c>
      <c r="M486" s="578">
        <v>21.399999999999636</v>
      </c>
      <c r="N486" s="578">
        <v>1.48</v>
      </c>
      <c r="O486" s="579">
        <v>2.0833333328482695E-2</v>
      </c>
      <c r="P486" s="548"/>
      <c r="Q486" s="548"/>
      <c r="R486" s="548"/>
    </row>
    <row r="487" spans="1:18" s="578" customFormat="1">
      <c r="A487" s="578">
        <v>486</v>
      </c>
      <c r="B487" s="578" t="s">
        <v>97</v>
      </c>
      <c r="C487" s="578">
        <v>1</v>
      </c>
      <c r="D487" s="578">
        <v>0.01</v>
      </c>
      <c r="E487" s="578">
        <v>0.01</v>
      </c>
      <c r="F487" s="546">
        <v>42509.636111111111</v>
      </c>
      <c r="G487" s="578">
        <v>1.5536399999999999</v>
      </c>
      <c r="H487" s="546">
        <v>42509.636111111111</v>
      </c>
      <c r="I487" s="578">
        <v>1.5536399999999999</v>
      </c>
      <c r="J487" s="546">
        <v>42509.8125</v>
      </c>
      <c r="K487" s="578">
        <v>1.5515000000000001</v>
      </c>
      <c r="L487" s="578">
        <v>0</v>
      </c>
      <c r="M487" s="578">
        <v>21.399999999997817</v>
      </c>
      <c r="N487" s="578">
        <v>1.48</v>
      </c>
      <c r="O487" s="579">
        <v>0.17638888888905058</v>
      </c>
      <c r="P487" s="548"/>
      <c r="Q487" s="548"/>
      <c r="R487" s="548"/>
    </row>
    <row r="488" spans="1:18" s="578" customFormat="1">
      <c r="A488" s="578">
        <v>487</v>
      </c>
      <c r="B488" s="578" t="s">
        <v>96</v>
      </c>
      <c r="C488" s="578">
        <v>1</v>
      </c>
      <c r="D488" s="578">
        <v>0.01</v>
      </c>
      <c r="E488" s="578">
        <v>0.01</v>
      </c>
      <c r="F488" s="546">
        <v>42514.324305555558</v>
      </c>
      <c r="G488" s="578">
        <v>1.5604499999999999</v>
      </c>
      <c r="H488" s="546">
        <v>42514.324305555558</v>
      </c>
      <c r="I488" s="578">
        <v>1.5604499999999999</v>
      </c>
      <c r="J488" s="546">
        <v>42514.36041666667</v>
      </c>
      <c r="K488" s="578">
        <v>1.5625899999999999</v>
      </c>
      <c r="L488" s="578">
        <v>0</v>
      </c>
      <c r="M488" s="578">
        <v>21.400000000001455</v>
      </c>
      <c r="N488" s="578">
        <v>1.48</v>
      </c>
      <c r="O488" s="579">
        <v>3.6111111112404615E-2</v>
      </c>
      <c r="P488" s="548"/>
      <c r="Q488" s="548"/>
      <c r="R488" s="548"/>
    </row>
    <row r="489" spans="1:18" s="578" customFormat="1">
      <c r="A489" s="578">
        <v>488</v>
      </c>
      <c r="B489" s="578" t="s">
        <v>97</v>
      </c>
      <c r="C489" s="578">
        <v>2</v>
      </c>
      <c r="D489" s="578">
        <v>0.01</v>
      </c>
      <c r="E489" s="578">
        <v>0.02</v>
      </c>
      <c r="F489" s="546">
        <v>42515.500694444447</v>
      </c>
      <c r="G489" s="578">
        <v>1.54738</v>
      </c>
      <c r="H489" s="546">
        <v>42515.729166666664</v>
      </c>
      <c r="I489" s="578">
        <v>1.55284</v>
      </c>
      <c r="J489" s="546">
        <v>42515.943055555559</v>
      </c>
      <c r="K489" s="578">
        <v>1.5479700000000001</v>
      </c>
      <c r="L489" s="578">
        <v>54.600000000000364</v>
      </c>
      <c r="M489" s="578">
        <v>48.699999999998909</v>
      </c>
      <c r="N489" s="578">
        <v>2.9699999999999998</v>
      </c>
      <c r="O489" s="579">
        <v>0.44236111111240461</v>
      </c>
      <c r="P489" s="548"/>
      <c r="Q489" s="548"/>
      <c r="R489" s="548"/>
    </row>
    <row r="490" spans="1:18" s="578" customFormat="1">
      <c r="A490" s="578">
        <v>489</v>
      </c>
      <c r="B490" s="578" t="s">
        <v>96</v>
      </c>
      <c r="C490" s="578">
        <v>2</v>
      </c>
      <c r="D490" s="578">
        <v>0.01</v>
      </c>
      <c r="E490" s="578">
        <v>0.02</v>
      </c>
      <c r="F490" s="546">
        <v>42517.625694444447</v>
      </c>
      <c r="G490" s="578">
        <v>1.5496000000000001</v>
      </c>
      <c r="H490" s="546">
        <v>42517.738888888889</v>
      </c>
      <c r="I490" s="578">
        <v>1.546</v>
      </c>
      <c r="J490" s="546">
        <v>42520.13958333333</v>
      </c>
      <c r="K490" s="578">
        <v>1.5499400000000001</v>
      </c>
      <c r="L490" s="578">
        <v>36</v>
      </c>
      <c r="M490" s="578">
        <v>39.400000000001455</v>
      </c>
      <c r="N490" s="578">
        <v>2.9499999999999997</v>
      </c>
      <c r="O490" s="579">
        <v>0.51388888888322981</v>
      </c>
      <c r="P490" s="548"/>
      <c r="Q490" s="548"/>
      <c r="R490" s="548"/>
    </row>
    <row r="491" spans="1:18" s="578" customFormat="1">
      <c r="A491" s="578">
        <v>490</v>
      </c>
      <c r="B491" s="578" t="s">
        <v>96</v>
      </c>
      <c r="C491" s="578">
        <v>2</v>
      </c>
      <c r="D491" s="578">
        <v>0.01</v>
      </c>
      <c r="E491" s="578">
        <v>0.02</v>
      </c>
      <c r="F491" s="546">
        <v>42520.145833333336</v>
      </c>
      <c r="G491" s="578">
        <v>1.5524199999999999</v>
      </c>
      <c r="H491" s="546">
        <v>42520.204861111109</v>
      </c>
      <c r="I491" s="578">
        <v>1.54905</v>
      </c>
      <c r="J491" s="546">
        <v>42520.441666666666</v>
      </c>
      <c r="K491" s="578">
        <v>1.55287</v>
      </c>
      <c r="L491" s="578">
        <v>33.699999999998909</v>
      </c>
      <c r="M491" s="578">
        <v>38.199999999998909</v>
      </c>
      <c r="N491" s="578">
        <v>2.95</v>
      </c>
      <c r="O491" s="579">
        <v>0.29583333332993789</v>
      </c>
      <c r="P491" s="548"/>
      <c r="Q491" s="548"/>
      <c r="R491" s="548"/>
    </row>
    <row r="492" spans="1:18" s="578" customFormat="1">
      <c r="A492" s="578">
        <v>491</v>
      </c>
      <c r="B492" s="578" t="s">
        <v>96</v>
      </c>
      <c r="C492" s="578">
        <v>1</v>
      </c>
      <c r="D492" s="578">
        <v>0.01</v>
      </c>
      <c r="E492" s="578">
        <v>0.01</v>
      </c>
      <c r="F492" s="546">
        <v>42521.418749999997</v>
      </c>
      <c r="G492" s="578">
        <v>1.53921</v>
      </c>
      <c r="H492" s="546">
        <v>42521.418749999997</v>
      </c>
      <c r="I492" s="578">
        <v>1.53921</v>
      </c>
      <c r="J492" s="546">
        <v>42521.647916666669</v>
      </c>
      <c r="K492" s="578">
        <v>1.54135</v>
      </c>
      <c r="L492" s="578">
        <v>0</v>
      </c>
      <c r="M492" s="578">
        <v>21.399999999999636</v>
      </c>
      <c r="N492" s="578">
        <v>1.48</v>
      </c>
      <c r="O492" s="579">
        <v>0.22916666667151731</v>
      </c>
      <c r="P492" s="548"/>
      <c r="Q492" s="548"/>
      <c r="R492" s="548"/>
    </row>
    <row r="493" spans="1:18" s="578" customFormat="1">
      <c r="A493" s="578">
        <v>492</v>
      </c>
      <c r="B493" s="578" t="s">
        <v>97</v>
      </c>
      <c r="C493" s="578">
        <v>6</v>
      </c>
      <c r="D493" s="578">
        <v>0.08</v>
      </c>
      <c r="E493" s="578">
        <v>0.16999999999999998</v>
      </c>
      <c r="F493" s="546">
        <v>42522.168055555558</v>
      </c>
      <c r="G493" s="578">
        <v>1.52569</v>
      </c>
      <c r="H493" s="546">
        <v>42523.192361111112</v>
      </c>
      <c r="I493" s="578">
        <v>1.54803</v>
      </c>
      <c r="J493" s="546">
        <v>42524.315972222219</v>
      </c>
      <c r="K493" s="578">
        <v>1.5384199999999999</v>
      </c>
      <c r="L493" s="578">
        <v>223.39999999999964</v>
      </c>
      <c r="M493" s="578">
        <v>96.100000000000364</v>
      </c>
      <c r="N493" s="578">
        <v>40.1</v>
      </c>
      <c r="O493" s="579">
        <v>2.147916666661331</v>
      </c>
      <c r="P493" s="548"/>
      <c r="Q493" s="548"/>
      <c r="R493" s="548"/>
    </row>
    <row r="494" spans="1:18" s="578" customFormat="1">
      <c r="A494" s="578">
        <v>493</v>
      </c>
      <c r="B494" s="578" t="s">
        <v>96</v>
      </c>
      <c r="C494" s="578">
        <v>4</v>
      </c>
      <c r="D494" s="578">
        <v>0.02</v>
      </c>
      <c r="E494" s="578">
        <v>0.05</v>
      </c>
      <c r="F494" s="546">
        <v>42523.615277777775</v>
      </c>
      <c r="G494" s="578">
        <v>1.55375</v>
      </c>
      <c r="H494" s="546">
        <v>42524.38958333333</v>
      </c>
      <c r="I494" s="578">
        <v>1.53749</v>
      </c>
      <c r="J494" s="546">
        <v>42524.617361111108</v>
      </c>
      <c r="K494" s="578">
        <v>1.5453600000000001</v>
      </c>
      <c r="L494" s="578">
        <v>162.60000000000036</v>
      </c>
      <c r="M494" s="578">
        <v>78.700000000000728</v>
      </c>
      <c r="N494" s="578">
        <v>8.1</v>
      </c>
      <c r="O494" s="579">
        <v>1.0020833333328483</v>
      </c>
      <c r="P494" s="548"/>
      <c r="Q494" s="548"/>
      <c r="R494" s="548"/>
    </row>
    <row r="495" spans="1:18" s="578" customFormat="1">
      <c r="A495" s="578">
        <v>494</v>
      </c>
      <c r="B495" s="578" t="s">
        <v>96</v>
      </c>
      <c r="C495" s="578">
        <v>3</v>
      </c>
      <c r="D495" s="578">
        <v>0.01</v>
      </c>
      <c r="E495" s="578">
        <v>0.03</v>
      </c>
      <c r="F495" s="546">
        <v>42529.677777777775</v>
      </c>
      <c r="G495" s="578">
        <v>1.5271300000000001</v>
      </c>
      <c r="H495" s="546">
        <v>42530.06527777778</v>
      </c>
      <c r="I495" s="578">
        <v>1.5200899999999999</v>
      </c>
      <c r="J495" s="546">
        <v>42530.130555555559</v>
      </c>
      <c r="K495" s="578">
        <v>1.5259100000000001</v>
      </c>
      <c r="L495" s="578">
        <v>70.400000000001455</v>
      </c>
      <c r="M495" s="578">
        <v>58.200000000000728</v>
      </c>
      <c r="N495" s="578">
        <v>4.6500000000000004</v>
      </c>
      <c r="O495" s="579">
        <v>0.45277777778392192</v>
      </c>
      <c r="P495" s="548"/>
      <c r="Q495" s="548"/>
      <c r="R495" s="548"/>
    </row>
    <row r="496" spans="1:18" s="578" customFormat="1">
      <c r="A496" s="578">
        <v>495</v>
      </c>
      <c r="B496" s="578" t="s">
        <v>97</v>
      </c>
      <c r="C496" s="578">
        <v>1</v>
      </c>
      <c r="D496" s="578">
        <v>0.01</v>
      </c>
      <c r="E496" s="578">
        <v>0.01</v>
      </c>
      <c r="F496" s="546">
        <v>42529.709722222222</v>
      </c>
      <c r="G496" s="578">
        <v>1.5249999999999999</v>
      </c>
      <c r="H496" s="546">
        <v>42529.709722222222</v>
      </c>
      <c r="I496" s="578">
        <v>1.5249999999999999</v>
      </c>
      <c r="J496" s="546">
        <v>42529.958333333336</v>
      </c>
      <c r="K496" s="578">
        <v>1.5228600000000001</v>
      </c>
      <c r="L496" s="578">
        <v>0</v>
      </c>
      <c r="M496" s="578">
        <v>21.399999999999636</v>
      </c>
      <c r="N496" s="578">
        <v>1.48</v>
      </c>
      <c r="O496" s="579">
        <v>0.24861111111385981</v>
      </c>
      <c r="P496" s="548"/>
      <c r="Q496" s="548"/>
      <c r="R496" s="548"/>
    </row>
    <row r="497" spans="1:18" s="578" customFormat="1">
      <c r="A497" s="578">
        <v>496</v>
      </c>
      <c r="B497" s="578" t="s">
        <v>96</v>
      </c>
      <c r="C497" s="578">
        <v>3</v>
      </c>
      <c r="D497" s="578">
        <v>0.01</v>
      </c>
      <c r="E497" s="578">
        <v>0.03</v>
      </c>
      <c r="F497" s="546">
        <v>42530.386111111111</v>
      </c>
      <c r="G497" s="578">
        <v>1.5288900000000001</v>
      </c>
      <c r="H497" s="546">
        <v>42530.902777777781</v>
      </c>
      <c r="I497" s="578">
        <v>1.5215799999999999</v>
      </c>
      <c r="J497" s="546">
        <v>42531.39166666667</v>
      </c>
      <c r="K497" s="578">
        <v>1.5274799999999999</v>
      </c>
      <c r="L497" s="578">
        <v>73.100000000002183</v>
      </c>
      <c r="M497" s="578">
        <v>59</v>
      </c>
      <c r="N497" s="578">
        <v>4.63</v>
      </c>
      <c r="O497" s="579">
        <v>1.0055555555591127</v>
      </c>
      <c r="P497" s="548"/>
      <c r="Q497" s="548"/>
      <c r="R497" s="548"/>
    </row>
    <row r="498" spans="1:18" s="578" customFormat="1">
      <c r="A498" s="578">
        <v>497</v>
      </c>
      <c r="B498" s="578" t="s">
        <v>96</v>
      </c>
      <c r="C498" s="578">
        <v>2</v>
      </c>
      <c r="D498" s="578">
        <v>0.01</v>
      </c>
      <c r="E498" s="578">
        <v>0.02</v>
      </c>
      <c r="F498" s="546">
        <v>42531.677777777775</v>
      </c>
      <c r="G498" s="578">
        <v>1.5261199999999999</v>
      </c>
      <c r="H498" s="546">
        <v>42534.361111111109</v>
      </c>
      <c r="I498" s="578">
        <v>1.52281</v>
      </c>
      <c r="J498" s="546">
        <v>42534.707638888889</v>
      </c>
      <c r="K498" s="578">
        <v>1.5266</v>
      </c>
      <c r="L498" s="578">
        <v>33.099999999998545</v>
      </c>
      <c r="M498" s="578">
        <v>37.899999999999636</v>
      </c>
      <c r="N498" s="578">
        <v>2.96</v>
      </c>
      <c r="O498" s="579">
        <v>1.0298611111138598</v>
      </c>
      <c r="P498" s="548"/>
      <c r="Q498" s="548"/>
      <c r="R498" s="548"/>
    </row>
    <row r="499" spans="1:18" s="578" customFormat="1">
      <c r="A499" s="578">
        <v>498</v>
      </c>
      <c r="B499" s="578" t="s">
        <v>96</v>
      </c>
      <c r="C499" s="578">
        <v>4</v>
      </c>
      <c r="D499" s="578">
        <v>0.02</v>
      </c>
      <c r="E499" s="578">
        <v>0.05</v>
      </c>
      <c r="F499" s="546">
        <v>42535.416666666664</v>
      </c>
      <c r="G499" s="578">
        <v>1.5290699999999999</v>
      </c>
      <c r="H499" s="546">
        <v>42536.43472222222</v>
      </c>
      <c r="I499" s="578">
        <v>1.5182</v>
      </c>
      <c r="J499" s="546">
        <v>42537.186111111114</v>
      </c>
      <c r="K499" s="578">
        <v>1.52501</v>
      </c>
      <c r="L499" s="578">
        <v>108.69999999999891</v>
      </c>
      <c r="M499" s="578">
        <v>68.100000000000364</v>
      </c>
      <c r="N499" s="578">
        <v>8.129999999999999</v>
      </c>
      <c r="O499" s="579">
        <v>1.7694444444496185</v>
      </c>
      <c r="P499" s="548"/>
      <c r="Q499" s="548"/>
      <c r="R499" s="548"/>
    </row>
    <row r="500" spans="1:18" s="578" customFormat="1">
      <c r="A500" s="578">
        <v>499</v>
      </c>
      <c r="B500" s="578" t="s">
        <v>96</v>
      </c>
      <c r="C500" s="578">
        <v>1</v>
      </c>
      <c r="D500" s="578">
        <v>0.01</v>
      </c>
      <c r="E500" s="578">
        <v>0.01</v>
      </c>
      <c r="F500" s="546">
        <v>42537.354166666664</v>
      </c>
      <c r="G500" s="578">
        <v>1.52918</v>
      </c>
      <c r="H500" s="546">
        <v>42537.354166666664</v>
      </c>
      <c r="I500" s="578">
        <v>1.52918</v>
      </c>
      <c r="J500" s="546">
        <v>42537.35833333333</v>
      </c>
      <c r="K500" s="578">
        <v>1.53132</v>
      </c>
      <c r="L500" s="578">
        <v>0</v>
      </c>
      <c r="M500" s="578">
        <v>21.400000000001455</v>
      </c>
      <c r="N500" s="578">
        <v>1.48</v>
      </c>
      <c r="O500" s="579">
        <v>4.166666665696539E-3</v>
      </c>
      <c r="P500" s="548"/>
      <c r="Q500" s="548"/>
      <c r="R500" s="548"/>
    </row>
    <row r="501" spans="1:18" s="578" customFormat="1">
      <c r="A501" s="578">
        <v>500</v>
      </c>
      <c r="B501" s="578" t="s">
        <v>97</v>
      </c>
      <c r="C501" s="578">
        <v>1</v>
      </c>
      <c r="D501" s="578">
        <v>0.01</v>
      </c>
      <c r="E501" s="578">
        <v>0.01</v>
      </c>
      <c r="F501" s="546">
        <v>42537.469444444447</v>
      </c>
      <c r="G501" s="578">
        <v>1.5278099999999999</v>
      </c>
      <c r="H501" s="546">
        <v>42537.469444444447</v>
      </c>
      <c r="I501" s="578">
        <v>1.5278099999999999</v>
      </c>
      <c r="J501" s="546">
        <v>42537.5</v>
      </c>
      <c r="K501" s="578">
        <v>1.5256700000000001</v>
      </c>
      <c r="L501" s="578">
        <v>0</v>
      </c>
      <c r="M501" s="578">
        <v>21.399999999997817</v>
      </c>
      <c r="N501" s="578">
        <v>1.48</v>
      </c>
      <c r="O501" s="579">
        <v>3.0555555553291924E-2</v>
      </c>
      <c r="P501" s="548"/>
      <c r="Q501" s="548"/>
      <c r="R501" s="548"/>
    </row>
    <row r="502" spans="1:18" s="578" customFormat="1">
      <c r="A502" s="578">
        <v>501</v>
      </c>
      <c r="B502" s="578" t="s">
        <v>97</v>
      </c>
      <c r="C502" s="578">
        <v>1</v>
      </c>
      <c r="D502" s="578">
        <v>0.01</v>
      </c>
      <c r="E502" s="578">
        <v>0.01</v>
      </c>
      <c r="F502" s="546">
        <v>42538.157638888886</v>
      </c>
      <c r="G502" s="578">
        <v>1.5225900000000001</v>
      </c>
      <c r="H502" s="546">
        <v>42538.157638888886</v>
      </c>
      <c r="I502" s="578">
        <v>1.5225900000000001</v>
      </c>
      <c r="J502" s="546">
        <v>42538.384027777778</v>
      </c>
      <c r="K502" s="578">
        <v>1.5204500000000001</v>
      </c>
      <c r="L502" s="578">
        <v>0</v>
      </c>
      <c r="M502" s="578">
        <v>21.400000000001455</v>
      </c>
      <c r="N502" s="578">
        <v>1.48</v>
      </c>
      <c r="O502" s="579">
        <v>0.22638888889196096</v>
      </c>
      <c r="P502" s="548"/>
      <c r="Q502" s="548"/>
      <c r="R502" s="548"/>
    </row>
    <row r="503" spans="1:18" s="578" customFormat="1">
      <c r="A503" s="578">
        <v>502</v>
      </c>
      <c r="B503" s="578" t="s">
        <v>96</v>
      </c>
      <c r="C503" s="578">
        <v>6</v>
      </c>
      <c r="D503" s="578">
        <v>0.08</v>
      </c>
      <c r="E503" s="578">
        <v>0.16999999999999998</v>
      </c>
      <c r="F503" s="546">
        <v>42541.708333333336</v>
      </c>
      <c r="G503" s="578">
        <v>1.51901</v>
      </c>
      <c r="H503" s="546">
        <v>42544.75</v>
      </c>
      <c r="I503" s="578">
        <v>1.49638</v>
      </c>
      <c r="J503" s="546">
        <v>42545.059027777781</v>
      </c>
      <c r="K503" s="578">
        <v>1.5056</v>
      </c>
      <c r="L503" s="578">
        <v>226.29999999999927</v>
      </c>
      <c r="M503" s="578">
        <v>92.199999999998909</v>
      </c>
      <c r="N503" s="578">
        <v>40.199999999999996</v>
      </c>
      <c r="O503" s="579">
        <v>3.3506944444452529</v>
      </c>
      <c r="P503" s="548"/>
      <c r="Q503" s="548"/>
      <c r="R503" s="548"/>
    </row>
    <row r="504" spans="1:18" s="578" customFormat="1">
      <c r="A504" s="578">
        <v>503</v>
      </c>
      <c r="B504" s="578" t="s">
        <v>96</v>
      </c>
      <c r="C504" s="578">
        <v>1</v>
      </c>
      <c r="D504" s="578">
        <v>0.01</v>
      </c>
      <c r="E504" s="578">
        <v>0.01</v>
      </c>
      <c r="F504" s="546">
        <v>42545.635416666664</v>
      </c>
      <c r="G504" s="578">
        <v>1.48522</v>
      </c>
      <c r="H504" s="546">
        <v>42545.635416666664</v>
      </c>
      <c r="I504" s="578">
        <v>1.48522</v>
      </c>
      <c r="J504" s="546">
        <v>42545.655555555553</v>
      </c>
      <c r="K504" s="578">
        <v>1.48736</v>
      </c>
      <c r="L504" s="578">
        <v>0</v>
      </c>
      <c r="M504" s="578">
        <v>21.399999999999636</v>
      </c>
      <c r="N504" s="578">
        <v>1.48</v>
      </c>
      <c r="O504" s="579">
        <v>2.0138888889050577E-2</v>
      </c>
      <c r="P504" s="548"/>
      <c r="Q504" s="548"/>
      <c r="R504" s="548"/>
    </row>
    <row r="505" spans="1:18" s="578" customFormat="1">
      <c r="A505" s="578">
        <v>504</v>
      </c>
      <c r="B505" s="578" t="s">
        <v>96</v>
      </c>
      <c r="C505" s="578">
        <v>1</v>
      </c>
      <c r="D505" s="578">
        <v>0.01</v>
      </c>
      <c r="E505" s="578">
        <v>0.01</v>
      </c>
      <c r="F505" s="546">
        <v>42545.709722222222</v>
      </c>
      <c r="G505" s="578">
        <v>1.4844900000000001</v>
      </c>
      <c r="H505" s="546">
        <v>42545.709722222222</v>
      </c>
      <c r="I505" s="578">
        <v>1.4844900000000001</v>
      </c>
      <c r="J505" s="546">
        <v>42545.720833333333</v>
      </c>
      <c r="K505" s="578">
        <v>1.4866299999999999</v>
      </c>
      <c r="L505" s="578">
        <v>0</v>
      </c>
      <c r="M505" s="578">
        <v>21.399999999997817</v>
      </c>
      <c r="N505" s="578">
        <v>1.48</v>
      </c>
      <c r="O505" s="579">
        <v>1.1111111110949423E-2</v>
      </c>
      <c r="P505" s="548"/>
      <c r="Q505" s="548"/>
      <c r="R505" s="548"/>
    </row>
    <row r="506" spans="1:18" s="578" customFormat="1">
      <c r="A506" s="578">
        <v>505</v>
      </c>
      <c r="B506" s="578" t="s">
        <v>97</v>
      </c>
      <c r="C506" s="578">
        <v>1</v>
      </c>
      <c r="D506" s="578">
        <v>0.01</v>
      </c>
      <c r="E506" s="578">
        <v>0.01</v>
      </c>
      <c r="F506" s="546">
        <v>42545.793055555558</v>
      </c>
      <c r="G506" s="578">
        <v>1.49403</v>
      </c>
      <c r="H506" s="546">
        <v>42545.793055555558</v>
      </c>
      <c r="I506" s="578">
        <v>1.49403</v>
      </c>
      <c r="J506" s="546">
        <v>42545.801388888889</v>
      </c>
      <c r="K506" s="578">
        <v>1.4918899999999999</v>
      </c>
      <c r="L506" s="578">
        <v>0</v>
      </c>
      <c r="M506" s="578">
        <v>21.399999999999636</v>
      </c>
      <c r="N506" s="578">
        <v>1.48</v>
      </c>
      <c r="O506" s="579">
        <v>8.333333331393078E-3</v>
      </c>
      <c r="P506" s="548"/>
      <c r="Q506" s="548"/>
      <c r="R506" s="548"/>
    </row>
    <row r="507" spans="1:18" s="578" customFormat="1">
      <c r="A507" s="578">
        <v>506</v>
      </c>
      <c r="B507" s="578" t="s">
        <v>96</v>
      </c>
      <c r="C507" s="578">
        <v>1</v>
      </c>
      <c r="D507" s="578">
        <v>0.01</v>
      </c>
      <c r="E507" s="578">
        <v>0.01</v>
      </c>
      <c r="F507" s="546">
        <v>42548.09375</v>
      </c>
      <c r="G507" s="578">
        <v>1.48607</v>
      </c>
      <c r="H507" s="546">
        <v>42548.09375</v>
      </c>
      <c r="I507" s="578">
        <v>1.48607</v>
      </c>
      <c r="J507" s="546">
        <v>42548.137499999997</v>
      </c>
      <c r="K507" s="578">
        <v>1.48821</v>
      </c>
      <c r="L507" s="578">
        <v>0</v>
      </c>
      <c r="M507" s="578">
        <v>21.399999999999636</v>
      </c>
      <c r="N507" s="578">
        <v>1.48</v>
      </c>
      <c r="O507" s="579">
        <v>4.3749999997089617E-2</v>
      </c>
      <c r="P507" s="548"/>
      <c r="Q507" s="548"/>
      <c r="R507" s="548"/>
    </row>
    <row r="508" spans="1:18" s="578" customFormat="1">
      <c r="A508" s="578">
        <v>507</v>
      </c>
      <c r="B508" s="578" t="s">
        <v>96</v>
      </c>
      <c r="C508" s="578">
        <v>1</v>
      </c>
      <c r="D508" s="578">
        <v>0.01</v>
      </c>
      <c r="E508" s="578">
        <v>0.01</v>
      </c>
      <c r="F508" s="546">
        <v>42548.293055555558</v>
      </c>
      <c r="G508" s="578">
        <v>1.48729</v>
      </c>
      <c r="H508" s="546">
        <v>42548.293055555558</v>
      </c>
      <c r="I508" s="578">
        <v>1.48729</v>
      </c>
      <c r="J508" s="546">
        <v>42548.32916666667</v>
      </c>
      <c r="K508" s="578">
        <v>1.48943</v>
      </c>
      <c r="L508" s="578">
        <v>0</v>
      </c>
      <c r="M508" s="578">
        <v>21.400000000001455</v>
      </c>
      <c r="N508" s="578">
        <v>1.48</v>
      </c>
      <c r="O508" s="579">
        <v>3.6111111112404615E-2</v>
      </c>
      <c r="P508" s="548"/>
      <c r="Q508" s="548"/>
      <c r="R508" s="548"/>
    </row>
    <row r="509" spans="1:18" s="578" customFormat="1">
      <c r="A509" s="578">
        <v>508</v>
      </c>
      <c r="B509" s="578" t="s">
        <v>96</v>
      </c>
      <c r="C509" s="578">
        <v>1</v>
      </c>
      <c r="D509" s="578">
        <v>0.01</v>
      </c>
      <c r="E509" s="578">
        <v>0.01</v>
      </c>
      <c r="F509" s="546">
        <v>42548.584027777775</v>
      </c>
      <c r="G509" s="578">
        <v>1.4865299999999999</v>
      </c>
      <c r="H509" s="546">
        <v>42548.584027777775</v>
      </c>
      <c r="I509" s="578">
        <v>1.4865299999999999</v>
      </c>
      <c r="J509" s="546">
        <v>42548.666666666664</v>
      </c>
      <c r="K509" s="578">
        <v>1.4886699999999999</v>
      </c>
      <c r="L509" s="578">
        <v>0</v>
      </c>
      <c r="M509" s="578">
        <v>21.399999999999636</v>
      </c>
      <c r="N509" s="578">
        <v>1.48</v>
      </c>
      <c r="O509" s="579">
        <v>8.2638888889050577E-2</v>
      </c>
      <c r="P509" s="548"/>
      <c r="Q509" s="548"/>
      <c r="R509" s="548"/>
    </row>
    <row r="510" spans="1:18" s="578" customFormat="1">
      <c r="A510" s="578">
        <v>509</v>
      </c>
      <c r="B510" s="578" t="s">
        <v>96</v>
      </c>
      <c r="C510" s="578">
        <v>1</v>
      </c>
      <c r="D510" s="578">
        <v>0.01</v>
      </c>
      <c r="E510" s="578">
        <v>0.01</v>
      </c>
      <c r="F510" s="546">
        <v>42551.345833333333</v>
      </c>
      <c r="G510" s="578">
        <v>1.4964299999999999</v>
      </c>
      <c r="H510" s="546">
        <v>42551.345833333333</v>
      </c>
      <c r="I510" s="578">
        <v>1.4964299999999999</v>
      </c>
      <c r="J510" s="546">
        <v>42551.381944444445</v>
      </c>
      <c r="K510" s="578">
        <v>1.49857</v>
      </c>
      <c r="L510" s="578">
        <v>0</v>
      </c>
      <c r="M510" s="578">
        <v>21.399999999999636</v>
      </c>
      <c r="N510" s="578">
        <v>1.48</v>
      </c>
      <c r="O510" s="579">
        <v>3.6111111112404615E-2</v>
      </c>
      <c r="P510" s="548"/>
      <c r="Q510" s="548"/>
      <c r="R510" s="548"/>
    </row>
    <row r="511" spans="1:18" s="578" customFormat="1">
      <c r="A511" s="578">
        <v>510</v>
      </c>
      <c r="B511" s="578" t="s">
        <v>97</v>
      </c>
      <c r="C511" s="578">
        <v>1</v>
      </c>
      <c r="D511" s="578">
        <v>0.01</v>
      </c>
      <c r="E511" s="578">
        <v>0.01</v>
      </c>
      <c r="F511" s="546">
        <v>42551.396527777775</v>
      </c>
      <c r="G511" s="578">
        <v>1.4992099999999999</v>
      </c>
      <c r="H511" s="546">
        <v>42551.396527777775</v>
      </c>
      <c r="I511" s="578">
        <v>1.4992099999999999</v>
      </c>
      <c r="J511" s="546">
        <v>42551.40347222222</v>
      </c>
      <c r="K511" s="578">
        <v>1.4970699999999999</v>
      </c>
      <c r="L511" s="578">
        <v>0</v>
      </c>
      <c r="M511" s="578">
        <v>21.399999999999636</v>
      </c>
      <c r="N511" s="578">
        <v>1.48</v>
      </c>
      <c r="O511" s="579">
        <v>6.9444444452528842E-3</v>
      </c>
      <c r="P511" s="548"/>
      <c r="Q511" s="548"/>
      <c r="R511" s="548"/>
    </row>
    <row r="512" spans="1:18" s="578" customFormat="1">
      <c r="A512" s="578">
        <v>511</v>
      </c>
      <c r="B512" s="578" t="s">
        <v>97</v>
      </c>
      <c r="C512" s="578">
        <v>1</v>
      </c>
      <c r="D512" s="578">
        <v>0.01</v>
      </c>
      <c r="E512" s="578">
        <v>0.01</v>
      </c>
      <c r="F512" s="546">
        <v>42556.720138888886</v>
      </c>
      <c r="G512" s="578">
        <v>1.48739</v>
      </c>
      <c r="H512" s="546">
        <v>42556.720138888886</v>
      </c>
      <c r="I512" s="578">
        <v>1.48739</v>
      </c>
      <c r="J512" s="546">
        <v>42556.742361111108</v>
      </c>
      <c r="K512" s="578">
        <v>1.48525</v>
      </c>
      <c r="L512" s="578">
        <v>0</v>
      </c>
      <c r="M512" s="578">
        <v>21.399999999999636</v>
      </c>
      <c r="N512" s="578">
        <v>1.48</v>
      </c>
      <c r="O512" s="579">
        <v>2.2222222221898846E-2</v>
      </c>
      <c r="P512" s="548"/>
      <c r="Q512" s="548"/>
      <c r="R512" s="548"/>
    </row>
    <row r="513" spans="1:18" s="578" customFormat="1">
      <c r="A513" s="578">
        <v>512</v>
      </c>
      <c r="B513" s="578" t="s">
        <v>97</v>
      </c>
      <c r="C513" s="578">
        <v>2</v>
      </c>
      <c r="D513" s="578">
        <v>0.01</v>
      </c>
      <c r="E513" s="578">
        <v>0.02</v>
      </c>
      <c r="F513" s="546">
        <v>42557.115972222222</v>
      </c>
      <c r="G513" s="578">
        <v>1.48621</v>
      </c>
      <c r="H513" s="546">
        <v>42557.222916666666</v>
      </c>
      <c r="I513" s="578">
        <v>1.48956</v>
      </c>
      <c r="J513" s="546">
        <v>42557.319444444445</v>
      </c>
      <c r="K513" s="578">
        <v>1.4857499999999999</v>
      </c>
      <c r="L513" s="578">
        <v>33.5</v>
      </c>
      <c r="M513" s="578">
        <v>38.100000000002183</v>
      </c>
      <c r="N513" s="578">
        <v>2.95</v>
      </c>
      <c r="O513" s="579">
        <v>0.20347222222335404</v>
      </c>
      <c r="P513" s="548"/>
      <c r="Q513" s="548"/>
      <c r="R513" s="548"/>
    </row>
    <row r="514" spans="1:18" s="578" customFormat="1">
      <c r="A514" s="578">
        <v>513</v>
      </c>
      <c r="B514" s="578" t="s">
        <v>97</v>
      </c>
      <c r="C514" s="578">
        <v>1</v>
      </c>
      <c r="D514" s="578">
        <v>0.01</v>
      </c>
      <c r="E514" s="578">
        <v>0.01</v>
      </c>
      <c r="F514" s="546">
        <v>42557.490277777775</v>
      </c>
      <c r="G514" s="578">
        <v>1.4800899999999999</v>
      </c>
      <c r="H514" s="546">
        <v>42557.490277777775</v>
      </c>
      <c r="I514" s="578">
        <v>1.4800899999999999</v>
      </c>
      <c r="J514" s="546">
        <v>42557.658333333333</v>
      </c>
      <c r="K514" s="578">
        <v>1.4779500000000001</v>
      </c>
      <c r="L514" s="578">
        <v>0</v>
      </c>
      <c r="M514" s="578">
        <v>21.399999999997817</v>
      </c>
      <c r="N514" s="578">
        <v>1.48</v>
      </c>
      <c r="O514" s="579">
        <v>0.1680555555576575</v>
      </c>
      <c r="P514" s="548"/>
      <c r="Q514" s="548"/>
      <c r="R514" s="548"/>
    </row>
    <row r="515" spans="1:18" s="578" customFormat="1">
      <c r="A515" s="578">
        <v>514</v>
      </c>
      <c r="B515" s="578" t="s">
        <v>97</v>
      </c>
      <c r="C515" s="578">
        <v>3</v>
      </c>
      <c r="D515" s="578">
        <v>0.01</v>
      </c>
      <c r="E515" s="578">
        <v>0.03</v>
      </c>
      <c r="F515" s="546">
        <v>42558.418055555558</v>
      </c>
      <c r="G515" s="578">
        <v>1.4713700000000001</v>
      </c>
      <c r="H515" s="546">
        <v>42558.787499999999</v>
      </c>
      <c r="I515" s="578">
        <v>1.4782999999999999</v>
      </c>
      <c r="J515" s="546">
        <v>42559.55</v>
      </c>
      <c r="K515" s="578">
        <v>1.47255</v>
      </c>
      <c r="L515" s="578">
        <v>69.299999999999272</v>
      </c>
      <c r="M515" s="578">
        <v>57.5</v>
      </c>
      <c r="N515" s="578">
        <v>4.63</v>
      </c>
      <c r="O515" s="579">
        <v>1.1319444444452529</v>
      </c>
      <c r="P515" s="548"/>
      <c r="Q515" s="548"/>
      <c r="R515" s="548"/>
    </row>
    <row r="516" spans="1:18" s="578" customFormat="1">
      <c r="A516" s="578">
        <v>515</v>
      </c>
      <c r="B516" s="578" t="s">
        <v>97</v>
      </c>
      <c r="C516" s="578">
        <v>1</v>
      </c>
      <c r="D516" s="578">
        <v>0.01</v>
      </c>
      <c r="E516" s="578">
        <v>0.01</v>
      </c>
      <c r="F516" s="546">
        <v>42562.666666666664</v>
      </c>
      <c r="G516" s="578">
        <v>1.4665999999999999</v>
      </c>
      <c r="H516" s="546">
        <v>42562.666666666664</v>
      </c>
      <c r="I516" s="578">
        <v>1.4665999999999999</v>
      </c>
      <c r="J516" s="546">
        <v>42563.136805555558</v>
      </c>
      <c r="K516" s="578">
        <v>1.4644600000000001</v>
      </c>
      <c r="L516" s="578">
        <v>0</v>
      </c>
      <c r="M516" s="578">
        <v>21.399999999997817</v>
      </c>
      <c r="N516" s="578">
        <v>1.48</v>
      </c>
      <c r="O516" s="579">
        <v>0.47013888889341615</v>
      </c>
      <c r="P516" s="548"/>
      <c r="Q516" s="548"/>
      <c r="R516" s="548"/>
    </row>
    <row r="517" spans="1:18" s="578" customFormat="1">
      <c r="A517" s="578">
        <v>516</v>
      </c>
      <c r="B517" s="578" t="s">
        <v>96</v>
      </c>
      <c r="C517" s="578">
        <v>1</v>
      </c>
      <c r="D517" s="578">
        <v>0.01</v>
      </c>
      <c r="E517" s="578">
        <v>0.01</v>
      </c>
      <c r="F517" s="546">
        <v>42564.1875</v>
      </c>
      <c r="G517" s="578">
        <v>1.4565300000000001</v>
      </c>
      <c r="H517" s="546">
        <v>42564.1875</v>
      </c>
      <c r="I517" s="578">
        <v>1.4565300000000001</v>
      </c>
      <c r="J517" s="546">
        <v>42564.345833333333</v>
      </c>
      <c r="K517" s="578">
        <v>1.4586699999999999</v>
      </c>
      <c r="L517" s="578">
        <v>0</v>
      </c>
      <c r="M517" s="578">
        <v>21.399999999997817</v>
      </c>
      <c r="N517" s="578">
        <v>1.48</v>
      </c>
      <c r="O517" s="579">
        <v>0.15833333333284827</v>
      </c>
      <c r="P517" s="548"/>
      <c r="Q517" s="548"/>
      <c r="R517" s="548"/>
    </row>
    <row r="518" spans="1:18" s="578" customFormat="1">
      <c r="A518" s="578">
        <v>517</v>
      </c>
      <c r="B518" s="578" t="s">
        <v>97</v>
      </c>
      <c r="C518" s="578">
        <v>2</v>
      </c>
      <c r="D518" s="578">
        <v>0.01</v>
      </c>
      <c r="E518" s="578">
        <v>0.02</v>
      </c>
      <c r="F518" s="546">
        <v>42564.709027777775</v>
      </c>
      <c r="G518" s="578">
        <v>1.4552</v>
      </c>
      <c r="H518" s="546">
        <v>42564.77847222222</v>
      </c>
      <c r="I518" s="578">
        <v>1.45852</v>
      </c>
      <c r="J518" s="546">
        <v>42565.147222222222</v>
      </c>
      <c r="K518" s="578">
        <v>1.45472</v>
      </c>
      <c r="L518" s="578">
        <v>33.200000000000728</v>
      </c>
      <c r="M518" s="578">
        <v>38</v>
      </c>
      <c r="N518" s="578">
        <v>2.9699999999999998</v>
      </c>
      <c r="O518" s="579">
        <v>0.43819444444670808</v>
      </c>
      <c r="P518" s="548"/>
      <c r="Q518" s="548"/>
      <c r="R518" s="548"/>
    </row>
    <row r="519" spans="1:18" s="578" customFormat="1">
      <c r="A519" s="578">
        <v>518</v>
      </c>
      <c r="B519" s="578" t="s">
        <v>96</v>
      </c>
      <c r="C519" s="578">
        <v>1</v>
      </c>
      <c r="D519" s="578">
        <v>0.01</v>
      </c>
      <c r="E519" s="578">
        <v>0.01</v>
      </c>
      <c r="F519" s="546">
        <v>42565.157638888886</v>
      </c>
      <c r="G519" s="578">
        <v>1.45723</v>
      </c>
      <c r="H519" s="546">
        <v>42565.157638888886</v>
      </c>
      <c r="I519" s="578">
        <v>1.45723</v>
      </c>
      <c r="J519" s="546">
        <v>42565.257638888892</v>
      </c>
      <c r="K519" s="578">
        <v>1.4593700000000001</v>
      </c>
      <c r="L519" s="578">
        <v>0</v>
      </c>
      <c r="M519" s="578">
        <v>21.399999999999636</v>
      </c>
      <c r="N519" s="578">
        <v>1.48</v>
      </c>
      <c r="O519" s="579">
        <v>0.10000000000582077</v>
      </c>
      <c r="P519" s="548"/>
      <c r="Q519" s="548"/>
      <c r="R519" s="548"/>
    </row>
    <row r="520" spans="1:18" s="578" customFormat="1">
      <c r="A520" s="578">
        <v>519</v>
      </c>
      <c r="B520" s="578" t="s">
        <v>96</v>
      </c>
      <c r="C520" s="578">
        <v>2</v>
      </c>
      <c r="D520" s="578">
        <v>0.01</v>
      </c>
      <c r="E520" s="578">
        <v>0.02</v>
      </c>
      <c r="F520" s="546">
        <v>42565.656944444447</v>
      </c>
      <c r="G520" s="578">
        <v>1.4578599999999999</v>
      </c>
      <c r="H520" s="546">
        <v>42565.729166666664</v>
      </c>
      <c r="I520" s="578">
        <v>1.4545600000000001</v>
      </c>
      <c r="J520" s="546">
        <v>42566.058333333334</v>
      </c>
      <c r="K520" s="578">
        <v>1.45835</v>
      </c>
      <c r="L520" s="578">
        <v>32.999999999998181</v>
      </c>
      <c r="M520" s="578">
        <v>37.899999999999636</v>
      </c>
      <c r="N520" s="578">
        <v>2.97</v>
      </c>
      <c r="O520" s="579">
        <v>0.40138888888759539</v>
      </c>
      <c r="P520" s="548"/>
      <c r="Q520" s="548"/>
      <c r="R520" s="548"/>
    </row>
    <row r="521" spans="1:18" s="578" customFormat="1">
      <c r="A521" s="578">
        <v>520</v>
      </c>
      <c r="B521" s="578" t="s">
        <v>96</v>
      </c>
      <c r="C521" s="578">
        <v>2</v>
      </c>
      <c r="D521" s="578">
        <v>0.01</v>
      </c>
      <c r="E521" s="578">
        <v>0.02</v>
      </c>
      <c r="F521" s="546">
        <v>42570.666666666664</v>
      </c>
      <c r="G521" s="578">
        <v>1.47356</v>
      </c>
      <c r="H521" s="546">
        <v>42570.739583333336</v>
      </c>
      <c r="I521" s="578">
        <v>1.46923</v>
      </c>
      <c r="J521" s="546">
        <v>42571.63958333333</v>
      </c>
      <c r="K521" s="578">
        <v>1.47353</v>
      </c>
      <c r="L521" s="578">
        <v>43.299999999999272</v>
      </c>
      <c r="M521" s="578">
        <v>42.999999999998181</v>
      </c>
      <c r="N521" s="578">
        <v>2.9499999999999997</v>
      </c>
      <c r="O521" s="579">
        <v>0.97291666666569654</v>
      </c>
      <c r="P521" s="548"/>
      <c r="Q521" s="548"/>
      <c r="R521" s="548"/>
    </row>
    <row r="522" spans="1:18" s="578" customFormat="1">
      <c r="A522" s="578">
        <v>521</v>
      </c>
      <c r="B522" s="578" t="s">
        <v>97</v>
      </c>
      <c r="C522" s="578">
        <v>1</v>
      </c>
      <c r="D522" s="578">
        <v>0.01</v>
      </c>
      <c r="E522" s="578">
        <v>0.01</v>
      </c>
      <c r="F522" s="546">
        <v>42572.614583333336</v>
      </c>
      <c r="G522" s="578">
        <v>1.4722599999999999</v>
      </c>
      <c r="H522" s="546">
        <v>42572.614583333336</v>
      </c>
      <c r="I522" s="578">
        <v>1.4722599999999999</v>
      </c>
      <c r="J522" s="546">
        <v>42572.65625</v>
      </c>
      <c r="K522" s="578">
        <v>1.4701200000000001</v>
      </c>
      <c r="L522" s="578">
        <v>0</v>
      </c>
      <c r="M522" s="578">
        <v>21.399999999997817</v>
      </c>
      <c r="N522" s="578">
        <v>1.48</v>
      </c>
      <c r="O522" s="579">
        <v>4.1666666664241347E-2</v>
      </c>
      <c r="P522" s="548"/>
      <c r="Q522" s="548"/>
      <c r="R522" s="548"/>
    </row>
    <row r="523" spans="1:18" s="578" customFormat="1">
      <c r="A523" s="578">
        <v>522</v>
      </c>
      <c r="B523" s="578" t="s">
        <v>96</v>
      </c>
      <c r="C523" s="578">
        <v>1</v>
      </c>
      <c r="D523" s="578">
        <v>0.01</v>
      </c>
      <c r="E523" s="578">
        <v>0.01</v>
      </c>
      <c r="F523" s="546">
        <v>42578.720138888886</v>
      </c>
      <c r="G523" s="578">
        <v>1.47312</v>
      </c>
      <c r="H523" s="546">
        <v>42578.720138888886</v>
      </c>
      <c r="I523" s="578">
        <v>1.47312</v>
      </c>
      <c r="J523" s="546">
        <v>42578.833333333336</v>
      </c>
      <c r="K523" s="578">
        <v>1.47526</v>
      </c>
      <c r="L523" s="578">
        <v>0</v>
      </c>
      <c r="M523" s="578">
        <v>21.399999999999636</v>
      </c>
      <c r="N523" s="578">
        <v>1.48</v>
      </c>
      <c r="O523" s="579">
        <v>0.11319444444961846</v>
      </c>
      <c r="P523" s="548"/>
      <c r="Q523" s="548"/>
      <c r="R523" s="548"/>
    </row>
    <row r="524" spans="1:18" s="578" customFormat="1">
      <c r="A524" s="578">
        <v>523</v>
      </c>
      <c r="B524" s="578" t="s">
        <v>96</v>
      </c>
      <c r="C524" s="578">
        <v>3</v>
      </c>
      <c r="D524" s="578">
        <v>0.01</v>
      </c>
      <c r="E524" s="578">
        <v>0.03</v>
      </c>
      <c r="F524" s="546">
        <v>42578.907638888886</v>
      </c>
      <c r="G524" s="578">
        <v>1.4772099999999999</v>
      </c>
      <c r="H524" s="546">
        <v>42579.298611111109</v>
      </c>
      <c r="I524" s="578">
        <v>1.47027</v>
      </c>
      <c r="J524" s="546">
        <v>42579.650694444441</v>
      </c>
      <c r="K524" s="578">
        <v>1.4760200000000001</v>
      </c>
      <c r="L524" s="578">
        <v>69.399999999999636</v>
      </c>
      <c r="M524" s="578">
        <v>57.500000000001819</v>
      </c>
      <c r="N524" s="578">
        <v>4.6500000000000004</v>
      </c>
      <c r="O524" s="579">
        <v>0.74305555555474712</v>
      </c>
      <c r="P524" s="548"/>
      <c r="Q524" s="548"/>
      <c r="R524" s="548"/>
    </row>
    <row r="525" spans="1:18" s="578" customFormat="1">
      <c r="A525" s="578">
        <v>524</v>
      </c>
      <c r="B525" s="578" t="s">
        <v>96</v>
      </c>
      <c r="C525" s="578">
        <v>2</v>
      </c>
      <c r="D525" s="578">
        <v>0.01</v>
      </c>
      <c r="E525" s="578">
        <v>0.02</v>
      </c>
      <c r="F525" s="546">
        <v>42583.7</v>
      </c>
      <c r="G525" s="578">
        <v>1.47888</v>
      </c>
      <c r="H525" s="546">
        <v>42583.834722222222</v>
      </c>
      <c r="I525" s="578">
        <v>1.4755799999999999</v>
      </c>
      <c r="J525" s="546">
        <v>42583.907638888886</v>
      </c>
      <c r="K525" s="578">
        <v>1.4793700000000001</v>
      </c>
      <c r="L525" s="578">
        <v>33</v>
      </c>
      <c r="M525" s="578">
        <v>37.900000000001455</v>
      </c>
      <c r="N525" s="578">
        <v>2.96</v>
      </c>
      <c r="O525" s="579">
        <v>0.20763888888905058</v>
      </c>
      <c r="P525" s="548"/>
      <c r="Q525" s="548"/>
      <c r="R525" s="548"/>
    </row>
    <row r="526" spans="1:18" s="578" customFormat="1">
      <c r="A526" s="578">
        <v>525</v>
      </c>
      <c r="B526" s="578" t="s">
        <v>97</v>
      </c>
      <c r="C526" s="578">
        <v>1</v>
      </c>
      <c r="D526" s="578">
        <v>0.01</v>
      </c>
      <c r="E526" s="578">
        <v>0.01</v>
      </c>
      <c r="F526" s="546">
        <v>42584.304166666669</v>
      </c>
      <c r="G526" s="578">
        <v>1.4854000000000001</v>
      </c>
      <c r="H526" s="546">
        <v>42584.304166666669</v>
      </c>
      <c r="I526" s="578">
        <v>1.4854000000000001</v>
      </c>
      <c r="J526" s="546">
        <v>42584.320138888892</v>
      </c>
      <c r="K526" s="578">
        <v>1.48326</v>
      </c>
      <c r="L526" s="578">
        <v>0</v>
      </c>
      <c r="M526" s="578">
        <v>21.399999999999636</v>
      </c>
      <c r="N526" s="578">
        <v>1.48</v>
      </c>
      <c r="O526" s="579">
        <v>1.5972222223354038E-2</v>
      </c>
      <c r="P526" s="548"/>
      <c r="Q526" s="548"/>
      <c r="R526" s="548"/>
    </row>
    <row r="527" spans="1:18" s="578" customFormat="1">
      <c r="A527" s="578">
        <v>526</v>
      </c>
      <c r="B527" s="578" t="s">
        <v>96</v>
      </c>
      <c r="C527" s="578">
        <v>1</v>
      </c>
      <c r="D527" s="578">
        <v>0.01</v>
      </c>
      <c r="E527" s="578">
        <v>0.01</v>
      </c>
      <c r="F527" s="546">
        <v>42587.626388888886</v>
      </c>
      <c r="G527" s="578">
        <v>1.4527300000000001</v>
      </c>
      <c r="H527" s="546">
        <v>42587.626388888886</v>
      </c>
      <c r="I527" s="578">
        <v>1.4527300000000001</v>
      </c>
      <c r="J527" s="546">
        <v>42587.689583333333</v>
      </c>
      <c r="K527" s="578">
        <v>1.4548700000000001</v>
      </c>
      <c r="L527" s="578">
        <v>0</v>
      </c>
      <c r="M527" s="578">
        <v>21.399999999999636</v>
      </c>
      <c r="N527" s="578">
        <v>1.48</v>
      </c>
      <c r="O527" s="579">
        <v>6.3194444446708076E-2</v>
      </c>
      <c r="P527" s="548"/>
      <c r="Q527" s="548"/>
      <c r="R527" s="548"/>
    </row>
    <row r="528" spans="1:18" s="578" customFormat="1">
      <c r="A528" s="578">
        <v>527</v>
      </c>
      <c r="B528" s="578" t="s">
        <v>97</v>
      </c>
      <c r="C528" s="578">
        <v>6</v>
      </c>
      <c r="D528" s="578">
        <v>0.08</v>
      </c>
      <c r="E528" s="578">
        <v>0.16999999999999998</v>
      </c>
      <c r="F528" s="546">
        <v>42597.709027777775</v>
      </c>
      <c r="G528" s="578">
        <v>1.45661</v>
      </c>
      <c r="H528" s="546">
        <v>42601.161111111112</v>
      </c>
      <c r="I528" s="578">
        <v>1.4829300000000001</v>
      </c>
      <c r="J528" s="546">
        <v>42608.690972222219</v>
      </c>
      <c r="K528" s="578">
        <v>1.47224</v>
      </c>
      <c r="L528" s="578">
        <v>263.20000000000073</v>
      </c>
      <c r="M528" s="578">
        <v>106.90000000000146</v>
      </c>
      <c r="N528" s="578">
        <v>40.19</v>
      </c>
      <c r="O528" s="579">
        <v>8.9819444444437977</v>
      </c>
      <c r="P528" s="548"/>
      <c r="Q528" s="548"/>
      <c r="R528" s="548"/>
    </row>
    <row r="529" spans="1:18" s="578" customFormat="1">
      <c r="A529" s="578">
        <v>528</v>
      </c>
      <c r="B529" s="578" t="s">
        <v>96</v>
      </c>
      <c r="C529" s="578">
        <v>2</v>
      </c>
      <c r="D529" s="578">
        <v>0.01</v>
      </c>
      <c r="E529" s="578">
        <v>0.02</v>
      </c>
      <c r="F529" s="546">
        <v>42598.709027777775</v>
      </c>
      <c r="G529" s="578">
        <v>1.4668300000000001</v>
      </c>
      <c r="H529" s="546">
        <v>42598.793749999997</v>
      </c>
      <c r="I529" s="578">
        <v>1.4635</v>
      </c>
      <c r="J529" s="546">
        <v>42599.131249999999</v>
      </c>
      <c r="K529" s="578">
        <v>1.4673</v>
      </c>
      <c r="L529" s="578">
        <v>33.300000000001091</v>
      </c>
      <c r="M529" s="578">
        <v>38</v>
      </c>
      <c r="N529" s="578">
        <v>2.9400000000000004</v>
      </c>
      <c r="O529" s="579">
        <v>0.42222222222335404</v>
      </c>
      <c r="P529" s="548"/>
      <c r="Q529" s="548"/>
      <c r="R529" s="548"/>
    </row>
    <row r="530" spans="1:18" s="578" customFormat="1">
      <c r="A530" s="578">
        <v>529</v>
      </c>
      <c r="B530" s="578" t="s">
        <v>96</v>
      </c>
      <c r="C530" s="578">
        <v>1</v>
      </c>
      <c r="D530" s="578">
        <v>0.01</v>
      </c>
      <c r="E530" s="578">
        <v>0.01</v>
      </c>
      <c r="F530" s="546">
        <v>42605.792361111111</v>
      </c>
      <c r="G530" s="578">
        <v>1.4846299999999999</v>
      </c>
      <c r="H530" s="546">
        <v>42605.792361111111</v>
      </c>
      <c r="I530" s="578">
        <v>1.4846299999999999</v>
      </c>
      <c r="J530" s="546">
        <v>42606.34652777778</v>
      </c>
      <c r="K530" s="578">
        <v>1.4867699999999999</v>
      </c>
      <c r="L530" s="578">
        <v>0</v>
      </c>
      <c r="M530" s="578">
        <v>21.399999999999636</v>
      </c>
      <c r="N530" s="578">
        <v>1.48</v>
      </c>
      <c r="O530" s="579">
        <v>0.55416666666860692</v>
      </c>
      <c r="P530" s="548"/>
      <c r="Q530" s="548"/>
      <c r="R530" s="548"/>
    </row>
    <row r="531" spans="1:18" s="578" customFormat="1">
      <c r="A531" s="578">
        <v>530</v>
      </c>
      <c r="B531" s="578" t="s">
        <v>96</v>
      </c>
      <c r="C531" s="578">
        <v>5</v>
      </c>
      <c r="D531" s="578">
        <v>0.04</v>
      </c>
      <c r="E531" s="578">
        <v>0.09</v>
      </c>
      <c r="F531" s="546">
        <v>42615.678472222222</v>
      </c>
      <c r="G531" s="578">
        <v>1.47736</v>
      </c>
      <c r="H531" s="546">
        <v>42619.1875</v>
      </c>
      <c r="I531" s="578">
        <v>1.4618</v>
      </c>
      <c r="J531" s="546">
        <v>42620.39166666667</v>
      </c>
      <c r="K531" s="578">
        <v>1.4697499999999999</v>
      </c>
      <c r="L531" s="578">
        <v>155.60000000000036</v>
      </c>
      <c r="M531" s="578">
        <v>79.499999999998181</v>
      </c>
      <c r="N531" s="578">
        <v>17.959999999999997</v>
      </c>
      <c r="O531" s="579">
        <v>2.7131944444481633</v>
      </c>
      <c r="P531" s="548"/>
      <c r="Q531" s="548"/>
      <c r="R531" s="548"/>
    </row>
    <row r="532" spans="1:18" s="578" customFormat="1">
      <c r="A532" s="578">
        <v>531</v>
      </c>
      <c r="B532" s="578" t="s">
        <v>97</v>
      </c>
      <c r="C532" s="578">
        <v>1</v>
      </c>
      <c r="D532" s="578">
        <v>0.01</v>
      </c>
      <c r="E532" s="578">
        <v>0.01</v>
      </c>
      <c r="F532" s="546">
        <v>42618.708333333336</v>
      </c>
      <c r="G532" s="578">
        <v>1.46936</v>
      </c>
      <c r="H532" s="546">
        <v>42618.708333333336</v>
      </c>
      <c r="I532" s="578">
        <v>1.46936</v>
      </c>
      <c r="J532" s="546">
        <v>42619.095138888886</v>
      </c>
      <c r="K532" s="578">
        <v>1.46722</v>
      </c>
      <c r="L532" s="578">
        <v>0</v>
      </c>
      <c r="M532" s="578">
        <v>21.400000000001455</v>
      </c>
      <c r="N532" s="578">
        <v>1.48</v>
      </c>
      <c r="O532" s="579">
        <v>0.38680555555038154</v>
      </c>
      <c r="P532" s="548"/>
      <c r="Q532" s="548"/>
      <c r="R532" s="548"/>
    </row>
    <row r="533" spans="1:18" s="578" customFormat="1">
      <c r="A533" s="578">
        <v>532</v>
      </c>
      <c r="B533" s="578" t="s">
        <v>96</v>
      </c>
      <c r="C533" s="578">
        <v>3</v>
      </c>
      <c r="D533" s="578">
        <v>0.01</v>
      </c>
      <c r="E533" s="578">
        <v>0.03</v>
      </c>
      <c r="F533" s="546">
        <v>42620.699305555558</v>
      </c>
      <c r="G533" s="578">
        <v>1.4654499999999999</v>
      </c>
      <c r="H533" s="546">
        <v>42621.406944444447</v>
      </c>
      <c r="I533" s="578">
        <v>1.45852</v>
      </c>
      <c r="J533" s="546">
        <v>42621.600694444445</v>
      </c>
      <c r="K533" s="578">
        <v>1.46427</v>
      </c>
      <c r="L533" s="578">
        <v>69.299999999999272</v>
      </c>
      <c r="M533" s="578">
        <v>57.499999999998181</v>
      </c>
      <c r="N533" s="578">
        <v>4.66</v>
      </c>
      <c r="O533" s="579">
        <v>0.90138888888759539</v>
      </c>
      <c r="P533" s="548"/>
      <c r="Q533" s="548"/>
      <c r="R533" s="548"/>
    </row>
    <row r="534" spans="1:18" s="578" customFormat="1">
      <c r="A534" s="578">
        <v>533</v>
      </c>
      <c r="B534" s="578" t="s">
        <v>97</v>
      </c>
      <c r="C534" s="578">
        <v>1</v>
      </c>
      <c r="D534" s="578">
        <v>0.01</v>
      </c>
      <c r="E534" s="578">
        <v>0.01</v>
      </c>
      <c r="F534" s="546">
        <v>42621.197916666664</v>
      </c>
      <c r="G534" s="578">
        <v>1.4643200000000001</v>
      </c>
      <c r="H534" s="546">
        <v>42621.197916666664</v>
      </c>
      <c r="I534" s="578">
        <v>1.4643200000000001</v>
      </c>
      <c r="J534" s="546">
        <v>42621.331250000003</v>
      </c>
      <c r="K534" s="578">
        <v>1.46218</v>
      </c>
      <c r="L534" s="578">
        <v>0</v>
      </c>
      <c r="M534" s="578">
        <v>21.399999999999636</v>
      </c>
      <c r="N534" s="578">
        <v>1.48</v>
      </c>
      <c r="O534" s="579">
        <v>0.13333333333866904</v>
      </c>
      <c r="P534" s="548"/>
      <c r="Q534" s="548"/>
      <c r="R534" s="548"/>
    </row>
    <row r="535" spans="1:18" s="578" customFormat="1">
      <c r="A535" s="578">
        <v>534</v>
      </c>
      <c r="B535" s="578" t="s">
        <v>97</v>
      </c>
      <c r="C535" s="578">
        <v>1</v>
      </c>
      <c r="D535" s="578">
        <v>0.01</v>
      </c>
      <c r="E535" s="578">
        <v>0.01</v>
      </c>
      <c r="F535" s="546">
        <v>42621.355555555558</v>
      </c>
      <c r="G535" s="578">
        <v>1.4608300000000001</v>
      </c>
      <c r="H535" s="546">
        <v>42621.355555555558</v>
      </c>
      <c r="I535" s="578">
        <v>1.4608300000000001</v>
      </c>
      <c r="J535" s="546">
        <v>42621.397916666669</v>
      </c>
      <c r="K535" s="578">
        <v>1.45869</v>
      </c>
      <c r="L535" s="578">
        <v>0</v>
      </c>
      <c r="M535" s="578">
        <v>21.400000000001455</v>
      </c>
      <c r="N535" s="578">
        <v>1.48</v>
      </c>
      <c r="O535" s="579">
        <v>4.2361111110949423E-2</v>
      </c>
      <c r="P535" s="548"/>
      <c r="Q535" s="548"/>
      <c r="R535" s="548"/>
    </row>
    <row r="536" spans="1:18" s="578" customFormat="1">
      <c r="A536" s="578">
        <v>535</v>
      </c>
      <c r="B536" s="578" t="s">
        <v>97</v>
      </c>
      <c r="C536" s="578">
        <v>2</v>
      </c>
      <c r="D536" s="578">
        <v>0.01</v>
      </c>
      <c r="E536" s="578">
        <v>0.02</v>
      </c>
      <c r="F536" s="546">
        <v>42625.395833333336</v>
      </c>
      <c r="G536" s="578">
        <v>1.49417</v>
      </c>
      <c r="H536" s="546">
        <v>42625.42291666667</v>
      </c>
      <c r="I536" s="578">
        <v>1.4980599999999999</v>
      </c>
      <c r="J536" s="546">
        <v>42625.579861111109</v>
      </c>
      <c r="K536" s="578">
        <v>1.4939800000000001</v>
      </c>
      <c r="L536" s="578">
        <v>38.899999999999636</v>
      </c>
      <c r="M536" s="578">
        <v>40.799999999999272</v>
      </c>
      <c r="N536" s="578">
        <v>2.95</v>
      </c>
      <c r="O536" s="579">
        <v>0.18402777777373558</v>
      </c>
      <c r="P536" s="548"/>
      <c r="Q536" s="548"/>
      <c r="R536" s="548"/>
    </row>
    <row r="537" spans="1:18" s="578" customFormat="1">
      <c r="A537" s="578">
        <v>536</v>
      </c>
      <c r="B537" s="578" t="s">
        <v>96</v>
      </c>
      <c r="C537" s="578">
        <v>1</v>
      </c>
      <c r="D537" s="578">
        <v>0.01</v>
      </c>
      <c r="E537" s="578">
        <v>0.01</v>
      </c>
      <c r="F537" s="546">
        <v>42627.459027777775</v>
      </c>
      <c r="G537" s="578">
        <v>1.5016499999999999</v>
      </c>
      <c r="H537" s="546">
        <v>42627.459027777775</v>
      </c>
      <c r="I537" s="578">
        <v>1.5016499999999999</v>
      </c>
      <c r="J537" s="546">
        <v>42627.463888888888</v>
      </c>
      <c r="K537" s="578">
        <v>1.50379</v>
      </c>
      <c r="L537" s="578">
        <v>0</v>
      </c>
      <c r="M537" s="578">
        <v>21.399999999999636</v>
      </c>
      <c r="N537" s="578">
        <v>1.48</v>
      </c>
      <c r="O537" s="579">
        <v>4.8611111124046147E-3</v>
      </c>
      <c r="P537" s="548"/>
      <c r="Q537" s="548"/>
      <c r="R537" s="548"/>
    </row>
    <row r="538" spans="1:18" s="578" customFormat="1">
      <c r="A538" s="578">
        <v>537</v>
      </c>
      <c r="B538" s="578" t="s">
        <v>96</v>
      </c>
      <c r="C538" s="578">
        <v>1</v>
      </c>
      <c r="D538" s="578">
        <v>0.01</v>
      </c>
      <c r="E538" s="578">
        <v>0.01</v>
      </c>
      <c r="F538" s="546">
        <v>42627.697916666664</v>
      </c>
      <c r="G538" s="578">
        <v>1.50397</v>
      </c>
      <c r="H538" s="546">
        <v>42627.697916666664</v>
      </c>
      <c r="I538" s="578">
        <v>1.50397</v>
      </c>
      <c r="J538" s="546">
        <v>42627.729861111111</v>
      </c>
      <c r="K538" s="578">
        <v>1.5061100000000001</v>
      </c>
      <c r="L538" s="578">
        <v>0</v>
      </c>
      <c r="M538" s="578">
        <v>21.399999999999636</v>
      </c>
      <c r="N538" s="578">
        <v>1.47</v>
      </c>
      <c r="O538" s="579">
        <v>3.1944444446708076E-2</v>
      </c>
      <c r="P538" s="548"/>
      <c r="Q538" s="548"/>
      <c r="R538" s="548"/>
    </row>
    <row r="539" spans="1:18" s="578" customFormat="1">
      <c r="A539" s="578">
        <v>538</v>
      </c>
      <c r="B539" s="578" t="s">
        <v>97</v>
      </c>
      <c r="C539" s="578">
        <v>1</v>
      </c>
      <c r="D539" s="578">
        <v>0.01</v>
      </c>
      <c r="E539" s="578">
        <v>0.01</v>
      </c>
      <c r="F539" s="546">
        <v>42629.615277777775</v>
      </c>
      <c r="G539" s="578">
        <v>1.49336</v>
      </c>
      <c r="H539" s="546">
        <v>42629.615277777775</v>
      </c>
      <c r="I539" s="578">
        <v>1.49336</v>
      </c>
      <c r="J539" s="546">
        <v>42629.666666666664</v>
      </c>
      <c r="K539" s="578">
        <v>1.49122</v>
      </c>
      <c r="L539" s="578">
        <v>0</v>
      </c>
      <c r="M539" s="578">
        <v>21.399999999999636</v>
      </c>
      <c r="N539" s="578">
        <v>1.48</v>
      </c>
      <c r="O539" s="579">
        <v>5.1388888889050577E-2</v>
      </c>
      <c r="P539" s="548"/>
      <c r="Q539" s="548"/>
      <c r="R539" s="548"/>
    </row>
    <row r="540" spans="1:18" s="578" customFormat="1">
      <c r="A540" s="578">
        <v>539</v>
      </c>
      <c r="B540" s="578" t="s">
        <v>96</v>
      </c>
      <c r="C540" s="578">
        <v>5</v>
      </c>
      <c r="D540" s="578">
        <v>0.04</v>
      </c>
      <c r="E540" s="578">
        <v>0.09</v>
      </c>
      <c r="F540" s="546">
        <v>42633.375</v>
      </c>
      <c r="G540" s="578">
        <v>1.48204</v>
      </c>
      <c r="H540" s="546">
        <v>42635.020833333336</v>
      </c>
      <c r="I540" s="578">
        <v>1.4656400000000001</v>
      </c>
      <c r="J540" s="546">
        <v>42636.79791666667</v>
      </c>
      <c r="K540" s="578">
        <v>1.47376</v>
      </c>
      <c r="L540" s="578">
        <v>164</v>
      </c>
      <c r="M540" s="578">
        <v>81.200000000000728</v>
      </c>
      <c r="N540" s="578">
        <v>17.93</v>
      </c>
      <c r="O540" s="579">
        <v>3.4229166666700621</v>
      </c>
      <c r="P540" s="548"/>
      <c r="Q540" s="548"/>
      <c r="R540" s="548"/>
    </row>
    <row r="541" spans="1:18" s="578" customFormat="1">
      <c r="A541" s="578">
        <v>540</v>
      </c>
      <c r="B541" s="578" t="s">
        <v>96</v>
      </c>
      <c r="C541" s="578">
        <v>1</v>
      </c>
      <c r="D541" s="578">
        <v>0.01</v>
      </c>
      <c r="E541" s="578">
        <v>0.01</v>
      </c>
      <c r="F541" s="546">
        <v>42640.395833333336</v>
      </c>
      <c r="G541" s="578">
        <v>1.46387</v>
      </c>
      <c r="H541" s="546">
        <v>42640.395833333336</v>
      </c>
      <c r="I541" s="578">
        <v>1.46387</v>
      </c>
      <c r="J541" s="546">
        <v>42640.459027777775</v>
      </c>
      <c r="K541" s="578">
        <v>1.46601</v>
      </c>
      <c r="L541" s="578">
        <v>0</v>
      </c>
      <c r="M541" s="578">
        <v>21.399999999999636</v>
      </c>
      <c r="N541" s="578">
        <v>1.48</v>
      </c>
      <c r="O541" s="579">
        <v>6.3194444439432118E-2</v>
      </c>
      <c r="P541" s="548"/>
      <c r="Q541" s="548"/>
      <c r="R541" s="548"/>
    </row>
    <row r="542" spans="1:18" s="578" customFormat="1">
      <c r="A542" s="578">
        <v>541</v>
      </c>
      <c r="B542" s="578" t="s">
        <v>96</v>
      </c>
      <c r="C542" s="578">
        <v>1</v>
      </c>
      <c r="D542" s="578">
        <v>0.01</v>
      </c>
      <c r="E542" s="578">
        <v>0.01</v>
      </c>
      <c r="F542" s="546">
        <v>42640.459027777775</v>
      </c>
      <c r="G542" s="578">
        <v>1.4661299999999999</v>
      </c>
      <c r="H542" s="546">
        <v>42640.459027777775</v>
      </c>
      <c r="I542" s="578">
        <v>1.4661299999999999</v>
      </c>
      <c r="J542" s="546">
        <v>42640.491666666669</v>
      </c>
      <c r="K542" s="578">
        <v>1.46827</v>
      </c>
      <c r="L542" s="578">
        <v>0</v>
      </c>
      <c r="M542" s="578">
        <v>21.399999999999636</v>
      </c>
      <c r="N542" s="578">
        <v>1.48</v>
      </c>
      <c r="O542" s="579">
        <v>3.2638888893416151E-2</v>
      </c>
      <c r="P542" s="548"/>
      <c r="Q542" s="548"/>
      <c r="R542" s="548"/>
    </row>
    <row r="543" spans="1:18" s="578" customFormat="1">
      <c r="A543" s="578">
        <v>542</v>
      </c>
      <c r="B543" s="578" t="s">
        <v>96</v>
      </c>
      <c r="C543" s="578">
        <v>4</v>
      </c>
      <c r="D543" s="578">
        <v>0.02</v>
      </c>
      <c r="E543" s="578">
        <v>0.05</v>
      </c>
      <c r="F543" s="546">
        <v>42640.595833333333</v>
      </c>
      <c r="G543" s="578">
        <v>1.46713</v>
      </c>
      <c r="H543" s="546">
        <v>42641.393750000003</v>
      </c>
      <c r="I543" s="578">
        <v>1.4562999999999999</v>
      </c>
      <c r="J543" s="546">
        <v>42641.474999999999</v>
      </c>
      <c r="K543" s="578">
        <v>1.46309</v>
      </c>
      <c r="L543" s="578">
        <v>108.30000000000109</v>
      </c>
      <c r="M543" s="578">
        <v>67.899999999999636</v>
      </c>
      <c r="N543" s="578">
        <v>8.120000000000001</v>
      </c>
      <c r="O543" s="579">
        <v>0.87916666666569654</v>
      </c>
      <c r="P543" s="548"/>
      <c r="Q543" s="548"/>
      <c r="R543" s="548"/>
    </row>
    <row r="544" spans="1:18" s="578" customFormat="1">
      <c r="A544" s="578">
        <v>543</v>
      </c>
      <c r="B544" s="578" t="s">
        <v>97</v>
      </c>
      <c r="C544" s="578">
        <v>3</v>
      </c>
      <c r="D544" s="578">
        <v>0.01</v>
      </c>
      <c r="E544" s="578">
        <v>0.03</v>
      </c>
      <c r="F544" s="546">
        <v>42641.376388888886</v>
      </c>
      <c r="G544" s="578">
        <v>1.4565600000000001</v>
      </c>
      <c r="H544" s="546">
        <v>42641.510416666664</v>
      </c>
      <c r="I544" s="578">
        <v>1.4635400000000001</v>
      </c>
      <c r="J544" s="546">
        <v>42642.034722222219</v>
      </c>
      <c r="K544" s="578">
        <v>1.4577599999999999</v>
      </c>
      <c r="L544" s="578">
        <v>69.800000000001091</v>
      </c>
      <c r="M544" s="578">
        <v>57.80000000000291</v>
      </c>
      <c r="N544" s="578">
        <v>4.66</v>
      </c>
      <c r="O544" s="579">
        <v>0.65833333333284827</v>
      </c>
      <c r="P544" s="548"/>
      <c r="Q544" s="548"/>
      <c r="R544" s="548"/>
    </row>
    <row r="545" spans="1:18" s="578" customFormat="1">
      <c r="A545" s="578">
        <v>544</v>
      </c>
      <c r="B545" s="578" t="s">
        <v>96</v>
      </c>
      <c r="C545" s="578">
        <v>2</v>
      </c>
      <c r="D545" s="578">
        <v>0.01</v>
      </c>
      <c r="E545" s="578">
        <v>0.02</v>
      </c>
      <c r="F545" s="546">
        <v>42643.708333333336</v>
      </c>
      <c r="G545" s="578">
        <v>1.46898</v>
      </c>
      <c r="H545" s="546">
        <v>42643.737500000003</v>
      </c>
      <c r="I545" s="578">
        <v>1.4656800000000001</v>
      </c>
      <c r="J545" s="546">
        <v>42646.079861111109</v>
      </c>
      <c r="K545" s="578">
        <v>1.4694700000000001</v>
      </c>
      <c r="L545" s="578">
        <v>32.999999999998181</v>
      </c>
      <c r="M545" s="578">
        <v>37.899999999999636</v>
      </c>
      <c r="N545" s="578">
        <v>2.96</v>
      </c>
      <c r="O545" s="579">
        <v>0.37152777777373558</v>
      </c>
      <c r="P545" s="548"/>
      <c r="Q545" s="548"/>
      <c r="R545" s="548"/>
    </row>
    <row r="546" spans="1:18" s="578" customFormat="1">
      <c r="A546" s="578">
        <v>545</v>
      </c>
      <c r="B546" s="578" t="s">
        <v>96</v>
      </c>
      <c r="C546" s="578">
        <v>4</v>
      </c>
      <c r="D546" s="578">
        <v>0.02</v>
      </c>
      <c r="E546" s="578">
        <v>0.05</v>
      </c>
      <c r="F546" s="546">
        <v>42646.709027777775</v>
      </c>
      <c r="G546" s="578">
        <v>1.46451</v>
      </c>
      <c r="H546" s="546">
        <v>42647.491666666669</v>
      </c>
      <c r="I546" s="578">
        <v>1.4536500000000001</v>
      </c>
      <c r="J546" s="546">
        <v>42647.73541666667</v>
      </c>
      <c r="K546" s="578">
        <v>1.4604600000000001</v>
      </c>
      <c r="L546" s="578">
        <v>108.59999999999854</v>
      </c>
      <c r="M546" s="578">
        <v>68.099999999998545</v>
      </c>
      <c r="N546" s="578">
        <v>8.1199999999999992</v>
      </c>
      <c r="O546" s="579">
        <v>1.0263888888948713</v>
      </c>
      <c r="P546" s="548"/>
      <c r="Q546" s="548"/>
      <c r="R546" s="548"/>
    </row>
    <row r="547" spans="1:18" s="578" customFormat="1">
      <c r="A547" s="578">
        <v>546</v>
      </c>
      <c r="B547" s="578" t="s">
        <v>97</v>
      </c>
      <c r="C547" s="578">
        <v>1</v>
      </c>
      <c r="D547" s="578">
        <v>0.01</v>
      </c>
      <c r="E547" s="578">
        <v>0.01</v>
      </c>
      <c r="F547" s="546">
        <v>42646.959027777775</v>
      </c>
      <c r="G547" s="578">
        <v>1.45966</v>
      </c>
      <c r="H547" s="546">
        <v>42646.959027777775</v>
      </c>
      <c r="I547" s="578">
        <v>1.45966</v>
      </c>
      <c r="J547" s="546">
        <v>42647.454861111109</v>
      </c>
      <c r="K547" s="578">
        <v>1.4575199999999999</v>
      </c>
      <c r="L547" s="578">
        <v>0</v>
      </c>
      <c r="M547" s="578">
        <v>21.400000000001455</v>
      </c>
      <c r="N547" s="578">
        <v>1.48</v>
      </c>
      <c r="O547" s="579">
        <v>0.49583333333430346</v>
      </c>
      <c r="P547" s="548"/>
      <c r="Q547" s="548"/>
      <c r="R547" s="548"/>
    </row>
    <row r="548" spans="1:18" s="578" customFormat="1">
      <c r="A548" s="578">
        <v>547</v>
      </c>
      <c r="B548" s="578" t="s">
        <v>96</v>
      </c>
      <c r="C548" s="578">
        <v>1</v>
      </c>
      <c r="D548" s="578">
        <v>0.01</v>
      </c>
      <c r="E548" s="578">
        <v>0.01</v>
      </c>
      <c r="F548" s="546">
        <v>42650.615972222222</v>
      </c>
      <c r="G548" s="578">
        <v>1.4701200000000001</v>
      </c>
      <c r="H548" s="546">
        <v>42650.615972222222</v>
      </c>
      <c r="I548" s="578">
        <v>1.4701200000000001</v>
      </c>
      <c r="J548" s="546">
        <v>42650.69027777778</v>
      </c>
      <c r="K548" s="578">
        <v>1.4722599999999999</v>
      </c>
      <c r="L548" s="578">
        <v>0</v>
      </c>
      <c r="M548" s="578">
        <v>21.399999999997817</v>
      </c>
      <c r="N548" s="578">
        <v>1.48</v>
      </c>
      <c r="O548" s="579">
        <v>7.4305555557657499E-2</v>
      </c>
      <c r="P548" s="548"/>
      <c r="Q548" s="548"/>
      <c r="R548" s="548"/>
    </row>
    <row r="549" spans="1:18" s="578" customFormat="1">
      <c r="A549" s="578">
        <v>548</v>
      </c>
      <c r="B549" s="578" t="s">
        <v>96</v>
      </c>
      <c r="C549" s="578">
        <v>4</v>
      </c>
      <c r="D549" s="578">
        <v>0.02</v>
      </c>
      <c r="E549" s="578">
        <v>0.05</v>
      </c>
      <c r="F549" s="546">
        <v>42650.739583333336</v>
      </c>
      <c r="G549" s="578">
        <v>1.47603</v>
      </c>
      <c r="H549" s="546">
        <v>42653.680555555555</v>
      </c>
      <c r="I549" s="578">
        <v>1.4641999999999999</v>
      </c>
      <c r="J549" s="546">
        <v>42654.226388888892</v>
      </c>
      <c r="K549" s="578">
        <v>1.4712000000000001</v>
      </c>
      <c r="L549" s="578">
        <v>118.29999999999927</v>
      </c>
      <c r="M549" s="578">
        <v>70</v>
      </c>
      <c r="N549" s="578">
        <v>8.120000000000001</v>
      </c>
      <c r="O549" s="579">
        <v>1.4868055555562023</v>
      </c>
      <c r="P549" s="548"/>
      <c r="Q549" s="548"/>
      <c r="R549" s="548"/>
    </row>
    <row r="550" spans="1:18" s="578" customFormat="1">
      <c r="A550" s="578">
        <v>549</v>
      </c>
      <c r="B550" s="578" t="s">
        <v>96</v>
      </c>
      <c r="C550" s="578">
        <v>7</v>
      </c>
      <c r="D550" s="578">
        <v>0.28000000000000003</v>
      </c>
      <c r="E550" s="578">
        <v>0.45</v>
      </c>
      <c r="F550" s="546">
        <v>42656.646527777775</v>
      </c>
      <c r="G550" s="578">
        <v>1.4617500000000001</v>
      </c>
      <c r="H550" s="546">
        <v>42661.399305555555</v>
      </c>
      <c r="I550" s="578">
        <v>1.4323999999999999</v>
      </c>
      <c r="J550" s="546">
        <v>42663.614583333336</v>
      </c>
      <c r="K550" s="578">
        <v>1.4409400000000001</v>
      </c>
      <c r="L550" s="578">
        <v>293.50000000000364</v>
      </c>
      <c r="M550" s="578">
        <v>85.400000000003274</v>
      </c>
      <c r="N550" s="578">
        <v>122.92</v>
      </c>
      <c r="O550" s="579">
        <v>4.9680555555605679</v>
      </c>
      <c r="P550" s="548"/>
      <c r="Q550" s="548"/>
      <c r="R550" s="548"/>
    </row>
    <row r="551" spans="1:18" s="578" customFormat="1">
      <c r="A551" s="578">
        <v>550</v>
      </c>
      <c r="B551" s="578" t="s">
        <v>97</v>
      </c>
      <c r="C551" s="578">
        <v>1</v>
      </c>
      <c r="D551" s="578">
        <v>0.01</v>
      </c>
      <c r="E551" s="578">
        <v>0.01</v>
      </c>
      <c r="F551" s="546">
        <v>42661.627083333333</v>
      </c>
      <c r="G551" s="578">
        <v>1.43224</v>
      </c>
      <c r="H551" s="546">
        <v>42661.627083333333</v>
      </c>
      <c r="I551" s="578">
        <v>1.43224</v>
      </c>
      <c r="J551" s="546">
        <v>42661.666666666664</v>
      </c>
      <c r="K551" s="578">
        <v>1.4300999999999999</v>
      </c>
      <c r="L551" s="578">
        <v>0</v>
      </c>
      <c r="M551" s="578">
        <v>21.399999999999636</v>
      </c>
      <c r="N551" s="578">
        <v>1.48</v>
      </c>
      <c r="O551" s="579">
        <v>3.9583333331393078E-2</v>
      </c>
      <c r="P551" s="548"/>
      <c r="Q551" s="548"/>
      <c r="R551" s="548"/>
    </row>
    <row r="552" spans="1:18" s="578" customFormat="1">
      <c r="A552" s="578">
        <v>551</v>
      </c>
      <c r="B552" s="578" t="s">
        <v>97</v>
      </c>
      <c r="C552" s="578">
        <v>3</v>
      </c>
      <c r="D552" s="578">
        <v>0.01</v>
      </c>
      <c r="E552" s="578">
        <v>0.03</v>
      </c>
      <c r="F552" s="546">
        <v>42663.115277777775</v>
      </c>
      <c r="G552" s="578">
        <v>1.4227099999999999</v>
      </c>
      <c r="H552" s="546">
        <v>42663.294444444444</v>
      </c>
      <c r="I552" s="578">
        <v>1.42984</v>
      </c>
      <c r="J552" s="546">
        <v>42664.410416666666</v>
      </c>
      <c r="K552" s="578">
        <v>1.4240299999999999</v>
      </c>
      <c r="L552" s="578">
        <v>71.300000000001091</v>
      </c>
      <c r="M552" s="578">
        <v>58.100000000000364</v>
      </c>
      <c r="N552" s="578">
        <v>4.6500000000000004</v>
      </c>
      <c r="O552" s="579">
        <v>1.2951388888905058</v>
      </c>
      <c r="P552" s="548"/>
      <c r="Q552" s="548"/>
      <c r="R552" s="548"/>
    </row>
    <row r="553" spans="1:18" s="578" customFormat="1">
      <c r="A553" s="578">
        <v>552</v>
      </c>
      <c r="B553" s="578" t="s">
        <v>96</v>
      </c>
      <c r="C553" s="578">
        <v>1</v>
      </c>
      <c r="D553" s="578">
        <v>0.01</v>
      </c>
      <c r="E553" s="578">
        <v>0.01</v>
      </c>
      <c r="F553" s="546">
        <v>42663.658333333333</v>
      </c>
      <c r="G553" s="578">
        <v>1.4292800000000001</v>
      </c>
      <c r="H553" s="546">
        <v>42663.658333333333</v>
      </c>
      <c r="I553" s="578">
        <v>1.4292800000000001</v>
      </c>
      <c r="J553" s="546">
        <v>42663.677777777775</v>
      </c>
      <c r="K553" s="578">
        <v>1.4314199999999999</v>
      </c>
      <c r="L553" s="578">
        <v>0</v>
      </c>
      <c r="M553" s="578">
        <v>21.399999999997817</v>
      </c>
      <c r="N553" s="578">
        <v>1.48</v>
      </c>
      <c r="O553" s="579">
        <v>1.9444444442342501E-2</v>
      </c>
      <c r="P553" s="548"/>
      <c r="Q553" s="548"/>
      <c r="R553" s="548"/>
    </row>
    <row r="554" spans="1:18" s="578" customFormat="1">
      <c r="A554" s="578">
        <v>553</v>
      </c>
      <c r="B554" s="578" t="s">
        <v>97</v>
      </c>
      <c r="C554" s="578">
        <v>2</v>
      </c>
      <c r="D554" s="578">
        <v>0.01</v>
      </c>
      <c r="E554" s="578">
        <v>0.02</v>
      </c>
      <c r="F554" s="546">
        <v>42667.615972222222</v>
      </c>
      <c r="G554" s="578">
        <v>1.42675</v>
      </c>
      <c r="H554" s="546">
        <v>42667.672222222223</v>
      </c>
      <c r="I554" s="578">
        <v>1.4302900000000001</v>
      </c>
      <c r="J554" s="546">
        <v>42668.290277777778</v>
      </c>
      <c r="K554" s="578">
        <v>1.42638</v>
      </c>
      <c r="L554" s="578">
        <v>35.400000000001455</v>
      </c>
      <c r="M554" s="578">
        <v>39.100000000002183</v>
      </c>
      <c r="N554" s="578">
        <v>2.97</v>
      </c>
      <c r="O554" s="579">
        <v>0.67430555555620231</v>
      </c>
      <c r="P554" s="548"/>
      <c r="Q554" s="548"/>
      <c r="R554" s="548"/>
    </row>
    <row r="555" spans="1:18" s="578" customFormat="1">
      <c r="A555" s="578">
        <v>554</v>
      </c>
      <c r="B555" s="578" t="s">
        <v>97</v>
      </c>
      <c r="C555" s="578">
        <v>1</v>
      </c>
      <c r="D555" s="578">
        <v>0.01</v>
      </c>
      <c r="E555" s="578">
        <v>0.01</v>
      </c>
      <c r="F555" s="546">
        <v>42670.708333333336</v>
      </c>
      <c r="G555" s="578">
        <v>1.43669</v>
      </c>
      <c r="H555" s="546">
        <v>42670.708333333336</v>
      </c>
      <c r="I555" s="578">
        <v>1.43669</v>
      </c>
      <c r="J555" s="546">
        <v>42670.738888888889</v>
      </c>
      <c r="K555" s="578">
        <v>1.43455</v>
      </c>
      <c r="L555" s="578">
        <v>0</v>
      </c>
      <c r="M555" s="578">
        <v>21.399999999999636</v>
      </c>
      <c r="N555" s="578">
        <v>1.48</v>
      </c>
      <c r="O555" s="579">
        <v>3.0555555553291924E-2</v>
      </c>
      <c r="P555" s="548"/>
      <c r="Q555" s="548"/>
      <c r="R555" s="548"/>
    </row>
    <row r="556" spans="1:18" s="578" customFormat="1">
      <c r="A556" s="578">
        <v>555</v>
      </c>
      <c r="B556" s="578" t="s">
        <v>97</v>
      </c>
      <c r="C556" s="578">
        <v>1</v>
      </c>
      <c r="D556" s="578">
        <v>0.01</v>
      </c>
      <c r="E556" s="578">
        <v>0.01</v>
      </c>
      <c r="F556" s="546">
        <v>42674.252083333333</v>
      </c>
      <c r="G556" s="578">
        <v>1.44058</v>
      </c>
      <c r="H556" s="546">
        <v>42674.252083333333</v>
      </c>
      <c r="I556" s="578">
        <v>1.44058</v>
      </c>
      <c r="J556" s="546">
        <v>42674.604166666664</v>
      </c>
      <c r="K556" s="578">
        <v>1.4384399999999999</v>
      </c>
      <c r="L556" s="578">
        <v>0</v>
      </c>
      <c r="M556" s="578">
        <v>21.399999999999636</v>
      </c>
      <c r="N556" s="578">
        <v>1.48</v>
      </c>
      <c r="O556" s="579">
        <v>0.35208333333139308</v>
      </c>
      <c r="P556" s="548"/>
      <c r="Q556" s="548"/>
      <c r="R556" s="548"/>
    </row>
    <row r="557" spans="1:18" s="578" customFormat="1">
      <c r="A557" s="578">
        <v>556</v>
      </c>
      <c r="B557" s="578" t="s">
        <v>96</v>
      </c>
      <c r="C557" s="578">
        <v>7</v>
      </c>
      <c r="D557" s="578">
        <v>0.28000000000000003</v>
      </c>
      <c r="E557" s="578">
        <v>0.45</v>
      </c>
      <c r="F557" s="546">
        <v>42678.688194444447</v>
      </c>
      <c r="G557" s="578">
        <v>1.4520200000000001</v>
      </c>
      <c r="H557" s="546">
        <v>42682.790277777778</v>
      </c>
      <c r="I557" s="578">
        <v>1.4238299999999999</v>
      </c>
      <c r="J557" s="546">
        <v>42683.125694444447</v>
      </c>
      <c r="K557" s="578">
        <v>1.43242</v>
      </c>
      <c r="L557" s="578">
        <v>281.90000000000146</v>
      </c>
      <c r="M557" s="578">
        <v>85.900000000001455</v>
      </c>
      <c r="N557" s="578">
        <v>122.82999999999998</v>
      </c>
      <c r="O557" s="579">
        <v>2.4375</v>
      </c>
      <c r="P557" s="548"/>
      <c r="Q557" s="548"/>
      <c r="R557" s="548"/>
    </row>
    <row r="558" spans="1:18" s="578" customFormat="1">
      <c r="A558" s="578">
        <v>557</v>
      </c>
      <c r="B558" s="578" t="s">
        <v>97</v>
      </c>
      <c r="C558" s="578">
        <v>1</v>
      </c>
      <c r="D558" s="578">
        <v>0.01</v>
      </c>
      <c r="E558" s="578">
        <v>0.01</v>
      </c>
      <c r="F558" s="546">
        <v>42683.364583333336</v>
      </c>
      <c r="G558" s="578">
        <v>1.4618800000000001</v>
      </c>
      <c r="H558" s="546">
        <v>42683.364583333336</v>
      </c>
      <c r="I558" s="578">
        <v>1.4618800000000001</v>
      </c>
      <c r="J558" s="546">
        <v>42683.364583333336</v>
      </c>
      <c r="K558" s="578">
        <v>1.45974</v>
      </c>
      <c r="L558" s="578">
        <v>0</v>
      </c>
      <c r="M558" s="578">
        <v>21.400000000001455</v>
      </c>
      <c r="N558" s="578">
        <v>1.48</v>
      </c>
      <c r="O558" s="579">
        <v>0</v>
      </c>
      <c r="P558" s="548"/>
      <c r="Q558" s="548"/>
      <c r="R558" s="548"/>
    </row>
    <row r="559" spans="1:18" s="578" customFormat="1">
      <c r="A559" s="578">
        <v>558</v>
      </c>
      <c r="B559" s="578" t="s">
        <v>96</v>
      </c>
      <c r="C559" s="578">
        <v>1</v>
      </c>
      <c r="D559" s="578">
        <v>0.01</v>
      </c>
      <c r="E559" s="578">
        <v>0.01</v>
      </c>
      <c r="F559" s="546">
        <v>42684.395833333336</v>
      </c>
      <c r="G559" s="578">
        <v>1.4142999999999999</v>
      </c>
      <c r="H559" s="546">
        <v>42684.395833333336</v>
      </c>
      <c r="I559" s="578">
        <v>1.4142999999999999</v>
      </c>
      <c r="J559" s="546">
        <v>42684.401388888888</v>
      </c>
      <c r="K559" s="578">
        <v>1.4164399999999999</v>
      </c>
      <c r="L559" s="578">
        <v>0</v>
      </c>
      <c r="M559" s="578">
        <v>21.400000000001455</v>
      </c>
      <c r="N559" s="578">
        <v>1.48</v>
      </c>
      <c r="O559" s="579">
        <v>5.5555555518367328E-3</v>
      </c>
      <c r="P559" s="548"/>
      <c r="Q559" s="548"/>
      <c r="R559" s="548"/>
    </row>
    <row r="560" spans="1:18" s="578" customFormat="1">
      <c r="A560" s="578">
        <v>559</v>
      </c>
      <c r="B560" s="578" t="s">
        <v>97</v>
      </c>
      <c r="C560" s="578">
        <v>1</v>
      </c>
      <c r="D560" s="578">
        <v>0.01</v>
      </c>
      <c r="E560" s="578">
        <v>0.01</v>
      </c>
      <c r="F560" s="546">
        <v>42684.416666666664</v>
      </c>
      <c r="G560" s="578">
        <v>1.4154199999999999</v>
      </c>
      <c r="H560" s="546">
        <v>42684.416666666664</v>
      </c>
      <c r="I560" s="578">
        <v>1.4154199999999999</v>
      </c>
      <c r="J560" s="546">
        <v>42684.45208333333</v>
      </c>
      <c r="K560" s="578">
        <v>1.4132800000000001</v>
      </c>
      <c r="L560" s="578">
        <v>0</v>
      </c>
      <c r="M560" s="578">
        <v>21.399999999997817</v>
      </c>
      <c r="N560" s="578">
        <v>1.48</v>
      </c>
      <c r="O560" s="579">
        <v>3.5416666665696539E-2</v>
      </c>
      <c r="P560" s="548"/>
      <c r="Q560" s="548"/>
      <c r="R560" s="548"/>
    </row>
    <row r="561" spans="1:18" s="578" customFormat="1">
      <c r="A561" s="578">
        <v>560</v>
      </c>
      <c r="B561" s="578" t="s">
        <v>97</v>
      </c>
      <c r="C561" s="578">
        <v>1</v>
      </c>
      <c r="D561" s="578">
        <v>0.01</v>
      </c>
      <c r="E561" s="578">
        <v>0.01</v>
      </c>
      <c r="F561" s="546">
        <v>42684.469444444447</v>
      </c>
      <c r="G561" s="578">
        <v>1.4117900000000001</v>
      </c>
      <c r="H561" s="546">
        <v>42684.469444444447</v>
      </c>
      <c r="I561" s="578">
        <v>1.4117900000000001</v>
      </c>
      <c r="J561" s="546">
        <v>42684.472916666666</v>
      </c>
      <c r="K561" s="578">
        <v>1.4096500000000001</v>
      </c>
      <c r="L561" s="578">
        <v>0</v>
      </c>
      <c r="M561" s="578">
        <v>21.400000000001455</v>
      </c>
      <c r="N561" s="578">
        <v>1.48</v>
      </c>
      <c r="O561" s="579">
        <v>3.4722222189884633E-3</v>
      </c>
      <c r="P561" s="548"/>
      <c r="Q561" s="548"/>
      <c r="R561" s="548"/>
    </row>
    <row r="562" spans="1:18" s="578" customFormat="1">
      <c r="A562" s="578">
        <v>561</v>
      </c>
      <c r="B562" s="578" t="s">
        <v>97</v>
      </c>
      <c r="C562" s="578">
        <v>2</v>
      </c>
      <c r="D562" s="578">
        <v>0.01</v>
      </c>
      <c r="E562" s="578">
        <v>0.02</v>
      </c>
      <c r="F562" s="546">
        <v>42685.458333333336</v>
      </c>
      <c r="G562" s="578">
        <v>1.43035</v>
      </c>
      <c r="H562" s="546">
        <v>42685.481249999997</v>
      </c>
      <c r="I562" s="578">
        <v>1.4336500000000001</v>
      </c>
      <c r="J562" s="546">
        <v>42685.580555555556</v>
      </c>
      <c r="K562" s="578">
        <v>1.4298599999999999</v>
      </c>
      <c r="L562" s="578">
        <v>33</v>
      </c>
      <c r="M562" s="578">
        <v>37.900000000001455</v>
      </c>
      <c r="N562" s="578">
        <v>2.95</v>
      </c>
      <c r="O562" s="579">
        <v>0.12222222222044365</v>
      </c>
      <c r="P562" s="548"/>
      <c r="Q562" s="548"/>
      <c r="R562" s="548"/>
    </row>
    <row r="563" spans="1:18" s="578" customFormat="1">
      <c r="A563" s="578">
        <v>562</v>
      </c>
      <c r="B563" s="578" t="s">
        <v>96</v>
      </c>
      <c r="C563" s="578">
        <v>2</v>
      </c>
      <c r="D563" s="578">
        <v>0.01</v>
      </c>
      <c r="E563" s="578">
        <v>0.02</v>
      </c>
      <c r="F563" s="546">
        <v>42685.511111111111</v>
      </c>
      <c r="G563" s="578">
        <v>1.43537</v>
      </c>
      <c r="H563" s="546">
        <v>42685.563888888886</v>
      </c>
      <c r="I563" s="578">
        <v>1.43204</v>
      </c>
      <c r="J563" s="546">
        <v>42685.595833333333</v>
      </c>
      <c r="K563" s="578">
        <v>1.43584</v>
      </c>
      <c r="L563" s="578">
        <v>33.300000000001091</v>
      </c>
      <c r="M563" s="578">
        <v>38</v>
      </c>
      <c r="N563" s="578">
        <v>2.9400000000000004</v>
      </c>
      <c r="O563" s="579">
        <v>8.4722222221898846E-2</v>
      </c>
      <c r="P563" s="548"/>
      <c r="Q563" s="548"/>
      <c r="R563" s="548"/>
    </row>
    <row r="564" spans="1:18" s="578" customFormat="1">
      <c r="A564" s="578">
        <v>563</v>
      </c>
      <c r="B564" s="578" t="s">
        <v>97</v>
      </c>
      <c r="C564" s="578">
        <v>1</v>
      </c>
      <c r="D564" s="578">
        <v>0.01</v>
      </c>
      <c r="E564" s="578">
        <v>0.01</v>
      </c>
      <c r="F564" s="546">
        <v>42685.729861111111</v>
      </c>
      <c r="G564" s="578">
        <v>1.43998</v>
      </c>
      <c r="H564" s="546">
        <v>42685.729861111111</v>
      </c>
      <c r="I564" s="578">
        <v>1.43998</v>
      </c>
      <c r="J564" s="546">
        <v>42685.738194444442</v>
      </c>
      <c r="K564" s="578">
        <v>1.43784</v>
      </c>
      <c r="L564" s="578">
        <v>0</v>
      </c>
      <c r="M564" s="578">
        <v>21.400000000001455</v>
      </c>
      <c r="N564" s="578">
        <v>1.48</v>
      </c>
      <c r="O564" s="579">
        <v>8.333333331393078E-3</v>
      </c>
      <c r="P564" s="548"/>
      <c r="Q564" s="548"/>
      <c r="R564" s="548"/>
    </row>
    <row r="565" spans="1:18" s="578" customFormat="1">
      <c r="A565" s="578">
        <v>564</v>
      </c>
      <c r="B565" s="578" t="s">
        <v>97</v>
      </c>
      <c r="C565" s="578">
        <v>1</v>
      </c>
      <c r="D565" s="578">
        <v>0.01</v>
      </c>
      <c r="E565" s="578">
        <v>0.01</v>
      </c>
      <c r="F565" s="546">
        <v>42685.740277777775</v>
      </c>
      <c r="G565" s="578">
        <v>1.4360999999999999</v>
      </c>
      <c r="H565" s="546">
        <v>42685.740277777775</v>
      </c>
      <c r="I565" s="578">
        <v>1.4360999999999999</v>
      </c>
      <c r="J565" s="546">
        <v>42685.74722222222</v>
      </c>
      <c r="K565" s="578">
        <v>1.4339599999999999</v>
      </c>
      <c r="L565" s="578">
        <v>0</v>
      </c>
      <c r="M565" s="578">
        <v>21.400000000001455</v>
      </c>
      <c r="N565" s="578">
        <v>1.48</v>
      </c>
      <c r="O565" s="579">
        <v>6.9444444452528842E-3</v>
      </c>
      <c r="P565" s="548"/>
      <c r="Q565" s="548"/>
      <c r="R565" s="548"/>
    </row>
    <row r="566" spans="1:18" s="578" customFormat="1">
      <c r="A566" s="578">
        <v>565</v>
      </c>
      <c r="B566" s="578" t="s">
        <v>97</v>
      </c>
      <c r="C566" s="578">
        <v>2</v>
      </c>
      <c r="D566" s="578">
        <v>0.01</v>
      </c>
      <c r="E566" s="578">
        <v>0.02</v>
      </c>
      <c r="F566" s="546">
        <v>42685.771527777775</v>
      </c>
      <c r="G566" s="578">
        <v>1.4342200000000001</v>
      </c>
      <c r="H566" s="546">
        <v>42685.79583333333</v>
      </c>
      <c r="I566" s="578">
        <v>1.43754</v>
      </c>
      <c r="J566" s="546">
        <v>42688.006944444445</v>
      </c>
      <c r="K566" s="578">
        <v>1.43374</v>
      </c>
      <c r="L566" s="578">
        <v>33.199999999998909</v>
      </c>
      <c r="M566" s="578">
        <v>38</v>
      </c>
      <c r="N566" s="578">
        <v>2.95</v>
      </c>
      <c r="O566" s="579">
        <v>0.23541666667006211</v>
      </c>
      <c r="P566" s="548"/>
      <c r="Q566" s="548"/>
      <c r="R566" s="548"/>
    </row>
    <row r="567" spans="1:18" s="578" customFormat="1">
      <c r="A567" s="578">
        <v>566</v>
      </c>
      <c r="B567" s="578" t="s">
        <v>97</v>
      </c>
      <c r="C567" s="578">
        <v>2</v>
      </c>
      <c r="D567" s="578">
        <v>0.01</v>
      </c>
      <c r="E567" s="578">
        <v>0.02</v>
      </c>
      <c r="F567" s="546">
        <v>42688.395833333336</v>
      </c>
      <c r="G567" s="578">
        <v>1.4253</v>
      </c>
      <c r="H567" s="546">
        <v>42688.51458333333</v>
      </c>
      <c r="I567" s="578">
        <v>1.4299900000000001</v>
      </c>
      <c r="J567" s="546">
        <v>42688.613194444442</v>
      </c>
      <c r="K567" s="578">
        <v>1.4255100000000001</v>
      </c>
      <c r="L567" s="578">
        <v>46.900000000001455</v>
      </c>
      <c r="M567" s="578">
        <v>44.800000000001091</v>
      </c>
      <c r="N567" s="578">
        <v>2.96</v>
      </c>
      <c r="O567" s="579">
        <v>0.21736111110658385</v>
      </c>
      <c r="P567" s="548"/>
      <c r="Q567" s="548"/>
      <c r="R567" s="548"/>
    </row>
    <row r="568" spans="1:18" s="578" customFormat="1">
      <c r="A568" s="578">
        <v>567</v>
      </c>
      <c r="B568" s="578" t="s">
        <v>97</v>
      </c>
      <c r="C568" s="578">
        <v>1</v>
      </c>
      <c r="D568" s="578">
        <v>0.01</v>
      </c>
      <c r="E568" s="578">
        <v>0.01</v>
      </c>
      <c r="F568" s="546">
        <v>42689.677083333336</v>
      </c>
      <c r="G568" s="578">
        <v>1.42164</v>
      </c>
      <c r="H568" s="546">
        <v>42689.677083333336</v>
      </c>
      <c r="I568" s="578">
        <v>1.42164</v>
      </c>
      <c r="J568" s="546">
        <v>42689.873611111114</v>
      </c>
      <c r="K568" s="578">
        <v>1.4195</v>
      </c>
      <c r="L568" s="578">
        <v>0</v>
      </c>
      <c r="M568" s="578">
        <v>21.399999999999636</v>
      </c>
      <c r="N568" s="578">
        <v>1.48</v>
      </c>
      <c r="O568" s="579">
        <v>0.19652777777810115</v>
      </c>
      <c r="P568" s="548"/>
      <c r="Q568" s="548"/>
      <c r="R568" s="548"/>
    </row>
    <row r="569" spans="1:18" s="578" customFormat="1">
      <c r="A569" s="578">
        <v>568</v>
      </c>
      <c r="B569" s="578" t="s">
        <v>97</v>
      </c>
      <c r="C569" s="578">
        <v>1</v>
      </c>
      <c r="D569" s="578">
        <v>0.01</v>
      </c>
      <c r="E569" s="578">
        <v>0.01</v>
      </c>
      <c r="F569" s="546">
        <v>42690.583333333336</v>
      </c>
      <c r="G569" s="578">
        <v>1.43228</v>
      </c>
      <c r="H569" s="546">
        <v>42690.583333333336</v>
      </c>
      <c r="I569" s="578">
        <v>1.43228</v>
      </c>
      <c r="J569" s="546">
        <v>42690.69027777778</v>
      </c>
      <c r="K569" s="578">
        <v>1.43014</v>
      </c>
      <c r="L569" s="578">
        <v>0</v>
      </c>
      <c r="M569" s="578">
        <v>21.399999999999636</v>
      </c>
      <c r="N569" s="578">
        <v>1.48</v>
      </c>
      <c r="O569" s="579">
        <v>0.10694444444379769</v>
      </c>
      <c r="P569" s="548"/>
      <c r="Q569" s="548"/>
      <c r="R569" s="548"/>
    </row>
    <row r="570" spans="1:18" s="578" customFormat="1">
      <c r="A570" s="578">
        <v>569</v>
      </c>
      <c r="B570" s="578" t="s">
        <v>97</v>
      </c>
      <c r="C570" s="578">
        <v>1</v>
      </c>
      <c r="D570" s="578">
        <v>0.01</v>
      </c>
      <c r="E570" s="578">
        <v>0.01</v>
      </c>
      <c r="F570" s="546">
        <v>42691.094444444447</v>
      </c>
      <c r="G570" s="578">
        <v>1.4314100000000001</v>
      </c>
      <c r="H570" s="546">
        <v>42691.094444444447</v>
      </c>
      <c r="I570" s="578">
        <v>1.4314100000000001</v>
      </c>
      <c r="J570" s="546">
        <v>42691.311805555553</v>
      </c>
      <c r="K570" s="578">
        <v>1.42927</v>
      </c>
      <c r="L570" s="578">
        <v>0</v>
      </c>
      <c r="M570" s="578">
        <v>21.399999999999636</v>
      </c>
      <c r="N570" s="578">
        <v>1.48</v>
      </c>
      <c r="O570" s="579">
        <v>0.21736111110658385</v>
      </c>
      <c r="P570" s="548"/>
      <c r="Q570" s="548"/>
      <c r="R570" s="548"/>
    </row>
    <row r="571" spans="1:18" s="578" customFormat="1">
      <c r="A571" s="578">
        <v>570</v>
      </c>
      <c r="B571" s="578" t="s">
        <v>96</v>
      </c>
      <c r="C571" s="578">
        <v>2</v>
      </c>
      <c r="D571" s="578">
        <v>0.01</v>
      </c>
      <c r="E571" s="578">
        <v>0.02</v>
      </c>
      <c r="F571" s="546">
        <v>42691.814583333333</v>
      </c>
      <c r="G571" s="578">
        <v>1.4350799999999999</v>
      </c>
      <c r="H571" s="546">
        <v>42692.114583333336</v>
      </c>
      <c r="I571" s="578">
        <v>1.4317800000000001</v>
      </c>
      <c r="J571" s="546">
        <v>42692.154166666667</v>
      </c>
      <c r="K571" s="578">
        <v>1.43557</v>
      </c>
      <c r="L571" s="578">
        <v>32.999999999998181</v>
      </c>
      <c r="M571" s="578">
        <v>37.899999999999636</v>
      </c>
      <c r="N571" s="578">
        <v>2.95</v>
      </c>
      <c r="O571" s="579">
        <v>0.33958333333430346</v>
      </c>
      <c r="P571" s="548"/>
      <c r="Q571" s="548"/>
      <c r="R571" s="548"/>
    </row>
    <row r="572" spans="1:18" s="578" customFormat="1">
      <c r="A572" s="578">
        <v>571</v>
      </c>
      <c r="B572" s="578" t="s">
        <v>97</v>
      </c>
      <c r="C572" s="578">
        <v>5</v>
      </c>
      <c r="D572" s="578">
        <v>0.04</v>
      </c>
      <c r="E572" s="578">
        <v>0.09</v>
      </c>
      <c r="F572" s="546">
        <v>42692.291666666664</v>
      </c>
      <c r="G572" s="578">
        <v>1.4324600000000001</v>
      </c>
      <c r="H572" s="546">
        <v>42695.205555555556</v>
      </c>
      <c r="I572" s="578">
        <v>1.4485300000000001</v>
      </c>
      <c r="J572" s="546">
        <v>42695.773611111108</v>
      </c>
      <c r="K572" s="578">
        <v>1.44051</v>
      </c>
      <c r="L572" s="578">
        <v>160.70000000000073</v>
      </c>
      <c r="M572" s="578">
        <v>80.200000000000728</v>
      </c>
      <c r="N572" s="578">
        <v>17.900000000000002</v>
      </c>
      <c r="O572" s="579">
        <v>1.4819444444437977</v>
      </c>
      <c r="P572" s="548"/>
      <c r="Q572" s="548"/>
      <c r="R572" s="548"/>
    </row>
    <row r="573" spans="1:18" s="578" customFormat="1">
      <c r="A573" s="578">
        <v>572</v>
      </c>
      <c r="B573" s="578" t="s">
        <v>96</v>
      </c>
      <c r="C573" s="578">
        <v>1</v>
      </c>
      <c r="D573" s="578">
        <v>0.01</v>
      </c>
      <c r="E573" s="578">
        <v>0.01</v>
      </c>
      <c r="F573" s="546">
        <v>42697.730555555558</v>
      </c>
      <c r="G573" s="578">
        <v>1.42943</v>
      </c>
      <c r="H573" s="546">
        <v>42697.730555555558</v>
      </c>
      <c r="I573" s="578">
        <v>1.42943</v>
      </c>
      <c r="J573" s="546">
        <v>42698.422222222223</v>
      </c>
      <c r="K573" s="578">
        <v>1.43157</v>
      </c>
      <c r="L573" s="578">
        <v>0</v>
      </c>
      <c r="M573" s="578">
        <v>21.400000000001455</v>
      </c>
      <c r="N573" s="578">
        <v>1.48</v>
      </c>
      <c r="O573" s="579">
        <v>0.69166666666569654</v>
      </c>
      <c r="P573" s="548"/>
      <c r="Q573" s="548"/>
      <c r="R573" s="548"/>
    </row>
    <row r="574" spans="1:18" s="578" customFormat="1">
      <c r="A574" s="578">
        <v>573</v>
      </c>
      <c r="B574" s="578" t="s">
        <v>97</v>
      </c>
      <c r="C574" s="578">
        <v>1</v>
      </c>
      <c r="D574" s="578">
        <v>0.01</v>
      </c>
      <c r="E574" s="578">
        <v>0.01</v>
      </c>
      <c r="F574" s="546">
        <v>42698.583333333336</v>
      </c>
      <c r="G574" s="578">
        <v>1.4275599999999999</v>
      </c>
      <c r="H574" s="546">
        <v>42698.583333333336</v>
      </c>
      <c r="I574" s="578">
        <v>1.4275599999999999</v>
      </c>
      <c r="J574" s="546">
        <v>42698.609027777777</v>
      </c>
      <c r="K574" s="578">
        <v>1.4254199999999999</v>
      </c>
      <c r="L574" s="578">
        <v>0</v>
      </c>
      <c r="M574" s="578">
        <v>21.399999999999636</v>
      </c>
      <c r="N574" s="578">
        <v>1.48</v>
      </c>
      <c r="O574" s="579">
        <v>2.569444444088731E-2</v>
      </c>
      <c r="P574" s="548"/>
      <c r="Q574" s="548"/>
      <c r="R574" s="548"/>
    </row>
    <row r="575" spans="1:18" s="578" customFormat="1">
      <c r="A575" s="578">
        <v>574</v>
      </c>
      <c r="B575" s="578" t="s">
        <v>96</v>
      </c>
      <c r="C575" s="578">
        <v>1</v>
      </c>
      <c r="D575" s="578">
        <v>0.01</v>
      </c>
      <c r="E575" s="578">
        <v>0.01</v>
      </c>
      <c r="F575" s="546">
        <v>42703.656944444447</v>
      </c>
      <c r="G575" s="578">
        <v>1.42242</v>
      </c>
      <c r="H575" s="546">
        <v>42703.656944444447</v>
      </c>
      <c r="I575" s="578">
        <v>1.42242</v>
      </c>
      <c r="J575" s="546">
        <v>42704.410416666666</v>
      </c>
      <c r="K575" s="578">
        <v>1.42456</v>
      </c>
      <c r="L575" s="578">
        <v>0</v>
      </c>
      <c r="M575" s="578">
        <v>21.399999999999636</v>
      </c>
      <c r="N575" s="578">
        <v>1.48</v>
      </c>
      <c r="O575" s="579">
        <v>0.75347222221898846</v>
      </c>
      <c r="P575" s="548"/>
      <c r="Q575" s="548"/>
      <c r="R575" s="548"/>
    </row>
    <row r="576" spans="1:18" s="578" customFormat="1">
      <c r="A576" s="578">
        <v>575</v>
      </c>
      <c r="B576" s="578" t="s">
        <v>96</v>
      </c>
      <c r="C576" s="578">
        <v>2</v>
      </c>
      <c r="D576" s="578">
        <v>0.01</v>
      </c>
      <c r="E576" s="578">
        <v>0.02</v>
      </c>
      <c r="F576" s="546">
        <v>42705.489583333336</v>
      </c>
      <c r="G576" s="578">
        <v>1.43865</v>
      </c>
      <c r="H576" s="546">
        <v>42705.62777777778</v>
      </c>
      <c r="I576" s="578">
        <v>1.43533</v>
      </c>
      <c r="J576" s="546">
        <v>42706.183333333334</v>
      </c>
      <c r="K576" s="578">
        <v>1.43913</v>
      </c>
      <c r="L576" s="578">
        <v>33.200000000000728</v>
      </c>
      <c r="M576" s="578">
        <v>38.000000000001819</v>
      </c>
      <c r="N576" s="578">
        <v>2.95</v>
      </c>
      <c r="O576" s="579">
        <v>0.69374999999854481</v>
      </c>
      <c r="P576" s="548"/>
      <c r="Q576" s="548"/>
      <c r="R576" s="548"/>
    </row>
    <row r="577" spans="1:18" s="578" customFormat="1">
      <c r="A577" s="578">
        <v>576</v>
      </c>
      <c r="B577" s="578" t="s">
        <v>96</v>
      </c>
      <c r="C577" s="578">
        <v>1</v>
      </c>
      <c r="D577" s="578">
        <v>0.01</v>
      </c>
      <c r="E577" s="578">
        <v>0.01</v>
      </c>
      <c r="F577" s="546">
        <v>42709.385416666664</v>
      </c>
      <c r="G577" s="578">
        <v>1.4277500000000001</v>
      </c>
      <c r="H577" s="546">
        <v>42709.385416666664</v>
      </c>
      <c r="I577" s="578">
        <v>1.4277500000000001</v>
      </c>
      <c r="J577" s="546">
        <v>42709.393750000003</v>
      </c>
      <c r="K577" s="578">
        <v>1.4298900000000001</v>
      </c>
      <c r="L577" s="578">
        <v>0</v>
      </c>
      <c r="M577" s="578">
        <v>21.400000000001455</v>
      </c>
      <c r="N577" s="578">
        <v>1.48</v>
      </c>
      <c r="O577" s="579">
        <v>8.3333333386690356E-3</v>
      </c>
      <c r="P577" s="548"/>
      <c r="Q577" s="548"/>
      <c r="R577" s="548"/>
    </row>
    <row r="578" spans="1:18" s="578" customFormat="1">
      <c r="A578" s="578">
        <v>577</v>
      </c>
      <c r="B578" s="578" t="s">
        <v>96</v>
      </c>
      <c r="C578" s="578">
        <v>2</v>
      </c>
      <c r="D578" s="578">
        <v>0.01</v>
      </c>
      <c r="E578" s="578">
        <v>0.02</v>
      </c>
      <c r="F578" s="546">
        <v>42709.658333333333</v>
      </c>
      <c r="G578" s="578">
        <v>1.44058</v>
      </c>
      <c r="H578" s="546">
        <v>42709.718055555553</v>
      </c>
      <c r="I578" s="578">
        <v>1.4351700000000001</v>
      </c>
      <c r="J578" s="546">
        <v>42709.805555555555</v>
      </c>
      <c r="K578" s="578">
        <v>1.44001</v>
      </c>
      <c r="L578" s="578">
        <v>54.099999999998545</v>
      </c>
      <c r="M578" s="578">
        <v>48.399999999999636</v>
      </c>
      <c r="N578" s="578">
        <v>2.95</v>
      </c>
      <c r="O578" s="579">
        <v>0.14722222222189885</v>
      </c>
      <c r="P578" s="548"/>
      <c r="Q578" s="548"/>
      <c r="R578" s="548"/>
    </row>
    <row r="579" spans="1:18" s="578" customFormat="1">
      <c r="A579" s="578">
        <v>578</v>
      </c>
      <c r="B579" s="578" t="s">
        <v>96</v>
      </c>
      <c r="C579" s="578">
        <v>1</v>
      </c>
      <c r="D579" s="578">
        <v>0.01</v>
      </c>
      <c r="E579" s="578">
        <v>0.01</v>
      </c>
      <c r="F579" s="546">
        <v>42710.063888888886</v>
      </c>
      <c r="G579" s="578">
        <v>1.4403699999999999</v>
      </c>
      <c r="H579" s="546">
        <v>42710.063888888886</v>
      </c>
      <c r="I579" s="578">
        <v>1.4403699999999999</v>
      </c>
      <c r="J579" s="546">
        <v>42710.084722222222</v>
      </c>
      <c r="K579" s="578">
        <v>1.44251</v>
      </c>
      <c r="L579" s="578">
        <v>0</v>
      </c>
      <c r="M579" s="578">
        <v>21.400000000001455</v>
      </c>
      <c r="N579" s="578">
        <v>1.48</v>
      </c>
      <c r="O579" s="579">
        <v>2.0833333335758653E-2</v>
      </c>
      <c r="P579" s="548"/>
      <c r="Q579" s="548"/>
      <c r="R579" s="548"/>
    </row>
    <row r="580" spans="1:18" s="578" customFormat="1">
      <c r="A580" s="578">
        <v>579</v>
      </c>
      <c r="B580" s="578" t="s">
        <v>97</v>
      </c>
      <c r="C580" s="578">
        <v>2</v>
      </c>
      <c r="D580" s="578">
        <v>0.01</v>
      </c>
      <c r="E580" s="578">
        <v>0.02</v>
      </c>
      <c r="F580" s="546">
        <v>42716.709027777775</v>
      </c>
      <c r="G580" s="578">
        <v>1.4145399999999999</v>
      </c>
      <c r="H580" s="546">
        <v>42716.779861111114</v>
      </c>
      <c r="I580" s="578">
        <v>1.41971</v>
      </c>
      <c r="J580" s="546">
        <v>42717.599305555559</v>
      </c>
      <c r="K580" s="578">
        <v>1.41499</v>
      </c>
      <c r="L580" s="578">
        <v>51.700000000000728</v>
      </c>
      <c r="M580" s="578">
        <v>47.200000000000728</v>
      </c>
      <c r="N580" s="578">
        <v>2.96</v>
      </c>
      <c r="O580" s="579">
        <v>0.89027777778392192</v>
      </c>
      <c r="P580" s="548"/>
      <c r="Q580" s="548"/>
      <c r="R580" s="548"/>
    </row>
    <row r="581" spans="1:18" s="578" customFormat="1">
      <c r="A581" s="578">
        <v>580</v>
      </c>
      <c r="B581" s="578" t="s">
        <v>96</v>
      </c>
      <c r="C581" s="578">
        <v>1</v>
      </c>
      <c r="D581" s="578">
        <v>0.01</v>
      </c>
      <c r="E581" s="578">
        <v>0.01</v>
      </c>
      <c r="F581" s="546">
        <v>42718.688194444447</v>
      </c>
      <c r="G581" s="578">
        <v>1.41876</v>
      </c>
      <c r="H581" s="546">
        <v>42718.688194444447</v>
      </c>
      <c r="I581" s="578">
        <v>1.41876</v>
      </c>
      <c r="J581" s="546">
        <v>42718.871527777781</v>
      </c>
      <c r="K581" s="578">
        <v>1.4209000000000001</v>
      </c>
      <c r="L581" s="578">
        <v>0</v>
      </c>
      <c r="M581" s="578">
        <v>21.399999999999636</v>
      </c>
      <c r="N581" s="578">
        <v>1.48</v>
      </c>
      <c r="O581" s="579">
        <v>0.18333333333430346</v>
      </c>
      <c r="P581" s="548"/>
      <c r="Q581" s="548"/>
      <c r="R581" s="548"/>
    </row>
    <row r="582" spans="1:18" s="578" customFormat="1">
      <c r="A582" s="578">
        <v>581</v>
      </c>
      <c r="B582" s="578" t="s">
        <v>97</v>
      </c>
      <c r="C582" s="578">
        <v>2</v>
      </c>
      <c r="D582" s="578">
        <v>0.01</v>
      </c>
      <c r="E582" s="578">
        <v>0.02</v>
      </c>
      <c r="F582" s="546">
        <v>42718.709027777775</v>
      </c>
      <c r="G582" s="578">
        <v>1.41605</v>
      </c>
      <c r="H582" s="546">
        <v>42718.772222222222</v>
      </c>
      <c r="I582" s="578">
        <v>1.41943</v>
      </c>
      <c r="J582" s="546">
        <v>42718.833333333336</v>
      </c>
      <c r="K582" s="578">
        <v>1.4156</v>
      </c>
      <c r="L582" s="578">
        <v>33.799999999999272</v>
      </c>
      <c r="M582" s="578">
        <v>38.299999999999272</v>
      </c>
      <c r="N582" s="578">
        <v>2.96</v>
      </c>
      <c r="O582" s="579">
        <v>0.12430555556056788</v>
      </c>
      <c r="P582" s="548"/>
      <c r="Q582" s="548"/>
      <c r="R582" s="548"/>
    </row>
    <row r="583" spans="1:18" s="578" customFormat="1">
      <c r="A583" s="578">
        <v>582</v>
      </c>
      <c r="B583" s="578" t="s">
        <v>96</v>
      </c>
      <c r="C583" s="578">
        <v>2</v>
      </c>
      <c r="D583" s="578">
        <v>0.01</v>
      </c>
      <c r="E583" s="578">
        <v>0.02</v>
      </c>
      <c r="F583" s="546">
        <v>42762.407638888886</v>
      </c>
      <c r="G583" s="578">
        <v>1.42076</v>
      </c>
      <c r="H583" s="546">
        <v>42762.55972222222</v>
      </c>
      <c r="I583" s="578">
        <v>1.41743</v>
      </c>
      <c r="J583" s="546">
        <v>42765.120138888888</v>
      </c>
      <c r="K583" s="578">
        <v>1.42123</v>
      </c>
      <c r="L583" s="578">
        <v>33.300000000001091</v>
      </c>
      <c r="M583" s="578">
        <v>38</v>
      </c>
      <c r="N583" s="578">
        <v>2.96</v>
      </c>
      <c r="O583" s="579">
        <v>0.71250000000145519</v>
      </c>
      <c r="P583" s="548"/>
      <c r="Q583" s="548"/>
      <c r="R583" s="548"/>
    </row>
    <row r="584" spans="1:18" s="578" customFormat="1">
      <c r="A584" s="578">
        <v>583</v>
      </c>
      <c r="B584" s="578" t="s">
        <v>96</v>
      </c>
      <c r="C584" s="578">
        <v>1</v>
      </c>
      <c r="D584" s="578">
        <v>0.01</v>
      </c>
      <c r="E584" s="578">
        <v>0.01</v>
      </c>
      <c r="F584" s="546">
        <v>42766.459027777775</v>
      </c>
      <c r="G584" s="578">
        <v>1.4181600000000001</v>
      </c>
      <c r="H584" s="546">
        <v>42766.459027777775</v>
      </c>
      <c r="I584" s="578">
        <v>1.4181600000000001</v>
      </c>
      <c r="J584" s="546">
        <v>42766.527777777781</v>
      </c>
      <c r="K584" s="578">
        <v>1.4202999999999999</v>
      </c>
      <c r="L584" s="578">
        <v>0</v>
      </c>
      <c r="M584" s="578">
        <v>21.399999999997817</v>
      </c>
      <c r="N584" s="578">
        <v>1.48</v>
      </c>
      <c r="O584" s="579">
        <v>6.8750000005820766E-2</v>
      </c>
      <c r="P584" s="548"/>
      <c r="Q584" s="548"/>
      <c r="R584" s="548"/>
    </row>
    <row r="585" spans="1:18" s="578" customFormat="1">
      <c r="A585" s="578">
        <v>584</v>
      </c>
      <c r="B585" s="578" t="s">
        <v>96</v>
      </c>
      <c r="C585" s="578">
        <v>4</v>
      </c>
      <c r="D585" s="578">
        <v>0.02</v>
      </c>
      <c r="E585" s="578">
        <v>0.05</v>
      </c>
      <c r="F585" s="546">
        <v>42779.697916666664</v>
      </c>
      <c r="G585" s="578">
        <v>1.3888</v>
      </c>
      <c r="H585" s="546">
        <v>42781.377083333333</v>
      </c>
      <c r="I585" s="578">
        <v>1.37738</v>
      </c>
      <c r="J585" s="546">
        <v>42782.685416666667</v>
      </c>
      <c r="K585" s="578">
        <v>1.38428</v>
      </c>
      <c r="L585" s="578">
        <v>114.19999999999891</v>
      </c>
      <c r="M585" s="578">
        <v>68.999999999998181</v>
      </c>
      <c r="N585" s="578">
        <v>8.1</v>
      </c>
      <c r="O585" s="579">
        <v>2.9875000000029104</v>
      </c>
      <c r="P585" s="548"/>
      <c r="Q585" s="548"/>
      <c r="R585" s="548"/>
    </row>
    <row r="586" spans="1:18" s="578" customFormat="1">
      <c r="A586" s="578">
        <v>585</v>
      </c>
      <c r="B586" s="578" t="s">
        <v>96</v>
      </c>
      <c r="C586" s="578">
        <v>2</v>
      </c>
      <c r="D586" s="578">
        <v>0.01</v>
      </c>
      <c r="E586" s="578">
        <v>0.02</v>
      </c>
      <c r="F586" s="546">
        <v>42789.385416666664</v>
      </c>
      <c r="G586" s="578">
        <v>1.37259</v>
      </c>
      <c r="H586" s="546">
        <v>42789.53402777778</v>
      </c>
      <c r="I586" s="578">
        <v>1.3692800000000001</v>
      </c>
      <c r="J586" s="546">
        <v>42790.104861111111</v>
      </c>
      <c r="K586" s="578">
        <v>1.37307</v>
      </c>
      <c r="L586" s="578">
        <v>33.099999999998545</v>
      </c>
      <c r="M586" s="578">
        <v>37.899999999999636</v>
      </c>
      <c r="N586" s="578">
        <v>2.96</v>
      </c>
      <c r="O586" s="579">
        <v>0.71944444444670808</v>
      </c>
      <c r="P586" s="548"/>
      <c r="Q586" s="548"/>
      <c r="R586" s="548"/>
    </row>
    <row r="587" spans="1:18" s="578" customFormat="1">
      <c r="A587" s="578">
        <v>586</v>
      </c>
      <c r="B587" s="578" t="s">
        <v>96</v>
      </c>
      <c r="C587" s="578">
        <v>7</v>
      </c>
      <c r="D587" s="578">
        <v>0.28000000000000003</v>
      </c>
      <c r="E587" s="578">
        <v>0.45</v>
      </c>
      <c r="F587" s="546">
        <v>42804.740277777775</v>
      </c>
      <c r="G587" s="578">
        <v>1.41801</v>
      </c>
      <c r="H587" s="546">
        <v>42809.895833333336</v>
      </c>
      <c r="I587" s="578">
        <v>1.3903700000000001</v>
      </c>
      <c r="J587" s="546">
        <v>42810.724999999999</v>
      </c>
      <c r="K587" s="578">
        <v>1.3987700000000001</v>
      </c>
      <c r="L587" s="578">
        <v>276.39999999999964</v>
      </c>
      <c r="M587" s="578">
        <v>84</v>
      </c>
      <c r="N587" s="578">
        <v>122.92000000000002</v>
      </c>
      <c r="O587" s="579">
        <v>3.984722222223354</v>
      </c>
      <c r="P587" s="548"/>
      <c r="Q587" s="548"/>
      <c r="R587" s="548"/>
    </row>
    <row r="588" spans="1:18" s="578" customFormat="1">
      <c r="A588" s="578">
        <v>587</v>
      </c>
      <c r="B588" s="578" t="s">
        <v>96</v>
      </c>
      <c r="C588" s="578">
        <v>1</v>
      </c>
      <c r="D588" s="578">
        <v>0.01</v>
      </c>
      <c r="E588" s="578">
        <v>0.01</v>
      </c>
      <c r="F588" s="546">
        <v>42810.865277777775</v>
      </c>
      <c r="G588" s="578">
        <v>1.3992</v>
      </c>
      <c r="H588" s="546">
        <v>42810.865277777775</v>
      </c>
      <c r="I588" s="578">
        <v>1.3992</v>
      </c>
      <c r="J588" s="546">
        <v>42810.872916666667</v>
      </c>
      <c r="K588" s="578">
        <v>1.40134</v>
      </c>
      <c r="L588" s="578">
        <v>0</v>
      </c>
      <c r="M588" s="578">
        <v>21.399999999999636</v>
      </c>
      <c r="N588" s="578">
        <v>1.48</v>
      </c>
      <c r="O588" s="579">
        <v>7.6388888919609599E-3</v>
      </c>
      <c r="P588" s="548"/>
      <c r="Q588" s="548"/>
      <c r="R588" s="548"/>
    </row>
    <row r="589" spans="1:18" s="578" customFormat="1">
      <c r="A589" s="578">
        <v>588</v>
      </c>
      <c r="B589" s="578" t="s">
        <v>96</v>
      </c>
      <c r="C589" s="578">
        <v>3</v>
      </c>
      <c r="D589" s="578">
        <v>0.01</v>
      </c>
      <c r="E589" s="578">
        <v>0.03</v>
      </c>
      <c r="F589" s="546">
        <v>42811.750694444447</v>
      </c>
      <c r="G589" s="578">
        <v>1.3974299999999999</v>
      </c>
      <c r="H589" s="546">
        <v>42814.759722222225</v>
      </c>
      <c r="I589" s="578">
        <v>1.3904799999999999</v>
      </c>
      <c r="J589" s="546">
        <v>42815.218055555553</v>
      </c>
      <c r="K589" s="578">
        <v>1.39625</v>
      </c>
      <c r="L589" s="578">
        <v>69.5</v>
      </c>
      <c r="M589" s="578">
        <v>57.700000000000728</v>
      </c>
      <c r="N589" s="578">
        <v>4.6500000000000004</v>
      </c>
      <c r="O589" s="579">
        <v>1.4673611111065838</v>
      </c>
      <c r="P589" s="548"/>
      <c r="Q589" s="548"/>
      <c r="R589" s="548"/>
    </row>
    <row r="590" spans="1:18" s="578" customFormat="1">
      <c r="A590" s="578">
        <v>589</v>
      </c>
      <c r="B590" s="578" t="s">
        <v>96</v>
      </c>
      <c r="C590" s="578">
        <v>2</v>
      </c>
      <c r="D590" s="578">
        <v>0.01</v>
      </c>
      <c r="E590" s="578">
        <v>0.02</v>
      </c>
      <c r="F590" s="546">
        <v>42816.147916666669</v>
      </c>
      <c r="G590" s="578">
        <v>1.4107700000000001</v>
      </c>
      <c r="H590" s="546">
        <v>42816.40625</v>
      </c>
      <c r="I590" s="578">
        <v>1.4074599999999999</v>
      </c>
      <c r="J590" s="546">
        <v>42816.449305555558</v>
      </c>
      <c r="K590" s="578">
        <v>1.4112499999999999</v>
      </c>
      <c r="L590" s="578">
        <v>33.100000000002183</v>
      </c>
      <c r="M590" s="578">
        <v>37.899999999999636</v>
      </c>
      <c r="N590" s="578">
        <v>2.96</v>
      </c>
      <c r="O590" s="579">
        <v>0.30138888888905058</v>
      </c>
      <c r="P590" s="548"/>
      <c r="Q590" s="548"/>
      <c r="R590" s="548"/>
    </row>
    <row r="591" spans="1:18" s="578" customFormat="1">
      <c r="A591" s="578">
        <v>590</v>
      </c>
      <c r="B591" s="578" t="s">
        <v>96</v>
      </c>
      <c r="C591" s="578">
        <v>1</v>
      </c>
      <c r="D591" s="578">
        <v>0.01</v>
      </c>
      <c r="E591" s="578">
        <v>0.01</v>
      </c>
      <c r="F591" s="546">
        <v>42818.439583333333</v>
      </c>
      <c r="G591" s="578">
        <v>1.41747</v>
      </c>
      <c r="H591" s="546">
        <v>42818.439583333333</v>
      </c>
      <c r="I591" s="578">
        <v>1.41747</v>
      </c>
      <c r="J591" s="546">
        <v>42818.533333333333</v>
      </c>
      <c r="K591" s="578">
        <v>1.41961</v>
      </c>
      <c r="L591" s="578">
        <v>0</v>
      </c>
      <c r="M591" s="578">
        <v>21.399999999999636</v>
      </c>
      <c r="N591" s="578">
        <v>1.48</v>
      </c>
      <c r="O591" s="579">
        <v>9.375E-2</v>
      </c>
      <c r="P591" s="548"/>
      <c r="Q591" s="548"/>
      <c r="R591" s="548"/>
    </row>
    <row r="592" spans="1:18" s="578" customFormat="1">
      <c r="A592" s="578">
        <v>591</v>
      </c>
      <c r="B592" s="578" t="s">
        <v>96</v>
      </c>
      <c r="C592" s="578">
        <v>1</v>
      </c>
      <c r="D592" s="578">
        <v>0.01</v>
      </c>
      <c r="E592" s="578">
        <v>0.01</v>
      </c>
      <c r="F592" s="546">
        <v>42831.395833333336</v>
      </c>
      <c r="G592" s="578">
        <v>1.41106</v>
      </c>
      <c r="H592" s="546">
        <v>42831.395833333336</v>
      </c>
      <c r="I592" s="578">
        <v>1.41106</v>
      </c>
      <c r="J592" s="546">
        <v>42831.657638888886</v>
      </c>
      <c r="K592" s="578">
        <v>1.4132</v>
      </c>
      <c r="L592" s="578">
        <v>0</v>
      </c>
      <c r="M592" s="578">
        <v>21.399999999999636</v>
      </c>
      <c r="N592" s="578">
        <v>1.48</v>
      </c>
      <c r="O592" s="579">
        <v>0.26180555555038154</v>
      </c>
      <c r="P592" s="548"/>
      <c r="Q592" s="548"/>
      <c r="R592" s="548"/>
    </row>
    <row r="593" spans="1:18" s="578" customFormat="1">
      <c r="A593" s="578">
        <v>592</v>
      </c>
      <c r="B593" s="578" t="s">
        <v>97</v>
      </c>
      <c r="C593" s="578">
        <v>1</v>
      </c>
      <c r="D593" s="578">
        <v>0.01</v>
      </c>
      <c r="E593" s="578">
        <v>0.01</v>
      </c>
      <c r="F593" s="546">
        <v>42832.386805555558</v>
      </c>
      <c r="G593" s="578">
        <v>1.4141300000000001</v>
      </c>
      <c r="H593" s="546">
        <v>42832.386805555558</v>
      </c>
      <c r="I593" s="578">
        <v>1.4141300000000001</v>
      </c>
      <c r="J593" s="546">
        <v>42832.402777777781</v>
      </c>
      <c r="K593" s="578">
        <v>1.4119900000000001</v>
      </c>
      <c r="L593" s="578">
        <v>0</v>
      </c>
      <c r="M593" s="578">
        <v>21.399999999999636</v>
      </c>
      <c r="N593" s="578">
        <v>1.48</v>
      </c>
      <c r="O593" s="579">
        <v>1.5972222223354038E-2</v>
      </c>
      <c r="P593" s="548"/>
      <c r="Q593" s="548"/>
      <c r="R593" s="548"/>
    </row>
    <row r="594" spans="1:18" s="578" customFormat="1">
      <c r="A594" s="578">
        <v>593</v>
      </c>
      <c r="B594" s="578" t="s">
        <v>97</v>
      </c>
      <c r="C594" s="578">
        <v>1</v>
      </c>
      <c r="D594" s="578">
        <v>0.01</v>
      </c>
      <c r="E594" s="578">
        <v>0.01</v>
      </c>
      <c r="F594" s="546">
        <v>42836.730555555558</v>
      </c>
      <c r="G594" s="578">
        <v>1.41682</v>
      </c>
      <c r="H594" s="546">
        <v>42836.730555555558</v>
      </c>
      <c r="I594" s="578">
        <v>1.41682</v>
      </c>
      <c r="J594" s="546">
        <v>42836.759722222225</v>
      </c>
      <c r="K594" s="578">
        <v>1.4146799999999999</v>
      </c>
      <c r="L594" s="578">
        <v>0</v>
      </c>
      <c r="M594" s="578">
        <v>21.399999999999636</v>
      </c>
      <c r="N594" s="578">
        <v>1.48</v>
      </c>
      <c r="O594" s="579">
        <v>2.9166666667151731E-2</v>
      </c>
      <c r="P594" s="548"/>
      <c r="Q594" s="548"/>
      <c r="R594" s="548"/>
    </row>
    <row r="595" spans="1:18" s="578" customFormat="1">
      <c r="A595" s="578">
        <v>594</v>
      </c>
      <c r="B595" s="578" t="s">
        <v>96</v>
      </c>
      <c r="C595" s="578">
        <v>1</v>
      </c>
      <c r="D595" s="578">
        <v>0.01</v>
      </c>
      <c r="E595" s="578">
        <v>0.01</v>
      </c>
      <c r="F595" s="546">
        <v>42844.146527777775</v>
      </c>
      <c r="G595" s="578">
        <v>1.42286</v>
      </c>
      <c r="H595" s="546">
        <v>42844.146527777775</v>
      </c>
      <c r="I595" s="578">
        <v>1.42286</v>
      </c>
      <c r="J595" s="546">
        <v>42844.30972222222</v>
      </c>
      <c r="K595" s="578">
        <v>1.425</v>
      </c>
      <c r="L595" s="578">
        <v>0</v>
      </c>
      <c r="M595" s="578">
        <v>21.399999999999636</v>
      </c>
      <c r="N595" s="578">
        <v>1.48</v>
      </c>
      <c r="O595" s="579">
        <v>0.16319444444525288</v>
      </c>
      <c r="P595" s="548"/>
      <c r="Q595" s="548"/>
      <c r="R595" s="548"/>
    </row>
    <row r="596" spans="1:18" s="578" customFormat="1">
      <c r="A596" s="578">
        <v>595</v>
      </c>
      <c r="B596" s="578" t="s">
        <v>97</v>
      </c>
      <c r="C596" s="578">
        <v>1</v>
      </c>
      <c r="D596" s="578">
        <v>0.01</v>
      </c>
      <c r="E596" s="578">
        <v>0.01</v>
      </c>
      <c r="F596" s="546">
        <v>42849.355555555558</v>
      </c>
      <c r="G596" s="578">
        <v>1.43479</v>
      </c>
      <c r="H596" s="546">
        <v>42849.355555555558</v>
      </c>
      <c r="I596" s="578">
        <v>1.43479</v>
      </c>
      <c r="J596" s="546">
        <v>42849.361805555556</v>
      </c>
      <c r="K596" s="578">
        <v>1.43265</v>
      </c>
      <c r="L596" s="578">
        <v>0</v>
      </c>
      <c r="M596" s="578">
        <v>21.399999999999636</v>
      </c>
      <c r="N596" s="578">
        <v>1.48</v>
      </c>
      <c r="O596" s="579">
        <v>6.2499999985448085E-3</v>
      </c>
      <c r="P596" s="548"/>
      <c r="Q596" s="548"/>
      <c r="R596" s="548"/>
    </row>
    <row r="597" spans="1:18" s="578" customFormat="1">
      <c r="A597" s="578">
        <v>596</v>
      </c>
      <c r="B597" s="578" t="s">
        <v>96</v>
      </c>
      <c r="C597" s="578">
        <v>1</v>
      </c>
      <c r="D597" s="578">
        <v>0.01</v>
      </c>
      <c r="E597" s="578">
        <v>0.01</v>
      </c>
      <c r="F597" s="546">
        <v>42853.427083333336</v>
      </c>
      <c r="G597" s="578">
        <v>1.45797</v>
      </c>
      <c r="H597" s="546">
        <v>42853.427083333336</v>
      </c>
      <c r="I597" s="578">
        <v>1.45797</v>
      </c>
      <c r="J597" s="546">
        <v>42853.459027777775</v>
      </c>
      <c r="K597" s="578">
        <v>1.46011</v>
      </c>
      <c r="L597" s="578">
        <v>0</v>
      </c>
      <c r="M597" s="578">
        <v>21.399999999999636</v>
      </c>
      <c r="N597" s="578">
        <v>1.48</v>
      </c>
      <c r="O597" s="579">
        <v>3.1944444439432118E-2</v>
      </c>
      <c r="P597" s="548"/>
      <c r="Q597" s="548"/>
      <c r="R597" s="548"/>
    </row>
    <row r="598" spans="1:18" s="578" customFormat="1">
      <c r="A598" s="578">
        <v>597</v>
      </c>
      <c r="B598" s="578" t="s">
        <v>96</v>
      </c>
      <c r="C598" s="578">
        <v>2</v>
      </c>
      <c r="D598" s="578">
        <v>0.01</v>
      </c>
      <c r="E598" s="578">
        <v>0.02</v>
      </c>
      <c r="F598" s="546">
        <v>42860.376388888886</v>
      </c>
      <c r="G598" s="578">
        <v>1.4862299999999999</v>
      </c>
      <c r="H598" s="546">
        <v>42860.45208333333</v>
      </c>
      <c r="I598" s="578">
        <v>1.48291</v>
      </c>
      <c r="J598" s="546">
        <v>42862.959027777775</v>
      </c>
      <c r="K598" s="578">
        <v>1.48671</v>
      </c>
      <c r="L598" s="578">
        <v>33.199999999998909</v>
      </c>
      <c r="M598" s="578">
        <v>38</v>
      </c>
      <c r="N598" s="578">
        <v>2.95</v>
      </c>
      <c r="O598" s="579">
        <v>0.58263888888905058</v>
      </c>
      <c r="P598" s="548"/>
      <c r="Q598" s="548"/>
      <c r="R598" s="548"/>
    </row>
    <row r="599" spans="1:18" s="578" customFormat="1">
      <c r="A599" s="578">
        <v>598</v>
      </c>
      <c r="B599" s="578" t="s">
        <v>97</v>
      </c>
      <c r="C599" s="578">
        <v>2</v>
      </c>
      <c r="D599" s="578">
        <v>0.01</v>
      </c>
      <c r="E599" s="578">
        <v>0.02</v>
      </c>
      <c r="F599" s="546">
        <v>42860.615277777775</v>
      </c>
      <c r="G599" s="578">
        <v>1.4820199999999999</v>
      </c>
      <c r="H599" s="546">
        <v>42860.65625</v>
      </c>
      <c r="I599" s="578">
        <v>1.48533</v>
      </c>
      <c r="J599" s="546">
        <v>42860.867361111108</v>
      </c>
      <c r="K599" s="578">
        <v>1.4815400000000001</v>
      </c>
      <c r="L599" s="578">
        <v>33.100000000002183</v>
      </c>
      <c r="M599" s="578">
        <v>37.899999999999636</v>
      </c>
      <c r="N599" s="578">
        <v>2.96</v>
      </c>
      <c r="O599" s="579">
        <v>0.25208333333284827</v>
      </c>
      <c r="P599" s="548"/>
      <c r="Q599" s="548"/>
      <c r="R599" s="548"/>
    </row>
    <row r="600" spans="1:18" s="578" customFormat="1">
      <c r="A600" s="578">
        <v>599</v>
      </c>
      <c r="B600" s="578" t="s">
        <v>97</v>
      </c>
      <c r="C600" s="578">
        <v>1</v>
      </c>
      <c r="D600" s="578">
        <v>0.01</v>
      </c>
      <c r="E600" s="578">
        <v>0.01</v>
      </c>
      <c r="F600" s="546">
        <v>42865.458333333336</v>
      </c>
      <c r="G600" s="578">
        <v>1.47468</v>
      </c>
      <c r="H600" s="546">
        <v>42865.458333333336</v>
      </c>
      <c r="I600" s="578">
        <v>1.47468</v>
      </c>
      <c r="J600" s="546">
        <v>42865.509722222225</v>
      </c>
      <c r="K600" s="578">
        <v>1.47254</v>
      </c>
      <c r="L600" s="578">
        <v>0</v>
      </c>
      <c r="M600" s="578">
        <v>21.399999999999636</v>
      </c>
      <c r="N600" s="578">
        <v>1.48</v>
      </c>
      <c r="O600" s="579">
        <v>5.1388888889050577E-2</v>
      </c>
      <c r="P600" s="548"/>
      <c r="Q600" s="548"/>
      <c r="R600" s="548"/>
    </row>
    <row r="601" spans="1:18" s="578" customFormat="1">
      <c r="A601" s="578">
        <v>600</v>
      </c>
      <c r="B601" s="578" t="s">
        <v>96</v>
      </c>
      <c r="C601" s="578">
        <v>1</v>
      </c>
      <c r="D601" s="578">
        <v>0.01</v>
      </c>
      <c r="E601" s="578">
        <v>0.01</v>
      </c>
      <c r="F601" s="546">
        <v>42867.636805555558</v>
      </c>
      <c r="G601" s="578">
        <v>1.47401</v>
      </c>
      <c r="H601" s="546">
        <v>42867.636805555558</v>
      </c>
      <c r="I601" s="578">
        <v>1.47401</v>
      </c>
      <c r="J601" s="546">
        <v>42867.643750000003</v>
      </c>
      <c r="K601" s="578">
        <v>1.4761500000000001</v>
      </c>
      <c r="L601" s="578">
        <v>0</v>
      </c>
      <c r="M601" s="578">
        <v>21.399999999999636</v>
      </c>
      <c r="N601" s="578">
        <v>1.48</v>
      </c>
      <c r="O601" s="579">
        <v>6.9444444452528842E-3</v>
      </c>
      <c r="P601" s="548"/>
      <c r="Q601" s="548"/>
      <c r="R601" s="548"/>
    </row>
    <row r="602" spans="1:18" s="578" customFormat="1">
      <c r="A602" s="578">
        <v>601</v>
      </c>
      <c r="B602" s="578" t="s">
        <v>96</v>
      </c>
      <c r="C602" s="578">
        <v>1</v>
      </c>
      <c r="D602" s="578">
        <v>0.01</v>
      </c>
      <c r="E602" s="578">
        <v>0.01</v>
      </c>
      <c r="F602" s="546">
        <v>42872.418055555558</v>
      </c>
      <c r="G602" s="578">
        <v>1.4994000000000001</v>
      </c>
      <c r="H602" s="546">
        <v>42872.418055555558</v>
      </c>
      <c r="I602" s="578">
        <v>1.4994000000000001</v>
      </c>
      <c r="J602" s="546">
        <v>42872.59375</v>
      </c>
      <c r="K602" s="578">
        <v>1.5015400000000001</v>
      </c>
      <c r="L602" s="578">
        <v>0</v>
      </c>
      <c r="M602" s="578">
        <v>21.400000000001455</v>
      </c>
      <c r="N602" s="578">
        <v>1.48</v>
      </c>
      <c r="O602" s="579">
        <v>0.1756944444423425</v>
      </c>
      <c r="P602" s="548"/>
      <c r="Q602" s="548"/>
      <c r="R602" s="548"/>
    </row>
    <row r="603" spans="1:18" s="578" customFormat="1">
      <c r="A603" s="578">
        <v>602</v>
      </c>
      <c r="B603" s="578" t="s">
        <v>96</v>
      </c>
      <c r="C603" s="578">
        <v>2</v>
      </c>
      <c r="D603" s="578">
        <v>0.01</v>
      </c>
      <c r="E603" s="578">
        <v>0.02</v>
      </c>
      <c r="F603" s="546">
        <v>42873.177083333336</v>
      </c>
      <c r="G603" s="578">
        <v>1.4977</v>
      </c>
      <c r="H603" s="546">
        <v>42873.272916666669</v>
      </c>
      <c r="I603" s="578">
        <v>1.4944</v>
      </c>
      <c r="J603" s="546">
        <v>42873.447222222225</v>
      </c>
      <c r="K603" s="578">
        <v>1.4981899999999999</v>
      </c>
      <c r="L603" s="578">
        <v>33</v>
      </c>
      <c r="M603" s="578">
        <v>37.899999999999636</v>
      </c>
      <c r="N603" s="578">
        <v>2.96</v>
      </c>
      <c r="O603" s="579">
        <v>0.27013888888905058</v>
      </c>
      <c r="P603" s="548"/>
      <c r="Q603" s="548"/>
      <c r="R603" s="548"/>
    </row>
    <row r="604" spans="1:18" s="578" customFormat="1">
      <c r="A604" s="578">
        <v>603</v>
      </c>
      <c r="B604" s="578" t="s">
        <v>97</v>
      </c>
      <c r="C604" s="578">
        <v>1</v>
      </c>
      <c r="D604" s="578">
        <v>0.01</v>
      </c>
      <c r="E604" s="578">
        <v>0.01</v>
      </c>
      <c r="F604" s="546">
        <v>42873.553472222222</v>
      </c>
      <c r="G604" s="578">
        <v>1.49732</v>
      </c>
      <c r="H604" s="546">
        <v>42873.553472222222</v>
      </c>
      <c r="I604" s="578">
        <v>1.49732</v>
      </c>
      <c r="J604" s="546">
        <v>42873.566666666666</v>
      </c>
      <c r="K604" s="578">
        <v>1.49518</v>
      </c>
      <c r="L604" s="578">
        <v>0</v>
      </c>
      <c r="M604" s="578">
        <v>21.400000000001455</v>
      </c>
      <c r="N604" s="578">
        <v>1.48</v>
      </c>
      <c r="O604" s="579">
        <v>1.3194444443797693E-2</v>
      </c>
      <c r="P604" s="548"/>
      <c r="Q604" s="548"/>
      <c r="R604" s="548"/>
    </row>
    <row r="605" spans="1:18" s="578" customFormat="1">
      <c r="A605" s="578">
        <v>604</v>
      </c>
      <c r="B605" s="578" t="s">
        <v>96</v>
      </c>
      <c r="C605" s="578">
        <v>2</v>
      </c>
      <c r="D605" s="578">
        <v>0.01</v>
      </c>
      <c r="E605" s="578">
        <v>0.02</v>
      </c>
      <c r="F605" s="546">
        <v>42874.709027777775</v>
      </c>
      <c r="G605" s="578">
        <v>1.50475</v>
      </c>
      <c r="H605" s="546">
        <v>42874.788888888892</v>
      </c>
      <c r="I605" s="578">
        <v>1.50142</v>
      </c>
      <c r="J605" s="546">
        <v>42876.961805555555</v>
      </c>
      <c r="K605" s="578">
        <v>1.50522</v>
      </c>
      <c r="L605" s="578">
        <v>33.300000000001091</v>
      </c>
      <c r="M605" s="578">
        <v>38.000000000001819</v>
      </c>
      <c r="N605" s="578">
        <v>2.96</v>
      </c>
      <c r="O605" s="579">
        <v>0.25277777777955635</v>
      </c>
      <c r="P605" s="548"/>
      <c r="Q605" s="548"/>
      <c r="R605" s="548"/>
    </row>
    <row r="606" spans="1:18" s="578" customFormat="1">
      <c r="A606" s="578">
        <v>605</v>
      </c>
      <c r="B606" s="578" t="s">
        <v>96</v>
      </c>
      <c r="C606" s="578">
        <v>2</v>
      </c>
      <c r="D606" s="578">
        <v>0.01</v>
      </c>
      <c r="E606" s="578">
        <v>0.02</v>
      </c>
      <c r="F606" s="546">
        <v>42878.708333333336</v>
      </c>
      <c r="G606" s="578">
        <v>1.4986699999999999</v>
      </c>
      <c r="H606" s="546">
        <v>42878.76458333333</v>
      </c>
      <c r="I606" s="578">
        <v>1.4953700000000001</v>
      </c>
      <c r="J606" s="546">
        <v>42879.09652777778</v>
      </c>
      <c r="K606" s="578">
        <v>1.49916</v>
      </c>
      <c r="L606" s="578">
        <v>32.999999999998181</v>
      </c>
      <c r="M606" s="578">
        <v>37.899999999999636</v>
      </c>
      <c r="N606" s="578">
        <v>2.96</v>
      </c>
      <c r="O606" s="579">
        <v>0.38819444444379769</v>
      </c>
      <c r="P606" s="548"/>
      <c r="Q606" s="548"/>
      <c r="R606" s="548"/>
    </row>
    <row r="607" spans="1:18" s="578" customFormat="1">
      <c r="A607" s="578">
        <v>606</v>
      </c>
      <c r="B607" s="578" t="s">
        <v>96</v>
      </c>
      <c r="C607" s="578">
        <v>2</v>
      </c>
      <c r="D607" s="578">
        <v>0.01</v>
      </c>
      <c r="E607" s="578">
        <v>0.02</v>
      </c>
      <c r="F607" s="546">
        <v>42879.698611111111</v>
      </c>
      <c r="G607" s="578">
        <v>1.4997499999999999</v>
      </c>
      <c r="H607" s="546">
        <v>42879.847916666666</v>
      </c>
      <c r="I607" s="578">
        <v>1.4964</v>
      </c>
      <c r="J607" s="546">
        <v>42880.393750000003</v>
      </c>
      <c r="K607" s="578">
        <v>1.50021</v>
      </c>
      <c r="L607" s="578">
        <v>33.5</v>
      </c>
      <c r="M607" s="578">
        <v>38.100000000000364</v>
      </c>
      <c r="N607" s="578">
        <v>2.96</v>
      </c>
      <c r="O607" s="579">
        <v>0.69513888889196096</v>
      </c>
      <c r="P607" s="548"/>
      <c r="Q607" s="548"/>
      <c r="R607" s="548"/>
    </row>
    <row r="608" spans="1:18" s="578" customFormat="1">
      <c r="A608" s="578">
        <v>607</v>
      </c>
      <c r="B608" s="578" t="s">
        <v>96</v>
      </c>
      <c r="C608" s="578">
        <v>1</v>
      </c>
      <c r="D608" s="578">
        <v>0.01</v>
      </c>
      <c r="E608" s="578">
        <v>0.01</v>
      </c>
      <c r="F608" s="546">
        <v>42880.438194444447</v>
      </c>
      <c r="G608" s="578">
        <v>1.50414</v>
      </c>
      <c r="H608" s="546">
        <v>42880.438194444447</v>
      </c>
      <c r="I608" s="578">
        <v>1.50414</v>
      </c>
      <c r="J608" s="546">
        <v>42880.445833333331</v>
      </c>
      <c r="K608" s="578">
        <v>1.5062800000000001</v>
      </c>
      <c r="L608" s="578">
        <v>0</v>
      </c>
      <c r="M608" s="578">
        <v>21.400000000001455</v>
      </c>
      <c r="N608" s="578">
        <v>1.48</v>
      </c>
      <c r="O608" s="579">
        <v>7.6388888846850023E-3</v>
      </c>
      <c r="P608" s="548"/>
      <c r="Q608" s="548"/>
      <c r="R608" s="548"/>
    </row>
    <row r="609" spans="1:18" s="578" customFormat="1">
      <c r="A609" s="578">
        <v>608</v>
      </c>
      <c r="B609" s="578" t="s">
        <v>97</v>
      </c>
      <c r="C609" s="578">
        <v>1</v>
      </c>
      <c r="D609" s="578">
        <v>0.01</v>
      </c>
      <c r="E609" s="578">
        <v>0.01</v>
      </c>
      <c r="F609" s="546">
        <v>42888.677083333336</v>
      </c>
      <c r="G609" s="578">
        <v>1.5168299999999999</v>
      </c>
      <c r="H609" s="546">
        <v>42888.677083333336</v>
      </c>
      <c r="I609" s="578">
        <v>1.5168299999999999</v>
      </c>
      <c r="J609" s="546">
        <v>42888.740972222222</v>
      </c>
      <c r="K609" s="578">
        <v>1.5146900000000001</v>
      </c>
      <c r="L609" s="578">
        <v>0</v>
      </c>
      <c r="M609" s="578">
        <v>21.399999999997817</v>
      </c>
      <c r="N609" s="578">
        <v>1.48</v>
      </c>
      <c r="O609" s="579">
        <v>6.3888888886140194E-2</v>
      </c>
      <c r="P609" s="548"/>
      <c r="Q609" s="548"/>
      <c r="R609" s="548"/>
    </row>
    <row r="610" spans="1:18" s="578" customFormat="1">
      <c r="A610" s="578">
        <v>609</v>
      </c>
      <c r="B610" s="578" t="s">
        <v>97</v>
      </c>
      <c r="C610" s="578">
        <v>2</v>
      </c>
      <c r="D610" s="578">
        <v>0.01</v>
      </c>
      <c r="E610" s="578">
        <v>0.02</v>
      </c>
      <c r="F610" s="546">
        <v>42892.543055555558</v>
      </c>
      <c r="G610" s="578">
        <v>1.5005299999999999</v>
      </c>
      <c r="H610" s="546">
        <v>42892.586111111108</v>
      </c>
      <c r="I610" s="578">
        <v>1.5038800000000001</v>
      </c>
      <c r="J610" s="546">
        <v>42892.622916666667</v>
      </c>
      <c r="K610" s="578">
        <v>1.50007</v>
      </c>
      <c r="L610" s="578">
        <v>33.500000000001819</v>
      </c>
      <c r="M610" s="578">
        <v>38.100000000000364</v>
      </c>
      <c r="N610" s="578">
        <v>2.95</v>
      </c>
      <c r="O610" s="579">
        <v>7.9861111109494232E-2</v>
      </c>
      <c r="P610" s="548"/>
      <c r="Q610" s="548"/>
      <c r="R610" s="548"/>
    </row>
    <row r="611" spans="1:18" s="578" customFormat="1">
      <c r="A611" s="578">
        <v>610</v>
      </c>
      <c r="B611" s="578" t="s">
        <v>96</v>
      </c>
      <c r="C611" s="578">
        <v>1</v>
      </c>
      <c r="D611" s="578">
        <v>0.01</v>
      </c>
      <c r="E611" s="578">
        <v>0.01</v>
      </c>
      <c r="F611" s="546">
        <v>42899.395833333336</v>
      </c>
      <c r="G611" s="578">
        <v>1.4862</v>
      </c>
      <c r="H611" s="546">
        <v>42899.395833333336</v>
      </c>
      <c r="I611" s="578">
        <v>1.4862</v>
      </c>
      <c r="J611" s="546">
        <v>42899.583333333336</v>
      </c>
      <c r="K611" s="578">
        <v>1.48834</v>
      </c>
      <c r="L611" s="578">
        <v>0</v>
      </c>
      <c r="M611" s="578">
        <v>21.399999999999636</v>
      </c>
      <c r="N611" s="578">
        <v>1.48</v>
      </c>
      <c r="O611" s="579">
        <v>0.1875</v>
      </c>
      <c r="P611" s="548"/>
      <c r="Q611" s="548"/>
      <c r="R611" s="548"/>
    </row>
    <row r="612" spans="1:18" s="578" customFormat="1">
      <c r="A612" s="578">
        <v>611</v>
      </c>
      <c r="B612" s="578" t="s">
        <v>96</v>
      </c>
      <c r="C612" s="578">
        <v>2</v>
      </c>
      <c r="D612" s="578">
        <v>0.01</v>
      </c>
      <c r="E612" s="578">
        <v>0.02</v>
      </c>
      <c r="F612" s="546">
        <v>42902.364583333336</v>
      </c>
      <c r="G612" s="578">
        <v>1.4703999999999999</v>
      </c>
      <c r="H612" s="546">
        <v>42902.576388888891</v>
      </c>
      <c r="I612" s="578">
        <v>1.46709</v>
      </c>
      <c r="J612" s="546">
        <v>42905.084027777775</v>
      </c>
      <c r="K612" s="578">
        <v>1.47088</v>
      </c>
      <c r="L612" s="578">
        <v>33.100000000000364</v>
      </c>
      <c r="M612" s="578">
        <v>37.899999999999636</v>
      </c>
      <c r="N612" s="578">
        <v>2.94</v>
      </c>
      <c r="O612" s="579">
        <v>0.71944444443943212</v>
      </c>
      <c r="P612" s="548"/>
      <c r="Q612" s="548"/>
      <c r="R612" s="548"/>
    </row>
    <row r="613" spans="1:18" s="578" customFormat="1">
      <c r="A613" s="578">
        <v>612</v>
      </c>
      <c r="B613" s="578" t="s">
        <v>97</v>
      </c>
      <c r="C613" s="578">
        <v>4</v>
      </c>
      <c r="D613" s="578">
        <v>0.02</v>
      </c>
      <c r="E613" s="578">
        <v>0.05</v>
      </c>
      <c r="F613" s="546">
        <v>42906.709027777775</v>
      </c>
      <c r="G613" s="578">
        <v>1.4660500000000001</v>
      </c>
      <c r="H613" s="546">
        <v>42907.76458333333</v>
      </c>
      <c r="I613" s="578">
        <v>1.47692</v>
      </c>
      <c r="J613" s="546">
        <v>42913.388888888891</v>
      </c>
      <c r="K613" s="578">
        <v>1.47011</v>
      </c>
      <c r="L613" s="578">
        <v>108.70000000000073</v>
      </c>
      <c r="M613" s="578">
        <v>68.100000000000364</v>
      </c>
      <c r="N613" s="578">
        <v>8.129999999999999</v>
      </c>
      <c r="O613" s="579">
        <v>4.679861111115315</v>
      </c>
      <c r="P613" s="548"/>
      <c r="Q613" s="548"/>
      <c r="R613" s="548"/>
    </row>
    <row r="614" spans="1:18" s="578" customFormat="1">
      <c r="A614" s="578">
        <v>613</v>
      </c>
      <c r="B614" s="578" t="s">
        <v>96</v>
      </c>
      <c r="C614" s="578">
        <v>1</v>
      </c>
      <c r="D614" s="578">
        <v>0.01</v>
      </c>
      <c r="E614" s="578">
        <v>0.01</v>
      </c>
      <c r="F614" s="546">
        <v>42914.345138888886</v>
      </c>
      <c r="G614" s="578">
        <v>1.4952799999999999</v>
      </c>
      <c r="H614" s="546">
        <v>42914.345138888886</v>
      </c>
      <c r="I614" s="578">
        <v>1.4952799999999999</v>
      </c>
      <c r="J614" s="546">
        <v>42914.395138888889</v>
      </c>
      <c r="K614" s="578">
        <v>1.49742</v>
      </c>
      <c r="L614" s="578">
        <v>0</v>
      </c>
      <c r="M614" s="578">
        <v>21.399999999999636</v>
      </c>
      <c r="N614" s="578">
        <v>1.48</v>
      </c>
      <c r="O614" s="579">
        <v>5.0000000002910383E-2</v>
      </c>
      <c r="P614" s="548"/>
      <c r="Q614" s="548"/>
      <c r="R614" s="548"/>
    </row>
    <row r="615" spans="1:18" s="578" customFormat="1">
      <c r="A615" s="578">
        <v>614</v>
      </c>
      <c r="B615" s="578" t="s">
        <v>97</v>
      </c>
      <c r="C615" s="578">
        <v>1</v>
      </c>
      <c r="D615" s="578">
        <v>0.01</v>
      </c>
      <c r="E615" s="578">
        <v>0.01</v>
      </c>
      <c r="F615" s="546">
        <v>42919.156944444447</v>
      </c>
      <c r="G615" s="578">
        <v>1.4858100000000001</v>
      </c>
      <c r="H615" s="546">
        <v>42919.156944444447</v>
      </c>
      <c r="I615" s="578">
        <v>1.4858100000000001</v>
      </c>
      <c r="J615" s="546">
        <v>42919.577777777777</v>
      </c>
      <c r="K615" s="578">
        <v>1.48367</v>
      </c>
      <c r="L615" s="578">
        <v>0</v>
      </c>
      <c r="M615" s="578">
        <v>21.399999999999636</v>
      </c>
      <c r="N615" s="578">
        <v>1.48</v>
      </c>
      <c r="O615" s="579">
        <v>0.42083333332993789</v>
      </c>
      <c r="P615" s="548"/>
      <c r="Q615" s="548"/>
      <c r="R615" s="548"/>
    </row>
    <row r="616" spans="1:18" s="578" customFormat="1">
      <c r="A616" s="578">
        <v>615</v>
      </c>
      <c r="B616" s="578" t="s">
        <v>96</v>
      </c>
      <c r="C616" s="578">
        <v>2</v>
      </c>
      <c r="D616" s="578">
        <v>0.01</v>
      </c>
      <c r="E616" s="578">
        <v>0.02</v>
      </c>
      <c r="F616" s="546">
        <v>42920.375</v>
      </c>
      <c r="G616" s="578">
        <v>1.4931399999999999</v>
      </c>
      <c r="H616" s="546">
        <v>42920.7</v>
      </c>
      <c r="I616" s="578">
        <v>1.4898400000000001</v>
      </c>
      <c r="J616" s="546">
        <v>42921.654861111114</v>
      </c>
      <c r="K616" s="578">
        <v>1.49363</v>
      </c>
      <c r="L616" s="578">
        <v>33</v>
      </c>
      <c r="M616" s="578">
        <v>37.899999999999636</v>
      </c>
      <c r="N616" s="578">
        <v>2.96</v>
      </c>
      <c r="O616" s="579">
        <v>1.2798611111138598</v>
      </c>
      <c r="P616" s="548"/>
      <c r="Q616" s="548"/>
      <c r="R616" s="548"/>
    </row>
    <row r="617" spans="1:18" s="578" customFormat="1">
      <c r="A617" s="578">
        <v>616</v>
      </c>
      <c r="B617" s="578" t="s">
        <v>96</v>
      </c>
      <c r="C617" s="578">
        <v>1</v>
      </c>
      <c r="D617" s="578">
        <v>0.01</v>
      </c>
      <c r="E617" s="578">
        <v>0.01</v>
      </c>
      <c r="F617" s="546">
        <v>42922.46875</v>
      </c>
      <c r="G617" s="578">
        <v>1.49272</v>
      </c>
      <c r="H617" s="546">
        <v>42922.46875</v>
      </c>
      <c r="I617" s="578">
        <v>1.49272</v>
      </c>
      <c r="J617" s="546">
        <v>42922.474999999999</v>
      </c>
      <c r="K617" s="578">
        <v>1.4948600000000001</v>
      </c>
      <c r="L617" s="578">
        <v>0</v>
      </c>
      <c r="M617" s="578">
        <v>21.399999999999636</v>
      </c>
      <c r="N617" s="578">
        <v>1.48</v>
      </c>
      <c r="O617" s="579">
        <v>6.2499999985448085E-3</v>
      </c>
      <c r="P617" s="548"/>
      <c r="Q617" s="548"/>
      <c r="R617" s="548"/>
    </row>
    <row r="618" spans="1:18" s="578" customFormat="1">
      <c r="A618" s="578">
        <v>617</v>
      </c>
      <c r="B618" s="578" t="s">
        <v>96</v>
      </c>
      <c r="C618" s="578">
        <v>1</v>
      </c>
      <c r="D618" s="578">
        <v>0.01</v>
      </c>
      <c r="E618" s="578">
        <v>0.01</v>
      </c>
      <c r="F618" s="546">
        <v>42922.708333333336</v>
      </c>
      <c r="G618" s="578">
        <v>1.5049999999999999</v>
      </c>
      <c r="H618" s="546">
        <v>42922.708333333336</v>
      </c>
      <c r="I618" s="578">
        <v>1.5049999999999999</v>
      </c>
      <c r="J618" s="546">
        <v>42923.0625</v>
      </c>
      <c r="K618" s="578">
        <v>1.5071399999999999</v>
      </c>
      <c r="L618" s="578">
        <v>0</v>
      </c>
      <c r="M618" s="578">
        <v>21.400000000001455</v>
      </c>
      <c r="N618" s="578">
        <v>1.48</v>
      </c>
      <c r="O618" s="579">
        <v>0.35416666666424135</v>
      </c>
      <c r="P618" s="548"/>
      <c r="Q618" s="548"/>
      <c r="R618" s="548"/>
    </row>
    <row r="619" spans="1:18" s="578" customFormat="1">
      <c r="A619" s="578">
        <v>618</v>
      </c>
      <c r="B619" s="578" t="s">
        <v>97</v>
      </c>
      <c r="C619" s="578">
        <v>1</v>
      </c>
      <c r="D619" s="578">
        <v>0.01</v>
      </c>
      <c r="E619" s="578">
        <v>0.01</v>
      </c>
      <c r="F619" s="546">
        <v>42929.709027777775</v>
      </c>
      <c r="G619" s="578">
        <v>1.4763200000000001</v>
      </c>
      <c r="H619" s="546">
        <v>42929.709027777775</v>
      </c>
      <c r="I619" s="578">
        <v>1.4763200000000001</v>
      </c>
      <c r="J619" s="546">
        <v>42929.723611111112</v>
      </c>
      <c r="K619" s="578">
        <v>1.47418</v>
      </c>
      <c r="L619" s="578">
        <v>0</v>
      </c>
      <c r="M619" s="578">
        <v>21.399999999999636</v>
      </c>
      <c r="N619" s="578">
        <v>1.48</v>
      </c>
      <c r="O619" s="579">
        <v>1.4583333337213844E-2</v>
      </c>
      <c r="P619" s="548"/>
      <c r="Q619" s="548"/>
      <c r="R619" s="548"/>
    </row>
    <row r="620" spans="1:18" s="578" customFormat="1">
      <c r="A620" s="578">
        <v>619</v>
      </c>
      <c r="B620" s="578" t="s">
        <v>97</v>
      </c>
      <c r="C620" s="578">
        <v>1</v>
      </c>
      <c r="D620" s="578">
        <v>0.01</v>
      </c>
      <c r="E620" s="578">
        <v>0.01</v>
      </c>
      <c r="F620" s="546">
        <v>42934.15625</v>
      </c>
      <c r="G620" s="578">
        <v>1.4705299999999999</v>
      </c>
      <c r="H620" s="546">
        <v>42934.15625</v>
      </c>
      <c r="I620" s="578">
        <v>1.4705299999999999</v>
      </c>
      <c r="J620" s="546">
        <v>42934.164583333331</v>
      </c>
      <c r="K620" s="578">
        <v>1.4683900000000001</v>
      </c>
      <c r="L620" s="578">
        <v>0</v>
      </c>
      <c r="M620" s="578">
        <v>21.399999999997817</v>
      </c>
      <c r="N620" s="578">
        <v>1.48</v>
      </c>
      <c r="O620" s="579">
        <v>8.333333331393078E-3</v>
      </c>
      <c r="P620" s="548"/>
      <c r="Q620" s="548"/>
      <c r="R620" s="548"/>
    </row>
    <row r="621" spans="1:18" s="578" customFormat="1">
      <c r="A621" s="578">
        <v>620</v>
      </c>
      <c r="B621" s="578" t="s">
        <v>96</v>
      </c>
      <c r="C621" s="578">
        <v>1</v>
      </c>
      <c r="D621" s="578">
        <v>0.01</v>
      </c>
      <c r="E621" s="578">
        <v>0.01</v>
      </c>
      <c r="F621" s="546">
        <v>42934.40625</v>
      </c>
      <c r="G621" s="578">
        <v>1.4563200000000001</v>
      </c>
      <c r="H621" s="546">
        <v>42934.40625</v>
      </c>
      <c r="I621" s="578">
        <v>1.4563200000000001</v>
      </c>
      <c r="J621" s="546">
        <v>42934.611805555556</v>
      </c>
      <c r="K621" s="578">
        <v>1.4584600000000001</v>
      </c>
      <c r="L621" s="578">
        <v>0</v>
      </c>
      <c r="M621" s="578">
        <v>21.399999999999636</v>
      </c>
      <c r="N621" s="578">
        <v>1.48</v>
      </c>
      <c r="O621" s="579">
        <v>0.20555555555620231</v>
      </c>
      <c r="P621" s="548"/>
      <c r="Q621" s="548"/>
      <c r="R621" s="548"/>
    </row>
    <row r="622" spans="1:18" s="578" customFormat="1">
      <c r="A622" s="578">
        <v>621</v>
      </c>
      <c r="B622" s="578" t="s">
        <v>97</v>
      </c>
      <c r="C622" s="578">
        <v>3</v>
      </c>
      <c r="D622" s="578">
        <v>0.01</v>
      </c>
      <c r="E622" s="578">
        <v>0.03</v>
      </c>
      <c r="F622" s="546">
        <v>42934.459027777775</v>
      </c>
      <c r="G622" s="578">
        <v>1.4546399999999999</v>
      </c>
      <c r="H622" s="546">
        <v>42934.749305555553</v>
      </c>
      <c r="I622" s="578">
        <v>1.4616</v>
      </c>
      <c r="J622" s="546">
        <v>42935.109722222223</v>
      </c>
      <c r="K622" s="578">
        <v>1.45583</v>
      </c>
      <c r="L622" s="578">
        <v>69.600000000000364</v>
      </c>
      <c r="M622" s="578">
        <v>57.700000000000728</v>
      </c>
      <c r="N622" s="578">
        <v>4.6500000000000004</v>
      </c>
      <c r="O622" s="579">
        <v>0.65069444444816327</v>
      </c>
      <c r="P622" s="548"/>
      <c r="Q622" s="548"/>
      <c r="R622" s="548"/>
    </row>
    <row r="623" spans="1:18" s="578" customFormat="1">
      <c r="A623" s="578">
        <v>622</v>
      </c>
      <c r="B623" s="578" t="s">
        <v>97</v>
      </c>
      <c r="C623" s="578">
        <v>2</v>
      </c>
      <c r="D623" s="578">
        <v>0.01</v>
      </c>
      <c r="E623" s="578">
        <v>0.02</v>
      </c>
      <c r="F623" s="546">
        <v>42937.479861111111</v>
      </c>
      <c r="G623" s="578">
        <v>1.46878</v>
      </c>
      <c r="H623" s="546">
        <v>42937.690972222219</v>
      </c>
      <c r="I623" s="578">
        <v>1.47261</v>
      </c>
      <c r="J623" s="546">
        <v>42940.372916666667</v>
      </c>
      <c r="K623" s="578">
        <v>1.4685600000000001</v>
      </c>
      <c r="L623" s="578">
        <v>38.300000000001091</v>
      </c>
      <c r="M623" s="578">
        <v>40.5</v>
      </c>
      <c r="N623" s="578">
        <v>2.95</v>
      </c>
      <c r="O623" s="579">
        <v>0.89305555555620231</v>
      </c>
      <c r="P623" s="548"/>
      <c r="Q623" s="548"/>
      <c r="R623" s="548"/>
    </row>
    <row r="624" spans="1:18" s="578" customFormat="1">
      <c r="A624" s="578">
        <v>623</v>
      </c>
      <c r="B624" s="578" t="s">
        <v>96</v>
      </c>
      <c r="C624" s="578">
        <v>2</v>
      </c>
      <c r="D624" s="578">
        <v>0.01</v>
      </c>
      <c r="E624" s="578">
        <v>0.02</v>
      </c>
      <c r="F624" s="546">
        <v>42941.59375</v>
      </c>
      <c r="G624" s="578">
        <v>1.4693499999999999</v>
      </c>
      <c r="H624" s="546">
        <v>42941.745138888888</v>
      </c>
      <c r="I624" s="578">
        <v>1.4660500000000001</v>
      </c>
      <c r="J624" s="546">
        <v>42942.120833333334</v>
      </c>
      <c r="K624" s="578">
        <v>1.46984</v>
      </c>
      <c r="L624" s="578">
        <v>33</v>
      </c>
      <c r="M624" s="578">
        <v>37.899999999999636</v>
      </c>
      <c r="N624" s="578">
        <v>2.96</v>
      </c>
      <c r="O624" s="579">
        <v>0.52708333333430346</v>
      </c>
      <c r="P624" s="548"/>
      <c r="Q624" s="548"/>
      <c r="R624" s="548"/>
    </row>
    <row r="625" spans="1:18" s="578" customFormat="1">
      <c r="A625" s="578">
        <v>624</v>
      </c>
      <c r="B625" s="578" t="s">
        <v>96</v>
      </c>
      <c r="C625" s="578">
        <v>2</v>
      </c>
      <c r="D625" s="578">
        <v>0.01</v>
      </c>
      <c r="E625" s="578">
        <v>0.02</v>
      </c>
      <c r="F625" s="546">
        <v>42943.168055555558</v>
      </c>
      <c r="G625" s="578">
        <v>1.4610700000000001</v>
      </c>
      <c r="H625" s="546">
        <v>42943.230555555558</v>
      </c>
      <c r="I625" s="578">
        <v>1.45777</v>
      </c>
      <c r="J625" s="546">
        <v>42943.44027777778</v>
      </c>
      <c r="K625" s="578">
        <v>1.46156</v>
      </c>
      <c r="L625" s="578">
        <v>33</v>
      </c>
      <c r="M625" s="578">
        <v>37.899999999999636</v>
      </c>
      <c r="N625" s="578">
        <v>2.96</v>
      </c>
      <c r="O625" s="579">
        <v>0.27222222222189885</v>
      </c>
      <c r="P625" s="548"/>
      <c r="Q625" s="548"/>
      <c r="R625" s="548"/>
    </row>
    <row r="626" spans="1:18" s="578" customFormat="1">
      <c r="A626" s="578">
        <v>625</v>
      </c>
      <c r="B626" s="578" t="s">
        <v>96</v>
      </c>
      <c r="C626" s="578">
        <v>1</v>
      </c>
      <c r="D626" s="578">
        <v>0.01</v>
      </c>
      <c r="E626" s="578">
        <v>0.01</v>
      </c>
      <c r="F626" s="546">
        <v>42947.668749999997</v>
      </c>
      <c r="G626" s="578">
        <v>1.4760500000000001</v>
      </c>
      <c r="H626" s="546">
        <v>42947.668749999997</v>
      </c>
      <c r="I626" s="578">
        <v>1.4760500000000001</v>
      </c>
      <c r="J626" s="546">
        <v>42947.748611111114</v>
      </c>
      <c r="K626" s="578">
        <v>1.4781899999999999</v>
      </c>
      <c r="L626" s="578">
        <v>0</v>
      </c>
      <c r="M626" s="578">
        <v>21.399999999999636</v>
      </c>
      <c r="N626" s="578">
        <v>1.48</v>
      </c>
      <c r="O626" s="579">
        <v>7.9861111116770189E-2</v>
      </c>
      <c r="P626" s="548"/>
      <c r="Q626" s="548"/>
      <c r="R626" s="548"/>
    </row>
    <row r="627" spans="1:18" s="578" customFormat="1">
      <c r="A627" s="578">
        <v>626</v>
      </c>
      <c r="B627" s="578" t="s">
        <v>96</v>
      </c>
      <c r="C627" s="578">
        <v>3</v>
      </c>
      <c r="D627" s="578">
        <v>0.01</v>
      </c>
      <c r="E627" s="578">
        <v>0.03</v>
      </c>
      <c r="F627" s="546">
        <v>42947.75</v>
      </c>
      <c r="G627" s="578">
        <v>1.4804299999999999</v>
      </c>
      <c r="H627" s="546">
        <v>42948.145833333336</v>
      </c>
      <c r="I627" s="578">
        <v>1.4726699999999999</v>
      </c>
      <c r="J627" s="546">
        <v>42948.270833333336</v>
      </c>
      <c r="K627" s="578">
        <v>1.4786999999999999</v>
      </c>
      <c r="L627" s="578">
        <v>77.600000000000364</v>
      </c>
      <c r="M627" s="578">
        <v>60.299999999999272</v>
      </c>
      <c r="N627" s="578">
        <v>4.66</v>
      </c>
      <c r="O627" s="579">
        <v>0.52083333333575865</v>
      </c>
      <c r="P627" s="548"/>
      <c r="Q627" s="548"/>
      <c r="R627" s="548"/>
    </row>
    <row r="628" spans="1:18" s="578" customFormat="1">
      <c r="A628" s="578">
        <v>627</v>
      </c>
      <c r="B628" s="578" t="s">
        <v>97</v>
      </c>
      <c r="C628" s="578">
        <v>5</v>
      </c>
      <c r="D628" s="578">
        <v>0.04</v>
      </c>
      <c r="E628" s="578">
        <v>0.09</v>
      </c>
      <c r="F628" s="546">
        <v>42948.698611111111</v>
      </c>
      <c r="G628" s="578">
        <v>1.4775</v>
      </c>
      <c r="H628" s="546">
        <v>42950.135416666664</v>
      </c>
      <c r="I628" s="578">
        <v>1.49315</v>
      </c>
      <c r="J628" s="546">
        <v>42951.707638888889</v>
      </c>
      <c r="K628" s="578">
        <v>1.4851799999999999</v>
      </c>
      <c r="L628" s="578">
        <v>156.5</v>
      </c>
      <c r="M628" s="578">
        <v>79.700000000000728</v>
      </c>
      <c r="N628" s="578">
        <v>17.939999999999998</v>
      </c>
      <c r="O628" s="579">
        <v>3.0090277777781012</v>
      </c>
      <c r="P628" s="548"/>
      <c r="Q628" s="548"/>
      <c r="R628" s="548"/>
    </row>
    <row r="629" spans="1:18" s="578" customFormat="1">
      <c r="A629" s="578">
        <v>628</v>
      </c>
      <c r="B629" s="578" t="s">
        <v>97</v>
      </c>
      <c r="C629" s="578">
        <v>4</v>
      </c>
      <c r="D629" s="578">
        <v>0.02</v>
      </c>
      <c r="E629" s="578">
        <v>0.05</v>
      </c>
      <c r="F629" s="546">
        <v>42957.458333333336</v>
      </c>
      <c r="G629" s="578">
        <v>1.48695</v>
      </c>
      <c r="H629" s="546">
        <v>42958.161111111112</v>
      </c>
      <c r="I629" s="578">
        <v>1.49983</v>
      </c>
      <c r="J629" s="546">
        <v>42963.418749999997</v>
      </c>
      <c r="K629" s="578">
        <v>1.4918199999999999</v>
      </c>
      <c r="L629" s="578">
        <v>128.79999999999927</v>
      </c>
      <c r="M629" s="578">
        <v>80.100000000000364</v>
      </c>
      <c r="N629" s="578">
        <v>8.11</v>
      </c>
      <c r="O629" s="579">
        <v>3.960416666661331</v>
      </c>
      <c r="P629" s="548"/>
      <c r="Q629" s="548"/>
      <c r="R629" s="548"/>
    </row>
    <row r="630" spans="1:18" s="578" customFormat="1">
      <c r="A630" s="578">
        <v>629</v>
      </c>
      <c r="B630" s="578" t="s">
        <v>96</v>
      </c>
      <c r="C630" s="578">
        <v>1</v>
      </c>
      <c r="D630" s="578">
        <v>0.01</v>
      </c>
      <c r="E630" s="578">
        <v>0.01</v>
      </c>
      <c r="F630" s="546">
        <v>42958.615277777775</v>
      </c>
      <c r="G630" s="578">
        <v>1.49719</v>
      </c>
      <c r="H630" s="546">
        <v>42958.615277777775</v>
      </c>
      <c r="I630" s="578">
        <v>1.49719</v>
      </c>
      <c r="J630" s="546">
        <v>42958.643750000003</v>
      </c>
      <c r="K630" s="578">
        <v>1.4993300000000001</v>
      </c>
      <c r="L630" s="578">
        <v>0</v>
      </c>
      <c r="M630" s="578">
        <v>21.400000000001455</v>
      </c>
      <c r="N630" s="578">
        <v>1.48</v>
      </c>
      <c r="O630" s="579">
        <v>2.8472222227719612E-2</v>
      </c>
      <c r="P630" s="548"/>
      <c r="Q630" s="548"/>
      <c r="R630" s="548"/>
    </row>
    <row r="631" spans="1:18" s="578" customFormat="1">
      <c r="A631" s="578">
        <v>630</v>
      </c>
      <c r="B631" s="578" t="s">
        <v>96</v>
      </c>
      <c r="C631" s="578">
        <v>2</v>
      </c>
      <c r="D631" s="578">
        <v>0.01</v>
      </c>
      <c r="E631" s="578">
        <v>0.02</v>
      </c>
      <c r="F631" s="546">
        <v>42965.667361111111</v>
      </c>
      <c r="G631" s="578">
        <v>1.4835799999999999</v>
      </c>
      <c r="H631" s="546">
        <v>42965.804166666669</v>
      </c>
      <c r="I631" s="578">
        <v>1.48028</v>
      </c>
      <c r="J631" s="546">
        <v>42968.092361111114</v>
      </c>
      <c r="K631" s="578">
        <v>1.48407</v>
      </c>
      <c r="L631" s="578">
        <v>32.999999999998181</v>
      </c>
      <c r="M631" s="578">
        <v>37.899999999999636</v>
      </c>
      <c r="N631" s="578">
        <v>2.95</v>
      </c>
      <c r="O631" s="579">
        <v>0.42500000000291038</v>
      </c>
      <c r="P631" s="548"/>
      <c r="Q631" s="548"/>
      <c r="R631" s="548"/>
    </row>
    <row r="632" spans="1:18" s="578" customFormat="1">
      <c r="A632" s="578">
        <v>631</v>
      </c>
      <c r="B632" s="578" t="s">
        <v>96</v>
      </c>
      <c r="C632" s="578">
        <v>1</v>
      </c>
      <c r="D632" s="578">
        <v>0.01</v>
      </c>
      <c r="E632" s="578">
        <v>0.01</v>
      </c>
      <c r="F632" s="546">
        <v>42968.668055555558</v>
      </c>
      <c r="G632" s="578">
        <v>1.48447</v>
      </c>
      <c r="H632" s="546">
        <v>42968.668055555558</v>
      </c>
      <c r="I632" s="578">
        <v>1.48447</v>
      </c>
      <c r="J632" s="546">
        <v>42968.691666666666</v>
      </c>
      <c r="K632" s="578">
        <v>1.48661</v>
      </c>
      <c r="L632" s="578">
        <v>0</v>
      </c>
      <c r="M632" s="578">
        <v>21.400000000001455</v>
      </c>
      <c r="N632" s="578">
        <v>1.48</v>
      </c>
      <c r="O632" s="579">
        <v>2.361111110803904E-2</v>
      </c>
      <c r="P632" s="548"/>
      <c r="Q632" s="548"/>
      <c r="R632" s="548"/>
    </row>
    <row r="633" spans="1:18" s="578" customFormat="1">
      <c r="A633" s="578">
        <v>632</v>
      </c>
      <c r="B633" s="578" t="s">
        <v>96</v>
      </c>
      <c r="C633" s="578">
        <v>1</v>
      </c>
      <c r="D633" s="578">
        <v>0.01</v>
      </c>
      <c r="E633" s="578">
        <v>0.01</v>
      </c>
      <c r="F633" s="546">
        <v>42970.667361111111</v>
      </c>
      <c r="G633" s="578">
        <v>1.4954799999999999</v>
      </c>
      <c r="H633" s="546">
        <v>42970.667361111111</v>
      </c>
      <c r="I633" s="578">
        <v>1.4954799999999999</v>
      </c>
      <c r="J633" s="546">
        <v>42971.350694444445</v>
      </c>
      <c r="K633" s="578">
        <v>1.49762</v>
      </c>
      <c r="L633" s="578">
        <v>0</v>
      </c>
      <c r="M633" s="578">
        <v>21.399999999999636</v>
      </c>
      <c r="N633" s="578">
        <v>1.48</v>
      </c>
      <c r="O633" s="579">
        <v>0.68333333333430346</v>
      </c>
      <c r="P633" s="548"/>
      <c r="Q633" s="548"/>
      <c r="R633" s="548"/>
    </row>
    <row r="634" spans="1:18" s="578" customFormat="1">
      <c r="A634" s="578">
        <v>633</v>
      </c>
      <c r="B634" s="578" t="s">
        <v>96</v>
      </c>
      <c r="C634" s="578">
        <v>2</v>
      </c>
      <c r="D634" s="578">
        <v>0.01</v>
      </c>
      <c r="E634" s="578">
        <v>0.02</v>
      </c>
      <c r="F634" s="546">
        <v>42975.5</v>
      </c>
      <c r="G634" s="578">
        <v>1.50362</v>
      </c>
      <c r="H634" s="546">
        <v>42975.6</v>
      </c>
      <c r="I634" s="578">
        <v>1.5002899999999999</v>
      </c>
      <c r="J634" s="546">
        <v>42975.681944444441</v>
      </c>
      <c r="K634" s="578">
        <v>1.5040899999999999</v>
      </c>
      <c r="L634" s="578">
        <v>33.299999999999272</v>
      </c>
      <c r="M634" s="578">
        <v>38</v>
      </c>
      <c r="N634" s="578">
        <v>2.9400000000000004</v>
      </c>
      <c r="O634" s="579">
        <v>0.18194444444088731</v>
      </c>
      <c r="P634" s="548"/>
      <c r="Q634" s="548"/>
      <c r="R634" s="548"/>
    </row>
    <row r="635" spans="1:18" s="578" customFormat="1">
      <c r="A635" s="578">
        <v>634</v>
      </c>
      <c r="B635" s="578" t="s">
        <v>97</v>
      </c>
      <c r="C635" s="578">
        <v>2</v>
      </c>
      <c r="D635" s="578">
        <v>0.01</v>
      </c>
      <c r="E635" s="578">
        <v>0.02</v>
      </c>
      <c r="F635" s="546">
        <v>42976</v>
      </c>
      <c r="G635" s="578">
        <v>1.5087699999999999</v>
      </c>
      <c r="H635" s="546">
        <v>42976.404861111114</v>
      </c>
      <c r="I635" s="578">
        <v>1.5146900000000001</v>
      </c>
      <c r="J635" s="546">
        <v>42976.530555555553</v>
      </c>
      <c r="K635" s="578">
        <v>1.50959</v>
      </c>
      <c r="L635" s="578">
        <v>59.200000000002547</v>
      </c>
      <c r="M635" s="578">
        <v>51.000000000001819</v>
      </c>
      <c r="N635" s="578">
        <v>2.9699999999999998</v>
      </c>
      <c r="O635" s="579">
        <v>0.53055555555329192</v>
      </c>
      <c r="P635" s="548"/>
      <c r="Q635" s="548"/>
      <c r="R635" s="548"/>
    </row>
    <row r="636" spans="1:18" s="578" customFormat="1">
      <c r="A636" s="578">
        <v>635</v>
      </c>
      <c r="B636" s="578" t="s">
        <v>97</v>
      </c>
      <c r="C636" s="578">
        <v>3</v>
      </c>
      <c r="D636" s="578">
        <v>0.01</v>
      </c>
      <c r="E636" s="578">
        <v>0.03</v>
      </c>
      <c r="F636" s="546">
        <v>42977.345138888886</v>
      </c>
      <c r="G636" s="578">
        <v>1.4987299999999999</v>
      </c>
      <c r="H636" s="546">
        <v>42977.680555555555</v>
      </c>
      <c r="I636" s="578">
        <v>1.5056700000000001</v>
      </c>
      <c r="J636" s="546">
        <v>42978.636805555558</v>
      </c>
      <c r="K636" s="578">
        <v>1.4999100000000001</v>
      </c>
      <c r="L636" s="578">
        <v>69.400000000001455</v>
      </c>
      <c r="M636" s="578">
        <v>57.600000000000364</v>
      </c>
      <c r="N636" s="578">
        <v>4.67</v>
      </c>
      <c r="O636" s="579">
        <v>1.2916666666715173</v>
      </c>
      <c r="P636" s="548"/>
      <c r="Q636" s="548"/>
      <c r="R636" s="548"/>
    </row>
    <row r="637" spans="1:18" s="578" customFormat="1">
      <c r="A637" s="578">
        <v>636</v>
      </c>
      <c r="B637" s="578" t="s">
        <v>96</v>
      </c>
      <c r="C637" s="578">
        <v>1</v>
      </c>
      <c r="D637" s="578">
        <v>0.01</v>
      </c>
      <c r="E637" s="578">
        <v>0.01</v>
      </c>
      <c r="F637" s="546">
        <v>42977.354166666664</v>
      </c>
      <c r="G637" s="578">
        <v>1.5006900000000001</v>
      </c>
      <c r="H637" s="546">
        <v>42977.354166666664</v>
      </c>
      <c r="I637" s="578">
        <v>1.5006900000000001</v>
      </c>
      <c r="J637" s="546">
        <v>42977.617361111108</v>
      </c>
      <c r="K637" s="578">
        <v>1.5028300000000001</v>
      </c>
      <c r="L637" s="578">
        <v>0</v>
      </c>
      <c r="M637" s="578">
        <v>21.399999999999636</v>
      </c>
      <c r="N637" s="578">
        <v>1.48</v>
      </c>
      <c r="O637" s="579">
        <v>0.26319444444379769</v>
      </c>
      <c r="P637" s="548"/>
      <c r="Q637" s="548"/>
      <c r="R637" s="548"/>
    </row>
    <row r="638" spans="1:18" s="578" customFormat="1">
      <c r="A638" s="578">
        <v>637</v>
      </c>
      <c r="B638" s="578" t="s">
        <v>96</v>
      </c>
      <c r="C638" s="578">
        <v>1</v>
      </c>
      <c r="D638" s="578">
        <v>0.01</v>
      </c>
      <c r="E638" s="578">
        <v>0.01</v>
      </c>
      <c r="F638" s="546">
        <v>42978.15625</v>
      </c>
      <c r="G638" s="578">
        <v>1.5042800000000001</v>
      </c>
      <c r="H638" s="546">
        <v>42978.15625</v>
      </c>
      <c r="I638" s="578">
        <v>1.5042800000000001</v>
      </c>
      <c r="J638" s="546">
        <v>42978.458333333336</v>
      </c>
      <c r="K638" s="578">
        <v>1.5064200000000001</v>
      </c>
      <c r="L638" s="578">
        <v>0</v>
      </c>
      <c r="M638" s="578">
        <v>21.399999999999636</v>
      </c>
      <c r="N638" s="578">
        <v>1.48</v>
      </c>
      <c r="O638" s="579">
        <v>0.30208333333575865</v>
      </c>
      <c r="P638" s="548"/>
      <c r="Q638" s="548"/>
      <c r="R638" s="548"/>
    </row>
    <row r="639" spans="1:18" s="578" customFormat="1">
      <c r="A639" s="578">
        <v>638</v>
      </c>
      <c r="B639" s="578" t="s">
        <v>97</v>
      </c>
      <c r="C639" s="578">
        <v>2</v>
      </c>
      <c r="D639" s="578">
        <v>0.01</v>
      </c>
      <c r="E639" s="578">
        <v>0.02</v>
      </c>
      <c r="F639" s="546">
        <v>42986.240972222222</v>
      </c>
      <c r="G639" s="578">
        <v>1.48861</v>
      </c>
      <c r="H639" s="546">
        <v>42986.72152777778</v>
      </c>
      <c r="I639" s="578">
        <v>1.49194</v>
      </c>
      <c r="J639" s="546">
        <v>42990.39166666667</v>
      </c>
      <c r="K639" s="578">
        <v>1.48814</v>
      </c>
      <c r="L639" s="578">
        <v>33.299999999999272</v>
      </c>
      <c r="M639" s="578">
        <v>38</v>
      </c>
      <c r="N639" s="578">
        <v>2.95</v>
      </c>
      <c r="O639" s="579">
        <v>2.1506944444481633</v>
      </c>
      <c r="P639" s="548"/>
      <c r="Q639" s="548"/>
      <c r="R639" s="548"/>
    </row>
    <row r="640" spans="1:18" s="578" customFormat="1">
      <c r="A640" s="578">
        <v>639</v>
      </c>
      <c r="B640" s="578" t="s">
        <v>96</v>
      </c>
      <c r="C640" s="578">
        <v>1</v>
      </c>
      <c r="D640" s="578">
        <v>0.01</v>
      </c>
      <c r="E640" s="578">
        <v>0.01</v>
      </c>
      <c r="F640" s="546">
        <v>42996.708333333336</v>
      </c>
      <c r="G640" s="578">
        <v>1.4997499999999999</v>
      </c>
      <c r="H640" s="546">
        <v>42996.708333333336</v>
      </c>
      <c r="I640" s="578">
        <v>1.4997499999999999</v>
      </c>
      <c r="J640" s="546">
        <v>42996.836111111108</v>
      </c>
      <c r="K640" s="578">
        <v>1.5018899999999999</v>
      </c>
      <c r="L640" s="578">
        <v>0</v>
      </c>
      <c r="M640" s="578">
        <v>21.399999999999636</v>
      </c>
      <c r="N640" s="578">
        <v>1.48</v>
      </c>
      <c r="O640" s="579">
        <v>0.12777777777228039</v>
      </c>
      <c r="P640" s="548"/>
      <c r="Q640" s="548"/>
      <c r="R640" s="548"/>
    </row>
    <row r="641" spans="1:18" s="578" customFormat="1">
      <c r="A641" s="578">
        <v>640</v>
      </c>
      <c r="B641" s="578" t="s">
        <v>96</v>
      </c>
      <c r="C641" s="578">
        <v>1</v>
      </c>
      <c r="D641" s="578">
        <v>0.01</v>
      </c>
      <c r="E641" s="578">
        <v>0.01</v>
      </c>
      <c r="F641" s="546">
        <v>42999.303472222222</v>
      </c>
      <c r="G641" s="578">
        <v>1.4884999999999999</v>
      </c>
      <c r="H641" s="546">
        <v>42999.303472222222</v>
      </c>
      <c r="I641" s="578">
        <v>1.4884999999999999</v>
      </c>
      <c r="J641" s="546">
        <v>42999.319444444445</v>
      </c>
      <c r="K641" s="578">
        <v>1.49064</v>
      </c>
      <c r="L641" s="578">
        <v>0</v>
      </c>
      <c r="M641" s="578">
        <v>21.399999999999636</v>
      </c>
      <c r="N641" s="578">
        <v>1.48</v>
      </c>
      <c r="O641" s="579">
        <v>1.5972222223354038E-2</v>
      </c>
      <c r="P641" s="548"/>
      <c r="Q641" s="548"/>
      <c r="R641" s="548"/>
    </row>
    <row r="642" spans="1:18" s="578" customFormat="1">
      <c r="A642" s="578">
        <v>641</v>
      </c>
      <c r="B642" s="578" t="s">
        <v>97</v>
      </c>
      <c r="C642" s="578">
        <v>3</v>
      </c>
      <c r="D642" s="578">
        <v>0.01</v>
      </c>
      <c r="E642" s="578">
        <v>0.03</v>
      </c>
      <c r="F642" s="546">
        <v>42999.709722222222</v>
      </c>
      <c r="G642" s="578">
        <v>1.50126</v>
      </c>
      <c r="H642" s="546">
        <v>43000.111111111109</v>
      </c>
      <c r="I642" s="578">
        <v>1.5083</v>
      </c>
      <c r="J642" s="546">
        <v>43000.538888888892</v>
      </c>
      <c r="K642" s="578">
        <v>1.5024900000000001</v>
      </c>
      <c r="L642" s="578">
        <v>70.399999999999636</v>
      </c>
      <c r="M642" s="578">
        <v>58.099999999998545</v>
      </c>
      <c r="N642" s="578">
        <v>4.67</v>
      </c>
      <c r="O642" s="579">
        <v>0.82916666667006211</v>
      </c>
      <c r="P642" s="548"/>
      <c r="Q642" s="548"/>
      <c r="R642" s="548"/>
    </row>
    <row r="643" spans="1:18" s="578" customFormat="1">
      <c r="A643" s="578">
        <v>642</v>
      </c>
      <c r="B643" s="578" t="s">
        <v>96</v>
      </c>
      <c r="C643" s="578">
        <v>5</v>
      </c>
      <c r="D643" s="578">
        <v>0.04</v>
      </c>
      <c r="E643" s="578">
        <v>0.09</v>
      </c>
      <c r="F643" s="546">
        <v>43000.40625</v>
      </c>
      <c r="G643" s="578">
        <v>1.50888</v>
      </c>
      <c r="H643" s="546">
        <v>43003.525694444441</v>
      </c>
      <c r="I643" s="578">
        <v>1.4924500000000001</v>
      </c>
      <c r="J643" s="546">
        <v>43006.227083333331</v>
      </c>
      <c r="K643" s="578">
        <v>1.50048</v>
      </c>
      <c r="L643" s="578">
        <v>164.29999999999927</v>
      </c>
      <c r="M643" s="578">
        <v>80.300000000001091</v>
      </c>
      <c r="N643" s="578">
        <v>17.950000000000003</v>
      </c>
      <c r="O643" s="579">
        <v>3.8208333333313931</v>
      </c>
      <c r="P643" s="548"/>
      <c r="Q643" s="548"/>
      <c r="R643" s="548"/>
    </row>
    <row r="644" spans="1:18" s="578" customFormat="1">
      <c r="A644" s="578">
        <v>643</v>
      </c>
      <c r="B644" s="578" t="s">
        <v>97</v>
      </c>
      <c r="C644" s="578">
        <v>3</v>
      </c>
      <c r="D644" s="578">
        <v>0.01</v>
      </c>
      <c r="E644" s="578">
        <v>0.03</v>
      </c>
      <c r="F644" s="546">
        <v>43004.334027777775</v>
      </c>
      <c r="G644" s="578">
        <v>1.4911700000000001</v>
      </c>
      <c r="H644" s="546">
        <v>43005.256249999999</v>
      </c>
      <c r="I644" s="578">
        <v>1.4981100000000001</v>
      </c>
      <c r="J644" s="546">
        <v>43005.648611111108</v>
      </c>
      <c r="K644" s="578">
        <v>1.4923500000000001</v>
      </c>
      <c r="L644" s="578">
        <v>69.399999999999636</v>
      </c>
      <c r="M644" s="578">
        <v>57.600000000000364</v>
      </c>
      <c r="N644" s="578">
        <v>4.6500000000000004</v>
      </c>
      <c r="O644" s="579">
        <v>1.3145833333328483</v>
      </c>
      <c r="P644" s="548"/>
      <c r="Q644" s="548"/>
      <c r="R644" s="548"/>
    </row>
    <row r="645" spans="1:18" s="578" customFormat="1">
      <c r="A645" s="578">
        <v>644</v>
      </c>
      <c r="B645" s="578" t="s">
        <v>96</v>
      </c>
      <c r="C645" s="578">
        <v>1</v>
      </c>
      <c r="D645" s="578">
        <v>0.01</v>
      </c>
      <c r="E645" s="578">
        <v>0.01</v>
      </c>
      <c r="F645" s="546">
        <v>43014.614583333336</v>
      </c>
      <c r="G645" s="578">
        <v>1.50722</v>
      </c>
      <c r="H645" s="546">
        <v>43014.614583333336</v>
      </c>
      <c r="I645" s="578">
        <v>1.50722</v>
      </c>
      <c r="J645" s="546">
        <v>43014.648611111108</v>
      </c>
      <c r="K645" s="578">
        <v>1.50936</v>
      </c>
      <c r="L645" s="578">
        <v>0</v>
      </c>
      <c r="M645" s="578">
        <v>21.399999999999636</v>
      </c>
      <c r="N645" s="578">
        <v>1.48</v>
      </c>
      <c r="O645" s="579">
        <v>3.4027777772280388E-2</v>
      </c>
      <c r="P645" s="548"/>
      <c r="Q645" s="548"/>
      <c r="R645" s="548"/>
    </row>
    <row r="646" spans="1:18" s="578" customFormat="1">
      <c r="A646" s="578">
        <v>645</v>
      </c>
      <c r="B646" s="578" t="s">
        <v>97</v>
      </c>
      <c r="C646" s="578">
        <v>1</v>
      </c>
      <c r="D646" s="578">
        <v>0.01</v>
      </c>
      <c r="E646" s="578">
        <v>0.01</v>
      </c>
      <c r="F646" s="546">
        <v>43034.46875</v>
      </c>
      <c r="G646" s="578">
        <v>1.5316399999999999</v>
      </c>
      <c r="H646" s="546">
        <v>43034.46875</v>
      </c>
      <c r="I646" s="578">
        <v>1.5316399999999999</v>
      </c>
      <c r="J646" s="546">
        <v>43034.572916666664</v>
      </c>
      <c r="K646" s="578">
        <v>1.5295000000000001</v>
      </c>
      <c r="L646" s="578">
        <v>0</v>
      </c>
      <c r="M646" s="578">
        <v>21.399999999999636</v>
      </c>
      <c r="N646" s="578">
        <v>1.48</v>
      </c>
      <c r="O646" s="579">
        <v>0.10416666666424135</v>
      </c>
      <c r="P646" s="548"/>
      <c r="Q646" s="548"/>
      <c r="R646" s="548"/>
    </row>
    <row r="647" spans="1:18" s="578" customFormat="1">
      <c r="A647" s="578">
        <v>646</v>
      </c>
      <c r="B647" s="578" t="s">
        <v>97</v>
      </c>
      <c r="C647" s="578">
        <v>4</v>
      </c>
      <c r="D647" s="578">
        <v>0.02</v>
      </c>
      <c r="E647" s="578">
        <v>0.05</v>
      </c>
      <c r="F647" s="546">
        <v>43041.251388888886</v>
      </c>
      <c r="G647" s="578">
        <v>1.5088600000000001</v>
      </c>
      <c r="H647" s="546">
        <v>43042.588194444441</v>
      </c>
      <c r="I647" s="578">
        <v>1.5199800000000001</v>
      </c>
      <c r="J647" s="546">
        <v>43045.533333333333</v>
      </c>
      <c r="K647" s="578">
        <v>1.51308</v>
      </c>
      <c r="L647" s="578">
        <v>111.20000000000073</v>
      </c>
      <c r="M647" s="578">
        <v>69.000000000001819</v>
      </c>
      <c r="N647" s="578">
        <v>8.14</v>
      </c>
      <c r="O647" s="579">
        <v>2.2819444444467081</v>
      </c>
      <c r="P647" s="548"/>
      <c r="Q647" s="548"/>
      <c r="R647" s="548"/>
    </row>
    <row r="648" spans="1:18" s="578" customFormat="1">
      <c r="A648" s="578">
        <v>647</v>
      </c>
      <c r="B648" s="578" t="s">
        <v>96</v>
      </c>
      <c r="C648" s="578">
        <v>1</v>
      </c>
      <c r="D648" s="578">
        <v>0.01</v>
      </c>
      <c r="E648" s="578">
        <v>0.01</v>
      </c>
      <c r="F648" s="546">
        <v>43052.594444444447</v>
      </c>
      <c r="G648" s="578">
        <v>1.52685</v>
      </c>
      <c r="H648" s="546">
        <v>43052.594444444447</v>
      </c>
      <c r="I648" s="578">
        <v>1.52685</v>
      </c>
      <c r="J648" s="546">
        <v>43052.738194444442</v>
      </c>
      <c r="K648" s="578">
        <v>1.5289900000000001</v>
      </c>
      <c r="L648" s="578">
        <v>0</v>
      </c>
      <c r="M648" s="578">
        <v>21.400000000001455</v>
      </c>
      <c r="N648" s="578">
        <v>1.48</v>
      </c>
      <c r="O648" s="579">
        <v>0.14374999999563443</v>
      </c>
      <c r="P648" s="548"/>
      <c r="Q648" s="548"/>
      <c r="R648" s="548"/>
    </row>
    <row r="649" spans="1:18" s="578" customFormat="1">
      <c r="A649" s="578">
        <v>648</v>
      </c>
      <c r="B649" s="578" t="s">
        <v>96</v>
      </c>
      <c r="C649" s="578">
        <v>1</v>
      </c>
      <c r="D649" s="578">
        <v>0.01</v>
      </c>
      <c r="E649" s="578">
        <v>0.01</v>
      </c>
      <c r="F649" s="546">
        <v>43053.667361111111</v>
      </c>
      <c r="G649" s="578">
        <v>1.5413699999999999</v>
      </c>
      <c r="H649" s="546">
        <v>43053.667361111111</v>
      </c>
      <c r="I649" s="578">
        <v>1.5413699999999999</v>
      </c>
      <c r="J649" s="546">
        <v>43053.756249999999</v>
      </c>
      <c r="K649" s="578">
        <v>1.5435099999999999</v>
      </c>
      <c r="L649" s="578">
        <v>0</v>
      </c>
      <c r="M649" s="578">
        <v>21.399999999999636</v>
      </c>
      <c r="N649" s="578">
        <v>1.48</v>
      </c>
      <c r="O649" s="579">
        <v>8.8888888887595385E-2</v>
      </c>
      <c r="P649" s="548"/>
      <c r="Q649" s="548"/>
      <c r="R649" s="548"/>
    </row>
    <row r="650" spans="1:18" s="578" customFormat="1">
      <c r="A650" s="578">
        <v>649</v>
      </c>
      <c r="B650" s="578" t="s">
        <v>96</v>
      </c>
      <c r="C650" s="578">
        <v>2</v>
      </c>
      <c r="D650" s="578">
        <v>0.01</v>
      </c>
      <c r="E650" s="578">
        <v>0.02</v>
      </c>
      <c r="F650" s="546">
        <v>43059.406944444447</v>
      </c>
      <c r="G650" s="578">
        <v>1.5582100000000001</v>
      </c>
      <c r="H650" s="546">
        <v>43059.70208333333</v>
      </c>
      <c r="I650" s="578">
        <v>1.5548900000000001</v>
      </c>
      <c r="J650" s="546">
        <v>43060.395833333336</v>
      </c>
      <c r="K650" s="578">
        <v>1.5586899999999999</v>
      </c>
      <c r="L650" s="578">
        <v>33.199999999998909</v>
      </c>
      <c r="M650" s="578">
        <v>37.999999999998181</v>
      </c>
      <c r="N650" s="578">
        <v>2.9699999999999998</v>
      </c>
      <c r="O650" s="579">
        <v>0.98888888888905058</v>
      </c>
      <c r="P650" s="548"/>
      <c r="Q650" s="548"/>
      <c r="R650" s="548"/>
    </row>
    <row r="651" spans="1:18" s="578" customFormat="1">
      <c r="A651" s="578">
        <v>650</v>
      </c>
      <c r="B651" s="578" t="s">
        <v>97</v>
      </c>
      <c r="C651" s="578">
        <v>1</v>
      </c>
      <c r="D651" s="578">
        <v>0.01</v>
      </c>
      <c r="E651" s="578">
        <v>0.01</v>
      </c>
      <c r="F651" s="546">
        <v>43061.5625</v>
      </c>
      <c r="G651" s="578">
        <v>1.55135</v>
      </c>
      <c r="H651" s="546">
        <v>43061.5625</v>
      </c>
      <c r="I651" s="578">
        <v>1.55135</v>
      </c>
      <c r="J651" s="546">
        <v>43061.584027777775</v>
      </c>
      <c r="K651" s="578">
        <v>1.54921</v>
      </c>
      <c r="L651" s="578">
        <v>0</v>
      </c>
      <c r="M651" s="578">
        <v>21.399999999999636</v>
      </c>
      <c r="N651" s="578">
        <v>1.48</v>
      </c>
      <c r="O651" s="579">
        <v>2.1527777775190771E-2</v>
      </c>
      <c r="P651" s="548"/>
      <c r="Q651" s="548"/>
      <c r="R651" s="548"/>
    </row>
    <row r="652" spans="1:18" s="578" customFormat="1">
      <c r="A652" s="578">
        <v>651</v>
      </c>
      <c r="B652" s="578" t="s">
        <v>96</v>
      </c>
      <c r="C652" s="578">
        <v>1</v>
      </c>
      <c r="D652" s="578">
        <v>0.01</v>
      </c>
      <c r="E652" s="578">
        <v>0.01</v>
      </c>
      <c r="F652" s="546">
        <v>43061.656944444447</v>
      </c>
      <c r="G652" s="578">
        <v>1.55335</v>
      </c>
      <c r="H652" s="546">
        <v>43061.656944444447</v>
      </c>
      <c r="I652" s="578">
        <v>1.55335</v>
      </c>
      <c r="J652" s="546">
        <v>43062.411805555559</v>
      </c>
      <c r="K652" s="578">
        <v>1.55549</v>
      </c>
      <c r="L652" s="578">
        <v>0</v>
      </c>
      <c r="M652" s="578">
        <v>21.399999999999636</v>
      </c>
      <c r="N652" s="578">
        <v>1.48</v>
      </c>
      <c r="O652" s="579">
        <v>0.75486111111240461</v>
      </c>
      <c r="P652" s="548"/>
      <c r="Q652" s="548"/>
      <c r="R652" s="548"/>
    </row>
    <row r="653" spans="1:18" s="578" customFormat="1">
      <c r="A653" s="578">
        <v>652</v>
      </c>
      <c r="B653" s="578" t="s">
        <v>96</v>
      </c>
      <c r="C653" s="578">
        <v>1</v>
      </c>
      <c r="D653" s="578">
        <v>0.01</v>
      </c>
      <c r="E653" s="578">
        <v>0.01</v>
      </c>
      <c r="F653" s="546">
        <v>43068.375694444447</v>
      </c>
      <c r="G653" s="578">
        <v>1.5645500000000001</v>
      </c>
      <c r="H653" s="546">
        <v>43068.375694444447</v>
      </c>
      <c r="I653" s="578">
        <v>1.5645500000000001</v>
      </c>
      <c r="J653" s="546">
        <v>43068.674305555556</v>
      </c>
      <c r="K653" s="578">
        <v>1.5666899999999999</v>
      </c>
      <c r="L653" s="578">
        <v>0</v>
      </c>
      <c r="M653" s="578">
        <v>21.399999999997817</v>
      </c>
      <c r="N653" s="578">
        <v>1.48</v>
      </c>
      <c r="O653" s="579">
        <v>0.29861111110949423</v>
      </c>
      <c r="P653" s="548"/>
      <c r="Q653" s="548"/>
      <c r="R653" s="548"/>
    </row>
    <row r="654" spans="1:18" s="578" customFormat="1">
      <c r="A654" s="578">
        <v>653</v>
      </c>
      <c r="B654" s="578" t="s">
        <v>97</v>
      </c>
      <c r="C654" s="578">
        <v>1</v>
      </c>
      <c r="D654" s="578">
        <v>0.01</v>
      </c>
      <c r="E654" s="578">
        <v>0.01</v>
      </c>
      <c r="F654" s="546">
        <v>43070.627083333333</v>
      </c>
      <c r="G654" s="578">
        <v>1.5667500000000001</v>
      </c>
      <c r="H654" s="546">
        <v>43070.627083333333</v>
      </c>
      <c r="I654" s="578">
        <v>1.5667500000000001</v>
      </c>
      <c r="J654" s="546">
        <v>43070.651388888888</v>
      </c>
      <c r="K654" s="578">
        <v>1.5646100000000001</v>
      </c>
      <c r="L654" s="578">
        <v>0</v>
      </c>
      <c r="M654" s="578">
        <v>21.399999999999636</v>
      </c>
      <c r="N654" s="578">
        <v>1.48</v>
      </c>
      <c r="O654" s="579">
        <v>2.4305555554747116E-2</v>
      </c>
      <c r="P654" s="548"/>
      <c r="Q654" s="548"/>
      <c r="R654" s="548"/>
    </row>
    <row r="655" spans="1:18" s="578" customFormat="1">
      <c r="A655" s="578">
        <v>654</v>
      </c>
      <c r="B655" s="578" t="s">
        <v>97</v>
      </c>
      <c r="C655" s="578">
        <v>1</v>
      </c>
      <c r="D655" s="578">
        <v>0.01</v>
      </c>
      <c r="E655" s="578">
        <v>0.01</v>
      </c>
      <c r="F655" s="546">
        <v>43073.375</v>
      </c>
      <c r="G655" s="578">
        <v>1.5604199999999999</v>
      </c>
      <c r="H655" s="546">
        <v>43073.375</v>
      </c>
      <c r="I655" s="578">
        <v>1.5604199999999999</v>
      </c>
      <c r="J655" s="546">
        <v>43073.472222222219</v>
      </c>
      <c r="K655" s="578">
        <v>1.5582800000000001</v>
      </c>
      <c r="L655" s="578">
        <v>0</v>
      </c>
      <c r="M655" s="578">
        <v>21.399999999997817</v>
      </c>
      <c r="N655" s="578">
        <v>1.48</v>
      </c>
      <c r="O655" s="579">
        <v>9.7222222218988463E-2</v>
      </c>
      <c r="P655" s="548"/>
      <c r="Q655" s="548"/>
      <c r="R655" s="548"/>
    </row>
    <row r="656" spans="1:18" s="578" customFormat="1">
      <c r="A656" s="578">
        <v>655</v>
      </c>
      <c r="B656" s="578" t="s">
        <v>97</v>
      </c>
      <c r="C656" s="578">
        <v>1</v>
      </c>
      <c r="D656" s="578">
        <v>0.01</v>
      </c>
      <c r="E656" s="578">
        <v>0.01</v>
      </c>
      <c r="F656" s="546">
        <v>43075.395833333336</v>
      </c>
      <c r="G656" s="578">
        <v>1.55809</v>
      </c>
      <c r="H656" s="546">
        <v>43075.395833333336</v>
      </c>
      <c r="I656" s="578">
        <v>1.55809</v>
      </c>
      <c r="J656" s="546">
        <v>43075.572916666664</v>
      </c>
      <c r="K656" s="578">
        <v>1.5559499999999999</v>
      </c>
      <c r="L656" s="578">
        <v>0</v>
      </c>
      <c r="M656" s="578">
        <v>21.399999999999636</v>
      </c>
      <c r="N656" s="578">
        <v>1.48</v>
      </c>
      <c r="O656" s="579">
        <v>0.17708333332848269</v>
      </c>
      <c r="P656" s="548"/>
      <c r="Q656" s="548"/>
      <c r="R656" s="548"/>
    </row>
    <row r="657" spans="1:18" s="578" customFormat="1">
      <c r="A657" s="578">
        <v>656</v>
      </c>
      <c r="B657" s="578" t="s">
        <v>96</v>
      </c>
      <c r="C657" s="578">
        <v>1</v>
      </c>
      <c r="D657" s="578">
        <v>0.01</v>
      </c>
      <c r="E657" s="578">
        <v>0.01</v>
      </c>
      <c r="F657" s="546">
        <v>43077.563194444447</v>
      </c>
      <c r="G657" s="578">
        <v>1.5627800000000001</v>
      </c>
      <c r="H657" s="546">
        <v>43077.563194444447</v>
      </c>
      <c r="I657" s="578">
        <v>1.5627800000000001</v>
      </c>
      <c r="J657" s="546">
        <v>43077.681944444441</v>
      </c>
      <c r="K657" s="578">
        <v>1.5649200000000001</v>
      </c>
      <c r="L657" s="578">
        <v>0</v>
      </c>
      <c r="M657" s="578">
        <v>21.399999999999636</v>
      </c>
      <c r="N657" s="578">
        <v>1.48</v>
      </c>
      <c r="O657" s="579">
        <v>0.11874999999417923</v>
      </c>
      <c r="P657" s="548"/>
      <c r="Q657" s="548"/>
      <c r="R657" s="548"/>
    </row>
    <row r="658" spans="1:18" s="578" customFormat="1">
      <c r="A658" s="578">
        <v>657</v>
      </c>
      <c r="B658" s="578" t="s">
        <v>97</v>
      </c>
      <c r="C658" s="578">
        <v>2</v>
      </c>
      <c r="D658" s="578">
        <v>0.01</v>
      </c>
      <c r="E658" s="578">
        <v>0.02</v>
      </c>
      <c r="F658" s="546">
        <v>43077.708333333336</v>
      </c>
      <c r="G658" s="578">
        <v>1.5646</v>
      </c>
      <c r="H658" s="546">
        <v>43077.831944444442</v>
      </c>
      <c r="I658" s="578">
        <v>1.5679000000000001</v>
      </c>
      <c r="J658" s="546">
        <v>43080.336111111108</v>
      </c>
      <c r="K658" s="578">
        <v>1.5641099999999999</v>
      </c>
      <c r="L658" s="578">
        <v>33</v>
      </c>
      <c r="M658" s="578">
        <v>37.900000000001455</v>
      </c>
      <c r="N658" s="578">
        <v>2.97</v>
      </c>
      <c r="O658" s="579">
        <v>0.62777777777228039</v>
      </c>
      <c r="P658" s="548"/>
      <c r="Q658" s="548"/>
      <c r="R658" s="548"/>
    </row>
    <row r="659" spans="1:18" s="578" customFormat="1">
      <c r="A659" s="578">
        <v>658</v>
      </c>
      <c r="B659" s="578" t="s">
        <v>96</v>
      </c>
      <c r="C659" s="578">
        <v>1</v>
      </c>
      <c r="D659" s="578">
        <v>0.01</v>
      </c>
      <c r="E659" s="578">
        <v>0.01</v>
      </c>
      <c r="F659" s="546">
        <v>43083.417361111111</v>
      </c>
      <c r="G659" s="578">
        <v>1.54427</v>
      </c>
      <c r="H659" s="546">
        <v>43083.417361111111</v>
      </c>
      <c r="I659" s="578">
        <v>1.54427</v>
      </c>
      <c r="J659" s="546">
        <v>43083.607638888891</v>
      </c>
      <c r="K659" s="578">
        <v>1.5464100000000001</v>
      </c>
      <c r="L659" s="578">
        <v>0</v>
      </c>
      <c r="M659" s="578">
        <v>21.399999999999636</v>
      </c>
      <c r="N659" s="578">
        <v>1.48</v>
      </c>
      <c r="O659" s="579">
        <v>0.19027777777955635</v>
      </c>
      <c r="P659" s="548"/>
      <c r="Q659" s="548"/>
      <c r="R659" s="548"/>
    </row>
    <row r="660" spans="1:18" s="578" customFormat="1">
      <c r="A660" s="578">
        <v>659</v>
      </c>
      <c r="B660" s="578" t="s">
        <v>97</v>
      </c>
      <c r="C660" s="578">
        <v>1</v>
      </c>
      <c r="D660" s="578">
        <v>0.01</v>
      </c>
      <c r="E660" s="578">
        <v>0.01</v>
      </c>
      <c r="F660" s="546">
        <v>43083.614583333336</v>
      </c>
      <c r="G660" s="578">
        <v>1.5459700000000001</v>
      </c>
      <c r="H660" s="546">
        <v>43083.614583333336</v>
      </c>
      <c r="I660" s="578">
        <v>1.5459700000000001</v>
      </c>
      <c r="J660" s="546">
        <v>43083.620833333334</v>
      </c>
      <c r="K660" s="578">
        <v>1.54383</v>
      </c>
      <c r="L660" s="578">
        <v>0</v>
      </c>
      <c r="M660" s="578">
        <v>21.399999999999636</v>
      </c>
      <c r="N660" s="578">
        <v>1.48</v>
      </c>
      <c r="O660" s="579">
        <v>6.2499999985448085E-3</v>
      </c>
      <c r="P660" s="548"/>
      <c r="Q660" s="548"/>
      <c r="R660" s="548"/>
    </row>
    <row r="661" spans="1:18" s="578" customFormat="1">
      <c r="A661" s="578">
        <v>660</v>
      </c>
      <c r="B661" s="578" t="s">
        <v>97</v>
      </c>
      <c r="C661" s="578">
        <v>1</v>
      </c>
      <c r="D661" s="578">
        <v>0.01</v>
      </c>
      <c r="E661" s="578">
        <v>0.01</v>
      </c>
      <c r="F661" s="546">
        <v>43083.688194444447</v>
      </c>
      <c r="G661" s="578">
        <v>1.53796</v>
      </c>
      <c r="H661" s="546">
        <v>43083.688194444447</v>
      </c>
      <c r="I661" s="578">
        <v>1.53796</v>
      </c>
      <c r="J661" s="546">
        <v>43083.706250000003</v>
      </c>
      <c r="K661" s="578">
        <v>1.53582</v>
      </c>
      <c r="L661" s="578">
        <v>0</v>
      </c>
      <c r="M661" s="578">
        <v>21.400000000001455</v>
      </c>
      <c r="N661" s="578">
        <v>1.49</v>
      </c>
      <c r="O661" s="579">
        <v>1.8055555556202307E-2</v>
      </c>
      <c r="P661" s="548"/>
      <c r="Q661" s="548"/>
      <c r="R661" s="548"/>
    </row>
    <row r="662" spans="1:18" s="578" customFormat="1">
      <c r="A662" s="578">
        <v>661</v>
      </c>
      <c r="B662" s="578" t="s">
        <v>97</v>
      </c>
      <c r="C662" s="578">
        <v>1</v>
      </c>
      <c r="D662" s="578">
        <v>0.01</v>
      </c>
      <c r="E662" s="578">
        <v>0.01</v>
      </c>
      <c r="F662" s="546">
        <v>43117.397222222222</v>
      </c>
      <c r="G662" s="578">
        <v>1.5351699999999999</v>
      </c>
      <c r="H662" s="546">
        <v>43117.397222222222</v>
      </c>
      <c r="I662" s="578">
        <v>1.5351699999999999</v>
      </c>
      <c r="J662" s="546">
        <v>43117.472222222219</v>
      </c>
      <c r="K662" s="578">
        <v>1.5330299999999999</v>
      </c>
      <c r="L662" s="578">
        <v>0</v>
      </c>
      <c r="M662" s="578">
        <v>21.399999999999636</v>
      </c>
      <c r="N662" s="578">
        <v>1.48</v>
      </c>
      <c r="O662" s="579">
        <v>7.4999999997089617E-2</v>
      </c>
      <c r="P662" s="548"/>
      <c r="Q662" s="548"/>
      <c r="R662" s="548"/>
    </row>
    <row r="663" spans="1:18" s="578" customFormat="1">
      <c r="A663" s="578">
        <v>662</v>
      </c>
      <c r="B663" s="578" t="s">
        <v>96</v>
      </c>
      <c r="C663" s="578">
        <v>1</v>
      </c>
      <c r="D663" s="578">
        <v>0.01</v>
      </c>
      <c r="E663" s="578">
        <v>0.01</v>
      </c>
      <c r="F663" s="546">
        <v>43130.334722222222</v>
      </c>
      <c r="G663" s="578">
        <v>1.5327</v>
      </c>
      <c r="H663" s="546">
        <v>43130.334722222222</v>
      </c>
      <c r="I663" s="578">
        <v>1.5327</v>
      </c>
      <c r="J663" s="546">
        <v>43130.362500000003</v>
      </c>
      <c r="K663" s="578">
        <v>1.53484</v>
      </c>
      <c r="L663" s="578">
        <v>0</v>
      </c>
      <c r="M663" s="578">
        <v>21.399999999999636</v>
      </c>
      <c r="N663" s="578">
        <v>1.48</v>
      </c>
      <c r="O663" s="579">
        <v>2.7777777781011537E-2</v>
      </c>
      <c r="P663" s="548"/>
      <c r="Q663" s="548"/>
      <c r="R663" s="548"/>
    </row>
    <row r="664" spans="1:18" s="578" customFormat="1">
      <c r="A664" s="578">
        <v>663</v>
      </c>
      <c r="B664" s="578" t="s">
        <v>96</v>
      </c>
      <c r="C664" s="578">
        <v>1</v>
      </c>
      <c r="D664" s="578">
        <v>0.01</v>
      </c>
      <c r="E664" s="578">
        <v>0.01</v>
      </c>
      <c r="F664" s="546">
        <v>43131.709722222222</v>
      </c>
      <c r="G664" s="578">
        <v>1.53915</v>
      </c>
      <c r="H664" s="546">
        <v>43131.709722222222</v>
      </c>
      <c r="I664" s="578">
        <v>1.53915</v>
      </c>
      <c r="J664" s="546">
        <v>43131.767361111109</v>
      </c>
      <c r="K664" s="578">
        <v>1.54129</v>
      </c>
      <c r="L664" s="578">
        <v>0</v>
      </c>
      <c r="M664" s="578">
        <v>21.399999999999636</v>
      </c>
      <c r="N664" s="578">
        <v>1.48</v>
      </c>
      <c r="O664" s="579">
        <v>5.7638888887595385E-2</v>
      </c>
      <c r="P664" s="548"/>
      <c r="Q664" s="548"/>
      <c r="R664" s="548"/>
    </row>
    <row r="665" spans="1:18" s="578" customFormat="1">
      <c r="A665" s="578">
        <v>664</v>
      </c>
      <c r="B665" s="578" t="s">
        <v>96</v>
      </c>
      <c r="C665" s="578">
        <v>3</v>
      </c>
      <c r="D665" s="578">
        <v>0.01</v>
      </c>
      <c r="E665" s="578">
        <v>0.03</v>
      </c>
      <c r="F665" s="546">
        <v>43136.408333333333</v>
      </c>
      <c r="G665" s="578">
        <v>1.5708299999999999</v>
      </c>
      <c r="H665" s="546">
        <v>43136.698611111111</v>
      </c>
      <c r="I665" s="578">
        <v>1.5639099999999999</v>
      </c>
      <c r="J665" s="546">
        <v>43136.845833333333</v>
      </c>
      <c r="K665" s="578">
        <v>1.5696600000000001</v>
      </c>
      <c r="L665" s="578">
        <v>69.200000000000728</v>
      </c>
      <c r="M665" s="578">
        <v>57.500000000001819</v>
      </c>
      <c r="N665" s="578">
        <v>4.6399999999999997</v>
      </c>
      <c r="O665" s="579">
        <v>0.4375</v>
      </c>
      <c r="P665" s="548"/>
      <c r="Q665" s="548"/>
      <c r="R665" s="548"/>
    </row>
    <row r="666" spans="1:18" s="578" customFormat="1">
      <c r="A666" s="578">
        <v>665</v>
      </c>
      <c r="B666" s="578" t="s">
        <v>96</v>
      </c>
      <c r="C666" s="578">
        <v>2</v>
      </c>
      <c r="D666" s="578">
        <v>0.01</v>
      </c>
      <c r="E666" s="578">
        <v>0.02</v>
      </c>
      <c r="F666" s="546">
        <v>43137.21875</v>
      </c>
      <c r="G666" s="578">
        <v>1.57622</v>
      </c>
      <c r="H666" s="546">
        <v>43137.277777777781</v>
      </c>
      <c r="I666" s="578">
        <v>1.57287</v>
      </c>
      <c r="J666" s="546">
        <v>43137.301388888889</v>
      </c>
      <c r="K666" s="578">
        <v>1.5766800000000001</v>
      </c>
      <c r="L666" s="578">
        <v>33.499999999998181</v>
      </c>
      <c r="M666" s="578">
        <v>38.100000000000364</v>
      </c>
      <c r="N666" s="578">
        <v>2.96</v>
      </c>
      <c r="O666" s="579">
        <v>8.2638888889050577E-2</v>
      </c>
      <c r="P666" s="548"/>
      <c r="Q666" s="548"/>
      <c r="R666" s="548"/>
    </row>
    <row r="667" spans="1:18" s="578" customFormat="1">
      <c r="A667" s="578">
        <v>666</v>
      </c>
      <c r="B667" s="578" t="s">
        <v>96</v>
      </c>
      <c r="C667" s="578">
        <v>1</v>
      </c>
      <c r="D667" s="578">
        <v>0.01</v>
      </c>
      <c r="E667" s="578">
        <v>0.01</v>
      </c>
      <c r="F667" s="546">
        <v>43137.344444444447</v>
      </c>
      <c r="G667" s="578">
        <v>1.5768599999999999</v>
      </c>
      <c r="H667" s="546">
        <v>43137.344444444447</v>
      </c>
      <c r="I667" s="578">
        <v>1.5768599999999999</v>
      </c>
      <c r="J667" s="546">
        <v>43137.363888888889</v>
      </c>
      <c r="K667" s="578">
        <v>1.579</v>
      </c>
      <c r="L667" s="578">
        <v>0</v>
      </c>
      <c r="M667" s="578">
        <v>21.400000000001455</v>
      </c>
      <c r="N667" s="578">
        <v>1.48</v>
      </c>
      <c r="O667" s="579">
        <v>1.9444444442342501E-2</v>
      </c>
      <c r="P667" s="548"/>
      <c r="Q667" s="548"/>
      <c r="R667" s="548"/>
    </row>
    <row r="668" spans="1:18" s="578" customFormat="1">
      <c r="A668" s="578">
        <v>667</v>
      </c>
      <c r="B668" s="578" t="s">
        <v>97</v>
      </c>
      <c r="C668" s="578">
        <v>1</v>
      </c>
      <c r="D668" s="578">
        <v>0.01</v>
      </c>
      <c r="E668" s="578">
        <v>0.01</v>
      </c>
      <c r="F668" s="546">
        <v>43140.615277777775</v>
      </c>
      <c r="G668" s="578">
        <v>1.5678000000000001</v>
      </c>
      <c r="H668" s="546">
        <v>43140.615277777775</v>
      </c>
      <c r="I668" s="578">
        <v>1.5678000000000001</v>
      </c>
      <c r="J668" s="546">
        <v>43140.685416666667</v>
      </c>
      <c r="K668" s="578">
        <v>1.5656600000000001</v>
      </c>
      <c r="L668" s="578">
        <v>0</v>
      </c>
      <c r="M668" s="578">
        <v>21.399999999999636</v>
      </c>
      <c r="N668" s="578">
        <v>1.48</v>
      </c>
      <c r="O668" s="579">
        <v>7.013888889196096E-2</v>
      </c>
      <c r="P668" s="548"/>
      <c r="Q668" s="548"/>
      <c r="R668" s="548"/>
    </row>
    <row r="669" spans="1:18" s="578" customFormat="1">
      <c r="A669" s="578">
        <v>668</v>
      </c>
      <c r="B669" s="578" t="s">
        <v>97</v>
      </c>
      <c r="C669" s="578">
        <v>2</v>
      </c>
      <c r="D669" s="578">
        <v>0.01</v>
      </c>
      <c r="E669" s="578">
        <v>0.02</v>
      </c>
      <c r="F669" s="546">
        <v>43140.730555555558</v>
      </c>
      <c r="G669" s="578">
        <v>1.5657300000000001</v>
      </c>
      <c r="H669" s="546">
        <v>43140.794444444444</v>
      </c>
      <c r="I669" s="578">
        <v>1.56959</v>
      </c>
      <c r="J669" s="546">
        <v>43143.558333333334</v>
      </c>
      <c r="K669" s="578">
        <v>1.56552</v>
      </c>
      <c r="L669" s="578">
        <v>38.599999999998545</v>
      </c>
      <c r="M669" s="578">
        <v>40.699999999998909</v>
      </c>
      <c r="N669" s="578">
        <v>2.97</v>
      </c>
      <c r="O669" s="579">
        <v>0.82777777777664596</v>
      </c>
      <c r="P669" s="548"/>
      <c r="Q669" s="548"/>
      <c r="R669" s="548"/>
    </row>
    <row r="670" spans="1:18" s="578" customFormat="1">
      <c r="A670" s="578">
        <v>669</v>
      </c>
      <c r="B670" s="578" t="s">
        <v>96</v>
      </c>
      <c r="C670" s="578">
        <v>2</v>
      </c>
      <c r="D670" s="578">
        <v>0.01</v>
      </c>
      <c r="E670" s="578">
        <v>0.02</v>
      </c>
      <c r="F670" s="546">
        <v>43145.709722222222</v>
      </c>
      <c r="G670" s="578">
        <v>1.57508</v>
      </c>
      <c r="H670" s="546">
        <v>43145.805555555555</v>
      </c>
      <c r="I670" s="578">
        <v>1.5717699999999999</v>
      </c>
      <c r="J670" s="546">
        <v>43146.567361111112</v>
      </c>
      <c r="K670" s="578">
        <v>1.5755600000000001</v>
      </c>
      <c r="L670" s="578">
        <v>33.100000000002183</v>
      </c>
      <c r="M670" s="578">
        <v>37.900000000001455</v>
      </c>
      <c r="N670" s="578">
        <v>2.95</v>
      </c>
      <c r="O670" s="579">
        <v>0.85763888889050577</v>
      </c>
      <c r="P670" s="548"/>
      <c r="Q670" s="548"/>
      <c r="R670" s="548"/>
    </row>
    <row r="671" spans="1:18" s="578" customFormat="1">
      <c r="A671" s="578">
        <v>670</v>
      </c>
      <c r="B671" s="578" t="s">
        <v>96</v>
      </c>
      <c r="C671" s="578">
        <v>5</v>
      </c>
      <c r="D671" s="578">
        <v>0.04</v>
      </c>
      <c r="E671" s="578">
        <v>0.09</v>
      </c>
      <c r="F671" s="546">
        <v>43146.697916666664</v>
      </c>
      <c r="G671" s="578">
        <v>1.57965</v>
      </c>
      <c r="H671" s="546">
        <v>43151.22152777778</v>
      </c>
      <c r="I671" s="578">
        <v>1.5641099999999999</v>
      </c>
      <c r="J671" s="546">
        <v>43152.676388888889</v>
      </c>
      <c r="K671" s="578">
        <v>1.5720400000000001</v>
      </c>
      <c r="L671" s="578">
        <v>155.40000000000146</v>
      </c>
      <c r="M671" s="578">
        <v>79.30000000000291</v>
      </c>
      <c r="N671" s="578">
        <v>17.96</v>
      </c>
      <c r="O671" s="579">
        <v>3.9784722222248092</v>
      </c>
      <c r="P671" s="548"/>
      <c r="Q671" s="548"/>
      <c r="R671" s="548"/>
    </row>
    <row r="672" spans="1:18" s="578" customFormat="1">
      <c r="A672" s="578">
        <v>671</v>
      </c>
      <c r="B672" s="578" t="s">
        <v>97</v>
      </c>
      <c r="C672" s="578">
        <v>6</v>
      </c>
      <c r="D672" s="578">
        <v>0.08</v>
      </c>
      <c r="E672" s="578">
        <v>0.16999999999999998</v>
      </c>
      <c r="F672" s="546">
        <v>43160.6875</v>
      </c>
      <c r="G672" s="578">
        <v>1.5726899999999999</v>
      </c>
      <c r="H672" s="546">
        <v>43166.025694444441</v>
      </c>
      <c r="I672" s="578">
        <v>1.5937600000000001</v>
      </c>
      <c r="J672" s="546">
        <v>43167.0625</v>
      </c>
      <c r="K672" s="578">
        <v>1.5848100000000001</v>
      </c>
      <c r="L672" s="578">
        <v>210.70000000000073</v>
      </c>
      <c r="M672" s="578">
        <v>89.5</v>
      </c>
      <c r="N672" s="578">
        <v>40.120000000000005</v>
      </c>
      <c r="O672" s="579">
        <v>4.375</v>
      </c>
      <c r="P672" s="548"/>
      <c r="Q672" s="548"/>
      <c r="R672" s="548"/>
    </row>
    <row r="673" spans="1:18" s="578" customFormat="1">
      <c r="A673" s="578">
        <v>672</v>
      </c>
      <c r="B673" s="578" t="s">
        <v>96</v>
      </c>
      <c r="C673" s="578">
        <v>1</v>
      </c>
      <c r="D673" s="578">
        <v>0.01</v>
      </c>
      <c r="E673" s="578">
        <v>0.01</v>
      </c>
      <c r="F673" s="546">
        <v>43173.678472222222</v>
      </c>
      <c r="G673" s="578">
        <v>1.56708</v>
      </c>
      <c r="H673" s="546">
        <v>43173.678472222222</v>
      </c>
      <c r="I673" s="578">
        <v>1.56708</v>
      </c>
      <c r="J673" s="546">
        <v>43173.712500000001</v>
      </c>
      <c r="K673" s="578">
        <v>1.5692200000000001</v>
      </c>
      <c r="L673" s="578">
        <v>0</v>
      </c>
      <c r="M673" s="578">
        <v>21.399999999999636</v>
      </c>
      <c r="N673" s="578">
        <v>1.48</v>
      </c>
      <c r="O673" s="579">
        <v>3.4027777779556345E-2</v>
      </c>
      <c r="P673" s="548"/>
      <c r="Q673" s="548"/>
      <c r="R673" s="548"/>
    </row>
    <row r="674" spans="1:18" s="578" customFormat="1">
      <c r="A674" s="578">
        <v>673</v>
      </c>
      <c r="B674" s="578" t="s">
        <v>96</v>
      </c>
      <c r="C674" s="578">
        <v>1</v>
      </c>
      <c r="D674" s="578">
        <v>0.01</v>
      </c>
      <c r="E674" s="578">
        <v>0.01</v>
      </c>
      <c r="F674" s="546">
        <v>43180.147222222222</v>
      </c>
      <c r="G674" s="578">
        <v>1.5929500000000001</v>
      </c>
      <c r="H674" s="546">
        <v>43180.147222222222</v>
      </c>
      <c r="I674" s="578">
        <v>1.5929500000000001</v>
      </c>
      <c r="J674" s="546">
        <v>43180.426388888889</v>
      </c>
      <c r="K674" s="578">
        <v>1.5950899999999999</v>
      </c>
      <c r="L674" s="578">
        <v>0</v>
      </c>
      <c r="M674" s="578">
        <v>21.399999999999636</v>
      </c>
      <c r="N674" s="578">
        <v>1.48</v>
      </c>
      <c r="O674" s="579">
        <v>0.27916666666715173</v>
      </c>
      <c r="P674" s="548"/>
      <c r="Q674" s="548"/>
      <c r="R674" s="548"/>
    </row>
    <row r="675" spans="1:18" s="578" customFormat="1">
      <c r="A675" s="578">
        <v>674</v>
      </c>
      <c r="B675" s="578" t="s">
        <v>97</v>
      </c>
      <c r="C675" s="578">
        <v>7</v>
      </c>
      <c r="D675" s="578">
        <v>0.28000000000000003</v>
      </c>
      <c r="E675" s="578">
        <v>0.45</v>
      </c>
      <c r="F675" s="546">
        <v>43180.845138888886</v>
      </c>
      <c r="G675" s="578">
        <v>1.5880399999999999</v>
      </c>
      <c r="H675" s="546">
        <v>43187.415277777778</v>
      </c>
      <c r="I675" s="578">
        <v>1.61768</v>
      </c>
      <c r="J675" s="546">
        <v>43187.668749999997</v>
      </c>
      <c r="K675" s="578">
        <v>1.6089599999999999</v>
      </c>
      <c r="L675" s="578">
        <v>296.39999999999964</v>
      </c>
      <c r="M675" s="578">
        <v>87.199999999998909</v>
      </c>
      <c r="N675" s="578">
        <v>123.07000000000001</v>
      </c>
      <c r="O675" s="579">
        <v>4.8236111111109494</v>
      </c>
      <c r="P675" s="548"/>
      <c r="Q675" s="548"/>
      <c r="R675" s="548"/>
    </row>
    <row r="676" spans="1:18" s="578" customFormat="1">
      <c r="A676" s="578">
        <v>675</v>
      </c>
      <c r="B676" s="578" t="s">
        <v>96</v>
      </c>
      <c r="C676" s="578">
        <v>1</v>
      </c>
      <c r="D676" s="578">
        <v>0.01</v>
      </c>
      <c r="E676" s="578">
        <v>0.01</v>
      </c>
      <c r="F676" s="546">
        <v>43182.75</v>
      </c>
      <c r="G676" s="578">
        <v>1.601</v>
      </c>
      <c r="H676" s="546">
        <v>43182.75</v>
      </c>
      <c r="I676" s="578">
        <v>1.601</v>
      </c>
      <c r="J676" s="546">
        <v>43182.874305555553</v>
      </c>
      <c r="K676" s="578">
        <v>1.60314</v>
      </c>
      <c r="L676" s="578">
        <v>0</v>
      </c>
      <c r="M676" s="578">
        <v>21.399999999999636</v>
      </c>
      <c r="N676" s="578">
        <v>1.48</v>
      </c>
      <c r="O676" s="579">
        <v>0.12430555555329192</v>
      </c>
      <c r="P676" s="548"/>
      <c r="Q676" s="548"/>
      <c r="R676" s="548"/>
    </row>
    <row r="677" spans="1:18" s="578" customFormat="1">
      <c r="A677" s="578">
        <v>676</v>
      </c>
      <c r="B677" s="578" t="s">
        <v>96</v>
      </c>
      <c r="C677" s="578">
        <v>2</v>
      </c>
      <c r="D677" s="578">
        <v>0.01</v>
      </c>
      <c r="E677" s="578">
        <v>0.02</v>
      </c>
      <c r="F677" s="546">
        <v>43185.699305555558</v>
      </c>
      <c r="G677" s="578">
        <v>1.6121300000000001</v>
      </c>
      <c r="H677" s="546">
        <v>43185.888194444444</v>
      </c>
      <c r="I677" s="578">
        <v>1.6088100000000001</v>
      </c>
      <c r="J677" s="546">
        <v>43186.375694444447</v>
      </c>
      <c r="K677" s="578">
        <v>1.6126100000000001</v>
      </c>
      <c r="L677" s="578">
        <v>33.200000000000728</v>
      </c>
      <c r="M677" s="578">
        <v>38</v>
      </c>
      <c r="N677" s="578">
        <v>2.9699999999999998</v>
      </c>
      <c r="O677" s="579">
        <v>0.67638888888905058</v>
      </c>
      <c r="P677" s="548"/>
      <c r="Q677" s="548"/>
      <c r="R677" s="548"/>
    </row>
    <row r="678" spans="1:18" s="578" customFormat="1">
      <c r="A678" s="578">
        <v>677</v>
      </c>
      <c r="B678" s="578" t="s">
        <v>96</v>
      </c>
      <c r="C678" s="578">
        <v>1</v>
      </c>
      <c r="D678" s="578">
        <v>0.01</v>
      </c>
      <c r="E678" s="578">
        <v>0.01</v>
      </c>
      <c r="F678" s="546">
        <v>43186.689583333333</v>
      </c>
      <c r="G678" s="578">
        <v>1.6089199999999999</v>
      </c>
      <c r="H678" s="546">
        <v>43186.689583333333</v>
      </c>
      <c r="I678" s="578">
        <v>1.6089199999999999</v>
      </c>
      <c r="J678" s="546">
        <v>43186.809027777781</v>
      </c>
      <c r="K678" s="578">
        <v>1.6110599999999999</v>
      </c>
      <c r="L678" s="578">
        <v>0</v>
      </c>
      <c r="M678" s="578">
        <v>21.399999999999636</v>
      </c>
      <c r="N678" s="578">
        <v>1.48</v>
      </c>
      <c r="O678" s="579">
        <v>0.11944444444816327</v>
      </c>
      <c r="P678" s="548"/>
      <c r="Q678" s="548"/>
      <c r="R678" s="548"/>
    </row>
    <row r="679" spans="1:18" s="578" customFormat="1">
      <c r="A679" s="578">
        <v>678</v>
      </c>
      <c r="B679" s="578" t="s">
        <v>96</v>
      </c>
      <c r="C679" s="578">
        <v>1</v>
      </c>
      <c r="D679" s="578">
        <v>0.01</v>
      </c>
      <c r="E679" s="578">
        <v>0.01</v>
      </c>
      <c r="F679" s="546">
        <v>43186.854861111111</v>
      </c>
      <c r="G679" s="578">
        <v>1.6137999999999999</v>
      </c>
      <c r="H679" s="546">
        <v>43186.854861111111</v>
      </c>
      <c r="I679" s="578">
        <v>1.6137999999999999</v>
      </c>
      <c r="J679" s="546">
        <v>43186.924305555556</v>
      </c>
      <c r="K679" s="578">
        <v>1.6159399999999999</v>
      </c>
      <c r="L679" s="578">
        <v>0</v>
      </c>
      <c r="M679" s="578">
        <v>21.400000000001455</v>
      </c>
      <c r="N679" s="578">
        <v>1.48</v>
      </c>
      <c r="O679" s="579">
        <v>6.9444444445252884E-2</v>
      </c>
      <c r="P679" s="548"/>
      <c r="Q679" s="548"/>
      <c r="R679" s="548"/>
    </row>
    <row r="680" spans="1:18" s="578" customFormat="1">
      <c r="A680" s="578">
        <v>679</v>
      </c>
      <c r="B680" s="578" t="s">
        <v>96</v>
      </c>
      <c r="C680" s="578">
        <v>1</v>
      </c>
      <c r="D680" s="578">
        <v>0.01</v>
      </c>
      <c r="E680" s="578">
        <v>0.01</v>
      </c>
      <c r="F680" s="546">
        <v>43187.677083333336</v>
      </c>
      <c r="G680" s="578">
        <v>1.6103099999999999</v>
      </c>
      <c r="H680" s="546">
        <v>43187.677083333336</v>
      </c>
      <c r="I680" s="578">
        <v>1.6103099999999999</v>
      </c>
      <c r="J680" s="546">
        <v>43187.698611111111</v>
      </c>
      <c r="K680" s="578">
        <v>1.6124499999999999</v>
      </c>
      <c r="L680" s="578">
        <v>0</v>
      </c>
      <c r="M680" s="578">
        <v>21.400000000001455</v>
      </c>
      <c r="N680" s="578">
        <v>1.48</v>
      </c>
      <c r="O680" s="579">
        <v>2.1527777775190771E-2</v>
      </c>
      <c r="P680" s="548"/>
      <c r="Q680" s="548"/>
      <c r="R680" s="548"/>
    </row>
    <row r="681" spans="1:18" s="578" customFormat="1">
      <c r="A681" s="578">
        <v>680</v>
      </c>
      <c r="B681" s="578" t="s">
        <v>96</v>
      </c>
      <c r="C681" s="578">
        <v>1</v>
      </c>
      <c r="D681" s="578">
        <v>0.01</v>
      </c>
      <c r="E681" s="578">
        <v>0.01</v>
      </c>
      <c r="F681" s="546">
        <v>43194.40625</v>
      </c>
      <c r="G681" s="578">
        <v>1.59674</v>
      </c>
      <c r="H681" s="546">
        <v>43194.40625</v>
      </c>
      <c r="I681" s="578">
        <v>1.59674</v>
      </c>
      <c r="J681" s="546">
        <v>43194.411805555559</v>
      </c>
      <c r="K681" s="578">
        <v>1.5988800000000001</v>
      </c>
      <c r="L681" s="578">
        <v>0</v>
      </c>
      <c r="M681" s="578">
        <v>21.400000000001455</v>
      </c>
      <c r="N681" s="578">
        <v>1.48</v>
      </c>
      <c r="O681" s="579">
        <v>5.5555555591126904E-3</v>
      </c>
      <c r="P681" s="548"/>
      <c r="Q681" s="548"/>
      <c r="R681" s="548"/>
    </row>
    <row r="682" spans="1:18" s="578" customFormat="1">
      <c r="A682" s="578">
        <v>681</v>
      </c>
      <c r="B682" s="578" t="s">
        <v>97</v>
      </c>
      <c r="C682" s="578">
        <v>1</v>
      </c>
      <c r="D682" s="578">
        <v>0.01</v>
      </c>
      <c r="E682" s="578">
        <v>0.01</v>
      </c>
      <c r="F682" s="546">
        <v>43194.427777777775</v>
      </c>
      <c r="G682" s="578">
        <v>1.6038399999999999</v>
      </c>
      <c r="H682" s="546">
        <v>43194.427777777775</v>
      </c>
      <c r="I682" s="578">
        <v>1.6038399999999999</v>
      </c>
      <c r="J682" s="546">
        <v>43194.444444444445</v>
      </c>
      <c r="K682" s="578">
        <v>1.6016999999999999</v>
      </c>
      <c r="L682" s="578">
        <v>0</v>
      </c>
      <c r="M682" s="578">
        <v>21.400000000001455</v>
      </c>
      <c r="N682" s="578">
        <v>1.48</v>
      </c>
      <c r="O682" s="579">
        <v>1.6666666670062114E-2</v>
      </c>
      <c r="P682" s="548"/>
      <c r="Q682" s="548"/>
      <c r="R682" s="548"/>
    </row>
    <row r="683" spans="1:18" s="578" customFormat="1">
      <c r="A683" s="578">
        <v>682</v>
      </c>
      <c r="B683" s="578" t="s">
        <v>97</v>
      </c>
      <c r="C683" s="578">
        <v>1</v>
      </c>
      <c r="D683" s="578">
        <v>0.01</v>
      </c>
      <c r="E683" s="578">
        <v>0.01</v>
      </c>
      <c r="F683" s="546">
        <v>43217.166666666664</v>
      </c>
      <c r="G683" s="578">
        <v>1.60365</v>
      </c>
      <c r="H683" s="546">
        <v>43217.166666666664</v>
      </c>
      <c r="I683" s="578">
        <v>1.60365</v>
      </c>
      <c r="J683" s="546">
        <v>43217.392361111109</v>
      </c>
      <c r="K683" s="578">
        <v>1.60151</v>
      </c>
      <c r="L683" s="578">
        <v>0</v>
      </c>
      <c r="M683" s="578">
        <v>21.399999999999636</v>
      </c>
      <c r="N683" s="578">
        <v>1.48</v>
      </c>
      <c r="O683" s="579">
        <v>0.22569444444525288</v>
      </c>
      <c r="P683" s="548"/>
      <c r="Q683" s="548"/>
      <c r="R683" s="548"/>
    </row>
    <row r="684" spans="1:18" s="578" customFormat="1">
      <c r="A684" s="578">
        <v>683</v>
      </c>
      <c r="B684" s="578" t="s">
        <v>96</v>
      </c>
      <c r="C684" s="578">
        <v>4</v>
      </c>
      <c r="D684" s="578">
        <v>0.02</v>
      </c>
      <c r="E684" s="578">
        <v>0.05</v>
      </c>
      <c r="F684" s="546">
        <v>43222.844444444447</v>
      </c>
      <c r="G684" s="578">
        <v>1.59551</v>
      </c>
      <c r="H684" s="546">
        <v>43224.758333333331</v>
      </c>
      <c r="I684" s="578">
        <v>1.58466</v>
      </c>
      <c r="J684" s="546">
        <v>43227.145138888889</v>
      </c>
      <c r="K684" s="578">
        <v>1.5914600000000001</v>
      </c>
      <c r="L684" s="578">
        <v>108.5</v>
      </c>
      <c r="M684" s="578">
        <v>68</v>
      </c>
      <c r="N684" s="578">
        <v>8.14</v>
      </c>
      <c r="O684" s="579">
        <v>2.3006944444423425</v>
      </c>
      <c r="P684" s="548"/>
      <c r="Q684" s="548"/>
      <c r="R684" s="548"/>
    </row>
    <row r="685" spans="1:18" s="578" customFormat="1">
      <c r="A685" s="578">
        <v>684</v>
      </c>
      <c r="B685" s="578" t="s">
        <v>97</v>
      </c>
      <c r="C685" s="578">
        <v>1</v>
      </c>
      <c r="D685" s="578">
        <v>0.01</v>
      </c>
      <c r="E685" s="578">
        <v>0.01</v>
      </c>
      <c r="F685" s="546">
        <v>43235.709027777775</v>
      </c>
      <c r="G685" s="578">
        <v>1.5864799999999999</v>
      </c>
      <c r="H685" s="546">
        <v>43235.709027777775</v>
      </c>
      <c r="I685" s="578">
        <v>1.5864799999999999</v>
      </c>
      <c r="J685" s="546">
        <v>43235.939583333333</v>
      </c>
      <c r="K685" s="578">
        <v>1.5843400000000001</v>
      </c>
      <c r="L685" s="578">
        <v>0</v>
      </c>
      <c r="M685" s="578">
        <v>21.399999999997817</v>
      </c>
      <c r="N685" s="578">
        <v>1.48</v>
      </c>
      <c r="O685" s="579">
        <v>0.2305555555576575</v>
      </c>
      <c r="P685" s="548"/>
      <c r="Q685" s="548"/>
      <c r="R685" s="548"/>
    </row>
    <row r="686" spans="1:18" s="578" customFormat="1">
      <c r="A686" s="578">
        <v>685</v>
      </c>
      <c r="B686" s="578" t="s">
        <v>96</v>
      </c>
      <c r="C686" s="578">
        <v>2</v>
      </c>
      <c r="D686" s="578">
        <v>0.01</v>
      </c>
      <c r="E686" s="578">
        <v>0.02</v>
      </c>
      <c r="F686" s="546">
        <v>43244.15625</v>
      </c>
      <c r="G686" s="578">
        <v>1.55043</v>
      </c>
      <c r="H686" s="546">
        <v>43244.190972222219</v>
      </c>
      <c r="I686" s="578">
        <v>1.5471200000000001</v>
      </c>
      <c r="J686" s="546">
        <v>43244.379861111112</v>
      </c>
      <c r="K686" s="578">
        <v>1.55091</v>
      </c>
      <c r="L686" s="578">
        <v>33.099999999998545</v>
      </c>
      <c r="M686" s="578">
        <v>37.899999999999636</v>
      </c>
      <c r="N686" s="578">
        <v>2.95</v>
      </c>
      <c r="O686" s="579">
        <v>0.22361111111240461</v>
      </c>
      <c r="P686" s="548"/>
      <c r="Q686" s="548"/>
      <c r="R686" s="548"/>
    </row>
    <row r="687" spans="1:18" s="578" customFormat="1">
      <c r="A687" s="578">
        <v>686</v>
      </c>
      <c r="B687" s="578" t="s">
        <v>96</v>
      </c>
      <c r="C687" s="578">
        <v>3</v>
      </c>
      <c r="D687" s="578">
        <v>0.01</v>
      </c>
      <c r="E687" s="578">
        <v>0.03</v>
      </c>
      <c r="F687" s="546">
        <v>43244.656944444447</v>
      </c>
      <c r="G687" s="578">
        <v>1.55067</v>
      </c>
      <c r="H687" s="546">
        <v>43245.488888888889</v>
      </c>
      <c r="I687" s="578">
        <v>1.54359</v>
      </c>
      <c r="J687" s="546">
        <v>43248.128472222219</v>
      </c>
      <c r="K687" s="578">
        <v>1.54939</v>
      </c>
      <c r="L687" s="578">
        <v>70.800000000001091</v>
      </c>
      <c r="M687" s="578">
        <v>58</v>
      </c>
      <c r="N687" s="578">
        <v>4.6399999999999997</v>
      </c>
      <c r="O687" s="579">
        <v>1.4715277777722804</v>
      </c>
      <c r="P687" s="548"/>
      <c r="Q687" s="548"/>
      <c r="R687" s="548"/>
    </row>
    <row r="688" spans="1:18" s="578" customFormat="1">
      <c r="A688" s="578">
        <v>687</v>
      </c>
      <c r="B688" s="578" t="s">
        <v>97</v>
      </c>
      <c r="C688" s="578">
        <v>3</v>
      </c>
      <c r="D688" s="578">
        <v>0.01</v>
      </c>
      <c r="E688" s="578">
        <v>0.03</v>
      </c>
      <c r="F688" s="546">
        <v>43245.636111111111</v>
      </c>
      <c r="G688" s="578">
        <v>1.54071</v>
      </c>
      <c r="H688" s="546">
        <v>43248.116666666669</v>
      </c>
      <c r="I688" s="578">
        <v>1.54772</v>
      </c>
      <c r="J688" s="546">
        <v>43248.461111111108</v>
      </c>
      <c r="K688" s="578">
        <v>1.5419400000000001</v>
      </c>
      <c r="L688" s="578">
        <v>70.100000000000364</v>
      </c>
      <c r="M688" s="578">
        <v>57.799999999999272</v>
      </c>
      <c r="N688" s="578">
        <v>4.67</v>
      </c>
      <c r="O688" s="579">
        <v>0.82499999999708962</v>
      </c>
      <c r="P688" s="548"/>
      <c r="Q688" s="548"/>
      <c r="R688" s="548"/>
    </row>
    <row r="689" spans="1:18" s="578" customFormat="1">
      <c r="A689" s="578">
        <v>688</v>
      </c>
      <c r="B689" s="578" t="s">
        <v>96</v>
      </c>
      <c r="C689" s="578">
        <v>1</v>
      </c>
      <c r="D689" s="578">
        <v>0.01</v>
      </c>
      <c r="E689" s="578">
        <v>0.01</v>
      </c>
      <c r="F689" s="546">
        <v>43251.658333333333</v>
      </c>
      <c r="G689" s="578">
        <v>1.5391300000000001</v>
      </c>
      <c r="H689" s="546">
        <v>43251.658333333333</v>
      </c>
      <c r="I689" s="578">
        <v>1.5391300000000001</v>
      </c>
      <c r="J689" s="546">
        <v>43251.704861111109</v>
      </c>
      <c r="K689" s="578">
        <v>1.5412699999999999</v>
      </c>
      <c r="L689" s="578">
        <v>0</v>
      </c>
      <c r="M689" s="578">
        <v>21.399999999997817</v>
      </c>
      <c r="N689" s="578">
        <v>1.48</v>
      </c>
      <c r="O689" s="579">
        <v>4.6527777776645962E-2</v>
      </c>
      <c r="P689" s="548"/>
      <c r="Q689" s="548"/>
      <c r="R689" s="548"/>
    </row>
    <row r="690" spans="1:18" s="578" customFormat="1">
      <c r="A690" s="578">
        <v>689</v>
      </c>
      <c r="B690" s="578" t="s">
        <v>96</v>
      </c>
      <c r="C690" s="578">
        <v>1</v>
      </c>
      <c r="D690" s="578">
        <v>0.01</v>
      </c>
      <c r="E690" s="578">
        <v>0.01</v>
      </c>
      <c r="F690" s="546">
        <v>43258.167361111111</v>
      </c>
      <c r="G690" s="578">
        <v>1.5424800000000001</v>
      </c>
      <c r="H690" s="546">
        <v>43258.167361111111</v>
      </c>
      <c r="I690" s="578">
        <v>1.5424800000000001</v>
      </c>
      <c r="J690" s="546">
        <v>43258.385416666664</v>
      </c>
      <c r="K690" s="578">
        <v>1.5446200000000001</v>
      </c>
      <c r="L690" s="578">
        <v>0</v>
      </c>
      <c r="M690" s="578">
        <v>21.399999999999636</v>
      </c>
      <c r="N690" s="578">
        <v>1.48</v>
      </c>
      <c r="O690" s="579">
        <v>0.21805555555329192</v>
      </c>
      <c r="P690" s="548"/>
      <c r="Q690" s="548"/>
      <c r="R690" s="548"/>
    </row>
    <row r="691" spans="1:18" s="578" customFormat="1">
      <c r="A691" s="578">
        <v>690</v>
      </c>
      <c r="B691" s="578" t="s">
        <v>97</v>
      </c>
      <c r="C691" s="578">
        <v>7</v>
      </c>
      <c r="D691" s="578">
        <v>0.28000000000000003</v>
      </c>
      <c r="E691" s="578">
        <v>0.45</v>
      </c>
      <c r="F691" s="546">
        <v>43265.709722222222</v>
      </c>
      <c r="G691" s="578">
        <v>1.5445</v>
      </c>
      <c r="H691" s="546">
        <v>43270.295138888891</v>
      </c>
      <c r="I691" s="578">
        <v>1.57304</v>
      </c>
      <c r="J691" s="546">
        <v>43270.473611111112</v>
      </c>
      <c r="K691" s="578">
        <v>1.56467</v>
      </c>
      <c r="L691" s="578">
        <v>285.39999999999964</v>
      </c>
      <c r="M691" s="578">
        <v>83.699999999998909</v>
      </c>
      <c r="N691" s="578">
        <v>122.78999999999999</v>
      </c>
      <c r="O691" s="579">
        <v>2.7638888888905058</v>
      </c>
      <c r="P691" s="548"/>
      <c r="Q691" s="548"/>
      <c r="R691" s="548"/>
    </row>
    <row r="692" spans="1:18" s="578" customFormat="1">
      <c r="A692" s="578">
        <v>691</v>
      </c>
      <c r="B692" s="578" t="s">
        <v>96</v>
      </c>
      <c r="C692" s="578">
        <v>2</v>
      </c>
      <c r="D692" s="578">
        <v>0.01</v>
      </c>
      <c r="E692" s="578">
        <v>0.02</v>
      </c>
      <c r="F692" s="546">
        <v>43278.885416666664</v>
      </c>
      <c r="G692" s="578">
        <v>1.5749899999999999</v>
      </c>
      <c r="H692" s="546">
        <v>43279.289583333331</v>
      </c>
      <c r="I692" s="578">
        <v>1.57169</v>
      </c>
      <c r="J692" s="546">
        <v>43279.463888888888</v>
      </c>
      <c r="K692" s="578">
        <v>1.57548</v>
      </c>
      <c r="L692" s="578">
        <v>33</v>
      </c>
      <c r="M692" s="578">
        <v>37.899999999999636</v>
      </c>
      <c r="N692" s="578">
        <v>2.96</v>
      </c>
      <c r="O692" s="579">
        <v>0.57847222222335404</v>
      </c>
      <c r="P692" s="548"/>
      <c r="Q692" s="548"/>
      <c r="R692" s="548"/>
    </row>
    <row r="693" spans="1:18" s="578" customFormat="1">
      <c r="A693" s="578">
        <v>692</v>
      </c>
      <c r="B693" s="578" t="s">
        <v>97</v>
      </c>
      <c r="C693" s="578">
        <v>2</v>
      </c>
      <c r="D693" s="578">
        <v>0.01</v>
      </c>
      <c r="E693" s="578">
        <v>0.02</v>
      </c>
      <c r="F693" s="546">
        <v>43279.626388888886</v>
      </c>
      <c r="G693" s="578">
        <v>1.5745400000000001</v>
      </c>
      <c r="H693" s="546">
        <v>43279.688888888886</v>
      </c>
      <c r="I693" s="578">
        <v>1.57785</v>
      </c>
      <c r="J693" s="546">
        <v>43279.73541666667</v>
      </c>
      <c r="K693" s="578">
        <v>1.57406</v>
      </c>
      <c r="L693" s="578">
        <v>33.100000000000364</v>
      </c>
      <c r="M693" s="578">
        <v>37.899999999999636</v>
      </c>
      <c r="N693" s="578">
        <v>2.95</v>
      </c>
      <c r="O693" s="579">
        <v>0.10902777778392192</v>
      </c>
      <c r="P693" s="548"/>
      <c r="Q693" s="548"/>
      <c r="R693" s="548"/>
    </row>
    <row r="694" spans="1:18" s="578" customFormat="1">
      <c r="A694" s="578">
        <v>693</v>
      </c>
      <c r="B694" s="578" t="s">
        <v>96</v>
      </c>
      <c r="C694" s="578">
        <v>2</v>
      </c>
      <c r="D694" s="578">
        <v>0.01</v>
      </c>
      <c r="E694" s="578">
        <v>0.02</v>
      </c>
      <c r="F694" s="546">
        <v>43279.658333333333</v>
      </c>
      <c r="G694" s="578">
        <v>1.57674</v>
      </c>
      <c r="H694" s="546">
        <v>43279.844444444447</v>
      </c>
      <c r="I694" s="578">
        <v>1.57342</v>
      </c>
      <c r="J694" s="546">
        <v>43280.191666666666</v>
      </c>
      <c r="K694" s="578">
        <v>1.5772200000000001</v>
      </c>
      <c r="L694" s="578">
        <v>33.199999999998909</v>
      </c>
      <c r="M694" s="578">
        <v>38</v>
      </c>
      <c r="N694" s="578">
        <v>2.9699999999999998</v>
      </c>
      <c r="O694" s="579">
        <v>0.53333333333284827</v>
      </c>
      <c r="P694" s="548"/>
      <c r="Q694" s="548"/>
      <c r="R694" s="548"/>
    </row>
    <row r="695" spans="1:18" s="578" customFormat="1">
      <c r="A695" s="578">
        <v>694</v>
      </c>
      <c r="B695" s="578" t="s">
        <v>97</v>
      </c>
      <c r="C695" s="578">
        <v>1</v>
      </c>
      <c r="D695" s="578">
        <v>0.01</v>
      </c>
      <c r="E695" s="578">
        <v>0.01</v>
      </c>
      <c r="F695" s="546">
        <v>43284.3125</v>
      </c>
      <c r="G695" s="578">
        <v>1.5827100000000001</v>
      </c>
      <c r="H695" s="546">
        <v>43284.3125</v>
      </c>
      <c r="I695" s="578">
        <v>1.5827100000000001</v>
      </c>
      <c r="J695" s="546">
        <v>43284.340277777781</v>
      </c>
      <c r="K695" s="578">
        <v>1.58057</v>
      </c>
      <c r="L695" s="578">
        <v>0</v>
      </c>
      <c r="M695" s="578">
        <v>21.399999999999636</v>
      </c>
      <c r="N695" s="578">
        <v>1.48</v>
      </c>
      <c r="O695" s="579">
        <v>2.7777777781011537E-2</v>
      </c>
      <c r="P695" s="548"/>
      <c r="Q695" s="548"/>
      <c r="R695" s="548"/>
    </row>
    <row r="696" spans="1:18" s="578" customFormat="1">
      <c r="A696" s="578">
        <v>695</v>
      </c>
      <c r="B696" s="578" t="s">
        <v>96</v>
      </c>
      <c r="C696" s="578">
        <v>2</v>
      </c>
      <c r="D696" s="578">
        <v>0.01</v>
      </c>
      <c r="E696" s="578">
        <v>0.02</v>
      </c>
      <c r="F696" s="546">
        <v>43301.511805555558</v>
      </c>
      <c r="G696" s="578">
        <v>1.58186</v>
      </c>
      <c r="H696" s="546">
        <v>43301.944444444445</v>
      </c>
      <c r="I696" s="578">
        <v>1.5785499999999999</v>
      </c>
      <c r="J696" s="546">
        <v>43304.184027777781</v>
      </c>
      <c r="K696" s="578">
        <v>1.5823400000000001</v>
      </c>
      <c r="L696" s="578">
        <v>33.100000000002183</v>
      </c>
      <c r="M696" s="578">
        <v>37.900000000003274</v>
      </c>
      <c r="N696" s="578">
        <v>2.96</v>
      </c>
      <c r="O696" s="579">
        <v>0.67222222222335404</v>
      </c>
      <c r="P696" s="548"/>
      <c r="Q696" s="548"/>
      <c r="R696" s="548"/>
    </row>
    <row r="697" spans="1:18" s="578" customFormat="1">
      <c r="A697" s="578">
        <v>696</v>
      </c>
      <c r="B697" s="578" t="s">
        <v>96</v>
      </c>
      <c r="C697" s="578">
        <v>7</v>
      </c>
      <c r="D697" s="578">
        <v>0.28000000000000003</v>
      </c>
      <c r="E697" s="578">
        <v>0.45</v>
      </c>
      <c r="F697" s="546">
        <v>43305.397916666669</v>
      </c>
      <c r="G697" s="578">
        <v>1.5861499999999999</v>
      </c>
      <c r="H697" s="546">
        <v>43319.387499999997</v>
      </c>
      <c r="I697" s="578">
        <v>1.5587599999999999</v>
      </c>
      <c r="J697" s="546">
        <v>43320.615972222222</v>
      </c>
      <c r="K697" s="578">
        <v>1.56711</v>
      </c>
      <c r="L697" s="578">
        <v>273.90000000000146</v>
      </c>
      <c r="M697" s="578">
        <v>83.500000000001819</v>
      </c>
      <c r="N697" s="578">
        <v>123.06</v>
      </c>
      <c r="O697" s="579">
        <v>11.218055555553292</v>
      </c>
      <c r="P697" s="548"/>
      <c r="Q697" s="548"/>
      <c r="R697" s="548"/>
    </row>
    <row r="698" spans="1:18" s="578" customFormat="1">
      <c r="A698" s="578">
        <v>697</v>
      </c>
      <c r="B698" s="578" t="s">
        <v>97</v>
      </c>
      <c r="C698" s="578">
        <v>2</v>
      </c>
      <c r="D698" s="578">
        <v>0.01</v>
      </c>
      <c r="E698" s="578">
        <v>0.02</v>
      </c>
      <c r="F698" s="546">
        <v>43322.302777777775</v>
      </c>
      <c r="G698" s="578">
        <v>1.5621400000000001</v>
      </c>
      <c r="H698" s="546">
        <v>43322.354861111111</v>
      </c>
      <c r="I698" s="578">
        <v>1.56772</v>
      </c>
      <c r="J698" s="546">
        <v>43322.701388888891</v>
      </c>
      <c r="K698" s="578">
        <v>1.5627899999999999</v>
      </c>
      <c r="L698" s="578">
        <v>55.799999999999272</v>
      </c>
      <c r="M698" s="578">
        <v>49.300000000001091</v>
      </c>
      <c r="N698" s="578">
        <v>2.96</v>
      </c>
      <c r="O698" s="579">
        <v>0.398611111115315</v>
      </c>
      <c r="P698" s="548"/>
      <c r="Q698" s="548"/>
      <c r="R698" s="548"/>
    </row>
    <row r="699" spans="1:18" s="578" customFormat="1">
      <c r="A699" s="578">
        <v>698</v>
      </c>
      <c r="B699" s="578" t="s">
        <v>97</v>
      </c>
      <c r="C699" s="578">
        <v>6</v>
      </c>
      <c r="D699" s="578">
        <v>0.08</v>
      </c>
      <c r="E699" s="578">
        <v>0.16999999999999998</v>
      </c>
      <c r="F699" s="546">
        <v>43340.668055555558</v>
      </c>
      <c r="G699" s="578">
        <v>1.5928500000000001</v>
      </c>
      <c r="H699" s="546">
        <v>43343.770833333336</v>
      </c>
      <c r="I699" s="578">
        <v>1.61402</v>
      </c>
      <c r="J699" s="546">
        <v>43347.294444444444</v>
      </c>
      <c r="K699" s="578">
        <v>1.6050599999999999</v>
      </c>
      <c r="L699" s="578">
        <v>211.69999999999891</v>
      </c>
      <c r="M699" s="578">
        <v>89.600000000002183</v>
      </c>
      <c r="N699" s="578">
        <v>40.199999999999996</v>
      </c>
      <c r="O699" s="579">
        <v>4.6263888888861402</v>
      </c>
      <c r="P699" s="548"/>
      <c r="Q699" s="548"/>
      <c r="R699" s="548"/>
    </row>
    <row r="700" spans="1:18" s="578" customFormat="1">
      <c r="A700" s="578">
        <v>699</v>
      </c>
      <c r="B700" s="578" t="s">
        <v>97</v>
      </c>
      <c r="C700" s="578">
        <v>6</v>
      </c>
      <c r="D700" s="578">
        <v>0.08</v>
      </c>
      <c r="E700" s="578">
        <v>0.16999999999999998</v>
      </c>
      <c r="F700" s="546">
        <v>43349.709027777775</v>
      </c>
      <c r="G700" s="578">
        <v>1.6133900000000001</v>
      </c>
      <c r="H700" s="546">
        <v>43354.406944444447</v>
      </c>
      <c r="I700" s="578">
        <v>1.63459</v>
      </c>
      <c r="J700" s="546">
        <v>43355.718055555553</v>
      </c>
      <c r="K700" s="578">
        <v>1.62558</v>
      </c>
      <c r="L700" s="578">
        <v>211.99999999999818</v>
      </c>
      <c r="M700" s="578">
        <v>90.099999999998545</v>
      </c>
      <c r="N700" s="578">
        <v>40.15</v>
      </c>
      <c r="O700" s="579">
        <v>4.0090277777781012</v>
      </c>
      <c r="P700" s="548"/>
      <c r="Q700" s="548"/>
      <c r="R700" s="548"/>
    </row>
    <row r="701" spans="1:18" s="578" customFormat="1">
      <c r="A701" s="578">
        <v>700</v>
      </c>
      <c r="B701" s="578" t="s">
        <v>96</v>
      </c>
      <c r="C701" s="578">
        <v>3</v>
      </c>
      <c r="D701" s="578">
        <v>0.01</v>
      </c>
      <c r="E701" s="578">
        <v>0.03</v>
      </c>
      <c r="F701" s="546">
        <v>43350.395833333336</v>
      </c>
      <c r="G701" s="578">
        <v>1.62906</v>
      </c>
      <c r="H701" s="546">
        <v>43350.547222222223</v>
      </c>
      <c r="I701" s="578">
        <v>1.62157</v>
      </c>
      <c r="J701" s="546">
        <v>43350.830555555556</v>
      </c>
      <c r="K701" s="578">
        <v>1.62751</v>
      </c>
      <c r="L701" s="578">
        <v>74.900000000001455</v>
      </c>
      <c r="M701" s="578">
        <v>59.400000000001455</v>
      </c>
      <c r="N701" s="578">
        <v>4.66</v>
      </c>
      <c r="O701" s="579">
        <v>0.43472222222044365</v>
      </c>
      <c r="P701" s="548"/>
      <c r="Q701" s="548"/>
      <c r="R701" s="548"/>
    </row>
    <row r="702" spans="1:18" s="578" customFormat="1">
      <c r="A702" s="578">
        <v>701</v>
      </c>
      <c r="B702" s="578" t="s">
        <v>96</v>
      </c>
      <c r="C702" s="578">
        <v>1</v>
      </c>
      <c r="D702" s="578">
        <v>0.01</v>
      </c>
      <c r="E702" s="578">
        <v>0.01</v>
      </c>
      <c r="F702" s="546">
        <v>43353.625694444447</v>
      </c>
      <c r="G702" s="578">
        <v>1.6289199999999999</v>
      </c>
      <c r="H702" s="546">
        <v>43353.625694444447</v>
      </c>
      <c r="I702" s="578">
        <v>1.6289199999999999</v>
      </c>
      <c r="J702" s="546">
        <v>43353.767361111109</v>
      </c>
      <c r="K702" s="578">
        <v>1.63106</v>
      </c>
      <c r="L702" s="578">
        <v>0</v>
      </c>
      <c r="M702" s="578">
        <v>21.400000000001455</v>
      </c>
      <c r="N702" s="578">
        <v>1.47</v>
      </c>
      <c r="O702" s="579">
        <v>0.14166666666278616</v>
      </c>
      <c r="P702" s="548"/>
      <c r="Q702" s="548"/>
      <c r="R702" s="548"/>
    </row>
    <row r="703" spans="1:18" s="578" customFormat="1">
      <c r="A703" s="578">
        <v>702</v>
      </c>
      <c r="B703" s="578" t="s">
        <v>96</v>
      </c>
      <c r="C703" s="578">
        <v>6</v>
      </c>
      <c r="D703" s="578">
        <v>0.08</v>
      </c>
      <c r="E703" s="578">
        <v>0.16999999999999998</v>
      </c>
      <c r="F703" s="546">
        <v>43370.146527777775</v>
      </c>
      <c r="G703" s="578">
        <v>1.62121</v>
      </c>
      <c r="H703" s="546">
        <v>43375.147916666669</v>
      </c>
      <c r="I703" s="578">
        <v>1.6001399999999999</v>
      </c>
      <c r="J703" s="546">
        <v>43376.145833333336</v>
      </c>
      <c r="K703" s="578">
        <v>1.6090800000000001</v>
      </c>
      <c r="L703" s="578">
        <v>210.70000000000073</v>
      </c>
      <c r="M703" s="578">
        <v>89.400000000001455</v>
      </c>
      <c r="N703" s="578">
        <v>40.089999999999996</v>
      </c>
      <c r="O703" s="579">
        <v>3.9993055555605679</v>
      </c>
      <c r="P703" s="548"/>
      <c r="Q703" s="548"/>
      <c r="R703" s="548"/>
    </row>
    <row r="704" spans="1:18" s="578" customFormat="1">
      <c r="A704" s="578">
        <v>703</v>
      </c>
      <c r="B704" s="578" t="s">
        <v>96</v>
      </c>
      <c r="C704" s="578">
        <v>1</v>
      </c>
      <c r="D704" s="578">
        <v>0.01</v>
      </c>
      <c r="E704" s="578">
        <v>0.01</v>
      </c>
      <c r="F704" s="546">
        <v>43377.438888888886</v>
      </c>
      <c r="G704" s="578">
        <v>1.6249899999999999</v>
      </c>
      <c r="H704" s="546">
        <v>43377.438888888886</v>
      </c>
      <c r="I704" s="578">
        <v>1.6249899999999999</v>
      </c>
      <c r="J704" s="546">
        <v>43377.772222222222</v>
      </c>
      <c r="K704" s="578">
        <v>1.62713</v>
      </c>
      <c r="L704" s="578">
        <v>0</v>
      </c>
      <c r="M704" s="578">
        <v>21.399999999999636</v>
      </c>
      <c r="N704" s="578">
        <v>1.48</v>
      </c>
      <c r="O704" s="579">
        <v>0.33333333333575865</v>
      </c>
      <c r="P704" s="548"/>
      <c r="Q704" s="548"/>
      <c r="R704" s="548"/>
    </row>
    <row r="705" spans="1:18" s="578" customFormat="1">
      <c r="A705" s="578">
        <v>704</v>
      </c>
      <c r="B705" s="578" t="s">
        <v>97</v>
      </c>
      <c r="C705" s="578">
        <v>2</v>
      </c>
      <c r="D705" s="578">
        <v>0.01</v>
      </c>
      <c r="E705" s="578">
        <v>0.02</v>
      </c>
      <c r="F705" s="546">
        <v>43384.395833333336</v>
      </c>
      <c r="G705" s="578">
        <v>1.6283399999999999</v>
      </c>
      <c r="H705" s="546">
        <v>43384.590277777781</v>
      </c>
      <c r="I705" s="578">
        <v>1.63164</v>
      </c>
      <c r="J705" s="546">
        <v>43384.604166666664</v>
      </c>
      <c r="K705" s="578">
        <v>1.62785</v>
      </c>
      <c r="L705" s="578">
        <v>33</v>
      </c>
      <c r="M705" s="578">
        <v>37.899999999999636</v>
      </c>
      <c r="N705" s="578">
        <v>2.95</v>
      </c>
      <c r="O705" s="579">
        <v>0.20833333332848269</v>
      </c>
      <c r="P705" s="548"/>
      <c r="Q705" s="548"/>
      <c r="R705" s="548"/>
    </row>
    <row r="706" spans="1:18" s="578" customFormat="1">
      <c r="A706" s="578">
        <v>705</v>
      </c>
      <c r="B706" s="578" t="s">
        <v>96</v>
      </c>
      <c r="C706" s="578">
        <v>1</v>
      </c>
      <c r="D706" s="578">
        <v>0.01</v>
      </c>
      <c r="E706" s="578">
        <v>0.01</v>
      </c>
      <c r="F706" s="546">
        <v>43395.09375</v>
      </c>
      <c r="G706" s="578">
        <v>1.6191599999999999</v>
      </c>
      <c r="H706" s="546">
        <v>43395.09375</v>
      </c>
      <c r="I706" s="578">
        <v>1.6191599999999999</v>
      </c>
      <c r="J706" s="546">
        <v>43395.101388888892</v>
      </c>
      <c r="K706" s="578">
        <v>1.6213</v>
      </c>
      <c r="L706" s="578">
        <v>0</v>
      </c>
      <c r="M706" s="578">
        <v>21.400000000001455</v>
      </c>
      <c r="N706" s="578">
        <v>1.48</v>
      </c>
      <c r="O706" s="579">
        <v>7.6388888919609599E-3</v>
      </c>
      <c r="P706" s="548"/>
      <c r="Q706" s="548"/>
      <c r="R706" s="548"/>
    </row>
    <row r="707" spans="1:18" s="578" customFormat="1">
      <c r="A707" s="578">
        <v>706</v>
      </c>
      <c r="B707" s="578" t="s">
        <v>97</v>
      </c>
      <c r="C707" s="578">
        <v>1</v>
      </c>
      <c r="D707" s="578">
        <v>0.01</v>
      </c>
      <c r="E707" s="578">
        <v>0.01</v>
      </c>
      <c r="F707" s="546">
        <v>43398.428472222222</v>
      </c>
      <c r="G707" s="578">
        <v>1.6136299999999999</v>
      </c>
      <c r="H707" s="546">
        <v>43398.428472222222</v>
      </c>
      <c r="I707" s="578">
        <v>1.6136299999999999</v>
      </c>
      <c r="J707" s="546">
        <v>43398.492361111108</v>
      </c>
      <c r="K707" s="578">
        <v>1.6114900000000001</v>
      </c>
      <c r="L707" s="578">
        <v>0</v>
      </c>
      <c r="M707" s="578">
        <v>21.399999999997817</v>
      </c>
      <c r="N707" s="578">
        <v>1.48</v>
      </c>
      <c r="O707" s="579">
        <v>6.3888888886140194E-2</v>
      </c>
      <c r="P707" s="548"/>
      <c r="Q707" s="548"/>
      <c r="R707" s="548"/>
    </row>
    <row r="708" spans="1:18" s="578" customFormat="1">
      <c r="A708" s="578">
        <v>707</v>
      </c>
      <c r="B708" s="578" t="s">
        <v>96</v>
      </c>
      <c r="C708" s="578">
        <v>6</v>
      </c>
      <c r="D708" s="578">
        <v>0.08</v>
      </c>
      <c r="E708" s="578">
        <v>0.16999999999999998</v>
      </c>
      <c r="F708" s="546">
        <v>43404.750694444447</v>
      </c>
      <c r="G708" s="578">
        <v>1.59917</v>
      </c>
      <c r="H708" s="546">
        <v>43406.307638888888</v>
      </c>
      <c r="I708" s="578">
        <v>1.57613</v>
      </c>
      <c r="J708" s="546">
        <v>43406.695138888892</v>
      </c>
      <c r="K708" s="578">
        <v>1.5851999999999999</v>
      </c>
      <c r="L708" s="578">
        <v>230.39999999999782</v>
      </c>
      <c r="M708" s="578">
        <v>90.699999999998909</v>
      </c>
      <c r="N708" s="578">
        <v>40.120000000000005</v>
      </c>
      <c r="O708" s="579">
        <v>1.9444444444452529</v>
      </c>
      <c r="P708" s="548"/>
      <c r="Q708" s="548"/>
      <c r="R708" s="548"/>
    </row>
    <row r="709" spans="1:18" s="578" customFormat="1">
      <c r="A709" s="578">
        <v>708</v>
      </c>
      <c r="B709" s="578" t="s">
        <v>96</v>
      </c>
      <c r="C709" s="578">
        <v>1</v>
      </c>
      <c r="D709" s="578">
        <v>0.01</v>
      </c>
      <c r="E709" s="578">
        <v>0.01</v>
      </c>
      <c r="F709" s="546">
        <v>43424.459027777775</v>
      </c>
      <c r="G709" s="578">
        <v>1.5747500000000001</v>
      </c>
      <c r="H709" s="546">
        <v>43424.459027777775</v>
      </c>
      <c r="I709" s="578">
        <v>1.5747500000000001</v>
      </c>
      <c r="J709" s="546">
        <v>43424.466666666667</v>
      </c>
      <c r="K709" s="578">
        <v>1.5768899999999999</v>
      </c>
      <c r="L709" s="578">
        <v>0</v>
      </c>
      <c r="M709" s="578">
        <v>21.399999999997817</v>
      </c>
      <c r="N709" s="578">
        <v>1.48</v>
      </c>
      <c r="O709" s="579">
        <v>7.6388888919609599E-3</v>
      </c>
      <c r="P709" s="548"/>
      <c r="Q709" s="548"/>
      <c r="R709" s="548"/>
    </row>
    <row r="710" spans="1:18" s="578" customFormat="1">
      <c r="A710" s="578">
        <v>709</v>
      </c>
      <c r="B710" s="578" t="s">
        <v>97</v>
      </c>
      <c r="C710" s="578">
        <v>1</v>
      </c>
      <c r="D710" s="578">
        <v>0.01</v>
      </c>
      <c r="E710" s="578">
        <v>0.01</v>
      </c>
      <c r="F710" s="546">
        <v>43425.574305555558</v>
      </c>
      <c r="G710" s="578">
        <v>1.5727100000000001</v>
      </c>
      <c r="H710" s="546">
        <v>43425.574305555558</v>
      </c>
      <c r="I710" s="578">
        <v>1.5727100000000001</v>
      </c>
      <c r="J710" s="546">
        <v>43425.626388888886</v>
      </c>
      <c r="K710" s="578">
        <v>1.57057</v>
      </c>
      <c r="L710" s="578">
        <v>0</v>
      </c>
      <c r="M710" s="578">
        <v>21.399999999999636</v>
      </c>
      <c r="N710" s="578">
        <v>1.48</v>
      </c>
      <c r="O710" s="579">
        <v>5.2083333328482695E-2</v>
      </c>
      <c r="P710" s="548"/>
      <c r="Q710" s="548"/>
      <c r="R710" s="548"/>
    </row>
    <row r="711" spans="1:18" s="578" customFormat="1">
      <c r="A711" s="578">
        <v>710</v>
      </c>
      <c r="B711" s="578" t="s">
        <v>96</v>
      </c>
      <c r="C711" s="578">
        <v>1</v>
      </c>
      <c r="D711" s="578">
        <v>0.01</v>
      </c>
      <c r="E711" s="578">
        <v>0.01</v>
      </c>
      <c r="F711" s="546">
        <v>43439.708333333336</v>
      </c>
      <c r="G711" s="578">
        <v>1.5606</v>
      </c>
      <c r="H711" s="546">
        <v>43439.708333333336</v>
      </c>
      <c r="I711" s="578">
        <v>1.5606</v>
      </c>
      <c r="J711" s="546">
        <v>43440.001388888886</v>
      </c>
      <c r="K711" s="578">
        <v>1.56274</v>
      </c>
      <c r="L711" s="578">
        <v>0</v>
      </c>
      <c r="M711" s="578">
        <v>21.399999999999636</v>
      </c>
      <c r="N711" s="578">
        <v>1.48</v>
      </c>
      <c r="O711" s="579">
        <v>0.29305555555038154</v>
      </c>
      <c r="P711" s="548"/>
      <c r="Q711" s="548"/>
      <c r="R711" s="548"/>
    </row>
    <row r="712" spans="1:18" s="578" customFormat="1">
      <c r="A712" s="578">
        <v>711</v>
      </c>
      <c r="B712" s="578" t="s">
        <v>96</v>
      </c>
      <c r="C712" s="578">
        <v>2</v>
      </c>
      <c r="D712" s="578">
        <v>0.01</v>
      </c>
      <c r="E712" s="578">
        <v>0.02</v>
      </c>
      <c r="F712" s="546">
        <v>43441.375694444447</v>
      </c>
      <c r="G712" s="578">
        <v>1.5774699999999999</v>
      </c>
      <c r="H712" s="546">
        <v>43441.438194444447</v>
      </c>
      <c r="I712" s="578">
        <v>1.5741499999999999</v>
      </c>
      <c r="J712" s="546">
        <v>43441.706944444442</v>
      </c>
      <c r="K712" s="578">
        <v>1.57795</v>
      </c>
      <c r="L712" s="578">
        <v>33.199999999998909</v>
      </c>
      <c r="M712" s="578">
        <v>38</v>
      </c>
      <c r="N712" s="578">
        <v>2.95</v>
      </c>
      <c r="O712" s="579">
        <v>0.33124999999563443</v>
      </c>
      <c r="P712" s="548"/>
      <c r="Q712" s="548"/>
      <c r="R712" s="548"/>
    </row>
    <row r="713" spans="1:18" s="578" customFormat="1">
      <c r="A713" s="578">
        <v>712</v>
      </c>
      <c r="B713" s="578" t="s">
        <v>97</v>
      </c>
      <c r="C713" s="578">
        <v>1</v>
      </c>
      <c r="D713" s="578">
        <v>0.01</v>
      </c>
      <c r="E713" s="578">
        <v>0.01</v>
      </c>
      <c r="F713" s="546">
        <v>43443.959027777775</v>
      </c>
      <c r="G713" s="578">
        <v>1.58466</v>
      </c>
      <c r="H713" s="546">
        <v>43443.959027777775</v>
      </c>
      <c r="I713" s="578">
        <v>1.58466</v>
      </c>
      <c r="J713" s="546">
        <v>43444.379166666666</v>
      </c>
      <c r="K713" s="578">
        <v>1.5825199999999999</v>
      </c>
      <c r="L713" s="578">
        <v>0</v>
      </c>
      <c r="M713" s="578">
        <v>21.400000000001455</v>
      </c>
      <c r="N713" s="578">
        <v>1.48</v>
      </c>
      <c r="O713" s="579">
        <v>-0.57986111110949423</v>
      </c>
      <c r="P713" s="548"/>
      <c r="Q713" s="548"/>
      <c r="R713" s="548"/>
    </row>
    <row r="714" spans="1:18" s="578" customFormat="1">
      <c r="A714" s="578">
        <v>713</v>
      </c>
      <c r="B714" s="578" t="s">
        <v>97</v>
      </c>
      <c r="C714" s="578">
        <v>1</v>
      </c>
      <c r="D714" s="578">
        <v>0.01</v>
      </c>
      <c r="E714" s="578">
        <v>0.01</v>
      </c>
      <c r="F714" s="546">
        <v>43480.709722222222</v>
      </c>
      <c r="G714" s="578">
        <v>1.5869599999999999</v>
      </c>
      <c r="H714" s="546">
        <v>43480.709722222222</v>
      </c>
      <c r="I714" s="578">
        <v>1.5869599999999999</v>
      </c>
      <c r="J714" s="546">
        <v>43480.71597222222</v>
      </c>
      <c r="K714" s="578">
        <v>1.5848199999999999</v>
      </c>
      <c r="L714" s="578">
        <v>0</v>
      </c>
      <c r="M714" s="578">
        <v>21.399999999999636</v>
      </c>
      <c r="N714" s="578">
        <v>1.48</v>
      </c>
      <c r="O714" s="579">
        <v>6.2499999985448085E-3</v>
      </c>
      <c r="P714" s="548"/>
      <c r="Q714" s="548"/>
      <c r="R714" s="548"/>
    </row>
    <row r="715" spans="1:18" s="578" customFormat="1">
      <c r="A715" s="578">
        <v>714</v>
      </c>
      <c r="B715" s="578" t="s">
        <v>97</v>
      </c>
      <c r="C715" s="578">
        <v>2</v>
      </c>
      <c r="D715" s="578">
        <v>0.01</v>
      </c>
      <c r="E715" s="578">
        <v>0.02</v>
      </c>
      <c r="F715" s="546">
        <v>43483.063194444447</v>
      </c>
      <c r="G715" s="578">
        <v>1.58226</v>
      </c>
      <c r="H715" s="546">
        <v>43483.395138888889</v>
      </c>
      <c r="I715" s="578">
        <v>1.58558</v>
      </c>
      <c r="J715" s="546">
        <v>43483.679861111108</v>
      </c>
      <c r="K715" s="578">
        <v>1.58178</v>
      </c>
      <c r="L715" s="578">
        <v>33.199999999998909</v>
      </c>
      <c r="M715" s="578">
        <v>38</v>
      </c>
      <c r="N715" s="578">
        <v>2.96</v>
      </c>
      <c r="O715" s="579">
        <v>0.61666666666133096</v>
      </c>
      <c r="P715" s="548"/>
      <c r="Q715" s="548"/>
      <c r="R715" s="548"/>
    </row>
    <row r="716" spans="1:18" s="578" customFormat="1">
      <c r="A716" s="578">
        <v>715</v>
      </c>
      <c r="B716" s="578" t="s">
        <v>96</v>
      </c>
      <c r="C716" s="578">
        <v>2</v>
      </c>
      <c r="D716" s="578">
        <v>0.01</v>
      </c>
      <c r="E716" s="578">
        <v>0.02</v>
      </c>
      <c r="F716" s="546">
        <v>43487.387499999997</v>
      </c>
      <c r="G716" s="578">
        <v>1.5945499999999999</v>
      </c>
      <c r="H716" s="546">
        <v>43487.624305555553</v>
      </c>
      <c r="I716" s="578">
        <v>1.5911</v>
      </c>
      <c r="J716" s="546">
        <v>43487.798611111109</v>
      </c>
      <c r="K716" s="578">
        <v>1.5949599999999999</v>
      </c>
      <c r="L716" s="578">
        <v>34.5</v>
      </c>
      <c r="M716" s="578">
        <v>38.599999999998545</v>
      </c>
      <c r="N716" s="578">
        <v>2.95</v>
      </c>
      <c r="O716" s="579">
        <v>0.41111111111240461</v>
      </c>
      <c r="P716" s="548"/>
      <c r="Q716" s="548"/>
      <c r="R716" s="548"/>
    </row>
    <row r="717" spans="1:18" s="578" customFormat="1">
      <c r="A717" s="578">
        <v>716</v>
      </c>
      <c r="B717" s="578" t="s">
        <v>96</v>
      </c>
      <c r="C717" s="578">
        <v>4</v>
      </c>
      <c r="D717" s="578">
        <v>0.02</v>
      </c>
      <c r="E717" s="578">
        <v>0.05</v>
      </c>
      <c r="F717" s="546">
        <v>43490.094444444447</v>
      </c>
      <c r="G717" s="578">
        <v>1.5975900000000001</v>
      </c>
      <c r="H717" s="546">
        <v>43493.118055555555</v>
      </c>
      <c r="I717" s="578">
        <v>1.5864799999999999</v>
      </c>
      <c r="J717" s="546">
        <v>43493.65902777778</v>
      </c>
      <c r="K717" s="578">
        <v>1.59344</v>
      </c>
      <c r="L717" s="578">
        <v>111.10000000000218</v>
      </c>
      <c r="M717" s="578">
        <v>69.600000000000364</v>
      </c>
      <c r="N717" s="578">
        <v>8.15</v>
      </c>
      <c r="O717" s="579">
        <v>1.5645833333328483</v>
      </c>
      <c r="P717" s="548"/>
      <c r="Q717" s="548"/>
      <c r="R717" s="548"/>
    </row>
    <row r="718" spans="1:18" s="578" customFormat="1">
      <c r="A718" s="578">
        <v>717</v>
      </c>
      <c r="B718" s="578" t="s">
        <v>96</v>
      </c>
      <c r="C718" s="578">
        <v>1</v>
      </c>
      <c r="D718" s="578">
        <v>0.01</v>
      </c>
      <c r="E718" s="578">
        <v>0.01</v>
      </c>
      <c r="F718" s="546">
        <v>43500.668749999997</v>
      </c>
      <c r="G718" s="578">
        <v>1.5851599999999999</v>
      </c>
      <c r="H718" s="546">
        <v>43500.668749999997</v>
      </c>
      <c r="I718" s="578">
        <v>1.5851599999999999</v>
      </c>
      <c r="J718" s="546">
        <v>43501.0625</v>
      </c>
      <c r="K718" s="578">
        <v>1.5872999999999999</v>
      </c>
      <c r="L718" s="578">
        <v>0</v>
      </c>
      <c r="M718" s="578">
        <v>21.400000000001455</v>
      </c>
      <c r="N718" s="578">
        <v>1.48</v>
      </c>
      <c r="O718" s="579">
        <v>0.39375000000291038</v>
      </c>
      <c r="P718" s="548"/>
      <c r="Q718" s="548"/>
      <c r="R718" s="548"/>
    </row>
    <row r="719" spans="1:18" s="578" customFormat="1">
      <c r="A719" s="578">
        <v>718</v>
      </c>
      <c r="B719" s="578" t="s">
        <v>96</v>
      </c>
      <c r="C719" s="578">
        <v>2</v>
      </c>
      <c r="D719" s="578">
        <v>0.01</v>
      </c>
      <c r="E719" s="578">
        <v>0.02</v>
      </c>
      <c r="F719" s="546">
        <v>43508.250694444447</v>
      </c>
      <c r="G719" s="578">
        <v>1.59545</v>
      </c>
      <c r="H719" s="546">
        <v>43508.394444444442</v>
      </c>
      <c r="I719" s="578">
        <v>1.59215</v>
      </c>
      <c r="J719" s="546">
        <v>43508.723611111112</v>
      </c>
      <c r="K719" s="578">
        <v>1.5959399999999999</v>
      </c>
      <c r="L719" s="578">
        <v>33</v>
      </c>
      <c r="M719" s="578">
        <v>37.899999999999636</v>
      </c>
      <c r="N719" s="578">
        <v>2.96</v>
      </c>
      <c r="O719" s="579">
        <v>0.47291666666569654</v>
      </c>
      <c r="P719" s="548"/>
      <c r="Q719" s="548"/>
      <c r="R719" s="548"/>
    </row>
    <row r="720" spans="1:18" s="578" customFormat="1">
      <c r="A720" s="578">
        <v>719</v>
      </c>
      <c r="B720" s="578" t="s">
        <v>96</v>
      </c>
      <c r="C720" s="578">
        <v>1</v>
      </c>
      <c r="D720" s="578">
        <v>0.01</v>
      </c>
      <c r="E720" s="578">
        <v>0.01</v>
      </c>
      <c r="F720" s="546">
        <v>43523.064583333333</v>
      </c>
      <c r="G720" s="578">
        <v>1.5850500000000001</v>
      </c>
      <c r="H720" s="546">
        <v>43523.064583333333</v>
      </c>
      <c r="I720" s="578">
        <v>1.5850500000000001</v>
      </c>
      <c r="J720" s="546">
        <v>43523.387499999997</v>
      </c>
      <c r="K720" s="578">
        <v>1.5871900000000001</v>
      </c>
      <c r="L720" s="578">
        <v>0</v>
      </c>
      <c r="M720" s="578">
        <v>21.400000000001455</v>
      </c>
      <c r="N720" s="578">
        <v>1.48</v>
      </c>
      <c r="O720" s="579">
        <v>0.32291666666424135</v>
      </c>
      <c r="P720" s="548"/>
      <c r="Q720" s="548"/>
      <c r="R720" s="548"/>
    </row>
    <row r="721" spans="1:18" s="578" customFormat="1">
      <c r="A721" s="578">
        <v>720</v>
      </c>
      <c r="B721" s="578" t="s">
        <v>97</v>
      </c>
      <c r="C721" s="578">
        <v>1</v>
      </c>
      <c r="D721" s="578">
        <v>0.01</v>
      </c>
      <c r="E721" s="578">
        <v>0.01</v>
      </c>
      <c r="F721" s="546">
        <v>43528.197916666664</v>
      </c>
      <c r="G721" s="578">
        <v>1.6028</v>
      </c>
      <c r="H721" s="546">
        <v>43528.197916666664</v>
      </c>
      <c r="I721" s="578">
        <v>1.6028</v>
      </c>
      <c r="J721" s="546">
        <v>43528.496527777781</v>
      </c>
      <c r="K721" s="578">
        <v>1.60066</v>
      </c>
      <c r="L721" s="578">
        <v>0</v>
      </c>
      <c r="M721" s="578">
        <v>21.399999999999636</v>
      </c>
      <c r="N721" s="578">
        <v>1.48</v>
      </c>
      <c r="O721" s="579">
        <v>0.29861111111677019</v>
      </c>
      <c r="P721" s="548"/>
      <c r="Q721" s="548"/>
      <c r="R721" s="548"/>
    </row>
    <row r="722" spans="1:18" s="578" customFormat="1">
      <c r="A722" s="578">
        <v>721</v>
      </c>
      <c r="B722" s="578" t="s">
        <v>96</v>
      </c>
      <c r="C722" s="578">
        <v>1</v>
      </c>
      <c r="D722" s="578">
        <v>0.01</v>
      </c>
      <c r="E722" s="578">
        <v>0.01</v>
      </c>
      <c r="F722" s="546">
        <v>43530.15625</v>
      </c>
      <c r="G722" s="578">
        <v>1.6020099999999999</v>
      </c>
      <c r="H722" s="546">
        <v>43530.15625</v>
      </c>
      <c r="I722" s="578">
        <v>1.6020099999999999</v>
      </c>
      <c r="J722" s="546">
        <v>43530.162499999999</v>
      </c>
      <c r="K722" s="578">
        <v>1.60415</v>
      </c>
      <c r="L722" s="578">
        <v>0</v>
      </c>
      <c r="M722" s="578">
        <v>21.400000000001455</v>
      </c>
      <c r="N722" s="578">
        <v>1.48</v>
      </c>
      <c r="O722" s="579">
        <v>6.2499999985448085E-3</v>
      </c>
      <c r="P722" s="548"/>
      <c r="Q722" s="548"/>
      <c r="R722" s="548"/>
    </row>
    <row r="723" spans="1:18" s="578" customFormat="1">
      <c r="A723" s="578">
        <v>722</v>
      </c>
      <c r="B723" s="578" t="s">
        <v>97</v>
      </c>
      <c r="C723" s="578">
        <v>4</v>
      </c>
      <c r="D723" s="578">
        <v>0.02</v>
      </c>
      <c r="E723" s="578">
        <v>0.05</v>
      </c>
      <c r="F723" s="546">
        <v>43542.208333333336</v>
      </c>
      <c r="G723" s="578">
        <v>1.59453</v>
      </c>
      <c r="H723" s="546">
        <v>43544.143750000003</v>
      </c>
      <c r="I723" s="578">
        <v>1.6067499999999999</v>
      </c>
      <c r="J723" s="546">
        <v>43544.834722222222</v>
      </c>
      <c r="K723" s="578">
        <v>1.5991299999999999</v>
      </c>
      <c r="L723" s="578">
        <v>122.19999999999891</v>
      </c>
      <c r="M723" s="578">
        <v>76.199999999998909</v>
      </c>
      <c r="N723" s="578">
        <v>8.11</v>
      </c>
      <c r="O723" s="579">
        <v>2.6263888888861402</v>
      </c>
      <c r="P723" s="548"/>
      <c r="Q723" s="548"/>
      <c r="R723" s="548"/>
    </row>
    <row r="724" spans="1:18" s="578" customFormat="1">
      <c r="A724" s="578">
        <v>723</v>
      </c>
      <c r="B724" s="578" t="s">
        <v>97</v>
      </c>
      <c r="C724" s="578">
        <v>1</v>
      </c>
      <c r="D724" s="578">
        <v>0.01</v>
      </c>
      <c r="E724" s="578">
        <v>0.01</v>
      </c>
      <c r="F724" s="546">
        <v>43545.001388888886</v>
      </c>
      <c r="G724" s="578">
        <v>1.6018600000000001</v>
      </c>
      <c r="H724" s="546">
        <v>43545.001388888886</v>
      </c>
      <c r="I724" s="578">
        <v>1.6018600000000001</v>
      </c>
      <c r="J724" s="546">
        <v>43545.104166666664</v>
      </c>
      <c r="K724" s="578">
        <v>1.59972</v>
      </c>
      <c r="L724" s="578">
        <v>0</v>
      </c>
      <c r="M724" s="578">
        <v>21.399999999999636</v>
      </c>
      <c r="N724" s="578">
        <v>1.48</v>
      </c>
      <c r="O724" s="579">
        <v>0.10277777777810115</v>
      </c>
      <c r="P724" s="548"/>
      <c r="Q724" s="548"/>
      <c r="R724" s="548"/>
    </row>
    <row r="725" spans="1:18" s="578" customFormat="1">
      <c r="A725" s="578">
        <v>724</v>
      </c>
      <c r="B725" s="578" t="s">
        <v>97</v>
      </c>
      <c r="C725" s="578">
        <v>1</v>
      </c>
      <c r="D725" s="578">
        <v>0.01</v>
      </c>
      <c r="E725" s="578">
        <v>0.01</v>
      </c>
      <c r="F725" s="546">
        <v>43571.46875</v>
      </c>
      <c r="G725" s="578">
        <v>1.5798000000000001</v>
      </c>
      <c r="H725" s="546">
        <v>43571.46875</v>
      </c>
      <c r="I725" s="578">
        <v>1.5798000000000001</v>
      </c>
      <c r="J725" s="546">
        <v>43571.583333333336</v>
      </c>
      <c r="K725" s="578">
        <v>1.5776600000000001</v>
      </c>
      <c r="L725" s="578">
        <v>0</v>
      </c>
      <c r="M725" s="578">
        <v>21.400000000001455</v>
      </c>
      <c r="N725" s="578">
        <v>1.48</v>
      </c>
      <c r="O725" s="579">
        <v>0.11458333333575865</v>
      </c>
      <c r="P725" s="548"/>
      <c r="Q725" s="548"/>
      <c r="R725" s="548"/>
    </row>
    <row r="726" spans="1:18" s="578" customFormat="1">
      <c r="A726" s="578">
        <v>725</v>
      </c>
      <c r="B726" s="578" t="s">
        <v>97</v>
      </c>
      <c r="C726" s="578">
        <v>1</v>
      </c>
      <c r="D726" s="578">
        <v>0.01</v>
      </c>
      <c r="E726" s="578">
        <v>0.01</v>
      </c>
      <c r="F726" s="546">
        <v>43572.166666666664</v>
      </c>
      <c r="G726" s="578">
        <v>1.5737099999999999</v>
      </c>
      <c r="H726" s="546">
        <v>43572.166666666664</v>
      </c>
      <c r="I726" s="578">
        <v>1.5737099999999999</v>
      </c>
      <c r="J726" s="546">
        <v>43572.166666666664</v>
      </c>
      <c r="K726" s="578">
        <v>1.5715699999999999</v>
      </c>
      <c r="L726" s="578">
        <v>0</v>
      </c>
      <c r="M726" s="578">
        <v>21.399999999999636</v>
      </c>
      <c r="N726" s="578">
        <v>1.48</v>
      </c>
      <c r="O726" s="579">
        <v>0</v>
      </c>
      <c r="P726" s="548"/>
      <c r="Q726" s="548"/>
      <c r="R726" s="548"/>
    </row>
    <row r="727" spans="1:18" s="578" customFormat="1">
      <c r="A727" s="578">
        <v>726</v>
      </c>
      <c r="B727" s="578" t="s">
        <v>96</v>
      </c>
      <c r="C727" s="578">
        <v>2</v>
      </c>
      <c r="D727" s="578">
        <v>0.01</v>
      </c>
      <c r="E727" s="578">
        <v>0.02</v>
      </c>
      <c r="F727" s="546">
        <v>43581.709027777775</v>
      </c>
      <c r="G727" s="578">
        <v>1.58541</v>
      </c>
      <c r="H727" s="546">
        <v>43584.098611111112</v>
      </c>
      <c r="I727" s="578">
        <v>1.58209</v>
      </c>
      <c r="J727" s="546">
        <v>43585.125</v>
      </c>
      <c r="K727" s="578">
        <v>1.58589</v>
      </c>
      <c r="L727" s="578">
        <v>33.200000000000728</v>
      </c>
      <c r="M727" s="578">
        <v>38</v>
      </c>
      <c r="N727" s="578">
        <v>2.9699999999999998</v>
      </c>
      <c r="O727" s="579">
        <v>1.4159722222248092</v>
      </c>
      <c r="P727" s="548"/>
      <c r="Q727" s="548"/>
      <c r="R727" s="548"/>
    </row>
    <row r="728" spans="1:18" s="578" customFormat="1">
      <c r="A728" s="578">
        <v>727</v>
      </c>
      <c r="B728" s="578" t="s">
        <v>97</v>
      </c>
      <c r="C728" s="578">
        <v>2</v>
      </c>
      <c r="D728" s="578">
        <v>0.01</v>
      </c>
      <c r="E728" s="578">
        <v>0.02</v>
      </c>
      <c r="F728" s="546">
        <v>43616.708333333336</v>
      </c>
      <c r="G728" s="578">
        <v>1.6083799999999999</v>
      </c>
      <c r="H728" s="546">
        <v>43619.004861111112</v>
      </c>
      <c r="I728" s="578">
        <v>1.61168</v>
      </c>
      <c r="J728" s="546">
        <v>43619.206944444442</v>
      </c>
      <c r="K728" s="578">
        <v>1.60789</v>
      </c>
      <c r="L728" s="578">
        <v>33</v>
      </c>
      <c r="M728" s="578">
        <v>37.899999999999636</v>
      </c>
      <c r="N728" s="578">
        <v>2.96</v>
      </c>
      <c r="O728" s="579">
        <v>0.49861111110658385</v>
      </c>
      <c r="P728" s="548"/>
      <c r="Q728" s="548"/>
      <c r="R728" s="548"/>
    </row>
    <row r="729" spans="1:18" s="578" customFormat="1">
      <c r="A729" s="578">
        <v>728</v>
      </c>
      <c r="B729" s="578" t="s">
        <v>96</v>
      </c>
      <c r="C729" s="578">
        <v>1</v>
      </c>
      <c r="D729" s="578">
        <v>0.01</v>
      </c>
      <c r="E729" s="578">
        <v>0.01</v>
      </c>
      <c r="F729" s="546">
        <v>43619.709027777775</v>
      </c>
      <c r="G729" s="578">
        <v>1.6111500000000001</v>
      </c>
      <c r="H729" s="546">
        <v>43619.709027777775</v>
      </c>
      <c r="I729" s="578">
        <v>1.6111500000000001</v>
      </c>
      <c r="J729" s="546">
        <v>43619.87777777778</v>
      </c>
      <c r="K729" s="578">
        <v>1.6132899999999999</v>
      </c>
      <c r="L729" s="578">
        <v>0</v>
      </c>
      <c r="M729" s="578">
        <v>21.399999999999636</v>
      </c>
      <c r="N729" s="578">
        <v>1.48</v>
      </c>
      <c r="O729" s="579">
        <v>0.16875000000436557</v>
      </c>
      <c r="P729" s="548"/>
      <c r="Q729" s="548"/>
      <c r="R729" s="548"/>
    </row>
    <row r="730" spans="1:18" s="578" customFormat="1">
      <c r="A730" s="578">
        <v>729</v>
      </c>
      <c r="B730" s="578" t="s">
        <v>96</v>
      </c>
      <c r="C730" s="578">
        <v>2</v>
      </c>
      <c r="D730" s="578">
        <v>0.01</v>
      </c>
      <c r="E730" s="578">
        <v>0.02</v>
      </c>
      <c r="F730" s="546">
        <v>43620.291666666664</v>
      </c>
      <c r="G730" s="578">
        <v>1.6146499999999999</v>
      </c>
      <c r="H730" s="546">
        <v>43620.317361111112</v>
      </c>
      <c r="I730" s="578">
        <v>1.6113500000000001</v>
      </c>
      <c r="J730" s="546">
        <v>43620.479166666664</v>
      </c>
      <c r="K730" s="578">
        <v>1.61514</v>
      </c>
      <c r="L730" s="578">
        <v>33</v>
      </c>
      <c r="M730" s="578">
        <v>37.899999999999636</v>
      </c>
      <c r="N730" s="578">
        <v>2.97</v>
      </c>
      <c r="O730" s="579">
        <v>0.1875</v>
      </c>
      <c r="P730" s="548"/>
      <c r="Q730" s="548"/>
      <c r="R730" s="548"/>
    </row>
    <row r="731" spans="1:18" s="578" customFormat="1">
      <c r="A731" s="578">
        <v>730</v>
      </c>
      <c r="B731" s="578" t="s">
        <v>96</v>
      </c>
      <c r="C731" s="578">
        <v>2</v>
      </c>
      <c r="D731" s="578">
        <v>0.01</v>
      </c>
      <c r="E731" s="578">
        <v>0.02</v>
      </c>
      <c r="F731" s="546">
        <v>43630.15625</v>
      </c>
      <c r="G731" s="578">
        <v>1.63489</v>
      </c>
      <c r="H731" s="546">
        <v>43630.579861111109</v>
      </c>
      <c r="I731" s="578">
        <v>1.63157</v>
      </c>
      <c r="J731" s="546">
        <v>43633.589583333334</v>
      </c>
      <c r="K731" s="578">
        <v>1.63537</v>
      </c>
      <c r="L731" s="578">
        <v>33.200000000000728</v>
      </c>
      <c r="M731" s="578">
        <v>38.000000000001819</v>
      </c>
      <c r="N731" s="578">
        <v>2.95</v>
      </c>
      <c r="O731" s="579">
        <v>1.4333333333343035</v>
      </c>
      <c r="P731" s="548"/>
      <c r="Q731" s="548"/>
      <c r="R731" s="548"/>
    </row>
    <row r="732" spans="1:18" s="578" customFormat="1">
      <c r="A732" s="578">
        <v>731</v>
      </c>
      <c r="B732" s="578" t="s">
        <v>97</v>
      </c>
      <c r="C732" s="578">
        <v>1</v>
      </c>
      <c r="D732" s="578">
        <v>0.01</v>
      </c>
      <c r="E732" s="578">
        <v>0.01</v>
      </c>
      <c r="F732" s="546">
        <v>43648.020833333336</v>
      </c>
      <c r="G732" s="578">
        <v>1.6191199999999999</v>
      </c>
      <c r="H732" s="546">
        <v>43648.020833333336</v>
      </c>
      <c r="I732" s="578">
        <v>1.6191199999999999</v>
      </c>
      <c r="J732" s="546">
        <v>43648.189583333333</v>
      </c>
      <c r="K732" s="578">
        <v>1.6169800000000001</v>
      </c>
      <c r="L732" s="578">
        <v>0</v>
      </c>
      <c r="M732" s="578">
        <v>21.399999999997817</v>
      </c>
      <c r="N732" s="578">
        <v>1.48</v>
      </c>
      <c r="O732" s="579">
        <v>0.16874999999708962</v>
      </c>
      <c r="P732" s="548"/>
      <c r="Q732" s="548"/>
      <c r="R732" s="548"/>
    </row>
    <row r="733" spans="1:18" s="578" customFormat="1">
      <c r="A733" s="578">
        <v>732</v>
      </c>
      <c r="B733" s="578" t="s">
        <v>97</v>
      </c>
      <c r="C733" s="578">
        <v>1</v>
      </c>
      <c r="D733" s="578">
        <v>0.01</v>
      </c>
      <c r="E733" s="578">
        <v>0.01</v>
      </c>
      <c r="F733" s="546">
        <v>43678.918055555558</v>
      </c>
      <c r="G733" s="578">
        <v>1.6294599999999999</v>
      </c>
      <c r="H733" s="546">
        <v>43678.918055555558</v>
      </c>
      <c r="I733" s="578">
        <v>1.6294599999999999</v>
      </c>
      <c r="J733" s="546">
        <v>43679.165972222225</v>
      </c>
      <c r="K733" s="578">
        <v>1.6273200000000001</v>
      </c>
      <c r="L733" s="578">
        <v>0</v>
      </c>
      <c r="M733" s="578">
        <v>21.399999999997817</v>
      </c>
      <c r="N733" s="578">
        <v>1.48</v>
      </c>
      <c r="O733" s="579">
        <v>0.24791666666715173</v>
      </c>
      <c r="P733" s="548"/>
      <c r="Q733" s="548"/>
      <c r="R733" s="548"/>
    </row>
    <row r="734" spans="1:18" s="578" customFormat="1">
      <c r="A734" s="578">
        <v>733</v>
      </c>
      <c r="B734" s="578" t="s">
        <v>97</v>
      </c>
      <c r="C734" s="578">
        <v>1</v>
      </c>
      <c r="D734" s="578">
        <v>0.01</v>
      </c>
      <c r="E734" s="578">
        <v>0.01</v>
      </c>
      <c r="F734" s="546">
        <v>43684.314583333333</v>
      </c>
      <c r="G734" s="578">
        <v>1.66974</v>
      </c>
      <c r="H734" s="546">
        <v>43684.314583333333</v>
      </c>
      <c r="I734" s="578">
        <v>1.66974</v>
      </c>
      <c r="J734" s="546">
        <v>43684.379861111112</v>
      </c>
      <c r="K734" s="578">
        <v>1.6676</v>
      </c>
      <c r="L734" s="578">
        <v>0</v>
      </c>
      <c r="M734" s="578">
        <v>21.400000000001455</v>
      </c>
      <c r="N734" s="578">
        <v>1.48</v>
      </c>
      <c r="O734" s="579">
        <v>6.5277777779556345E-2</v>
      </c>
      <c r="P734" s="548"/>
      <c r="Q734" s="548"/>
      <c r="R734" s="548"/>
    </row>
    <row r="735" spans="1:18" s="578" customFormat="1">
      <c r="A735" s="578">
        <v>734</v>
      </c>
      <c r="B735" s="578" t="s">
        <v>97</v>
      </c>
      <c r="C735" s="578">
        <v>1</v>
      </c>
      <c r="D735" s="578">
        <v>0.01</v>
      </c>
      <c r="E735" s="578">
        <v>0.01</v>
      </c>
      <c r="F735" s="546">
        <v>43684.760416666664</v>
      </c>
      <c r="G735" s="578">
        <v>1.66072</v>
      </c>
      <c r="H735" s="546">
        <v>43684.760416666664</v>
      </c>
      <c r="I735" s="578">
        <v>1.66072</v>
      </c>
      <c r="J735" s="546">
        <v>43684.820138888892</v>
      </c>
      <c r="K735" s="578">
        <v>1.6585799999999999</v>
      </c>
      <c r="L735" s="578">
        <v>0</v>
      </c>
      <c r="M735" s="578">
        <v>21.400000000001455</v>
      </c>
      <c r="N735" s="578">
        <v>1.48</v>
      </c>
      <c r="O735" s="579">
        <v>5.9722222227719612E-2</v>
      </c>
      <c r="P735" s="548"/>
      <c r="Q735" s="548"/>
      <c r="R735" s="548"/>
    </row>
    <row r="736" spans="1:18" s="578" customFormat="1">
      <c r="A736" s="578">
        <v>735</v>
      </c>
      <c r="B736" s="578" t="s">
        <v>97</v>
      </c>
      <c r="C736" s="578">
        <v>2</v>
      </c>
      <c r="D736" s="578">
        <v>0.01</v>
      </c>
      <c r="E736" s="578">
        <v>0.02</v>
      </c>
      <c r="F736" s="546">
        <v>43685.166666666664</v>
      </c>
      <c r="G736" s="578">
        <v>1.6523699999999999</v>
      </c>
      <c r="H736" s="546">
        <v>43685.194444444445</v>
      </c>
      <c r="I736" s="578">
        <v>1.65568</v>
      </c>
      <c r="J736" s="546">
        <v>43685.461805555555</v>
      </c>
      <c r="K736" s="578">
        <v>1.6518900000000001</v>
      </c>
      <c r="L736" s="578">
        <v>33.099999999998545</v>
      </c>
      <c r="M736" s="578">
        <v>37.899999999997817</v>
      </c>
      <c r="N736" s="578">
        <v>2.95</v>
      </c>
      <c r="O736" s="579">
        <v>0.29513888889050577</v>
      </c>
      <c r="P736" s="548"/>
      <c r="Q736" s="548"/>
      <c r="R736" s="548"/>
    </row>
    <row r="737" spans="1:18" s="578" customFormat="1">
      <c r="A737" s="578">
        <v>736</v>
      </c>
      <c r="B737" s="578" t="s">
        <v>97</v>
      </c>
      <c r="C737" s="578">
        <v>1</v>
      </c>
      <c r="D737" s="578">
        <v>0.01</v>
      </c>
      <c r="E737" s="578">
        <v>0.01</v>
      </c>
      <c r="F737" s="546">
        <v>43691.521527777775</v>
      </c>
      <c r="G737" s="578">
        <v>1.6549100000000001</v>
      </c>
      <c r="H737" s="546">
        <v>43691.521527777775</v>
      </c>
      <c r="I737" s="578">
        <v>1.6549100000000001</v>
      </c>
      <c r="J737" s="546">
        <v>43691.557638888888</v>
      </c>
      <c r="K737" s="578">
        <v>1.6527700000000001</v>
      </c>
      <c r="L737" s="578">
        <v>0</v>
      </c>
      <c r="M737" s="578">
        <v>21.400000000001455</v>
      </c>
      <c r="N737" s="578">
        <v>1.48</v>
      </c>
      <c r="O737" s="579">
        <v>3.6111111112404615E-2</v>
      </c>
      <c r="P737" s="548"/>
      <c r="Q737" s="548"/>
      <c r="R737" s="548"/>
    </row>
    <row r="738" spans="1:18" s="578" customFormat="1">
      <c r="A738" s="578">
        <v>737</v>
      </c>
      <c r="B738" s="578" t="s">
        <v>97</v>
      </c>
      <c r="C738" s="578">
        <v>2</v>
      </c>
      <c r="D738" s="578">
        <v>0.01</v>
      </c>
      <c r="E738" s="578">
        <v>0.02</v>
      </c>
      <c r="F738" s="546">
        <v>43697.65625</v>
      </c>
      <c r="G738" s="578">
        <v>1.6338900000000001</v>
      </c>
      <c r="H738" s="546">
        <v>43697.751388888886</v>
      </c>
      <c r="I738" s="578">
        <v>1.6372100000000001</v>
      </c>
      <c r="J738" s="546">
        <v>43698.591666666667</v>
      </c>
      <c r="K738" s="578">
        <v>1.63341</v>
      </c>
      <c r="L738" s="578">
        <v>33.199999999998909</v>
      </c>
      <c r="M738" s="578">
        <v>38</v>
      </c>
      <c r="N738" s="578">
        <v>2.95</v>
      </c>
      <c r="O738" s="579">
        <v>0.93541666666715173</v>
      </c>
      <c r="P738" s="548"/>
      <c r="Q738" s="548"/>
      <c r="R738" s="548"/>
    </row>
    <row r="739" spans="1:18" s="578" customFormat="1">
      <c r="A739" s="578">
        <v>738</v>
      </c>
      <c r="B739" s="578" t="s">
        <v>97</v>
      </c>
      <c r="C739" s="578">
        <v>4</v>
      </c>
      <c r="D739" s="578">
        <v>0.02</v>
      </c>
      <c r="E739" s="578">
        <v>0.05</v>
      </c>
      <c r="F739" s="546">
        <v>43700.678472222222</v>
      </c>
      <c r="G739" s="578">
        <v>1.6382699999999999</v>
      </c>
      <c r="H739" s="546">
        <v>43703.038888888892</v>
      </c>
      <c r="I739" s="578">
        <v>1.6664000000000001</v>
      </c>
      <c r="J739" s="546">
        <v>43703.200694444444</v>
      </c>
      <c r="K739" s="578">
        <v>1.6528700000000001</v>
      </c>
      <c r="L739" s="578">
        <v>281.30000000000109</v>
      </c>
      <c r="M739" s="578">
        <v>135.29999999999927</v>
      </c>
      <c r="N739" s="578">
        <v>8.1100000000000012</v>
      </c>
      <c r="O739" s="579">
        <v>0.52222222222189885</v>
      </c>
      <c r="P739" s="548"/>
      <c r="Q739" s="548"/>
      <c r="R739" s="548"/>
    </row>
    <row r="740" spans="1:18" s="578" customFormat="1">
      <c r="A740" s="578">
        <v>739</v>
      </c>
      <c r="B740" s="578" t="s">
        <v>96</v>
      </c>
      <c r="C740" s="578">
        <v>1</v>
      </c>
      <c r="D740" s="578">
        <v>0.01</v>
      </c>
      <c r="E740" s="578">
        <v>0.01</v>
      </c>
      <c r="F740" s="546">
        <v>43700.697916666664</v>
      </c>
      <c r="G740" s="578">
        <v>1.64039</v>
      </c>
      <c r="H740" s="546">
        <v>43700.697916666664</v>
      </c>
      <c r="I740" s="578">
        <v>1.64039</v>
      </c>
      <c r="J740" s="546">
        <v>43700.711805555555</v>
      </c>
      <c r="K740" s="578">
        <v>1.64253</v>
      </c>
      <c r="L740" s="578">
        <v>0</v>
      </c>
      <c r="M740" s="578">
        <v>21.399999999997817</v>
      </c>
      <c r="N740" s="578">
        <v>1.48</v>
      </c>
      <c r="O740" s="579">
        <v>1.3888888890505768E-2</v>
      </c>
      <c r="P740" s="548"/>
      <c r="Q740" s="548"/>
      <c r="R740" s="548"/>
    </row>
    <row r="741" spans="1:18" s="578" customFormat="1">
      <c r="A741" s="578">
        <v>740</v>
      </c>
      <c r="B741" s="578" t="s">
        <v>96</v>
      </c>
      <c r="C741" s="578">
        <v>5</v>
      </c>
      <c r="D741" s="578">
        <v>0.04</v>
      </c>
      <c r="E741" s="578">
        <v>0.09</v>
      </c>
      <c r="F741" s="546">
        <v>43703.125</v>
      </c>
      <c r="G741" s="578">
        <v>1.65845</v>
      </c>
      <c r="H741" s="546">
        <v>43703.723611111112</v>
      </c>
      <c r="I741" s="578">
        <v>1.63809</v>
      </c>
      <c r="J741" s="546">
        <v>43706.145833333336</v>
      </c>
      <c r="K741" s="578">
        <v>1.64727</v>
      </c>
      <c r="L741" s="578">
        <v>203.60000000000036</v>
      </c>
      <c r="M741" s="578">
        <v>91.800000000001091</v>
      </c>
      <c r="N741" s="578">
        <v>17.93</v>
      </c>
      <c r="O741" s="579">
        <v>3.0208333333357587</v>
      </c>
      <c r="P741" s="548"/>
      <c r="Q741" s="548"/>
      <c r="R741" s="548"/>
    </row>
    <row r="742" spans="1:18" s="578" customFormat="1">
      <c r="A742" s="578">
        <v>741</v>
      </c>
      <c r="B742" s="578" t="s">
        <v>97</v>
      </c>
      <c r="C742" s="578">
        <v>1</v>
      </c>
      <c r="D742" s="578">
        <v>0.01</v>
      </c>
      <c r="E742" s="578">
        <v>0.01</v>
      </c>
      <c r="F742" s="546">
        <v>43703.708333333336</v>
      </c>
      <c r="G742" s="578">
        <v>1.6400600000000001</v>
      </c>
      <c r="H742" s="546">
        <v>43703.708333333336</v>
      </c>
      <c r="I742" s="578">
        <v>1.6400600000000001</v>
      </c>
      <c r="J742" s="546">
        <v>43703.714583333334</v>
      </c>
      <c r="K742" s="578">
        <v>1.63792</v>
      </c>
      <c r="L742" s="578">
        <v>0</v>
      </c>
      <c r="M742" s="578">
        <v>21.400000000001455</v>
      </c>
      <c r="N742" s="578">
        <v>1.48</v>
      </c>
      <c r="O742" s="579">
        <v>6.2499999985448085E-3</v>
      </c>
      <c r="P742" s="548"/>
      <c r="Q742" s="548"/>
      <c r="R742" s="548"/>
    </row>
    <row r="743" spans="1:18" s="578" customFormat="1">
      <c r="A743" s="578">
        <v>742</v>
      </c>
      <c r="B743" s="578" t="s">
        <v>97</v>
      </c>
      <c r="C743" s="578">
        <v>1</v>
      </c>
      <c r="D743" s="578">
        <v>0.01</v>
      </c>
      <c r="E743" s="578">
        <v>0.01</v>
      </c>
      <c r="F743" s="546">
        <v>43711.708333333336</v>
      </c>
      <c r="G743" s="578">
        <v>1.6220699999999999</v>
      </c>
      <c r="H743" s="546">
        <v>43711.708333333336</v>
      </c>
      <c r="I743" s="578">
        <v>1.6220699999999999</v>
      </c>
      <c r="J743" s="546">
        <v>43712.145833333336</v>
      </c>
      <c r="K743" s="578">
        <v>1.6199300000000001</v>
      </c>
      <c r="L743" s="578">
        <v>0</v>
      </c>
      <c r="M743" s="578">
        <v>21.399999999997817</v>
      </c>
      <c r="N743" s="578">
        <v>1.48</v>
      </c>
      <c r="O743" s="579">
        <v>0.4375</v>
      </c>
      <c r="P743" s="548"/>
      <c r="Q743" s="548"/>
      <c r="R743" s="548"/>
    </row>
    <row r="744" spans="1:18" s="578" customFormat="1">
      <c r="A744" s="578">
        <v>743</v>
      </c>
      <c r="B744" s="578" t="s">
        <v>97</v>
      </c>
      <c r="C744" s="578">
        <v>1</v>
      </c>
      <c r="D744" s="578">
        <v>0.01</v>
      </c>
      <c r="E744" s="578">
        <v>0.01</v>
      </c>
      <c r="F744" s="546">
        <v>43714.708333333336</v>
      </c>
      <c r="G744" s="578">
        <v>1.6110500000000001</v>
      </c>
      <c r="H744" s="546">
        <v>43714.708333333336</v>
      </c>
      <c r="I744" s="578">
        <v>1.6110500000000001</v>
      </c>
      <c r="J744" s="546">
        <v>43717.181250000001</v>
      </c>
      <c r="K744" s="578">
        <v>1.6089100000000001</v>
      </c>
      <c r="L744" s="578">
        <v>0</v>
      </c>
      <c r="M744" s="578">
        <v>21.400000000001455</v>
      </c>
      <c r="N744" s="578">
        <v>1.48</v>
      </c>
      <c r="O744" s="579">
        <v>0.47291666666569654</v>
      </c>
      <c r="P744" s="548"/>
      <c r="Q744" s="548"/>
      <c r="R744" s="548"/>
    </row>
    <row r="745" spans="1:18" s="578" customFormat="1">
      <c r="A745" s="578">
        <v>744</v>
      </c>
      <c r="B745" s="578" t="s">
        <v>97</v>
      </c>
      <c r="C745" s="578">
        <v>2</v>
      </c>
      <c r="D745" s="578">
        <v>0.01</v>
      </c>
      <c r="E745" s="578">
        <v>0.02</v>
      </c>
      <c r="F745" s="546">
        <v>43717.333333333336</v>
      </c>
      <c r="G745" s="578">
        <v>1.6070199999999999</v>
      </c>
      <c r="H745" s="546">
        <v>43717.770138888889</v>
      </c>
      <c r="I745" s="578">
        <v>1.61033</v>
      </c>
      <c r="J745" s="546">
        <v>43719.25277777778</v>
      </c>
      <c r="K745" s="578">
        <v>1.6065400000000001</v>
      </c>
      <c r="L745" s="578">
        <v>33.100000000002183</v>
      </c>
      <c r="M745" s="578">
        <v>37.899999999999636</v>
      </c>
      <c r="N745" s="578">
        <v>2.94</v>
      </c>
      <c r="O745" s="579">
        <v>1.9194444444437977</v>
      </c>
      <c r="P745" s="548"/>
      <c r="Q745" s="548"/>
      <c r="R745" s="548"/>
    </row>
    <row r="746" spans="1:18" s="578" customFormat="1">
      <c r="A746" s="578">
        <v>745</v>
      </c>
      <c r="B746" s="578" t="s">
        <v>97</v>
      </c>
      <c r="C746" s="578">
        <v>1</v>
      </c>
      <c r="D746" s="578">
        <v>0.01</v>
      </c>
      <c r="E746" s="578">
        <v>0.01</v>
      </c>
      <c r="F746" s="546">
        <v>43749.376388888886</v>
      </c>
      <c r="G746" s="578">
        <v>1.6247</v>
      </c>
      <c r="H746" s="546">
        <v>43749.376388888886</v>
      </c>
      <c r="I746" s="578">
        <v>1.6247</v>
      </c>
      <c r="J746" s="546">
        <v>43749.402777777781</v>
      </c>
      <c r="K746" s="578">
        <v>1.62256</v>
      </c>
      <c r="L746" s="578">
        <v>0</v>
      </c>
      <c r="M746" s="578">
        <v>21.399999999999636</v>
      </c>
      <c r="N746" s="578">
        <v>1.48</v>
      </c>
      <c r="O746" s="579">
        <v>2.6388888894871343E-2</v>
      </c>
      <c r="P746" s="548"/>
      <c r="Q746" s="548"/>
      <c r="R746" s="548"/>
    </row>
    <row r="747" spans="1:18" s="578" customFormat="1">
      <c r="A747" s="578">
        <v>746</v>
      </c>
      <c r="B747" s="578" t="s">
        <v>96</v>
      </c>
      <c r="C747" s="578">
        <v>3</v>
      </c>
      <c r="D747" s="578">
        <v>0.01</v>
      </c>
      <c r="E747" s="578">
        <v>0.03</v>
      </c>
      <c r="F747" s="546">
        <v>43759.010416666664</v>
      </c>
      <c r="G747" s="578">
        <v>1.63019</v>
      </c>
      <c r="H747" s="546">
        <v>43759.48541666667</v>
      </c>
      <c r="I747" s="578">
        <v>1.62321</v>
      </c>
      <c r="J747" s="546">
        <v>43762.385416666664</v>
      </c>
      <c r="K747" s="578">
        <v>1.6289899999999999</v>
      </c>
      <c r="L747" s="578">
        <v>69.799999999999272</v>
      </c>
      <c r="M747" s="578">
        <v>57.799999999999272</v>
      </c>
      <c r="N747" s="578">
        <v>4.67</v>
      </c>
      <c r="O747" s="579">
        <v>3.375</v>
      </c>
      <c r="P747" s="548"/>
      <c r="Q747" s="548"/>
      <c r="R747" s="548"/>
    </row>
    <row r="748" spans="1:18" s="578" customFormat="1">
      <c r="A748" s="578">
        <v>747</v>
      </c>
      <c r="B748" s="578" t="s">
        <v>96</v>
      </c>
      <c r="C748" s="578">
        <v>1</v>
      </c>
      <c r="D748" s="578">
        <v>0.01</v>
      </c>
      <c r="E748" s="578">
        <v>0.01</v>
      </c>
      <c r="F748" s="546">
        <v>43776.865277777775</v>
      </c>
      <c r="G748" s="578">
        <v>1.60073</v>
      </c>
      <c r="H748" s="546">
        <v>43776.865277777775</v>
      </c>
      <c r="I748" s="578">
        <v>1.60073</v>
      </c>
      <c r="J748" s="546">
        <v>43776.994444444441</v>
      </c>
      <c r="K748" s="578">
        <v>1.60287</v>
      </c>
      <c r="L748" s="578">
        <v>0</v>
      </c>
      <c r="M748" s="578">
        <v>21.400000000001455</v>
      </c>
      <c r="N748" s="578">
        <v>1.48</v>
      </c>
      <c r="O748" s="579">
        <v>0.12916666666569654</v>
      </c>
      <c r="P748" s="548"/>
      <c r="Q748" s="548"/>
      <c r="R748" s="548"/>
    </row>
    <row r="749" spans="1:18" s="578" customFormat="1">
      <c r="A749" s="578">
        <v>748</v>
      </c>
      <c r="B749" s="578" t="s">
        <v>96</v>
      </c>
      <c r="C749" s="578">
        <v>1</v>
      </c>
      <c r="D749" s="578">
        <v>0.01</v>
      </c>
      <c r="E749" s="578">
        <v>0.01</v>
      </c>
      <c r="F749" s="546">
        <v>43812.719444444447</v>
      </c>
      <c r="G749" s="578">
        <v>1.6192299999999999</v>
      </c>
      <c r="H749" s="546">
        <v>43812.719444444447</v>
      </c>
      <c r="I749" s="578">
        <v>1.6192299999999999</v>
      </c>
      <c r="J749" s="546">
        <v>43815.352777777778</v>
      </c>
      <c r="K749" s="578">
        <v>1.62137</v>
      </c>
      <c r="L749" s="578">
        <v>0</v>
      </c>
      <c r="M749" s="578">
        <v>21.399999999999636</v>
      </c>
      <c r="N749" s="578">
        <v>1.48</v>
      </c>
      <c r="O749" s="579">
        <v>0.63333333333139308</v>
      </c>
      <c r="P749" s="548"/>
      <c r="Q749" s="548"/>
      <c r="R749" s="548"/>
    </row>
    <row r="750" spans="1:18" s="578" customFormat="1">
      <c r="A750" s="578">
        <v>749</v>
      </c>
      <c r="B750" s="578" t="s">
        <v>97</v>
      </c>
      <c r="C750" s="578">
        <v>1</v>
      </c>
      <c r="D750" s="578">
        <v>0.01</v>
      </c>
      <c r="E750" s="578">
        <v>0.01</v>
      </c>
      <c r="F750" s="546">
        <v>43845.709027777775</v>
      </c>
      <c r="G750" s="578">
        <v>1.6148499999999999</v>
      </c>
      <c r="H750" s="546">
        <v>43845.709027777775</v>
      </c>
      <c r="I750" s="578">
        <v>1.6148499999999999</v>
      </c>
      <c r="J750" s="546">
        <v>43846.052777777775</v>
      </c>
      <c r="K750" s="578">
        <v>1.6127100000000001</v>
      </c>
      <c r="L750" s="578">
        <v>0</v>
      </c>
      <c r="M750" s="578">
        <v>21.399999999997817</v>
      </c>
      <c r="N750" s="578">
        <v>1.48</v>
      </c>
      <c r="O750" s="579">
        <v>0.34375</v>
      </c>
      <c r="P750" s="548"/>
      <c r="Q750" s="548"/>
      <c r="R750" s="548"/>
    </row>
    <row r="751" spans="1:18" s="578" customFormat="1">
      <c r="A751" s="578">
        <v>750</v>
      </c>
      <c r="B751" s="578" t="s">
        <v>97</v>
      </c>
      <c r="C751" s="578">
        <v>2</v>
      </c>
      <c r="D751" s="578">
        <v>0.01</v>
      </c>
      <c r="E751" s="578">
        <v>0.02</v>
      </c>
      <c r="F751" s="546">
        <v>43861.78125</v>
      </c>
      <c r="G751" s="578">
        <v>1.65463</v>
      </c>
      <c r="H751" s="546">
        <v>43861.946527777778</v>
      </c>
      <c r="I751" s="578">
        <v>1.65798</v>
      </c>
      <c r="J751" s="546">
        <v>43864.067361111112</v>
      </c>
      <c r="K751" s="578">
        <v>1.6541699999999999</v>
      </c>
      <c r="L751" s="578">
        <v>33.5</v>
      </c>
      <c r="M751" s="578">
        <v>38.099999999998545</v>
      </c>
      <c r="N751" s="578">
        <v>2.95</v>
      </c>
      <c r="O751" s="579">
        <v>0.28611111111240461</v>
      </c>
      <c r="P751" s="548"/>
      <c r="Q751" s="548"/>
      <c r="R751" s="548"/>
    </row>
    <row r="752" spans="1:18" s="578" customFormat="1">
      <c r="A752" s="578">
        <v>751</v>
      </c>
      <c r="B752" s="578" t="s">
        <v>97</v>
      </c>
      <c r="C752" s="578">
        <v>2</v>
      </c>
      <c r="D752" s="578">
        <v>0.01</v>
      </c>
      <c r="E752" s="578">
        <v>0.02</v>
      </c>
      <c r="F752" s="546">
        <v>43864.657638888886</v>
      </c>
      <c r="G752" s="578">
        <v>1.64863</v>
      </c>
      <c r="H752" s="546">
        <v>43864.717361111114</v>
      </c>
      <c r="I752" s="578">
        <v>1.65194</v>
      </c>
      <c r="J752" s="546">
        <v>43865.188888888886</v>
      </c>
      <c r="K752" s="578">
        <v>1.64815</v>
      </c>
      <c r="L752" s="578">
        <v>33.100000000002183</v>
      </c>
      <c r="M752" s="578">
        <v>37.900000000001455</v>
      </c>
      <c r="N752" s="578">
        <v>2.95</v>
      </c>
      <c r="O752" s="579">
        <v>0.53125</v>
      </c>
      <c r="P752" s="548"/>
      <c r="Q752" s="548"/>
      <c r="R752" s="548"/>
    </row>
    <row r="753" spans="1:18" s="578" customFormat="1">
      <c r="A753" s="578">
        <v>752</v>
      </c>
      <c r="B753" s="578" t="s">
        <v>97</v>
      </c>
      <c r="C753" s="578">
        <v>1</v>
      </c>
      <c r="D753" s="578">
        <v>0.01</v>
      </c>
      <c r="E753" s="578">
        <v>0.01</v>
      </c>
      <c r="F753" s="546">
        <v>43874.541666666664</v>
      </c>
      <c r="G753" s="578">
        <v>1.6140300000000001</v>
      </c>
      <c r="H753" s="546">
        <v>43874.541666666664</v>
      </c>
      <c r="I753" s="578">
        <v>1.6140300000000001</v>
      </c>
      <c r="J753" s="546">
        <v>43874.618055555555</v>
      </c>
      <c r="K753" s="578">
        <v>1.61189</v>
      </c>
      <c r="L753" s="578">
        <v>0</v>
      </c>
      <c r="M753" s="578">
        <v>21.400000000001455</v>
      </c>
      <c r="N753" s="578">
        <v>1.48</v>
      </c>
      <c r="O753" s="579">
        <v>7.6388888890505768E-2</v>
      </c>
      <c r="P753" s="548"/>
      <c r="Q753" s="548"/>
      <c r="R753" s="548"/>
    </row>
    <row r="754" spans="1:18" s="578" customFormat="1">
      <c r="A754" s="578">
        <v>753</v>
      </c>
      <c r="B754" s="578" t="s">
        <v>96</v>
      </c>
      <c r="C754" s="578">
        <v>1</v>
      </c>
      <c r="D754" s="578">
        <v>0.01</v>
      </c>
      <c r="E754" s="578">
        <v>0.01</v>
      </c>
      <c r="F754" s="546">
        <v>43874.667361111111</v>
      </c>
      <c r="G754" s="578">
        <v>1.61138</v>
      </c>
      <c r="H754" s="546">
        <v>43874.667361111111</v>
      </c>
      <c r="I754" s="578">
        <v>1.61138</v>
      </c>
      <c r="J754" s="546">
        <v>43874.90625</v>
      </c>
      <c r="K754" s="578">
        <v>1.6135200000000001</v>
      </c>
      <c r="L754" s="578">
        <v>0</v>
      </c>
      <c r="M754" s="578">
        <v>21.399999999999636</v>
      </c>
      <c r="N754" s="578">
        <v>1.48</v>
      </c>
      <c r="O754" s="579">
        <v>0.23888888888905058</v>
      </c>
      <c r="P754" s="548"/>
      <c r="Q754" s="548"/>
      <c r="R754" s="548"/>
    </row>
    <row r="755" spans="1:18" s="578" customFormat="1">
      <c r="A755" s="578">
        <v>754</v>
      </c>
      <c r="B755" s="578" t="s">
        <v>97</v>
      </c>
      <c r="C755" s="578">
        <v>1</v>
      </c>
      <c r="D755" s="578">
        <v>0.01</v>
      </c>
      <c r="E755" s="578">
        <v>0.01</v>
      </c>
      <c r="F755" s="546">
        <v>43881.156944444447</v>
      </c>
      <c r="G755" s="578">
        <v>1.62601</v>
      </c>
      <c r="H755" s="546">
        <v>43881.156944444447</v>
      </c>
      <c r="I755" s="578">
        <v>1.62601</v>
      </c>
      <c r="J755" s="546">
        <v>43881.250694444447</v>
      </c>
      <c r="K755" s="578">
        <v>1.6238699999999999</v>
      </c>
      <c r="L755" s="578">
        <v>0</v>
      </c>
      <c r="M755" s="578">
        <v>21.400000000001455</v>
      </c>
      <c r="N755" s="578">
        <v>1.48</v>
      </c>
      <c r="O755" s="579">
        <v>9.375E-2</v>
      </c>
      <c r="P755" s="548"/>
      <c r="Q755" s="548"/>
      <c r="R755" s="548"/>
    </row>
    <row r="756" spans="1:18" s="578" customFormat="1">
      <c r="A756" s="578">
        <v>755</v>
      </c>
      <c r="B756" s="578" t="s">
        <v>97</v>
      </c>
      <c r="C756" s="578">
        <v>1</v>
      </c>
      <c r="D756" s="578">
        <v>0.01</v>
      </c>
      <c r="E756" s="578">
        <v>0.01</v>
      </c>
      <c r="F756" s="546">
        <v>43882.417361111111</v>
      </c>
      <c r="G756" s="578">
        <v>1.6378299999999999</v>
      </c>
      <c r="H756" s="546">
        <v>43882.417361111111</v>
      </c>
      <c r="I756" s="578">
        <v>1.6378299999999999</v>
      </c>
      <c r="J756" s="546">
        <v>43882.55972222222</v>
      </c>
      <c r="K756" s="578">
        <v>1.6356900000000001</v>
      </c>
      <c r="L756" s="578">
        <v>0</v>
      </c>
      <c r="M756" s="578">
        <v>21.399999999997817</v>
      </c>
      <c r="N756" s="578">
        <v>1.48</v>
      </c>
      <c r="O756" s="579">
        <v>0.14236111110949423</v>
      </c>
      <c r="P756" s="548"/>
      <c r="Q756" s="548"/>
      <c r="R756" s="548"/>
    </row>
    <row r="757" spans="1:18" s="578" customFormat="1">
      <c r="A757" s="578">
        <v>756</v>
      </c>
      <c r="B757" s="578" t="s">
        <v>97</v>
      </c>
      <c r="C757" s="578">
        <v>1</v>
      </c>
      <c r="D757" s="578">
        <v>0.01</v>
      </c>
      <c r="E757" s="578">
        <v>0.01</v>
      </c>
      <c r="F757" s="546">
        <v>43887.135416666664</v>
      </c>
      <c r="G757" s="578">
        <v>1.64673</v>
      </c>
      <c r="H757" s="546">
        <v>43887.135416666664</v>
      </c>
      <c r="I757" s="578">
        <v>1.64673</v>
      </c>
      <c r="J757" s="546">
        <v>43887.150694444441</v>
      </c>
      <c r="K757" s="578">
        <v>1.64459</v>
      </c>
      <c r="L757" s="578">
        <v>0</v>
      </c>
      <c r="M757" s="578">
        <v>21.399999999997817</v>
      </c>
      <c r="N757" s="578">
        <v>1.48</v>
      </c>
      <c r="O757" s="579">
        <v>1.5277777776645962E-2</v>
      </c>
      <c r="P757" s="548"/>
      <c r="Q757" s="548"/>
      <c r="R757" s="548"/>
    </row>
    <row r="758" spans="1:18" s="578" customFormat="1">
      <c r="A758" s="578">
        <v>757</v>
      </c>
      <c r="B758" s="578" t="s">
        <v>96</v>
      </c>
      <c r="C758" s="578">
        <v>1</v>
      </c>
      <c r="D758" s="578">
        <v>0.01</v>
      </c>
      <c r="E758" s="578">
        <v>0.01</v>
      </c>
      <c r="F758" s="546">
        <v>43888.668055555558</v>
      </c>
      <c r="G758" s="578">
        <v>1.6697599999999999</v>
      </c>
      <c r="H758" s="546">
        <v>43888.668055555558</v>
      </c>
      <c r="I758" s="578">
        <v>1.6697599999999999</v>
      </c>
      <c r="J758" s="546">
        <v>43888.9375</v>
      </c>
      <c r="K758" s="578">
        <v>1.6718999999999999</v>
      </c>
      <c r="L758" s="578">
        <v>0</v>
      </c>
      <c r="M758" s="578">
        <v>21.400000000001455</v>
      </c>
      <c r="N758" s="578">
        <v>1.48</v>
      </c>
      <c r="O758" s="579">
        <v>0.2694444444423425</v>
      </c>
      <c r="P758" s="548"/>
      <c r="Q758" s="548"/>
      <c r="R758" s="548"/>
    </row>
    <row r="759" spans="1:18" s="578" customFormat="1">
      <c r="A759" s="578">
        <v>758</v>
      </c>
      <c r="B759" s="578" t="s">
        <v>96</v>
      </c>
      <c r="C759" s="578">
        <v>3</v>
      </c>
      <c r="D759" s="578">
        <v>0.01</v>
      </c>
      <c r="E759" s="578">
        <v>0.03</v>
      </c>
      <c r="F759" s="546">
        <v>43892.115277777775</v>
      </c>
      <c r="G759" s="578">
        <v>1.6958299999999999</v>
      </c>
      <c r="H759" s="546">
        <v>43892.4</v>
      </c>
      <c r="I759" s="578">
        <v>1.6889099999999999</v>
      </c>
      <c r="J759" s="546">
        <v>43892.502083333333</v>
      </c>
      <c r="K759" s="578">
        <v>1.6946600000000001</v>
      </c>
      <c r="L759" s="578">
        <v>69.200000000000728</v>
      </c>
      <c r="M759" s="578">
        <v>57.500000000003638</v>
      </c>
      <c r="N759" s="578">
        <v>4.6499999999999995</v>
      </c>
      <c r="O759" s="579">
        <v>0.3868055555576575</v>
      </c>
      <c r="P759" s="548"/>
      <c r="Q759" s="548"/>
      <c r="R759" s="548"/>
    </row>
    <row r="760" spans="1:18" s="578" customFormat="1">
      <c r="A760" s="578">
        <v>759</v>
      </c>
      <c r="B760" s="578" t="s">
        <v>97</v>
      </c>
      <c r="C760" s="578">
        <v>3</v>
      </c>
      <c r="D760" s="578">
        <v>0.01</v>
      </c>
      <c r="E760" s="578">
        <v>0.03</v>
      </c>
      <c r="F760" s="546">
        <v>43892.5625</v>
      </c>
      <c r="G760" s="578">
        <v>1.69926</v>
      </c>
      <c r="H760" s="546">
        <v>43892.759722222225</v>
      </c>
      <c r="I760" s="578">
        <v>1.7115199999999999</v>
      </c>
      <c r="J760" s="546">
        <v>43892.94027777778</v>
      </c>
      <c r="K760" s="578">
        <v>1.70221</v>
      </c>
      <c r="L760" s="578">
        <v>122.60000000000218</v>
      </c>
      <c r="M760" s="578">
        <v>93.100000000002183</v>
      </c>
      <c r="N760" s="578">
        <v>4.6500000000000004</v>
      </c>
      <c r="O760" s="579">
        <v>0.37777777777955635</v>
      </c>
      <c r="P760" s="548"/>
      <c r="Q760" s="548"/>
      <c r="R760" s="548"/>
    </row>
    <row r="761" spans="1:18" s="578" customFormat="1">
      <c r="A761" s="578">
        <v>760</v>
      </c>
      <c r="B761" s="578" t="s">
        <v>96</v>
      </c>
      <c r="C761" s="578">
        <v>5</v>
      </c>
      <c r="D761" s="578">
        <v>0.04</v>
      </c>
      <c r="E761" s="578">
        <v>0.09</v>
      </c>
      <c r="F761" s="546">
        <v>43893.239583333336</v>
      </c>
      <c r="G761" s="578">
        <v>1.7036899999999999</v>
      </c>
      <c r="H761" s="546">
        <v>43893.698611111111</v>
      </c>
      <c r="I761" s="578">
        <v>1.68597</v>
      </c>
      <c r="J761" s="546">
        <v>43893.827777777777</v>
      </c>
      <c r="K761" s="578">
        <v>1.6945399999999999</v>
      </c>
      <c r="L761" s="578">
        <v>177.19999999999709</v>
      </c>
      <c r="M761" s="578">
        <v>85.69999999999709</v>
      </c>
      <c r="N761" s="578">
        <v>17.91</v>
      </c>
      <c r="O761" s="579">
        <v>0.58819444444088731</v>
      </c>
      <c r="P761" s="548"/>
      <c r="Q761" s="548"/>
      <c r="R761" s="548"/>
    </row>
    <row r="762" spans="1:18" s="578" customFormat="1">
      <c r="A762" s="578">
        <v>761</v>
      </c>
      <c r="B762" s="578" t="s">
        <v>97</v>
      </c>
      <c r="C762" s="578">
        <v>1</v>
      </c>
      <c r="D762" s="578">
        <v>0.01</v>
      </c>
      <c r="E762" s="578">
        <v>0.01</v>
      </c>
      <c r="F762" s="546">
        <v>43894.032638888886</v>
      </c>
      <c r="G762" s="578">
        <v>1.69733</v>
      </c>
      <c r="H762" s="546">
        <v>43894.032638888886</v>
      </c>
      <c r="I762" s="578">
        <v>1.69733</v>
      </c>
      <c r="J762" s="546">
        <v>43894.047222222223</v>
      </c>
      <c r="K762" s="578">
        <v>1.69519</v>
      </c>
      <c r="L762" s="578">
        <v>0</v>
      </c>
      <c r="M762" s="578">
        <v>21.399999999997817</v>
      </c>
      <c r="N762" s="578">
        <v>1.48</v>
      </c>
      <c r="O762" s="579">
        <v>1.4583333337213844E-2</v>
      </c>
      <c r="P762" s="548"/>
      <c r="Q762" s="548"/>
      <c r="R762" s="548"/>
    </row>
    <row r="763" spans="1:18" s="578" customFormat="1">
      <c r="A763" s="578">
        <v>762</v>
      </c>
      <c r="B763" s="578" t="s">
        <v>97</v>
      </c>
      <c r="C763" s="578">
        <v>2</v>
      </c>
      <c r="D763" s="578">
        <v>0.01</v>
      </c>
      <c r="E763" s="578">
        <v>0.02</v>
      </c>
      <c r="F763" s="546">
        <v>43896.043055555558</v>
      </c>
      <c r="G763" s="578">
        <v>1.6951000000000001</v>
      </c>
      <c r="H763" s="546">
        <v>43896.175000000003</v>
      </c>
      <c r="I763" s="578">
        <v>1.7042900000000001</v>
      </c>
      <c r="J763" s="546">
        <v>43896.318749999999</v>
      </c>
      <c r="K763" s="578">
        <v>1.69756</v>
      </c>
      <c r="L763" s="578">
        <v>91.900000000001455</v>
      </c>
      <c r="M763" s="578">
        <v>67.30000000000291</v>
      </c>
      <c r="N763" s="578">
        <v>2.9400000000000004</v>
      </c>
      <c r="O763" s="579">
        <v>0.27569444444088731</v>
      </c>
      <c r="P763" s="548"/>
      <c r="Q763" s="548"/>
      <c r="R763" s="548"/>
    </row>
    <row r="764" spans="1:18" s="578" customFormat="1">
      <c r="A764" s="578">
        <v>763</v>
      </c>
      <c r="B764" s="578" t="s">
        <v>96</v>
      </c>
      <c r="C764" s="578">
        <v>1</v>
      </c>
      <c r="D764" s="578">
        <v>0.01</v>
      </c>
      <c r="E764" s="578">
        <v>0.01</v>
      </c>
      <c r="F764" s="546">
        <v>43896.510416666664</v>
      </c>
      <c r="G764" s="578">
        <v>1.70533</v>
      </c>
      <c r="H764" s="546">
        <v>43896.510416666664</v>
      </c>
      <c r="I764" s="578">
        <v>1.70533</v>
      </c>
      <c r="J764" s="546">
        <v>43896.584027777775</v>
      </c>
      <c r="K764" s="578">
        <v>1.70747</v>
      </c>
      <c r="L764" s="578">
        <v>0</v>
      </c>
      <c r="M764" s="578">
        <v>21.400000000001455</v>
      </c>
      <c r="N764" s="578">
        <v>1.48</v>
      </c>
      <c r="O764" s="579">
        <v>7.3611111110949423E-2</v>
      </c>
      <c r="P764" s="548"/>
      <c r="Q764" s="548"/>
      <c r="R764" s="548"/>
    </row>
    <row r="765" spans="1:18" s="578" customFormat="1">
      <c r="A765" s="578">
        <v>764</v>
      </c>
      <c r="B765" s="578" t="s">
        <v>97</v>
      </c>
      <c r="C765" s="578">
        <v>1</v>
      </c>
      <c r="D765" s="578">
        <v>0.01</v>
      </c>
      <c r="E765" s="578">
        <v>0.01</v>
      </c>
      <c r="F765" s="546">
        <v>43896.678472222222</v>
      </c>
      <c r="G765" s="578">
        <v>1.7064699999999999</v>
      </c>
      <c r="H765" s="546">
        <v>43896.678472222222</v>
      </c>
      <c r="I765" s="578">
        <v>1.7064699999999999</v>
      </c>
      <c r="J765" s="546">
        <v>43896.68472222222</v>
      </c>
      <c r="K765" s="578">
        <v>1.7043299999999999</v>
      </c>
      <c r="L765" s="578">
        <v>0</v>
      </c>
      <c r="M765" s="578">
        <v>21.400000000001455</v>
      </c>
      <c r="N765" s="578">
        <v>1.48</v>
      </c>
      <c r="O765" s="579">
        <v>6.2499999985448085E-3</v>
      </c>
      <c r="P765" s="548"/>
      <c r="Q765" s="548"/>
      <c r="R765" s="548"/>
    </row>
    <row r="766" spans="1:18" s="578" customFormat="1">
      <c r="A766" s="578">
        <v>765</v>
      </c>
      <c r="B766" s="578" t="s">
        <v>97</v>
      </c>
      <c r="C766" s="578">
        <v>1</v>
      </c>
      <c r="D766" s="578">
        <v>0.01</v>
      </c>
      <c r="E766" s="578">
        <v>0.01</v>
      </c>
      <c r="F766" s="546">
        <v>43899.40625</v>
      </c>
      <c r="G766" s="578">
        <v>1.7493099999999999</v>
      </c>
      <c r="H766" s="546">
        <v>43899.40625</v>
      </c>
      <c r="I766" s="578">
        <v>1.7493099999999999</v>
      </c>
      <c r="J766" s="546">
        <v>43899.412499999999</v>
      </c>
      <c r="K766" s="578">
        <v>1.7471699999999999</v>
      </c>
      <c r="L766" s="578">
        <v>0</v>
      </c>
      <c r="M766" s="578">
        <v>21.400000000001455</v>
      </c>
      <c r="N766" s="578">
        <v>1.48</v>
      </c>
      <c r="O766" s="579">
        <v>6.2499999985448085E-3</v>
      </c>
      <c r="P766" s="548"/>
      <c r="Q766" s="548"/>
      <c r="R766" s="548"/>
    </row>
    <row r="767" spans="1:18" s="578" customFormat="1">
      <c r="A767" s="578">
        <v>766</v>
      </c>
      <c r="B767" s="578" t="s">
        <v>97</v>
      </c>
      <c r="C767" s="578">
        <v>3</v>
      </c>
      <c r="D767" s="578">
        <v>0.01</v>
      </c>
      <c r="E767" s="578">
        <v>0.03</v>
      </c>
      <c r="F767" s="546">
        <v>43899.729861111111</v>
      </c>
      <c r="G767" s="578">
        <v>1.7110000000000001</v>
      </c>
      <c r="H767" s="546">
        <v>43899.834722222222</v>
      </c>
      <c r="I767" s="578">
        <v>1.7354099999999999</v>
      </c>
      <c r="J767" s="546">
        <v>43900.12777777778</v>
      </c>
      <c r="K767" s="578">
        <v>1.7238</v>
      </c>
      <c r="L767" s="578">
        <v>244.09999999999854</v>
      </c>
      <c r="M767" s="578">
        <v>116.09999999999854</v>
      </c>
      <c r="N767" s="578">
        <v>4.6500000000000004</v>
      </c>
      <c r="O767" s="579">
        <v>0.39791666666860692</v>
      </c>
      <c r="P767" s="548"/>
      <c r="Q767" s="548"/>
      <c r="R767" s="548"/>
    </row>
    <row r="768" spans="1:18" s="578" customFormat="1">
      <c r="A768" s="578">
        <v>767</v>
      </c>
      <c r="B768" s="578" t="s">
        <v>96</v>
      </c>
      <c r="C768" s="578">
        <v>1</v>
      </c>
      <c r="D768" s="578">
        <v>0.01</v>
      </c>
      <c r="E768" s="578">
        <v>0.01</v>
      </c>
      <c r="F768" s="546">
        <v>43900.584722222222</v>
      </c>
      <c r="G768" s="578">
        <v>1.73333</v>
      </c>
      <c r="H768" s="546">
        <v>43900.584722222222</v>
      </c>
      <c r="I768" s="578">
        <v>1.73333</v>
      </c>
      <c r="J768" s="546">
        <v>43900.588194444441</v>
      </c>
      <c r="K768" s="578">
        <v>1.7354700000000001</v>
      </c>
      <c r="L768" s="578">
        <v>0</v>
      </c>
      <c r="M768" s="578">
        <v>21.400000000001455</v>
      </c>
      <c r="N768" s="578">
        <v>1.48</v>
      </c>
      <c r="O768" s="579">
        <v>3.4722222189884633E-3</v>
      </c>
      <c r="P768" s="548"/>
      <c r="Q768" s="548"/>
      <c r="R768" s="548"/>
    </row>
    <row r="769" spans="1:18" s="578" customFormat="1">
      <c r="A769" s="578">
        <v>768</v>
      </c>
      <c r="B769" s="578" t="s">
        <v>96</v>
      </c>
      <c r="C769" s="578">
        <v>1</v>
      </c>
      <c r="D769" s="578">
        <v>0.01</v>
      </c>
      <c r="E769" s="578">
        <v>0.01</v>
      </c>
      <c r="F769" s="546">
        <v>43900.625694444447</v>
      </c>
      <c r="G769" s="578">
        <v>1.7377</v>
      </c>
      <c r="H769" s="546">
        <v>43900.625694444447</v>
      </c>
      <c r="I769" s="578">
        <v>1.7377</v>
      </c>
      <c r="J769" s="546">
        <v>43900.62777777778</v>
      </c>
      <c r="K769" s="578">
        <v>1.7398400000000001</v>
      </c>
      <c r="L769" s="578">
        <v>0</v>
      </c>
      <c r="M769" s="578">
        <v>21.400000000001455</v>
      </c>
      <c r="N769" s="578">
        <v>1.48</v>
      </c>
      <c r="O769" s="579">
        <v>2.0833333328482695E-3</v>
      </c>
      <c r="P769" s="548"/>
      <c r="Q769" s="548"/>
      <c r="R769" s="548"/>
    </row>
    <row r="770" spans="1:18" s="578" customFormat="1">
      <c r="A770" s="578">
        <v>769</v>
      </c>
      <c r="B770" s="578" t="s">
        <v>96</v>
      </c>
      <c r="C770" s="578">
        <v>1</v>
      </c>
      <c r="D770" s="578">
        <v>0.01</v>
      </c>
      <c r="E770" s="578">
        <v>0.01</v>
      </c>
      <c r="F770" s="546">
        <v>43900.667361111111</v>
      </c>
      <c r="G770" s="578">
        <v>1.7394099999999999</v>
      </c>
      <c r="H770" s="546">
        <v>43900.667361111111</v>
      </c>
      <c r="I770" s="578">
        <v>1.7394099999999999</v>
      </c>
      <c r="J770" s="546">
        <v>43900.701388888891</v>
      </c>
      <c r="K770" s="578">
        <v>1.7415499999999999</v>
      </c>
      <c r="L770" s="578">
        <v>0</v>
      </c>
      <c r="M770" s="578">
        <v>21.400000000001455</v>
      </c>
      <c r="N770" s="578">
        <v>1.48</v>
      </c>
      <c r="O770" s="579">
        <v>3.4027777779556345E-2</v>
      </c>
      <c r="P770" s="548"/>
      <c r="Q770" s="548"/>
      <c r="R770" s="548"/>
    </row>
    <row r="771" spans="1:18" s="578" customFormat="1">
      <c r="A771" s="578">
        <v>770</v>
      </c>
      <c r="B771" s="578" t="s">
        <v>96</v>
      </c>
      <c r="C771" s="578">
        <v>2</v>
      </c>
      <c r="D771" s="578">
        <v>0.01</v>
      </c>
      <c r="E771" s="578">
        <v>0.02</v>
      </c>
      <c r="F771" s="546">
        <v>43901.114583333336</v>
      </c>
      <c r="G771" s="578">
        <v>1.74346</v>
      </c>
      <c r="H771" s="546">
        <v>43901.157638888886</v>
      </c>
      <c r="I771" s="578">
        <v>1.7401500000000001</v>
      </c>
      <c r="J771" s="546">
        <v>43901.291666666664</v>
      </c>
      <c r="K771" s="578">
        <v>1.74394</v>
      </c>
      <c r="L771" s="578">
        <v>33.099999999998545</v>
      </c>
      <c r="M771" s="578">
        <v>37.900000000001455</v>
      </c>
      <c r="N771" s="578">
        <v>2.96</v>
      </c>
      <c r="O771" s="579">
        <v>0.17708333332848269</v>
      </c>
      <c r="P771" s="548"/>
      <c r="Q771" s="548"/>
      <c r="R771" s="548"/>
    </row>
    <row r="772" spans="1:18" s="578" customFormat="1">
      <c r="A772" s="578">
        <v>771</v>
      </c>
      <c r="B772" s="578" t="s">
        <v>97</v>
      </c>
      <c r="C772" s="578">
        <v>2</v>
      </c>
      <c r="D772" s="578">
        <v>0.01</v>
      </c>
      <c r="E772" s="578">
        <v>0.02</v>
      </c>
      <c r="F772" s="546">
        <v>43901.491666666669</v>
      </c>
      <c r="G772" s="578">
        <v>1.73177</v>
      </c>
      <c r="H772" s="546">
        <v>43901.517361111109</v>
      </c>
      <c r="I772" s="578">
        <v>1.73508</v>
      </c>
      <c r="J772" s="546">
        <v>43901.708333333336</v>
      </c>
      <c r="K772" s="578">
        <v>1.73129</v>
      </c>
      <c r="L772" s="578">
        <v>33.099999999998545</v>
      </c>
      <c r="M772" s="578">
        <v>37.899999999997817</v>
      </c>
      <c r="N772" s="578">
        <v>2.96</v>
      </c>
      <c r="O772" s="579">
        <v>0.21666666666715173</v>
      </c>
      <c r="P772" s="548"/>
      <c r="Q772" s="548"/>
      <c r="R772" s="548"/>
    </row>
    <row r="773" spans="1:18" s="578" customFormat="1">
      <c r="A773" s="578">
        <v>772</v>
      </c>
      <c r="B773" s="578" t="s">
        <v>97</v>
      </c>
      <c r="C773" s="578">
        <v>1</v>
      </c>
      <c r="D773" s="578">
        <v>0.01</v>
      </c>
      <c r="E773" s="578">
        <v>0.01</v>
      </c>
      <c r="F773" s="546">
        <v>43901.709027777775</v>
      </c>
      <c r="G773" s="578">
        <v>1.7311399999999999</v>
      </c>
      <c r="H773" s="546">
        <v>43901.709027777775</v>
      </c>
      <c r="I773" s="578">
        <v>1.7311399999999999</v>
      </c>
      <c r="J773" s="546">
        <v>43901.76458333333</v>
      </c>
      <c r="K773" s="578">
        <v>1.7290000000000001</v>
      </c>
      <c r="L773" s="578">
        <v>0</v>
      </c>
      <c r="M773" s="578">
        <v>21.399999999997817</v>
      </c>
      <c r="N773" s="578">
        <v>1.48</v>
      </c>
      <c r="O773" s="579">
        <v>5.5555555554747116E-2</v>
      </c>
      <c r="P773" s="548"/>
      <c r="Q773" s="548"/>
      <c r="R773" s="548"/>
    </row>
    <row r="774" spans="1:18" s="578" customFormat="1">
      <c r="A774" s="578">
        <v>773</v>
      </c>
      <c r="B774" s="578" t="s">
        <v>96</v>
      </c>
      <c r="C774" s="578">
        <v>1</v>
      </c>
      <c r="D774" s="578">
        <v>0.01</v>
      </c>
      <c r="E774" s="578">
        <v>0.01</v>
      </c>
      <c r="F774" s="546">
        <v>43901.739583333336</v>
      </c>
      <c r="G774" s="578">
        <v>1.7317</v>
      </c>
      <c r="H774" s="546">
        <v>43901.739583333336</v>
      </c>
      <c r="I774" s="578">
        <v>1.7317</v>
      </c>
      <c r="J774" s="546">
        <v>43901.747916666667</v>
      </c>
      <c r="K774" s="578">
        <v>1.73384</v>
      </c>
      <c r="L774" s="578">
        <v>0</v>
      </c>
      <c r="M774" s="578">
        <v>21.400000000001455</v>
      </c>
      <c r="N774" s="578">
        <v>1.48</v>
      </c>
      <c r="O774" s="579">
        <v>8.333333331393078E-3</v>
      </c>
      <c r="P774" s="548"/>
      <c r="Q774" s="548"/>
      <c r="R774" s="548"/>
    </row>
    <row r="775" spans="1:18" s="578" customFormat="1">
      <c r="A775" s="578">
        <v>774</v>
      </c>
      <c r="B775" s="578" t="s">
        <v>96</v>
      </c>
      <c r="C775" s="578">
        <v>2</v>
      </c>
      <c r="D775" s="578">
        <v>0.01</v>
      </c>
      <c r="E775" s="578">
        <v>0.02</v>
      </c>
      <c r="F775" s="546">
        <v>43902.15625</v>
      </c>
      <c r="G775" s="578">
        <v>1.7540199999999999</v>
      </c>
      <c r="H775" s="546">
        <v>43902.234722222223</v>
      </c>
      <c r="I775" s="578">
        <v>1.7500899999999999</v>
      </c>
      <c r="J775" s="546">
        <v>43902.368055555555</v>
      </c>
      <c r="K775" s="578">
        <v>1.7541899999999999</v>
      </c>
      <c r="L775" s="578">
        <v>39.30000000000291</v>
      </c>
      <c r="M775" s="578">
        <v>41</v>
      </c>
      <c r="N775" s="578">
        <v>2.96</v>
      </c>
      <c r="O775" s="579">
        <v>0.21180555555474712</v>
      </c>
      <c r="P775" s="548"/>
      <c r="Q775" s="548"/>
      <c r="R775" s="548"/>
    </row>
    <row r="776" spans="1:18" s="578" customFormat="1">
      <c r="A776" s="578">
        <v>775</v>
      </c>
      <c r="B776" s="578" t="s">
        <v>96</v>
      </c>
      <c r="C776" s="578">
        <v>2</v>
      </c>
      <c r="D776" s="578">
        <v>0.01</v>
      </c>
      <c r="E776" s="578">
        <v>0.02</v>
      </c>
      <c r="F776" s="546">
        <v>43902.40625</v>
      </c>
      <c r="G776" s="578">
        <v>1.7557499999999999</v>
      </c>
      <c r="H776" s="546">
        <v>43902.472222222219</v>
      </c>
      <c r="I776" s="578">
        <v>1.7512399999999999</v>
      </c>
      <c r="J776" s="546">
        <v>43902.534722222219</v>
      </c>
      <c r="K776" s="578">
        <v>1.75563</v>
      </c>
      <c r="L776" s="578">
        <v>45.100000000002183</v>
      </c>
      <c r="M776" s="578">
        <v>43.900000000001455</v>
      </c>
      <c r="N776" s="578">
        <v>2.95</v>
      </c>
      <c r="O776" s="579">
        <v>0.12847222221898846</v>
      </c>
      <c r="P776" s="548"/>
      <c r="Q776" s="548"/>
      <c r="R776" s="548"/>
    </row>
    <row r="777" spans="1:18" s="578" customFormat="1">
      <c r="A777" s="578">
        <v>776</v>
      </c>
      <c r="B777" s="578" t="s">
        <v>97</v>
      </c>
      <c r="C777" s="578">
        <v>2</v>
      </c>
      <c r="D777" s="578">
        <v>0.01</v>
      </c>
      <c r="E777" s="578">
        <v>0.02</v>
      </c>
      <c r="F777" s="546">
        <v>43903.490277777775</v>
      </c>
      <c r="G777" s="578">
        <v>1.7697499999999999</v>
      </c>
      <c r="H777" s="546">
        <v>43903.5625</v>
      </c>
      <c r="I777" s="578">
        <v>1.77315</v>
      </c>
      <c r="J777" s="546">
        <v>43903.571527777778</v>
      </c>
      <c r="K777" s="578">
        <v>1.7693099999999999</v>
      </c>
      <c r="L777" s="578">
        <v>34</v>
      </c>
      <c r="M777" s="578">
        <v>38.400000000001455</v>
      </c>
      <c r="N777" s="578">
        <v>2.95</v>
      </c>
      <c r="O777" s="579">
        <v>8.1250000002910383E-2</v>
      </c>
      <c r="P777" s="548"/>
      <c r="Q777" s="548"/>
      <c r="R777" s="548"/>
    </row>
    <row r="778" spans="1:18" s="578" customFormat="1">
      <c r="A778" s="578">
        <v>777</v>
      </c>
      <c r="B778" s="578" t="s">
        <v>97</v>
      </c>
      <c r="C778" s="578">
        <v>1</v>
      </c>
      <c r="D778" s="578">
        <v>0.01</v>
      </c>
      <c r="E778" s="578">
        <v>0.01</v>
      </c>
      <c r="F778" s="546">
        <v>43903.646527777775</v>
      </c>
      <c r="G778" s="578">
        <v>1.76719</v>
      </c>
      <c r="H778" s="546">
        <v>43903.646527777775</v>
      </c>
      <c r="I778" s="578">
        <v>1.76719</v>
      </c>
      <c r="J778" s="546">
        <v>43903.658333333333</v>
      </c>
      <c r="K778" s="578">
        <v>1.76505</v>
      </c>
      <c r="L778" s="578">
        <v>0</v>
      </c>
      <c r="M778" s="578">
        <v>21.400000000001455</v>
      </c>
      <c r="N778" s="578">
        <v>1.48</v>
      </c>
      <c r="O778" s="579">
        <v>1.1805555557657499E-2</v>
      </c>
      <c r="P778" s="548"/>
      <c r="Q778" s="548"/>
      <c r="R778" s="548"/>
    </row>
    <row r="779" spans="1:18" s="578" customFormat="1">
      <c r="A779" s="578">
        <v>778</v>
      </c>
      <c r="B779" s="578" t="s">
        <v>97</v>
      </c>
      <c r="C779" s="578">
        <v>1</v>
      </c>
      <c r="D779" s="578">
        <v>0.01</v>
      </c>
      <c r="E779" s="578">
        <v>0.01</v>
      </c>
      <c r="F779" s="546">
        <v>43914.8125</v>
      </c>
      <c r="G779" s="578">
        <v>1.82124</v>
      </c>
      <c r="H779" s="546">
        <v>43914.8125</v>
      </c>
      <c r="I779" s="578">
        <v>1.82124</v>
      </c>
      <c r="J779" s="546">
        <v>43914.874305555553</v>
      </c>
      <c r="K779" s="578">
        <v>1.8190999999999999</v>
      </c>
      <c r="L779" s="578">
        <v>0</v>
      </c>
      <c r="M779" s="578">
        <v>21.400000000001455</v>
      </c>
      <c r="N779" s="578">
        <v>1.48</v>
      </c>
      <c r="O779" s="579">
        <v>6.1805555553291924E-2</v>
      </c>
      <c r="P779" s="548"/>
      <c r="Q779" s="548"/>
      <c r="R779" s="548"/>
    </row>
    <row r="780" spans="1:18" s="578" customFormat="1">
      <c r="A780" s="578">
        <v>779</v>
      </c>
      <c r="B780" s="578" t="s">
        <v>97</v>
      </c>
      <c r="C780" s="578">
        <v>4</v>
      </c>
      <c r="D780" s="578">
        <v>0.02</v>
      </c>
      <c r="E780" s="578">
        <v>0.05</v>
      </c>
      <c r="F780" s="546">
        <v>43915.739583333336</v>
      </c>
      <c r="G780" s="578">
        <v>1.8148</v>
      </c>
      <c r="H780" s="546">
        <v>43916.031944444447</v>
      </c>
      <c r="I780" s="578">
        <v>1.83589</v>
      </c>
      <c r="J780" s="546">
        <v>43916.55</v>
      </c>
      <c r="K780" s="578">
        <v>1.8236000000000001</v>
      </c>
      <c r="L780" s="578">
        <v>210.90000000000146</v>
      </c>
      <c r="M780" s="578">
        <v>122.90000000000146</v>
      </c>
      <c r="N780" s="578">
        <v>8.129999999999999</v>
      </c>
      <c r="O780" s="579">
        <v>0.81041666666715173</v>
      </c>
      <c r="P780" s="548"/>
      <c r="Q780" s="548"/>
      <c r="R780" s="548"/>
    </row>
    <row r="781" spans="1:18" s="578" customFormat="1">
      <c r="A781" s="578">
        <v>780</v>
      </c>
      <c r="B781" s="578" t="s">
        <v>97</v>
      </c>
      <c r="C781" s="578">
        <v>1</v>
      </c>
      <c r="D781" s="578">
        <v>0.01</v>
      </c>
      <c r="E781" s="578">
        <v>0.01</v>
      </c>
      <c r="F781" s="546">
        <v>43922.636111111111</v>
      </c>
      <c r="G781" s="578">
        <v>1.8016399999999999</v>
      </c>
      <c r="H781" s="546">
        <v>43922.636111111111</v>
      </c>
      <c r="I781" s="578">
        <v>1.8016399999999999</v>
      </c>
      <c r="J781" s="546">
        <v>43922.650694444441</v>
      </c>
      <c r="K781" s="578">
        <v>1.7995000000000001</v>
      </c>
      <c r="L781" s="578">
        <v>0</v>
      </c>
      <c r="M781" s="578">
        <v>21.399999999997817</v>
      </c>
      <c r="N781" s="578">
        <v>1.48</v>
      </c>
      <c r="O781" s="579">
        <v>1.4583333329937886E-2</v>
      </c>
      <c r="P781" s="548"/>
      <c r="Q781" s="548"/>
      <c r="R781" s="548"/>
    </row>
    <row r="782" spans="1:18" s="578" customFormat="1">
      <c r="A782" s="578">
        <v>781</v>
      </c>
      <c r="B782" s="578" t="s">
        <v>96</v>
      </c>
      <c r="C782" s="578">
        <v>1</v>
      </c>
      <c r="D782" s="578">
        <v>0.01</v>
      </c>
      <c r="E782" s="578">
        <v>0.01</v>
      </c>
      <c r="F782" s="546">
        <v>43923.5</v>
      </c>
      <c r="G782" s="578">
        <v>1.79312</v>
      </c>
      <c r="H782" s="546">
        <v>43923.5</v>
      </c>
      <c r="I782" s="578">
        <v>1.79312</v>
      </c>
      <c r="J782" s="546">
        <v>43923.541666666664</v>
      </c>
      <c r="K782" s="578">
        <v>1.7952600000000001</v>
      </c>
      <c r="L782" s="578">
        <v>0</v>
      </c>
      <c r="M782" s="578">
        <v>21.400000000001455</v>
      </c>
      <c r="N782" s="578">
        <v>1.48</v>
      </c>
      <c r="O782" s="579">
        <v>4.1666666664241347E-2</v>
      </c>
      <c r="P782" s="548"/>
      <c r="Q782" s="548"/>
      <c r="R782" s="548"/>
    </row>
    <row r="783" spans="1:18" s="578" customFormat="1">
      <c r="A783" s="578">
        <v>782</v>
      </c>
      <c r="B783" s="578" t="s">
        <v>96</v>
      </c>
      <c r="C783" s="578">
        <v>1</v>
      </c>
      <c r="D783" s="578">
        <v>0.01</v>
      </c>
      <c r="E783" s="578">
        <v>0.01</v>
      </c>
      <c r="F783" s="546">
        <v>43924.656944444447</v>
      </c>
      <c r="G783" s="578">
        <v>1.7950299999999999</v>
      </c>
      <c r="H783" s="546">
        <v>43924.656944444447</v>
      </c>
      <c r="I783" s="578">
        <v>1.7950299999999999</v>
      </c>
      <c r="J783" s="546">
        <v>43924.703472222223</v>
      </c>
      <c r="K783" s="578">
        <v>1.7971699999999999</v>
      </c>
      <c r="L783" s="578">
        <v>0</v>
      </c>
      <c r="M783" s="578">
        <v>21.400000000001455</v>
      </c>
      <c r="N783" s="578">
        <v>1.48</v>
      </c>
      <c r="O783" s="579">
        <v>4.6527777776645962E-2</v>
      </c>
      <c r="P783" s="548"/>
      <c r="Q783" s="548"/>
      <c r="R783" s="548"/>
    </row>
    <row r="784" spans="1:18" s="578" customFormat="1">
      <c r="A784" s="578">
        <v>783</v>
      </c>
      <c r="B784" s="578" t="s">
        <v>96</v>
      </c>
      <c r="C784" s="578">
        <v>1</v>
      </c>
      <c r="D784" s="578">
        <v>0.01</v>
      </c>
      <c r="E784" s="578">
        <v>0.01</v>
      </c>
      <c r="F784" s="546">
        <v>43927.7</v>
      </c>
      <c r="G784" s="578">
        <v>1.7732300000000001</v>
      </c>
      <c r="H784" s="546">
        <v>43927.7</v>
      </c>
      <c r="I784" s="578">
        <v>1.7732300000000001</v>
      </c>
      <c r="J784" s="546">
        <v>43927.709722222222</v>
      </c>
      <c r="K784" s="578">
        <v>1.7753699999999999</v>
      </c>
      <c r="L784" s="578">
        <v>0</v>
      </c>
      <c r="M784" s="578">
        <v>21.400000000001455</v>
      </c>
      <c r="N784" s="578">
        <v>1.48</v>
      </c>
      <c r="O784" s="579">
        <v>9.7222222248092294E-3</v>
      </c>
      <c r="P784" s="548"/>
      <c r="Q784" s="548"/>
      <c r="R784" s="548"/>
    </row>
    <row r="785" spans="1:18" s="578" customFormat="1">
      <c r="A785" s="578">
        <v>784</v>
      </c>
      <c r="B785" s="578" t="s">
        <v>96</v>
      </c>
      <c r="C785" s="578">
        <v>1</v>
      </c>
      <c r="D785" s="578">
        <v>0.01</v>
      </c>
      <c r="E785" s="578">
        <v>0.01</v>
      </c>
      <c r="F785" s="546">
        <v>43928.21875</v>
      </c>
      <c r="G785" s="578">
        <v>1.7674300000000001</v>
      </c>
      <c r="H785" s="546">
        <v>43928.21875</v>
      </c>
      <c r="I785" s="578">
        <v>1.7674300000000001</v>
      </c>
      <c r="J785" s="546">
        <v>43928.256944444445</v>
      </c>
      <c r="K785" s="578">
        <v>1.7695700000000001</v>
      </c>
      <c r="L785" s="578">
        <v>0</v>
      </c>
      <c r="M785" s="578">
        <v>21.400000000001455</v>
      </c>
      <c r="N785" s="578">
        <v>1.48</v>
      </c>
      <c r="O785" s="579">
        <v>3.8194444445252884E-2</v>
      </c>
      <c r="P785" s="548"/>
      <c r="Q785" s="548"/>
      <c r="R785" s="548"/>
    </row>
    <row r="786" spans="1:18" s="578" customFormat="1">
      <c r="A786" s="578">
        <v>785</v>
      </c>
      <c r="B786" s="578" t="s">
        <v>96</v>
      </c>
      <c r="C786" s="578">
        <v>2</v>
      </c>
      <c r="D786" s="578">
        <v>0.01</v>
      </c>
      <c r="E786" s="578">
        <v>0.02</v>
      </c>
      <c r="F786" s="546">
        <v>43928.501388888886</v>
      </c>
      <c r="G786" s="578">
        <v>1.7631300000000001</v>
      </c>
      <c r="H786" s="546">
        <v>43928.574305555558</v>
      </c>
      <c r="I786" s="578">
        <v>1.75726</v>
      </c>
      <c r="J786" s="546">
        <v>43928.625694444447</v>
      </c>
      <c r="K786" s="578">
        <v>1.76233</v>
      </c>
      <c r="L786" s="578">
        <v>58.69999999999709</v>
      </c>
      <c r="M786" s="578">
        <v>50.69999999999709</v>
      </c>
      <c r="N786" s="578">
        <v>2.95</v>
      </c>
      <c r="O786" s="579">
        <v>0.12430555556056788</v>
      </c>
      <c r="P786" s="548"/>
      <c r="Q786" s="548"/>
      <c r="R786" s="548"/>
    </row>
    <row r="787" spans="1:18" s="578" customFormat="1">
      <c r="A787" s="578">
        <v>786</v>
      </c>
      <c r="B787" s="578" t="s">
        <v>97</v>
      </c>
      <c r="C787" s="578">
        <v>1</v>
      </c>
      <c r="D787" s="578">
        <v>0.01</v>
      </c>
      <c r="E787" s="578">
        <v>0.01</v>
      </c>
      <c r="F787" s="546">
        <v>43929.261111111111</v>
      </c>
      <c r="G787" s="578">
        <v>1.76918</v>
      </c>
      <c r="H787" s="546">
        <v>43929.261111111111</v>
      </c>
      <c r="I787" s="578">
        <v>1.76918</v>
      </c>
      <c r="J787" s="546">
        <v>43929.401388888888</v>
      </c>
      <c r="K787" s="578">
        <v>1.7670399999999999</v>
      </c>
      <c r="L787" s="578">
        <v>0</v>
      </c>
      <c r="M787" s="578">
        <v>21.400000000001455</v>
      </c>
      <c r="N787" s="578">
        <v>1.48</v>
      </c>
      <c r="O787" s="579">
        <v>0.14027777777664596</v>
      </c>
      <c r="P787" s="548"/>
      <c r="Q787" s="548"/>
      <c r="R787" s="548"/>
    </row>
    <row r="788" spans="1:18" s="578" customFormat="1">
      <c r="A788" s="578">
        <v>787</v>
      </c>
      <c r="B788" s="578" t="s">
        <v>97</v>
      </c>
      <c r="C788" s="578">
        <v>1</v>
      </c>
      <c r="D788" s="578">
        <v>0.01</v>
      </c>
      <c r="E788" s="578">
        <v>0.01</v>
      </c>
      <c r="F788" s="546">
        <v>43929.626388888886</v>
      </c>
      <c r="G788" s="578">
        <v>1.7573399999999999</v>
      </c>
      <c r="H788" s="546">
        <v>43929.626388888886</v>
      </c>
      <c r="I788" s="578">
        <v>1.7573399999999999</v>
      </c>
      <c r="J788" s="546">
        <v>43929.634027777778</v>
      </c>
      <c r="K788" s="578">
        <v>1.7552000000000001</v>
      </c>
      <c r="L788" s="578">
        <v>0</v>
      </c>
      <c r="M788" s="578">
        <v>21.399999999997817</v>
      </c>
      <c r="N788" s="578">
        <v>1.48</v>
      </c>
      <c r="O788" s="579">
        <v>7.6388888919609599E-3</v>
      </c>
      <c r="P788" s="548"/>
      <c r="Q788" s="548"/>
      <c r="R788" s="548"/>
    </row>
    <row r="789" spans="1:18" s="578" customFormat="1">
      <c r="A789" s="578">
        <v>788</v>
      </c>
      <c r="B789" s="578" t="s">
        <v>97</v>
      </c>
      <c r="C789" s="578">
        <v>1</v>
      </c>
      <c r="D789" s="578">
        <v>0.01</v>
      </c>
      <c r="E789" s="578">
        <v>0.01</v>
      </c>
      <c r="F789" s="546">
        <v>43934.552777777775</v>
      </c>
      <c r="G789" s="578">
        <v>1.72078</v>
      </c>
      <c r="H789" s="546">
        <v>43934.552777777775</v>
      </c>
      <c r="I789" s="578">
        <v>1.72078</v>
      </c>
      <c r="J789" s="546">
        <v>43934.572916666664</v>
      </c>
      <c r="K789" s="578">
        <v>1.7186399999999999</v>
      </c>
      <c r="L789" s="578">
        <v>0</v>
      </c>
      <c r="M789" s="578">
        <v>21.400000000001455</v>
      </c>
      <c r="N789" s="578">
        <v>1.48</v>
      </c>
      <c r="O789" s="579">
        <v>2.0138888889050577E-2</v>
      </c>
      <c r="P789" s="548"/>
      <c r="Q789" s="548"/>
      <c r="R789" s="548"/>
    </row>
    <row r="790" spans="1:18" s="578" customFormat="1">
      <c r="A790" s="578">
        <v>789</v>
      </c>
      <c r="B790" s="578" t="s">
        <v>96</v>
      </c>
      <c r="C790" s="578">
        <v>1</v>
      </c>
      <c r="D790" s="578">
        <v>0.01</v>
      </c>
      <c r="E790" s="578">
        <v>0.01</v>
      </c>
      <c r="F790" s="546">
        <v>43935.417361111111</v>
      </c>
      <c r="G790" s="578">
        <v>1.7051799999999999</v>
      </c>
      <c r="H790" s="546">
        <v>43935.417361111111</v>
      </c>
      <c r="I790" s="578">
        <v>1.7051799999999999</v>
      </c>
      <c r="J790" s="546">
        <v>43935.439583333333</v>
      </c>
      <c r="K790" s="578">
        <v>1.7073199999999999</v>
      </c>
      <c r="L790" s="578">
        <v>0</v>
      </c>
      <c r="M790" s="578">
        <v>21.400000000001455</v>
      </c>
      <c r="N790" s="578">
        <v>1.48</v>
      </c>
      <c r="O790" s="579">
        <v>2.2222222221898846E-2</v>
      </c>
      <c r="P790" s="548"/>
      <c r="Q790" s="548"/>
      <c r="R790" s="548"/>
    </row>
    <row r="791" spans="1:18" s="578" customFormat="1">
      <c r="A791" s="578">
        <v>790</v>
      </c>
      <c r="B791" s="578" t="s">
        <v>96</v>
      </c>
      <c r="C791" s="578">
        <v>1</v>
      </c>
      <c r="D791" s="578">
        <v>0.01</v>
      </c>
      <c r="E791" s="578">
        <v>0.01</v>
      </c>
      <c r="F791" s="546">
        <v>43935.479166666664</v>
      </c>
      <c r="G791" s="578">
        <v>1.7121299999999999</v>
      </c>
      <c r="H791" s="546">
        <v>43935.479166666664</v>
      </c>
      <c r="I791" s="578">
        <v>1.7121299999999999</v>
      </c>
      <c r="J791" s="546">
        <v>43935.484722222223</v>
      </c>
      <c r="K791" s="578">
        <v>1.71427</v>
      </c>
      <c r="L791" s="578">
        <v>0</v>
      </c>
      <c r="M791" s="578">
        <v>21.400000000001455</v>
      </c>
      <c r="N791" s="578">
        <v>1.48</v>
      </c>
      <c r="O791" s="579">
        <v>5.5555555591126904E-3</v>
      </c>
      <c r="P791" s="548"/>
      <c r="Q791" s="548"/>
      <c r="R791" s="548"/>
    </row>
    <row r="792" spans="1:18" s="578" customFormat="1">
      <c r="A792" s="578">
        <v>791</v>
      </c>
      <c r="B792" s="578" t="s">
        <v>96</v>
      </c>
      <c r="C792" s="578">
        <v>4</v>
      </c>
      <c r="D792" s="578">
        <v>0.02</v>
      </c>
      <c r="E792" s="578">
        <v>0.05</v>
      </c>
      <c r="F792" s="546">
        <v>43935.490972222222</v>
      </c>
      <c r="G792" s="578">
        <v>1.7153</v>
      </c>
      <c r="H792" s="546">
        <v>43935.936805555553</v>
      </c>
      <c r="I792" s="578">
        <v>1.7044299999999999</v>
      </c>
      <c r="J792" s="546">
        <v>43936.14166666667</v>
      </c>
      <c r="K792" s="578">
        <v>1.71122</v>
      </c>
      <c r="L792" s="578">
        <v>108.70000000000073</v>
      </c>
      <c r="M792" s="578">
        <v>67.900000000001455</v>
      </c>
      <c r="N792" s="578">
        <v>8.1</v>
      </c>
      <c r="O792" s="579">
        <v>0.65069444444816327</v>
      </c>
      <c r="P792" s="548"/>
      <c r="Q792" s="548"/>
      <c r="R792" s="548"/>
    </row>
    <row r="793" spans="1:18" s="578" customFormat="1">
      <c r="A793" s="578">
        <v>792</v>
      </c>
      <c r="B793" s="578" t="s">
        <v>96</v>
      </c>
      <c r="C793" s="578">
        <v>1</v>
      </c>
      <c r="D793" s="578">
        <v>0.01</v>
      </c>
      <c r="E793" s="578">
        <v>0.01</v>
      </c>
      <c r="F793" s="546">
        <v>43937.145833333336</v>
      </c>
      <c r="G793" s="578">
        <v>1.73245</v>
      </c>
      <c r="H793" s="546">
        <v>43937.145833333336</v>
      </c>
      <c r="I793" s="578">
        <v>1.73245</v>
      </c>
      <c r="J793" s="546">
        <v>43937.164583333331</v>
      </c>
      <c r="K793" s="578">
        <v>1.7345900000000001</v>
      </c>
      <c r="L793" s="578">
        <v>0</v>
      </c>
      <c r="M793" s="578">
        <v>21.400000000001455</v>
      </c>
      <c r="N793" s="578">
        <v>1.48</v>
      </c>
      <c r="O793" s="579">
        <v>1.8749999995634425E-2</v>
      </c>
      <c r="P793" s="548"/>
      <c r="Q793" s="548"/>
      <c r="R793" s="548"/>
    </row>
    <row r="794" spans="1:18" s="578" customFormat="1">
      <c r="A794" s="578">
        <v>793</v>
      </c>
      <c r="B794" s="578" t="s">
        <v>96</v>
      </c>
      <c r="C794" s="578">
        <v>6</v>
      </c>
      <c r="D794" s="578">
        <v>0.08</v>
      </c>
      <c r="E794" s="578">
        <v>0.16999999999999998</v>
      </c>
      <c r="F794" s="546">
        <v>43937.386111111111</v>
      </c>
      <c r="G794" s="578">
        <v>1.72966</v>
      </c>
      <c r="H794" s="546">
        <v>43938.041666666664</v>
      </c>
      <c r="I794" s="578">
        <v>1.70808</v>
      </c>
      <c r="J794" s="546">
        <v>43942.095138888886</v>
      </c>
      <c r="K794" s="578">
        <v>1.7171099999999999</v>
      </c>
      <c r="L794" s="578">
        <v>215.79999999999927</v>
      </c>
      <c r="M794" s="578">
        <v>90.299999999999272</v>
      </c>
      <c r="N794" s="578">
        <v>40.15</v>
      </c>
      <c r="O794" s="579">
        <v>2.7090277777751908</v>
      </c>
      <c r="P794" s="548"/>
      <c r="Q794" s="548"/>
      <c r="R794" s="548"/>
    </row>
    <row r="795" spans="1:18" s="578" customFormat="1">
      <c r="A795" s="578">
        <v>794</v>
      </c>
      <c r="B795" s="578" t="s">
        <v>97</v>
      </c>
      <c r="C795" s="578">
        <v>2</v>
      </c>
      <c r="D795" s="578">
        <v>0.01</v>
      </c>
      <c r="E795" s="578">
        <v>0.02</v>
      </c>
      <c r="F795" s="546">
        <v>43937.697916666664</v>
      </c>
      <c r="G795" s="578">
        <v>1.7193499999999999</v>
      </c>
      <c r="H795" s="546">
        <v>43937.763194444444</v>
      </c>
      <c r="I795" s="578">
        <v>1.7226999999999999</v>
      </c>
      <c r="J795" s="546">
        <v>43937.861111111109</v>
      </c>
      <c r="K795" s="578">
        <v>1.71889</v>
      </c>
      <c r="L795" s="578">
        <v>33.5</v>
      </c>
      <c r="M795" s="578">
        <v>38.099999999998545</v>
      </c>
      <c r="N795" s="578">
        <v>2.95</v>
      </c>
      <c r="O795" s="579">
        <v>0.16319444444525288</v>
      </c>
      <c r="P795" s="548"/>
      <c r="Q795" s="548"/>
      <c r="R795" s="548"/>
    </row>
    <row r="796" spans="1:18" s="578" customFormat="1">
      <c r="A796" s="578">
        <v>795</v>
      </c>
      <c r="B796" s="578" t="s">
        <v>97</v>
      </c>
      <c r="C796" s="578">
        <v>1</v>
      </c>
      <c r="D796" s="578">
        <v>0.01</v>
      </c>
      <c r="E796" s="578">
        <v>0.01</v>
      </c>
      <c r="F796" s="546">
        <v>43941.698611111111</v>
      </c>
      <c r="G796" s="578">
        <v>1.70411</v>
      </c>
      <c r="H796" s="546">
        <v>43941.698611111111</v>
      </c>
      <c r="I796" s="578">
        <v>1.70411</v>
      </c>
      <c r="J796" s="546">
        <v>43941.7</v>
      </c>
      <c r="K796" s="578">
        <v>1.70197</v>
      </c>
      <c r="L796" s="578">
        <v>0</v>
      </c>
      <c r="M796" s="578">
        <v>21.399999999997817</v>
      </c>
      <c r="N796" s="578">
        <v>1.48</v>
      </c>
      <c r="O796" s="579">
        <v>1.3888888861401938E-3</v>
      </c>
      <c r="P796" s="548"/>
      <c r="Q796" s="548"/>
      <c r="R796" s="548"/>
    </row>
    <row r="797" spans="1:18" s="578" customFormat="1">
      <c r="A797" s="578">
        <v>796</v>
      </c>
      <c r="B797" s="578" t="s">
        <v>96</v>
      </c>
      <c r="C797" s="578">
        <v>1</v>
      </c>
      <c r="D797" s="578">
        <v>0.01</v>
      </c>
      <c r="E797" s="578">
        <v>0.01</v>
      </c>
      <c r="F797" s="546">
        <v>43942.46875</v>
      </c>
      <c r="G797" s="578">
        <v>1.7226399999999999</v>
      </c>
      <c r="H797" s="546">
        <v>43942.46875</v>
      </c>
      <c r="I797" s="578">
        <v>1.7226399999999999</v>
      </c>
      <c r="J797" s="546">
        <v>43942.476388888892</v>
      </c>
      <c r="K797" s="578">
        <v>1.72478</v>
      </c>
      <c r="L797" s="578">
        <v>0</v>
      </c>
      <c r="M797" s="578">
        <v>21.400000000001455</v>
      </c>
      <c r="N797" s="578">
        <v>1.48</v>
      </c>
      <c r="O797" s="579">
        <v>7.6388888919609599E-3</v>
      </c>
      <c r="P797" s="548"/>
      <c r="Q797" s="548"/>
      <c r="R797" s="548"/>
    </row>
    <row r="798" spans="1:18" s="578" customFormat="1">
      <c r="A798" s="578">
        <v>797</v>
      </c>
      <c r="B798" s="578" t="s">
        <v>96</v>
      </c>
      <c r="C798" s="578">
        <v>1</v>
      </c>
      <c r="D798" s="578">
        <v>0.01</v>
      </c>
      <c r="E798" s="578">
        <v>0.01</v>
      </c>
      <c r="F798" s="546">
        <v>43942.709722222222</v>
      </c>
      <c r="G798" s="578">
        <v>1.72672</v>
      </c>
      <c r="H798" s="546">
        <v>43942.709722222222</v>
      </c>
      <c r="I798" s="578">
        <v>1.72672</v>
      </c>
      <c r="J798" s="546">
        <v>43942.727083333331</v>
      </c>
      <c r="K798" s="578">
        <v>1.7288600000000001</v>
      </c>
      <c r="L798" s="578">
        <v>0</v>
      </c>
      <c r="M798" s="578">
        <v>21.400000000001455</v>
      </c>
      <c r="N798" s="578">
        <v>1.48</v>
      </c>
      <c r="O798" s="579">
        <v>1.7361111109494232E-2</v>
      </c>
      <c r="P798" s="548"/>
      <c r="Q798" s="548"/>
      <c r="R798" s="548"/>
    </row>
    <row r="799" spans="1:18" s="578" customFormat="1">
      <c r="A799" s="578">
        <v>798</v>
      </c>
      <c r="B799" s="578" t="s">
        <v>96</v>
      </c>
      <c r="C799" s="578">
        <v>5</v>
      </c>
      <c r="D799" s="578">
        <v>0.04</v>
      </c>
      <c r="E799" s="578">
        <v>0.09</v>
      </c>
      <c r="F799" s="546">
        <v>43942.729166666664</v>
      </c>
      <c r="G799" s="578">
        <v>1.73007</v>
      </c>
      <c r="H799" s="546">
        <v>43943.87777777778</v>
      </c>
      <c r="I799" s="578">
        <v>1.7106600000000001</v>
      </c>
      <c r="J799" s="546">
        <v>43944.098611111112</v>
      </c>
      <c r="K799" s="578">
        <v>1.7194100000000001</v>
      </c>
      <c r="L799" s="578">
        <v>194.09999999999854</v>
      </c>
      <c r="M799" s="578">
        <v>87.5</v>
      </c>
      <c r="N799" s="578">
        <v>17.96</v>
      </c>
      <c r="O799" s="579">
        <v>1.3694444444481633</v>
      </c>
      <c r="P799" s="548"/>
      <c r="Q799" s="548"/>
      <c r="R799" s="548"/>
    </row>
    <row r="800" spans="1:18" s="578" customFormat="1">
      <c r="A800" s="578">
        <v>799</v>
      </c>
      <c r="B800" s="578" t="s">
        <v>97</v>
      </c>
      <c r="C800" s="578">
        <v>2</v>
      </c>
      <c r="D800" s="578">
        <v>0.01</v>
      </c>
      <c r="E800" s="578">
        <v>0.02</v>
      </c>
      <c r="F800" s="546">
        <v>43943.345138888886</v>
      </c>
      <c r="G800" s="578">
        <v>1.71549</v>
      </c>
      <c r="H800" s="546">
        <v>43943.354166666664</v>
      </c>
      <c r="I800" s="578">
        <v>1.7188000000000001</v>
      </c>
      <c r="J800" s="546">
        <v>43943.368750000001</v>
      </c>
      <c r="K800" s="578">
        <v>1.7150099999999999</v>
      </c>
      <c r="L800" s="578">
        <v>33.100000000002183</v>
      </c>
      <c r="M800" s="578">
        <v>37.900000000001455</v>
      </c>
      <c r="N800" s="578">
        <v>2.95</v>
      </c>
      <c r="O800" s="579">
        <v>2.3611111115314998E-2</v>
      </c>
      <c r="P800" s="548"/>
      <c r="Q800" s="548"/>
      <c r="R800" s="548"/>
    </row>
    <row r="801" spans="1:18" s="578" customFormat="1">
      <c r="A801" s="578">
        <v>800</v>
      </c>
      <c r="B801" s="578" t="s">
        <v>97</v>
      </c>
      <c r="C801" s="578">
        <v>2</v>
      </c>
      <c r="D801" s="578">
        <v>0.01</v>
      </c>
      <c r="E801" s="578">
        <v>0.02</v>
      </c>
      <c r="F801" s="546">
        <v>43943.541666666664</v>
      </c>
      <c r="G801" s="578">
        <v>1.7140899999999999</v>
      </c>
      <c r="H801" s="546">
        <v>43943.635416666664</v>
      </c>
      <c r="I801" s="578">
        <v>1.7186900000000001</v>
      </c>
      <c r="J801" s="546">
        <v>43943.711111111108</v>
      </c>
      <c r="K801" s="578">
        <v>1.7142500000000001</v>
      </c>
      <c r="L801" s="578">
        <v>46.000000000003638</v>
      </c>
      <c r="M801" s="578">
        <v>44.400000000001455</v>
      </c>
      <c r="N801" s="578">
        <v>2.96</v>
      </c>
      <c r="O801" s="579">
        <v>0.16944444444379769</v>
      </c>
      <c r="P801" s="548"/>
      <c r="Q801" s="548"/>
      <c r="R801" s="548"/>
    </row>
    <row r="802" spans="1:18" s="578" customFormat="1">
      <c r="A802" s="578">
        <v>801</v>
      </c>
      <c r="B802" s="578" t="s">
        <v>96</v>
      </c>
      <c r="C802" s="578">
        <v>1</v>
      </c>
      <c r="D802" s="578">
        <v>0.01</v>
      </c>
      <c r="E802" s="578">
        <v>0.01</v>
      </c>
      <c r="F802" s="546">
        <v>43944.677777777775</v>
      </c>
      <c r="G802" s="578">
        <v>1.6940299999999999</v>
      </c>
      <c r="H802" s="546">
        <v>43944.677777777775</v>
      </c>
      <c r="I802" s="578">
        <v>1.6940299999999999</v>
      </c>
      <c r="J802" s="546">
        <v>43944.78125</v>
      </c>
      <c r="K802" s="578">
        <v>1.69617</v>
      </c>
      <c r="L802" s="578">
        <v>0</v>
      </c>
      <c r="M802" s="578">
        <v>21.400000000001455</v>
      </c>
      <c r="N802" s="578">
        <v>1.48</v>
      </c>
      <c r="O802" s="579">
        <v>0.10347222222480923</v>
      </c>
      <c r="P802" s="548"/>
      <c r="Q802" s="548"/>
      <c r="R802" s="548"/>
    </row>
    <row r="803" spans="1:18" s="578" customFormat="1">
      <c r="A803" s="578">
        <v>802</v>
      </c>
      <c r="B803" s="578" t="s">
        <v>97</v>
      </c>
      <c r="C803" s="578">
        <v>1</v>
      </c>
      <c r="D803" s="578">
        <v>0.01</v>
      </c>
      <c r="E803" s="578">
        <v>0.01</v>
      </c>
      <c r="F803" s="546">
        <v>43944.719444444447</v>
      </c>
      <c r="G803" s="578">
        <v>1.6918299999999999</v>
      </c>
      <c r="H803" s="546">
        <v>43944.719444444447</v>
      </c>
      <c r="I803" s="578">
        <v>1.6918299999999999</v>
      </c>
      <c r="J803" s="546">
        <v>43944.832638888889</v>
      </c>
      <c r="K803" s="578">
        <v>1.6896899999999999</v>
      </c>
      <c r="L803" s="578">
        <v>0</v>
      </c>
      <c r="M803" s="578">
        <v>21.400000000001455</v>
      </c>
      <c r="N803" s="578">
        <v>1.48</v>
      </c>
      <c r="O803" s="579">
        <v>0.1131944444423425</v>
      </c>
      <c r="P803" s="548"/>
      <c r="Q803" s="548"/>
      <c r="R803" s="548"/>
    </row>
    <row r="804" spans="1:18" s="578" customFormat="1">
      <c r="A804" s="578">
        <v>803</v>
      </c>
      <c r="B804" s="578" t="s">
        <v>97</v>
      </c>
      <c r="C804" s="578">
        <v>1</v>
      </c>
      <c r="D804" s="578">
        <v>0.01</v>
      </c>
      <c r="E804" s="578">
        <v>0.01</v>
      </c>
      <c r="F804" s="546">
        <v>43945.375</v>
      </c>
      <c r="G804" s="578">
        <v>1.69072</v>
      </c>
      <c r="H804" s="546">
        <v>43945.375</v>
      </c>
      <c r="I804" s="578">
        <v>1.69072</v>
      </c>
      <c r="J804" s="546">
        <v>43945.39166666667</v>
      </c>
      <c r="K804" s="578">
        <v>1.68858</v>
      </c>
      <c r="L804" s="578">
        <v>0</v>
      </c>
      <c r="M804" s="578">
        <v>21.400000000001455</v>
      </c>
      <c r="N804" s="578">
        <v>1.48</v>
      </c>
      <c r="O804" s="579">
        <v>1.6666666670062114E-2</v>
      </c>
      <c r="P804" s="548"/>
      <c r="Q804" s="548"/>
      <c r="R804" s="548"/>
    </row>
    <row r="805" spans="1:18" s="578" customFormat="1">
      <c r="A805" s="578">
        <v>804</v>
      </c>
      <c r="B805" s="578" t="s">
        <v>96</v>
      </c>
      <c r="C805" s="578">
        <v>1</v>
      </c>
      <c r="D805" s="578">
        <v>0.01</v>
      </c>
      <c r="E805" s="578">
        <v>0.01</v>
      </c>
      <c r="F805" s="546">
        <v>43945.427083333336</v>
      </c>
      <c r="G805" s="578">
        <v>1.69211</v>
      </c>
      <c r="H805" s="546">
        <v>43945.427083333336</v>
      </c>
      <c r="I805" s="578">
        <v>1.69211</v>
      </c>
      <c r="J805" s="546">
        <v>43945.586111111108</v>
      </c>
      <c r="K805" s="578">
        <v>1.69425</v>
      </c>
      <c r="L805" s="578">
        <v>0</v>
      </c>
      <c r="M805" s="578">
        <v>21.400000000001455</v>
      </c>
      <c r="N805" s="578">
        <v>1.48</v>
      </c>
      <c r="O805" s="579">
        <v>0.15902777777228039</v>
      </c>
      <c r="P805" s="548"/>
      <c r="Q805" s="548"/>
      <c r="R805" s="548"/>
    </row>
    <row r="806" spans="1:18" s="578" customFormat="1">
      <c r="A806" s="578">
        <v>805</v>
      </c>
      <c r="B806" s="578" t="s">
        <v>96</v>
      </c>
      <c r="C806" s="578">
        <v>1</v>
      </c>
      <c r="D806" s="578">
        <v>0.01</v>
      </c>
      <c r="E806" s="578">
        <v>0.01</v>
      </c>
      <c r="F806" s="546">
        <v>43950.418055555558</v>
      </c>
      <c r="G806" s="578">
        <v>1.6638599999999999</v>
      </c>
      <c r="H806" s="546">
        <v>43950.418055555558</v>
      </c>
      <c r="I806" s="578">
        <v>1.6638599999999999</v>
      </c>
      <c r="J806" s="546">
        <v>43950.474305555559</v>
      </c>
      <c r="K806" s="578">
        <v>1.6659999999999999</v>
      </c>
      <c r="L806" s="578">
        <v>0</v>
      </c>
      <c r="M806" s="578">
        <v>21.400000000001455</v>
      </c>
      <c r="N806" s="578">
        <v>1.48</v>
      </c>
      <c r="O806" s="579">
        <v>5.6250000001455192E-2</v>
      </c>
      <c r="P806" s="548"/>
      <c r="Q806" s="548"/>
      <c r="R806" s="548"/>
    </row>
    <row r="807" spans="1:18" s="578" customFormat="1">
      <c r="A807" s="578">
        <v>806</v>
      </c>
      <c r="B807" s="578" t="s">
        <v>96</v>
      </c>
      <c r="C807" s="578">
        <v>4</v>
      </c>
      <c r="D807" s="578">
        <v>0.02</v>
      </c>
      <c r="E807" s="578">
        <v>0.05</v>
      </c>
      <c r="F807" s="546">
        <v>43950.481249999997</v>
      </c>
      <c r="G807" s="578">
        <v>1.66682</v>
      </c>
      <c r="H807" s="546">
        <v>43951.268055555556</v>
      </c>
      <c r="I807" s="578">
        <v>1.6559299999999999</v>
      </c>
      <c r="J807" s="546">
        <v>43951.404166666667</v>
      </c>
      <c r="K807" s="578">
        <v>1.6627400000000001</v>
      </c>
      <c r="L807" s="578">
        <v>108.90000000000146</v>
      </c>
      <c r="M807" s="578">
        <v>68.100000000002183</v>
      </c>
      <c r="N807" s="578">
        <v>8.1</v>
      </c>
      <c r="O807" s="579">
        <v>0.92291666667006211</v>
      </c>
      <c r="P807" s="548"/>
      <c r="Q807" s="548"/>
      <c r="R807" s="548"/>
    </row>
    <row r="808" spans="1:18" s="578" customFormat="1">
      <c r="A808" s="578">
        <v>807</v>
      </c>
      <c r="B808" s="578" t="s">
        <v>96</v>
      </c>
      <c r="C808" s="578">
        <v>1</v>
      </c>
      <c r="D808" s="578">
        <v>0.01</v>
      </c>
      <c r="E808" s="578">
        <v>0.01</v>
      </c>
      <c r="F808" s="546">
        <v>43951.604861111111</v>
      </c>
      <c r="G808" s="578">
        <v>1.66106</v>
      </c>
      <c r="H808" s="546">
        <v>43951.604861111111</v>
      </c>
      <c r="I808" s="578">
        <v>1.66106</v>
      </c>
      <c r="J808" s="546">
        <v>43951.611805555556</v>
      </c>
      <c r="K808" s="578">
        <v>1.6632</v>
      </c>
      <c r="L808" s="578">
        <v>0</v>
      </c>
      <c r="M808" s="578">
        <v>21.400000000001455</v>
      </c>
      <c r="N808" s="578">
        <v>1.48</v>
      </c>
      <c r="O808" s="579">
        <v>6.9444444452528842E-3</v>
      </c>
      <c r="P808" s="548"/>
      <c r="Q808" s="548"/>
      <c r="R808" s="548"/>
    </row>
    <row r="809" spans="1:18" s="578" customFormat="1">
      <c r="A809" s="578">
        <v>808</v>
      </c>
      <c r="B809" s="578" t="s">
        <v>97</v>
      </c>
      <c r="C809" s="578">
        <v>1</v>
      </c>
      <c r="D809" s="578">
        <v>0.01</v>
      </c>
      <c r="E809" s="578">
        <v>0.01</v>
      </c>
      <c r="F809" s="546">
        <v>43951.636805555558</v>
      </c>
      <c r="G809" s="578">
        <v>1.6673500000000001</v>
      </c>
      <c r="H809" s="546">
        <v>43951.636805555558</v>
      </c>
      <c r="I809" s="578">
        <v>1.6673500000000001</v>
      </c>
      <c r="J809" s="546">
        <v>43951.667361111111</v>
      </c>
      <c r="K809" s="578">
        <v>1.6652100000000001</v>
      </c>
      <c r="L809" s="578">
        <v>0</v>
      </c>
      <c r="M809" s="578">
        <v>21.399999999997817</v>
      </c>
      <c r="N809" s="578">
        <v>1.48</v>
      </c>
      <c r="O809" s="579">
        <v>3.0555555553291924E-2</v>
      </c>
      <c r="P809" s="548"/>
      <c r="Q809" s="548"/>
      <c r="R809" s="548"/>
    </row>
    <row r="810" spans="1:18" s="578" customFormat="1">
      <c r="A810" s="578">
        <v>809</v>
      </c>
      <c r="B810" s="578" t="s">
        <v>96</v>
      </c>
      <c r="C810" s="578">
        <v>1</v>
      </c>
      <c r="D810" s="578">
        <v>0.01</v>
      </c>
      <c r="E810" s="578">
        <v>0.01</v>
      </c>
      <c r="F810" s="546">
        <v>43952.177777777775</v>
      </c>
      <c r="G810" s="578">
        <v>1.6920599999999999</v>
      </c>
      <c r="H810" s="546">
        <v>43952.177777777775</v>
      </c>
      <c r="I810" s="578">
        <v>1.6920599999999999</v>
      </c>
      <c r="J810" s="546">
        <v>43952.217361111114</v>
      </c>
      <c r="K810" s="578">
        <v>1.6941999999999999</v>
      </c>
      <c r="L810" s="578">
        <v>0</v>
      </c>
      <c r="M810" s="578">
        <v>21.400000000001455</v>
      </c>
      <c r="N810" s="578">
        <v>1.48</v>
      </c>
      <c r="O810" s="579">
        <v>3.9583333338669036E-2</v>
      </c>
      <c r="P810" s="548"/>
      <c r="Q810" s="548"/>
      <c r="R810" s="548"/>
    </row>
    <row r="811" spans="1:18" s="578" customFormat="1">
      <c r="A811" s="578">
        <v>810</v>
      </c>
      <c r="B811" s="578" t="s">
        <v>96</v>
      </c>
      <c r="C811" s="578">
        <v>1</v>
      </c>
      <c r="D811" s="578">
        <v>0.01</v>
      </c>
      <c r="E811" s="578">
        <v>0.01</v>
      </c>
      <c r="F811" s="546">
        <v>43952.365277777775</v>
      </c>
      <c r="G811" s="578">
        <v>1.6983200000000001</v>
      </c>
      <c r="H811" s="546">
        <v>43952.365277777775</v>
      </c>
      <c r="I811" s="578">
        <v>1.6983200000000001</v>
      </c>
      <c r="J811" s="546">
        <v>43952.399305555555</v>
      </c>
      <c r="K811" s="578">
        <v>1.7004600000000001</v>
      </c>
      <c r="L811" s="578">
        <v>0</v>
      </c>
      <c r="M811" s="578">
        <v>21.400000000001455</v>
      </c>
      <c r="N811" s="578">
        <v>1.48</v>
      </c>
      <c r="O811" s="579">
        <v>3.4027777779556345E-2</v>
      </c>
      <c r="P811" s="548"/>
      <c r="Q811" s="548"/>
      <c r="R811" s="548"/>
    </row>
    <row r="812" spans="1:18" s="578" customFormat="1">
      <c r="A812" s="578">
        <v>811</v>
      </c>
      <c r="B812" s="578" t="s">
        <v>96</v>
      </c>
      <c r="C812" s="578">
        <v>2</v>
      </c>
      <c r="D812" s="578">
        <v>0.01</v>
      </c>
      <c r="E812" s="578">
        <v>0.02</v>
      </c>
      <c r="F812" s="546">
        <v>43952.729166666664</v>
      </c>
      <c r="G812" s="578">
        <v>1.71207</v>
      </c>
      <c r="H812" s="546">
        <v>43952.931250000001</v>
      </c>
      <c r="I812" s="578">
        <v>1.7087699999999999</v>
      </c>
      <c r="J812" s="546">
        <v>43954.974999999999</v>
      </c>
      <c r="K812" s="578">
        <v>1.7125600000000001</v>
      </c>
      <c r="L812" s="578">
        <v>33</v>
      </c>
      <c r="M812" s="578">
        <v>37.900000000001455</v>
      </c>
      <c r="N812" s="578">
        <v>2.97</v>
      </c>
      <c r="O812" s="579">
        <v>0.24583333333430346</v>
      </c>
      <c r="P812" s="548"/>
      <c r="Q812" s="548"/>
      <c r="R812" s="548"/>
    </row>
    <row r="813" spans="1:18" s="578" customFormat="1">
      <c r="A813" s="578">
        <v>812</v>
      </c>
      <c r="B813" s="578" t="s">
        <v>97</v>
      </c>
      <c r="C813" s="578">
        <v>1</v>
      </c>
      <c r="D813" s="578">
        <v>0.01</v>
      </c>
      <c r="E813" s="578">
        <v>0.01</v>
      </c>
      <c r="F813" s="546">
        <v>43955.375694444447</v>
      </c>
      <c r="G813" s="578">
        <v>1.70947</v>
      </c>
      <c r="H813" s="546">
        <v>43955.375694444447</v>
      </c>
      <c r="I813" s="578">
        <v>1.70947</v>
      </c>
      <c r="J813" s="546">
        <v>43955.411805555559</v>
      </c>
      <c r="K813" s="578">
        <v>1.70733</v>
      </c>
      <c r="L813" s="578">
        <v>0</v>
      </c>
      <c r="M813" s="578">
        <v>21.400000000001455</v>
      </c>
      <c r="N813" s="578">
        <v>1.49</v>
      </c>
      <c r="O813" s="579">
        <v>3.6111111112404615E-2</v>
      </c>
      <c r="P813" s="548"/>
      <c r="Q813" s="548"/>
      <c r="R813" s="548"/>
    </row>
    <row r="814" spans="1:18" s="578" customFormat="1">
      <c r="A814" s="578">
        <v>813</v>
      </c>
      <c r="B814" s="578" t="s">
        <v>96</v>
      </c>
      <c r="C814" s="578">
        <v>7</v>
      </c>
      <c r="D814" s="578">
        <v>0.28000000000000003</v>
      </c>
      <c r="E814" s="578">
        <v>0.45</v>
      </c>
      <c r="F814" s="546">
        <v>43955.386805555558</v>
      </c>
      <c r="G814" s="578">
        <v>1.7122900000000001</v>
      </c>
      <c r="H814" s="546">
        <v>43956.536111111112</v>
      </c>
      <c r="I814" s="578">
        <v>1.6827099999999999</v>
      </c>
      <c r="J814" s="546">
        <v>43958.036111111112</v>
      </c>
      <c r="K814" s="578">
        <v>1.6911</v>
      </c>
      <c r="L814" s="578">
        <v>295.80000000000291</v>
      </c>
      <c r="M814" s="578">
        <v>83.900000000001455</v>
      </c>
      <c r="N814" s="578">
        <v>122.95000000000002</v>
      </c>
      <c r="O814" s="579">
        <v>2.6493055555547471</v>
      </c>
      <c r="P814" s="548"/>
      <c r="Q814" s="548"/>
      <c r="R814" s="548"/>
    </row>
    <row r="815" spans="1:18" s="578" customFormat="1">
      <c r="A815" s="578">
        <v>814</v>
      </c>
      <c r="B815" s="578" t="s">
        <v>97</v>
      </c>
      <c r="C815" s="578">
        <v>1</v>
      </c>
      <c r="D815" s="578">
        <v>0.01</v>
      </c>
      <c r="E815" s="578">
        <v>0.01</v>
      </c>
      <c r="F815" s="546">
        <v>43958.698611111111</v>
      </c>
      <c r="G815" s="578">
        <v>1.6705399999999999</v>
      </c>
      <c r="H815" s="546">
        <v>43958.698611111111</v>
      </c>
      <c r="I815" s="578">
        <v>1.6705399999999999</v>
      </c>
      <c r="J815" s="546">
        <v>43958.725694444445</v>
      </c>
      <c r="K815" s="578">
        <v>1.6684000000000001</v>
      </c>
      <c r="L815" s="578">
        <v>0</v>
      </c>
      <c r="M815" s="578">
        <v>21.399999999997817</v>
      </c>
      <c r="N815" s="578">
        <v>1.48</v>
      </c>
      <c r="O815" s="579">
        <v>2.7083333334303461E-2</v>
      </c>
      <c r="P815" s="548"/>
      <c r="Q815" s="548"/>
      <c r="R815" s="548"/>
    </row>
    <row r="816" spans="1:18" s="578" customFormat="1">
      <c r="A816" s="578">
        <v>815</v>
      </c>
      <c r="B816" s="578" t="s">
        <v>96</v>
      </c>
      <c r="C816" s="578">
        <v>2</v>
      </c>
      <c r="D816" s="578">
        <v>0.01</v>
      </c>
      <c r="E816" s="578">
        <v>0.02</v>
      </c>
      <c r="F816" s="546">
        <v>43962.677083333336</v>
      </c>
      <c r="G816" s="578">
        <v>1.6713199999999999</v>
      </c>
      <c r="H816" s="546">
        <v>43962.697916666664</v>
      </c>
      <c r="I816" s="578">
        <v>1.66801</v>
      </c>
      <c r="J816" s="546">
        <v>43962.75</v>
      </c>
      <c r="K816" s="578">
        <v>1.6718</v>
      </c>
      <c r="L816" s="578">
        <v>33.100000000002183</v>
      </c>
      <c r="M816" s="578">
        <v>37.900000000001455</v>
      </c>
      <c r="N816" s="578">
        <v>2.95</v>
      </c>
      <c r="O816" s="579">
        <v>7.2916666664241347E-2</v>
      </c>
      <c r="P816" s="548"/>
      <c r="Q816" s="548"/>
      <c r="R816" s="548"/>
    </row>
    <row r="817" spans="1:18" s="578" customFormat="1">
      <c r="A817" s="578">
        <v>816</v>
      </c>
      <c r="B817" s="578" t="s">
        <v>97</v>
      </c>
      <c r="C817" s="578">
        <v>1</v>
      </c>
      <c r="D817" s="578">
        <v>0.01</v>
      </c>
      <c r="E817" s="578">
        <v>0.01</v>
      </c>
      <c r="F817" s="546">
        <v>43963.126388888886</v>
      </c>
      <c r="G817" s="578">
        <v>1.6749400000000001</v>
      </c>
      <c r="H817" s="546">
        <v>43963.126388888886</v>
      </c>
      <c r="I817" s="578">
        <v>1.6749400000000001</v>
      </c>
      <c r="J817" s="546">
        <v>43963.261111111111</v>
      </c>
      <c r="K817" s="578">
        <v>1.6728000000000001</v>
      </c>
      <c r="L817" s="578">
        <v>0</v>
      </c>
      <c r="M817" s="578">
        <v>21.400000000001455</v>
      </c>
      <c r="N817" s="578">
        <v>1.48</v>
      </c>
      <c r="O817" s="579">
        <v>0.13472222222480923</v>
      </c>
      <c r="P817" s="548"/>
      <c r="Q817" s="548"/>
      <c r="R817" s="548"/>
    </row>
    <row r="818" spans="1:18" s="578" customFormat="1">
      <c r="A818" s="578">
        <v>817</v>
      </c>
      <c r="B818" s="578" t="s">
        <v>97</v>
      </c>
      <c r="C818" s="578">
        <v>1</v>
      </c>
      <c r="D818" s="578">
        <v>0.01</v>
      </c>
      <c r="E818" s="578">
        <v>0.01</v>
      </c>
      <c r="F818" s="546">
        <v>43963.449305555558</v>
      </c>
      <c r="G818" s="578">
        <v>1.66784</v>
      </c>
      <c r="H818" s="546">
        <v>43963.449305555558</v>
      </c>
      <c r="I818" s="578">
        <v>1.66784</v>
      </c>
      <c r="J818" s="546">
        <v>43963.510416666664</v>
      </c>
      <c r="K818" s="578">
        <v>1.6657</v>
      </c>
      <c r="L818" s="578">
        <v>0</v>
      </c>
      <c r="M818" s="578">
        <v>21.400000000001455</v>
      </c>
      <c r="N818" s="578">
        <v>1.48</v>
      </c>
      <c r="O818" s="579">
        <v>6.1111111106583849E-2</v>
      </c>
      <c r="P818" s="548"/>
      <c r="Q818" s="548"/>
      <c r="R818" s="548"/>
    </row>
    <row r="819" spans="1:18" s="578" customFormat="1">
      <c r="A819" s="578">
        <v>818</v>
      </c>
      <c r="B819" s="578" t="s">
        <v>96</v>
      </c>
      <c r="C819" s="578">
        <v>1</v>
      </c>
      <c r="D819" s="578">
        <v>0.01</v>
      </c>
      <c r="E819" s="578">
        <v>0.01</v>
      </c>
      <c r="F819" s="546">
        <v>43963.740972222222</v>
      </c>
      <c r="G819" s="578">
        <v>1.67018</v>
      </c>
      <c r="H819" s="546">
        <v>43963.740972222222</v>
      </c>
      <c r="I819" s="578">
        <v>1.67018</v>
      </c>
      <c r="J819" s="546">
        <v>43963.808333333334</v>
      </c>
      <c r="K819" s="578">
        <v>1.67232</v>
      </c>
      <c r="L819" s="578">
        <v>0</v>
      </c>
      <c r="M819" s="578">
        <v>21.400000000001455</v>
      </c>
      <c r="N819" s="578">
        <v>1.48</v>
      </c>
      <c r="O819" s="579">
        <v>6.7361111112404615E-2</v>
      </c>
      <c r="P819" s="548"/>
      <c r="Q819" s="548"/>
      <c r="R819" s="548"/>
    </row>
    <row r="820" spans="1:18" s="578" customFormat="1">
      <c r="A820" s="578">
        <v>819</v>
      </c>
      <c r="B820" s="578" t="s">
        <v>97</v>
      </c>
      <c r="C820" s="578">
        <v>1</v>
      </c>
      <c r="D820" s="578">
        <v>0.01</v>
      </c>
      <c r="E820" s="578">
        <v>0.01</v>
      </c>
      <c r="F820" s="546">
        <v>43964.178472222222</v>
      </c>
      <c r="G820" s="578">
        <v>1.67737</v>
      </c>
      <c r="H820" s="546">
        <v>43964.178472222222</v>
      </c>
      <c r="I820" s="578">
        <v>1.67737</v>
      </c>
      <c r="J820" s="546">
        <v>43964.193749999999</v>
      </c>
      <c r="K820" s="578">
        <v>1.67523</v>
      </c>
      <c r="L820" s="578">
        <v>0</v>
      </c>
      <c r="M820" s="578">
        <v>21.400000000001455</v>
      </c>
      <c r="N820" s="578">
        <v>1.48</v>
      </c>
      <c r="O820" s="579">
        <v>1.5277777776645962E-2</v>
      </c>
      <c r="P820" s="548"/>
      <c r="Q820" s="548"/>
      <c r="R820" s="548"/>
    </row>
    <row r="821" spans="1:18" s="578" customFormat="1">
      <c r="A821" s="578">
        <v>820</v>
      </c>
      <c r="B821" s="578" t="s">
        <v>96</v>
      </c>
      <c r="C821" s="578">
        <v>4</v>
      </c>
      <c r="D821" s="578">
        <v>0.02</v>
      </c>
      <c r="E821" s="578">
        <v>0.05</v>
      </c>
      <c r="F821" s="546">
        <v>43965.614583333336</v>
      </c>
      <c r="G821" s="578">
        <v>1.68252</v>
      </c>
      <c r="H821" s="546">
        <v>43966.070138888892</v>
      </c>
      <c r="I821" s="578">
        <v>1.67099</v>
      </c>
      <c r="J821" s="546">
        <v>43966.536805555559</v>
      </c>
      <c r="K821" s="578">
        <v>1.6781999999999999</v>
      </c>
      <c r="L821" s="578">
        <v>115.29999999999927</v>
      </c>
      <c r="M821" s="578">
        <v>72.099999999998545</v>
      </c>
      <c r="N821" s="578">
        <v>8.120000000000001</v>
      </c>
      <c r="O821" s="579">
        <v>0.92222222222335404</v>
      </c>
      <c r="P821" s="548"/>
      <c r="Q821" s="548"/>
      <c r="R821" s="548"/>
    </row>
    <row r="822" spans="1:18" s="578" customFormat="1">
      <c r="A822" s="578">
        <v>821</v>
      </c>
      <c r="B822" s="578" t="s">
        <v>96</v>
      </c>
      <c r="C822" s="578">
        <v>6</v>
      </c>
      <c r="D822" s="578">
        <v>0.08</v>
      </c>
      <c r="E822" s="578">
        <v>0.16999999999999998</v>
      </c>
      <c r="F822" s="546">
        <v>43966.741666666669</v>
      </c>
      <c r="G822" s="578">
        <v>1.68909</v>
      </c>
      <c r="H822" s="546">
        <v>43970.734027777777</v>
      </c>
      <c r="I822" s="578">
        <v>1.66527</v>
      </c>
      <c r="J822" s="546">
        <v>43971.393055555556</v>
      </c>
      <c r="K822" s="578">
        <v>1.6749099999999999</v>
      </c>
      <c r="L822" s="578">
        <v>238.20000000000073</v>
      </c>
      <c r="M822" s="578">
        <v>96.399999999997817</v>
      </c>
      <c r="N822" s="578">
        <v>40.17</v>
      </c>
      <c r="O822" s="579">
        <v>2.6513888888875954</v>
      </c>
      <c r="P822" s="548"/>
      <c r="Q822" s="548"/>
      <c r="R822" s="548"/>
    </row>
    <row r="823" spans="1:18" s="578" customFormat="1">
      <c r="A823" s="578">
        <v>822</v>
      </c>
      <c r="B823" s="578" t="s">
        <v>97</v>
      </c>
      <c r="C823" s="578">
        <v>1</v>
      </c>
      <c r="D823" s="578">
        <v>0.01</v>
      </c>
      <c r="E823" s="578">
        <v>0.01</v>
      </c>
      <c r="F823" s="546">
        <v>43966.793055555558</v>
      </c>
      <c r="G823" s="578">
        <v>1.6847000000000001</v>
      </c>
      <c r="H823" s="546">
        <v>43966.793055555558</v>
      </c>
      <c r="I823" s="578">
        <v>1.6847000000000001</v>
      </c>
      <c r="J823" s="546">
        <v>43969.129166666666</v>
      </c>
      <c r="K823" s="578">
        <v>1.6825600000000001</v>
      </c>
      <c r="L823" s="578">
        <v>0</v>
      </c>
      <c r="M823" s="578">
        <v>21.399999999997817</v>
      </c>
      <c r="N823" s="578">
        <v>1.48</v>
      </c>
      <c r="O823" s="579">
        <v>0.33611111110803904</v>
      </c>
      <c r="P823" s="548"/>
      <c r="Q823" s="548"/>
      <c r="R823" s="548"/>
    </row>
    <row r="824" spans="1:18" s="578" customFormat="1">
      <c r="A824" s="578">
        <v>823</v>
      </c>
      <c r="B824" s="578" t="s">
        <v>97</v>
      </c>
      <c r="C824" s="578">
        <v>1</v>
      </c>
      <c r="D824" s="578">
        <v>0.01</v>
      </c>
      <c r="E824" s="578">
        <v>0.01</v>
      </c>
      <c r="F824" s="546">
        <v>43971.490277777775</v>
      </c>
      <c r="G824" s="578">
        <v>1.6689499999999999</v>
      </c>
      <c r="H824" s="546">
        <v>43971.490277777775</v>
      </c>
      <c r="I824" s="578">
        <v>1.6689499999999999</v>
      </c>
      <c r="J824" s="546">
        <v>43971.503472222219</v>
      </c>
      <c r="K824" s="578">
        <v>1.6668099999999999</v>
      </c>
      <c r="L824" s="578">
        <v>0</v>
      </c>
      <c r="M824" s="578">
        <v>21.400000000001455</v>
      </c>
      <c r="N824" s="578">
        <v>1.48</v>
      </c>
      <c r="O824" s="579">
        <v>1.3194444443797693E-2</v>
      </c>
      <c r="P824" s="548"/>
      <c r="Q824" s="548"/>
      <c r="R824" s="548"/>
    </row>
    <row r="825" spans="1:18" s="578" customFormat="1">
      <c r="A825" s="578">
        <v>824</v>
      </c>
      <c r="B825" s="578" t="s">
        <v>96</v>
      </c>
      <c r="C825" s="578">
        <v>2</v>
      </c>
      <c r="D825" s="578">
        <v>0.01</v>
      </c>
      <c r="E825" s="578">
        <v>0.02</v>
      </c>
      <c r="F825" s="546">
        <v>43972.375694444447</v>
      </c>
      <c r="G825" s="578">
        <v>1.6728799999999999</v>
      </c>
      <c r="H825" s="546">
        <v>43972.40902777778</v>
      </c>
      <c r="I825" s="578">
        <v>1.6695800000000001</v>
      </c>
      <c r="J825" s="546">
        <v>43972.554861111108</v>
      </c>
      <c r="K825" s="578">
        <v>1.67337</v>
      </c>
      <c r="L825" s="578">
        <v>33</v>
      </c>
      <c r="M825" s="578">
        <v>37.900000000001455</v>
      </c>
      <c r="N825" s="578">
        <v>2.97</v>
      </c>
      <c r="O825" s="579">
        <v>0.17916666666133096</v>
      </c>
      <c r="P825" s="548"/>
      <c r="Q825" s="548"/>
      <c r="R825" s="548"/>
    </row>
    <row r="826" spans="1:18" s="578" customFormat="1">
      <c r="A826" s="578">
        <v>825</v>
      </c>
      <c r="B826" s="578" t="s">
        <v>97</v>
      </c>
      <c r="C826" s="578">
        <v>1</v>
      </c>
      <c r="D826" s="578">
        <v>0.01</v>
      </c>
      <c r="E826" s="578">
        <v>0.01</v>
      </c>
      <c r="F826" s="546">
        <v>43977.375</v>
      </c>
      <c r="G826" s="578">
        <v>1.65822</v>
      </c>
      <c r="H826" s="546">
        <v>43977.375</v>
      </c>
      <c r="I826" s="578">
        <v>1.65822</v>
      </c>
      <c r="J826" s="546">
        <v>43977.447222222225</v>
      </c>
      <c r="K826" s="578">
        <v>1.65608</v>
      </c>
      <c r="L826" s="578">
        <v>0</v>
      </c>
      <c r="M826" s="578">
        <v>21.400000000001455</v>
      </c>
      <c r="N826" s="578">
        <v>1.48</v>
      </c>
      <c r="O826" s="579">
        <v>7.2222222224809229E-2</v>
      </c>
      <c r="P826" s="548"/>
      <c r="Q826" s="548"/>
      <c r="R826" s="548"/>
    </row>
    <row r="827" spans="1:18" s="578" customFormat="1">
      <c r="A827" s="578">
        <v>826</v>
      </c>
      <c r="B827" s="578" t="s">
        <v>97</v>
      </c>
      <c r="C827" s="578">
        <v>1</v>
      </c>
      <c r="D827" s="578">
        <v>0.01</v>
      </c>
      <c r="E827" s="578">
        <v>0.01</v>
      </c>
      <c r="F827" s="546">
        <v>43977.532638888886</v>
      </c>
      <c r="G827" s="578">
        <v>1.6537200000000001</v>
      </c>
      <c r="H827" s="546">
        <v>43977.532638888886</v>
      </c>
      <c r="I827" s="578">
        <v>1.6537200000000001</v>
      </c>
      <c r="J827" s="546">
        <v>43977.62222222222</v>
      </c>
      <c r="K827" s="578">
        <v>1.65158</v>
      </c>
      <c r="L827" s="578">
        <v>0</v>
      </c>
      <c r="M827" s="578">
        <v>21.400000000001455</v>
      </c>
      <c r="N827" s="578">
        <v>1.48</v>
      </c>
      <c r="O827" s="579">
        <v>8.9583333334303461E-2</v>
      </c>
      <c r="P827" s="548"/>
      <c r="Q827" s="548"/>
      <c r="R827" s="548"/>
    </row>
    <row r="828" spans="1:18" s="578" customFormat="1">
      <c r="A828" s="578">
        <v>827</v>
      </c>
      <c r="B828" s="578" t="s">
        <v>97</v>
      </c>
      <c r="C828" s="578">
        <v>2</v>
      </c>
      <c r="D828" s="578">
        <v>0.01</v>
      </c>
      <c r="E828" s="578">
        <v>0.02</v>
      </c>
      <c r="F828" s="546">
        <v>43977.927777777775</v>
      </c>
      <c r="G828" s="578">
        <v>1.65029</v>
      </c>
      <c r="H828" s="546">
        <v>43978.100694444445</v>
      </c>
      <c r="I828" s="578">
        <v>1.6536</v>
      </c>
      <c r="J828" s="546">
        <v>43978.136805555558</v>
      </c>
      <c r="K828" s="578">
        <v>1.64981</v>
      </c>
      <c r="L828" s="578">
        <v>33.099999999998545</v>
      </c>
      <c r="M828" s="578">
        <v>37.900000000001455</v>
      </c>
      <c r="N828" s="578">
        <v>2.96</v>
      </c>
      <c r="O828" s="579">
        <v>0.20902777778246673</v>
      </c>
      <c r="P828" s="548"/>
      <c r="Q828" s="548"/>
      <c r="R828" s="548"/>
    </row>
    <row r="829" spans="1:18" s="578" customFormat="1">
      <c r="A829" s="578">
        <v>828</v>
      </c>
      <c r="B829" s="578" t="s">
        <v>97</v>
      </c>
      <c r="C829" s="578">
        <v>4</v>
      </c>
      <c r="D829" s="578">
        <v>0.02</v>
      </c>
      <c r="E829" s="578">
        <v>0.05</v>
      </c>
      <c r="F829" s="546">
        <v>43978.53125</v>
      </c>
      <c r="G829" s="578">
        <v>1.6515200000000001</v>
      </c>
      <c r="H829" s="546">
        <v>43980.65625</v>
      </c>
      <c r="I829" s="578">
        <v>1.67493</v>
      </c>
      <c r="J829" s="546">
        <v>43983.095833333333</v>
      </c>
      <c r="K829" s="578">
        <v>1.6628499999999999</v>
      </c>
      <c r="L829" s="578">
        <v>234.09999999999854</v>
      </c>
      <c r="M829" s="578">
        <v>120.79999999999927</v>
      </c>
      <c r="N829" s="578">
        <v>8.139999999999997</v>
      </c>
      <c r="O829" s="579">
        <v>2.5645833333328483</v>
      </c>
      <c r="P829" s="548"/>
      <c r="Q829" s="548"/>
      <c r="R829" s="548"/>
    </row>
    <row r="830" spans="1:18" s="578" customFormat="1">
      <c r="A830" s="578">
        <v>829</v>
      </c>
      <c r="B830" s="578" t="s">
        <v>96</v>
      </c>
      <c r="C830" s="578">
        <v>1</v>
      </c>
      <c r="D830" s="578">
        <v>0.01</v>
      </c>
      <c r="E830" s="578">
        <v>0.01</v>
      </c>
      <c r="F830" s="546">
        <v>43979.136805555558</v>
      </c>
      <c r="G830" s="578">
        <v>1.66564</v>
      </c>
      <c r="H830" s="546">
        <v>43979.136805555558</v>
      </c>
      <c r="I830" s="578">
        <v>1.66564</v>
      </c>
      <c r="J830" s="546">
        <v>43979.238194444442</v>
      </c>
      <c r="K830" s="578">
        <v>1.66778</v>
      </c>
      <c r="L830" s="578">
        <v>0</v>
      </c>
      <c r="M830" s="578">
        <v>21.399999999997817</v>
      </c>
      <c r="N830" s="578">
        <v>1.48</v>
      </c>
      <c r="O830" s="579">
        <v>0.101388888884685</v>
      </c>
      <c r="P830" s="548"/>
      <c r="Q830" s="548"/>
      <c r="R830" s="548"/>
    </row>
    <row r="831" spans="1:18" s="578" customFormat="1">
      <c r="A831" s="578">
        <v>830</v>
      </c>
      <c r="B831" s="578" t="s">
        <v>96</v>
      </c>
      <c r="C831" s="578">
        <v>1</v>
      </c>
      <c r="D831" s="578">
        <v>0.01</v>
      </c>
      <c r="E831" s="578">
        <v>0.01</v>
      </c>
      <c r="F831" s="546">
        <v>43979.678472222222</v>
      </c>
      <c r="G831" s="578">
        <v>1.6631899999999999</v>
      </c>
      <c r="H831" s="546">
        <v>43979.678472222222</v>
      </c>
      <c r="I831" s="578">
        <v>1.6631899999999999</v>
      </c>
      <c r="J831" s="546">
        <v>43979.850694444445</v>
      </c>
      <c r="K831" s="578">
        <v>1.66533</v>
      </c>
      <c r="L831" s="578">
        <v>0</v>
      </c>
      <c r="M831" s="578">
        <v>21.400000000001455</v>
      </c>
      <c r="N831" s="578">
        <v>1.48</v>
      </c>
      <c r="O831" s="579">
        <v>0.17222222222335404</v>
      </c>
      <c r="P831" s="548"/>
      <c r="Q831" s="548"/>
      <c r="R831" s="548"/>
    </row>
    <row r="832" spans="1:18" s="578" customFormat="1">
      <c r="A832" s="578">
        <v>831</v>
      </c>
      <c r="B832" s="578" t="s">
        <v>96</v>
      </c>
      <c r="C832" s="578">
        <v>1</v>
      </c>
      <c r="D832" s="578">
        <v>0.01</v>
      </c>
      <c r="E832" s="578">
        <v>0.01</v>
      </c>
      <c r="F832" s="546">
        <v>43980.886111111111</v>
      </c>
      <c r="G832" s="578">
        <v>1.6656200000000001</v>
      </c>
      <c r="H832" s="546">
        <v>43980.886111111111</v>
      </c>
      <c r="I832" s="578">
        <v>1.6656200000000001</v>
      </c>
      <c r="J832" s="546">
        <v>43982.958333333336</v>
      </c>
      <c r="K832" s="578">
        <v>1.6677599999999999</v>
      </c>
      <c r="L832" s="578">
        <v>0</v>
      </c>
      <c r="M832" s="578">
        <v>21.399999999997817</v>
      </c>
      <c r="N832" s="578">
        <v>1.48</v>
      </c>
      <c r="O832" s="579">
        <v>7.2222222224809229E-2</v>
      </c>
      <c r="P832" s="548"/>
      <c r="Q832" s="548"/>
      <c r="R832" s="548"/>
    </row>
    <row r="833" spans="1:18" s="578" customFormat="1">
      <c r="A833" s="578">
        <v>832</v>
      </c>
      <c r="B833" s="578" t="s">
        <v>96</v>
      </c>
      <c r="C833" s="578">
        <v>2</v>
      </c>
      <c r="D833" s="578">
        <v>0.01</v>
      </c>
      <c r="E833" s="578">
        <v>0.02</v>
      </c>
      <c r="F833" s="546">
        <v>43983.502083333333</v>
      </c>
      <c r="G833" s="578">
        <v>1.6530400000000001</v>
      </c>
      <c r="H833" s="546">
        <v>43983.56527777778</v>
      </c>
      <c r="I833" s="578">
        <v>1.64974</v>
      </c>
      <c r="J833" s="546">
        <v>43983.633333333331</v>
      </c>
      <c r="K833" s="578">
        <v>1.6535299999999999</v>
      </c>
      <c r="L833" s="578">
        <v>33</v>
      </c>
      <c r="M833" s="578">
        <v>37.899999999997817</v>
      </c>
      <c r="N833" s="578">
        <v>2.96</v>
      </c>
      <c r="O833" s="579">
        <v>0.13124999999854481</v>
      </c>
      <c r="P833" s="548"/>
      <c r="Q833" s="548"/>
      <c r="R833" s="548"/>
    </row>
    <row r="834" spans="1:18" s="578" customFormat="1">
      <c r="A834" s="578">
        <v>833</v>
      </c>
      <c r="B834" s="578" t="s">
        <v>97</v>
      </c>
      <c r="C834" s="578">
        <v>1</v>
      </c>
      <c r="D834" s="578">
        <v>0.01</v>
      </c>
      <c r="E834" s="578">
        <v>0.01</v>
      </c>
      <c r="F834" s="546">
        <v>43985.114583333336</v>
      </c>
      <c r="G834" s="578">
        <v>1.61174</v>
      </c>
      <c r="H834" s="546">
        <v>43985.114583333336</v>
      </c>
      <c r="I834" s="578">
        <v>1.61174</v>
      </c>
      <c r="J834" s="546">
        <v>43985.114583333336</v>
      </c>
      <c r="K834" s="578">
        <v>1.6095999999999999</v>
      </c>
      <c r="L834" s="578">
        <v>0</v>
      </c>
      <c r="M834" s="578">
        <v>21.399999999999636</v>
      </c>
      <c r="N834" s="578">
        <v>1.48</v>
      </c>
      <c r="O834" s="579">
        <v>0</v>
      </c>
      <c r="P834" s="548"/>
      <c r="Q834" s="548"/>
      <c r="R834" s="548"/>
    </row>
    <row r="835" spans="1:18" s="578" customFormat="1">
      <c r="A835" s="578">
        <v>834</v>
      </c>
      <c r="B835" s="578" t="s">
        <v>96</v>
      </c>
      <c r="C835" s="578">
        <v>1</v>
      </c>
      <c r="D835" s="578">
        <v>0.01</v>
      </c>
      <c r="E835" s="578">
        <v>0.01</v>
      </c>
      <c r="F835" s="546">
        <v>43985.45</v>
      </c>
      <c r="G835" s="578">
        <v>1.62554</v>
      </c>
      <c r="H835" s="546">
        <v>43985.45</v>
      </c>
      <c r="I835" s="578">
        <v>1.62554</v>
      </c>
      <c r="J835" s="546">
        <v>43985.536805555559</v>
      </c>
      <c r="K835" s="578">
        <v>1.62768</v>
      </c>
      <c r="L835" s="578">
        <v>0</v>
      </c>
      <c r="M835" s="578">
        <v>21.399999999999636</v>
      </c>
      <c r="N835" s="578">
        <v>1.48</v>
      </c>
      <c r="O835" s="579">
        <v>8.6805555562023073E-2</v>
      </c>
      <c r="P835" s="548"/>
      <c r="Q835" s="548"/>
      <c r="R835" s="548"/>
    </row>
    <row r="836" spans="1:18" s="578" customFormat="1">
      <c r="A836" s="578">
        <v>835</v>
      </c>
      <c r="B836" s="578" t="s">
        <v>96</v>
      </c>
      <c r="C836" s="578">
        <v>1</v>
      </c>
      <c r="D836" s="578">
        <v>0.01</v>
      </c>
      <c r="E836" s="578">
        <v>0.01</v>
      </c>
      <c r="F836" s="546">
        <v>43985.552777777775</v>
      </c>
      <c r="G836" s="578">
        <v>1.6286799999999999</v>
      </c>
      <c r="H836" s="546">
        <v>43985.552777777775</v>
      </c>
      <c r="I836" s="578">
        <v>1.6286799999999999</v>
      </c>
      <c r="J836" s="546">
        <v>43985.561111111114</v>
      </c>
      <c r="K836" s="578">
        <v>1.6308199999999999</v>
      </c>
      <c r="L836" s="578">
        <v>0</v>
      </c>
      <c r="M836" s="578">
        <v>21.399999999999636</v>
      </c>
      <c r="N836" s="578">
        <v>1.48</v>
      </c>
      <c r="O836" s="579">
        <v>8.3333333386690356E-3</v>
      </c>
      <c r="P836" s="548"/>
      <c r="Q836" s="548"/>
      <c r="R836" s="548"/>
    </row>
    <row r="837" spans="1:18" s="578" customFormat="1">
      <c r="A837" s="578">
        <v>836</v>
      </c>
      <c r="B837" s="578" t="s">
        <v>97</v>
      </c>
      <c r="C837" s="578">
        <v>5</v>
      </c>
      <c r="D837" s="578">
        <v>0.04</v>
      </c>
      <c r="E837" s="578">
        <v>0.09</v>
      </c>
      <c r="F837" s="546">
        <v>43985.731249999997</v>
      </c>
      <c r="G837" s="578">
        <v>1.6161399999999999</v>
      </c>
      <c r="H837" s="546">
        <v>43986.771527777775</v>
      </c>
      <c r="I837" s="578">
        <v>1.63175</v>
      </c>
      <c r="J837" s="546">
        <v>43987.388888888891</v>
      </c>
      <c r="K837" s="578">
        <v>1.6237900000000001</v>
      </c>
      <c r="L837" s="578">
        <v>156.10000000000036</v>
      </c>
      <c r="M837" s="578">
        <v>79.599999999998545</v>
      </c>
      <c r="N837" s="578">
        <v>17.95</v>
      </c>
      <c r="O837" s="579">
        <v>1.6576388888934162</v>
      </c>
      <c r="P837" s="548"/>
      <c r="Q837" s="548"/>
      <c r="R837" s="548"/>
    </row>
    <row r="838" spans="1:18" s="578" customFormat="1">
      <c r="A838" s="578">
        <v>837</v>
      </c>
      <c r="B838" s="578" t="s">
        <v>96</v>
      </c>
      <c r="C838" s="578">
        <v>2</v>
      </c>
      <c r="D838" s="578">
        <v>0.01</v>
      </c>
      <c r="E838" s="578">
        <v>0.02</v>
      </c>
      <c r="F838" s="546">
        <v>43990.136111111111</v>
      </c>
      <c r="G838" s="578">
        <v>1.6185400000000001</v>
      </c>
      <c r="H838" s="546">
        <v>43990.452777777777</v>
      </c>
      <c r="I838" s="578">
        <v>1.6152299999999999</v>
      </c>
      <c r="J838" s="546">
        <v>43990.664583333331</v>
      </c>
      <c r="K838" s="578">
        <v>1.6190199999999999</v>
      </c>
      <c r="L838" s="578">
        <v>33.100000000002183</v>
      </c>
      <c r="M838" s="578">
        <v>37.899999999999636</v>
      </c>
      <c r="N838" s="578">
        <v>2.96</v>
      </c>
      <c r="O838" s="579">
        <v>0.52847222222044365</v>
      </c>
      <c r="P838" s="548"/>
      <c r="Q838" s="548"/>
      <c r="R838" s="548"/>
    </row>
    <row r="839" spans="1:18" s="578" customFormat="1">
      <c r="A839" s="578">
        <v>838</v>
      </c>
      <c r="B839" s="578" t="s">
        <v>97</v>
      </c>
      <c r="C839" s="578">
        <v>2</v>
      </c>
      <c r="D839" s="578">
        <v>0.01</v>
      </c>
      <c r="E839" s="578">
        <v>0.02</v>
      </c>
      <c r="F839" s="546">
        <v>43991.916666666664</v>
      </c>
      <c r="G839" s="578">
        <v>1.6279399999999999</v>
      </c>
      <c r="H839" s="546">
        <v>43992.072916666664</v>
      </c>
      <c r="I839" s="578">
        <v>1.6312500000000001</v>
      </c>
      <c r="J839" s="546">
        <v>43992.210416666669</v>
      </c>
      <c r="K839" s="578">
        <v>1.6274599999999999</v>
      </c>
      <c r="L839" s="578">
        <v>33.100000000000364</v>
      </c>
      <c r="M839" s="578">
        <v>37.900000000001455</v>
      </c>
      <c r="N839" s="578">
        <v>2.96</v>
      </c>
      <c r="O839" s="579">
        <v>0.29375000000436557</v>
      </c>
      <c r="P839" s="548"/>
      <c r="Q839" s="548"/>
      <c r="R839" s="548"/>
    </row>
    <row r="840" spans="1:18" s="578" customFormat="1">
      <c r="A840" s="578">
        <v>839</v>
      </c>
      <c r="B840" s="578" t="s">
        <v>97</v>
      </c>
      <c r="C840" s="578">
        <v>1</v>
      </c>
      <c r="D840" s="578">
        <v>0.01</v>
      </c>
      <c r="E840" s="578">
        <v>0.01</v>
      </c>
      <c r="F840" s="546">
        <v>43993.427777777775</v>
      </c>
      <c r="G840" s="578">
        <v>1.6395299999999999</v>
      </c>
      <c r="H840" s="546">
        <v>43993.427777777775</v>
      </c>
      <c r="I840" s="578">
        <v>1.6395299999999999</v>
      </c>
      <c r="J840" s="546">
        <v>43993.434027777781</v>
      </c>
      <c r="K840" s="578">
        <v>1.6373899999999999</v>
      </c>
      <c r="L840" s="578">
        <v>0</v>
      </c>
      <c r="M840" s="578">
        <v>21.399999999999636</v>
      </c>
      <c r="N840" s="578">
        <v>1.48</v>
      </c>
      <c r="O840" s="579">
        <v>6.2500000058207661E-3</v>
      </c>
      <c r="P840" s="548"/>
      <c r="Q840" s="548"/>
      <c r="R840" s="548"/>
    </row>
    <row r="841" spans="1:18" s="578" customFormat="1">
      <c r="A841" s="578">
        <v>840</v>
      </c>
      <c r="B841" s="578" t="s">
        <v>97</v>
      </c>
      <c r="C841" s="578">
        <v>1</v>
      </c>
      <c r="D841" s="578">
        <v>0.01</v>
      </c>
      <c r="E841" s="578">
        <v>0.01</v>
      </c>
      <c r="F841" s="546">
        <v>43994.177083333336</v>
      </c>
      <c r="G841" s="578">
        <v>1.65273</v>
      </c>
      <c r="H841" s="546">
        <v>43994.177083333336</v>
      </c>
      <c r="I841" s="578">
        <v>1.65273</v>
      </c>
      <c r="J841" s="546">
        <v>43994.251388888886</v>
      </c>
      <c r="K841" s="578">
        <v>1.65059</v>
      </c>
      <c r="L841" s="578">
        <v>0</v>
      </c>
      <c r="M841" s="578">
        <v>21.399999999997817</v>
      </c>
      <c r="N841" s="578">
        <v>1.48</v>
      </c>
      <c r="O841" s="579">
        <v>7.4305555550381541E-2</v>
      </c>
      <c r="P841" s="548"/>
      <c r="Q841" s="548"/>
      <c r="R841" s="548"/>
    </row>
    <row r="842" spans="1:18" s="578" customFormat="1">
      <c r="A842" s="578">
        <v>841</v>
      </c>
      <c r="B842" s="578" t="s">
        <v>97</v>
      </c>
      <c r="C842" s="578">
        <v>1</v>
      </c>
      <c r="D842" s="578">
        <v>0.01</v>
      </c>
      <c r="E842" s="578">
        <v>0.01</v>
      </c>
      <c r="F842" s="546">
        <v>43994.635416666664</v>
      </c>
      <c r="G842" s="578">
        <v>1.6418999999999999</v>
      </c>
      <c r="H842" s="546">
        <v>43994.635416666664</v>
      </c>
      <c r="I842" s="578">
        <v>1.6418999999999999</v>
      </c>
      <c r="J842" s="546">
        <v>43994.650694444441</v>
      </c>
      <c r="K842" s="578">
        <v>1.6397600000000001</v>
      </c>
      <c r="L842" s="578">
        <v>0</v>
      </c>
      <c r="M842" s="578">
        <v>21.399999999997817</v>
      </c>
      <c r="N842" s="578">
        <v>1.48</v>
      </c>
      <c r="O842" s="579">
        <v>1.5277777776645962E-2</v>
      </c>
      <c r="P842" s="548"/>
      <c r="Q842" s="548"/>
      <c r="R842" s="548"/>
    </row>
    <row r="843" spans="1:18" s="578" customFormat="1">
      <c r="A843" s="578">
        <v>842</v>
      </c>
      <c r="B843" s="578" t="s">
        <v>96</v>
      </c>
      <c r="C843" s="578">
        <v>1</v>
      </c>
      <c r="D843" s="578">
        <v>0.01</v>
      </c>
      <c r="E843" s="578">
        <v>0.01</v>
      </c>
      <c r="F843" s="546">
        <v>43994.6875</v>
      </c>
      <c r="G843" s="578">
        <v>1.6443700000000001</v>
      </c>
      <c r="H843" s="546">
        <v>43994.6875</v>
      </c>
      <c r="I843" s="578">
        <v>1.6443700000000001</v>
      </c>
      <c r="J843" s="546">
        <v>43994.711805555555</v>
      </c>
      <c r="K843" s="578">
        <v>1.6465099999999999</v>
      </c>
      <c r="L843" s="578">
        <v>0</v>
      </c>
      <c r="M843" s="578">
        <v>21.399999999997817</v>
      </c>
      <c r="N843" s="578">
        <v>1.48</v>
      </c>
      <c r="O843" s="579">
        <v>2.4305555554747116E-2</v>
      </c>
      <c r="P843" s="548"/>
      <c r="Q843" s="548"/>
      <c r="R843" s="548"/>
    </row>
    <row r="844" spans="1:18" s="578" customFormat="1">
      <c r="A844" s="578">
        <v>843</v>
      </c>
      <c r="B844" s="578" t="s">
        <v>96</v>
      </c>
      <c r="C844" s="578">
        <v>2</v>
      </c>
      <c r="D844" s="578">
        <v>0.01</v>
      </c>
      <c r="E844" s="578">
        <v>0.02</v>
      </c>
      <c r="F844" s="546">
        <v>43994.782638888886</v>
      </c>
      <c r="G844" s="578">
        <v>1.6453500000000001</v>
      </c>
      <c r="H844" s="546">
        <v>43994.90625</v>
      </c>
      <c r="I844" s="578">
        <v>1.63992</v>
      </c>
      <c r="J844" s="546">
        <v>43996.990972222222</v>
      </c>
      <c r="K844" s="578">
        <v>1.6447700000000001</v>
      </c>
      <c r="L844" s="578">
        <v>54.299999999999272</v>
      </c>
      <c r="M844" s="578">
        <v>48.5</v>
      </c>
      <c r="N844" s="578">
        <v>2.95</v>
      </c>
      <c r="O844" s="579">
        <v>0.20833333333575865</v>
      </c>
      <c r="P844" s="548"/>
      <c r="Q844" s="548"/>
      <c r="R844" s="548"/>
    </row>
    <row r="845" spans="1:18" s="578" customFormat="1">
      <c r="A845" s="578">
        <v>844</v>
      </c>
      <c r="B845" s="578" t="s">
        <v>96</v>
      </c>
      <c r="C845" s="578">
        <v>4</v>
      </c>
      <c r="D845" s="578">
        <v>0.02</v>
      </c>
      <c r="E845" s="578">
        <v>0.05</v>
      </c>
      <c r="F845" s="546">
        <v>43997.740277777775</v>
      </c>
      <c r="G845" s="578">
        <v>1.6464300000000001</v>
      </c>
      <c r="H845" s="546">
        <v>43998.01666666667</v>
      </c>
      <c r="I845" s="578">
        <v>1.6309800000000001</v>
      </c>
      <c r="J845" s="546">
        <v>43998.396527777775</v>
      </c>
      <c r="K845" s="578">
        <v>1.6402000000000001</v>
      </c>
      <c r="L845" s="578">
        <v>154.49999999999818</v>
      </c>
      <c r="M845" s="578">
        <v>92.199999999998909</v>
      </c>
      <c r="N845" s="578">
        <v>8.1499999999999986</v>
      </c>
      <c r="O845" s="579">
        <v>0.65625</v>
      </c>
      <c r="P845" s="548"/>
      <c r="Q845" s="548"/>
      <c r="R845" s="548"/>
    </row>
    <row r="846" spans="1:18" s="578" customFormat="1">
      <c r="A846" s="578">
        <v>845</v>
      </c>
      <c r="B846" s="578" t="s">
        <v>97</v>
      </c>
      <c r="C846" s="578">
        <v>4</v>
      </c>
      <c r="D846" s="578">
        <v>0.02</v>
      </c>
      <c r="E846" s="578">
        <v>0.05</v>
      </c>
      <c r="F846" s="546">
        <v>43998.656944444447</v>
      </c>
      <c r="G846" s="578">
        <v>1.62679</v>
      </c>
      <c r="H846" s="546">
        <v>43999.177083333336</v>
      </c>
      <c r="I846" s="578">
        <v>1.6415</v>
      </c>
      <c r="J846" s="546">
        <v>43999.349305555559</v>
      </c>
      <c r="K846" s="578">
        <v>1.6339300000000001</v>
      </c>
      <c r="L846" s="578">
        <v>147.10000000000036</v>
      </c>
      <c r="M846" s="578">
        <v>75.699999999998909</v>
      </c>
      <c r="N846" s="578">
        <v>8.129999999999999</v>
      </c>
      <c r="O846" s="579">
        <v>0.69236111111240461</v>
      </c>
      <c r="P846" s="548"/>
      <c r="Q846" s="548"/>
      <c r="R846" s="548"/>
    </row>
    <row r="847" spans="1:18" s="578" customFormat="1">
      <c r="A847" s="578">
        <v>846</v>
      </c>
      <c r="B847" s="578" t="s">
        <v>97</v>
      </c>
      <c r="C847" s="578">
        <v>1</v>
      </c>
      <c r="D847" s="578">
        <v>0.01</v>
      </c>
      <c r="E847" s="578">
        <v>0.01</v>
      </c>
      <c r="F847" s="546">
        <v>43999.625694444447</v>
      </c>
      <c r="G847" s="578">
        <v>1.6293899999999999</v>
      </c>
      <c r="H847" s="546">
        <v>43999.625694444447</v>
      </c>
      <c r="I847" s="578">
        <v>1.6293899999999999</v>
      </c>
      <c r="J847" s="546">
        <v>43999.63958333333</v>
      </c>
      <c r="K847" s="578">
        <v>1.6272500000000001</v>
      </c>
      <c r="L847" s="578">
        <v>0</v>
      </c>
      <c r="M847" s="578">
        <v>21.399999999999636</v>
      </c>
      <c r="N847" s="578">
        <v>1.48</v>
      </c>
      <c r="O847" s="579">
        <v>1.3888888883229811E-2</v>
      </c>
      <c r="P847" s="548"/>
      <c r="Q847" s="548"/>
      <c r="R847" s="548"/>
    </row>
    <row r="848" spans="1:18" s="578" customFormat="1">
      <c r="A848" s="578">
        <v>847</v>
      </c>
      <c r="B848" s="578" t="s">
        <v>96</v>
      </c>
      <c r="C848" s="578">
        <v>1</v>
      </c>
      <c r="D848" s="578">
        <v>0.01</v>
      </c>
      <c r="E848" s="578">
        <v>0.01</v>
      </c>
      <c r="F848" s="546">
        <v>44000.09375</v>
      </c>
      <c r="G848" s="578">
        <v>1.63642</v>
      </c>
      <c r="H848" s="546">
        <v>44000.09375</v>
      </c>
      <c r="I848" s="578">
        <v>1.63642</v>
      </c>
      <c r="J848" s="546">
        <v>44000.145833333336</v>
      </c>
      <c r="K848" s="578">
        <v>1.63856</v>
      </c>
      <c r="L848" s="578">
        <v>0</v>
      </c>
      <c r="M848" s="578">
        <v>21.399999999997817</v>
      </c>
      <c r="N848" s="578">
        <v>1.48</v>
      </c>
      <c r="O848" s="579">
        <v>5.2083333335758653E-2</v>
      </c>
      <c r="P848" s="548"/>
      <c r="Q848" s="548"/>
      <c r="R848" s="548"/>
    </row>
    <row r="849" spans="1:18" s="578" customFormat="1">
      <c r="A849" s="578">
        <v>848</v>
      </c>
      <c r="B849" s="578" t="s">
        <v>96</v>
      </c>
      <c r="C849" s="578">
        <v>1</v>
      </c>
      <c r="D849" s="578">
        <v>0.01</v>
      </c>
      <c r="E849" s="578">
        <v>0.01</v>
      </c>
      <c r="F849" s="546">
        <v>44001.750694444447</v>
      </c>
      <c r="G849" s="578">
        <v>1.63266</v>
      </c>
      <c r="H849" s="546">
        <v>44001.750694444447</v>
      </c>
      <c r="I849" s="578">
        <v>1.63266</v>
      </c>
      <c r="J849" s="546">
        <v>44001.760416666664</v>
      </c>
      <c r="K849" s="578">
        <v>1.6348</v>
      </c>
      <c r="L849" s="578">
        <v>0</v>
      </c>
      <c r="M849" s="578">
        <v>21.399999999999636</v>
      </c>
      <c r="N849" s="578">
        <v>1.48</v>
      </c>
      <c r="O849" s="579">
        <v>9.7222222175332718E-3</v>
      </c>
      <c r="P849" s="548"/>
      <c r="Q849" s="548"/>
      <c r="R849" s="548"/>
    </row>
    <row r="850" spans="1:18" s="578" customFormat="1">
      <c r="A850" s="578">
        <v>849</v>
      </c>
      <c r="B850" s="578" t="s">
        <v>96</v>
      </c>
      <c r="C850" s="578">
        <v>1</v>
      </c>
      <c r="D850" s="578">
        <v>0.01</v>
      </c>
      <c r="E850" s="578">
        <v>0.01</v>
      </c>
      <c r="F850" s="546">
        <v>44001.760416666664</v>
      </c>
      <c r="G850" s="578">
        <v>1.6349800000000001</v>
      </c>
      <c r="H850" s="546">
        <v>44001.760416666664</v>
      </c>
      <c r="I850" s="578">
        <v>1.6349800000000001</v>
      </c>
      <c r="J850" s="546">
        <v>44001.763888888891</v>
      </c>
      <c r="K850" s="578">
        <v>1.6371199999999999</v>
      </c>
      <c r="L850" s="578">
        <v>0</v>
      </c>
      <c r="M850" s="578">
        <v>21.399999999997817</v>
      </c>
      <c r="N850" s="578">
        <v>1.48</v>
      </c>
      <c r="O850" s="579">
        <v>3.4722222262644209E-3</v>
      </c>
      <c r="P850" s="548"/>
      <c r="Q850" s="548"/>
      <c r="R850" s="548"/>
    </row>
    <row r="851" spans="1:18" s="578" customFormat="1">
      <c r="A851" s="578">
        <v>850</v>
      </c>
      <c r="B851" s="578" t="s">
        <v>97</v>
      </c>
      <c r="C851" s="578">
        <v>1</v>
      </c>
      <c r="D851" s="578">
        <v>0.01</v>
      </c>
      <c r="E851" s="578">
        <v>0.01</v>
      </c>
      <c r="F851" s="546">
        <v>44004.584722222222</v>
      </c>
      <c r="G851" s="578">
        <v>1.6287499999999999</v>
      </c>
      <c r="H851" s="546">
        <v>44004.584722222222</v>
      </c>
      <c r="I851" s="578">
        <v>1.6287499999999999</v>
      </c>
      <c r="J851" s="546">
        <v>44005.079861111109</v>
      </c>
      <c r="K851" s="578">
        <v>1.6266099999999999</v>
      </c>
      <c r="L851" s="578">
        <v>0</v>
      </c>
      <c r="M851" s="578">
        <v>21.400000000001455</v>
      </c>
      <c r="N851" s="578">
        <v>1.48</v>
      </c>
      <c r="O851" s="579">
        <v>0.49513888888759539</v>
      </c>
      <c r="P851" s="548"/>
      <c r="Q851" s="548"/>
      <c r="R851" s="548"/>
    </row>
    <row r="852" spans="1:18" s="578" customFormat="1">
      <c r="A852" s="578">
        <v>851</v>
      </c>
      <c r="B852" s="578" t="s">
        <v>96</v>
      </c>
      <c r="C852" s="578">
        <v>3</v>
      </c>
      <c r="D852" s="578">
        <v>0.01</v>
      </c>
      <c r="E852" s="578">
        <v>0.03</v>
      </c>
      <c r="F852" s="546">
        <v>44005.322916666664</v>
      </c>
      <c r="G852" s="578">
        <v>1.63266</v>
      </c>
      <c r="H852" s="546">
        <v>44005.633333333331</v>
      </c>
      <c r="I852" s="578">
        <v>1.6257299999999999</v>
      </c>
      <c r="J852" s="546">
        <v>44005.834027777775</v>
      </c>
      <c r="K852" s="578">
        <v>1.63148</v>
      </c>
      <c r="L852" s="578">
        <v>69.300000000001091</v>
      </c>
      <c r="M852" s="578">
        <v>57.500000000001819</v>
      </c>
      <c r="N852" s="578">
        <v>4.66</v>
      </c>
      <c r="O852" s="579">
        <v>0.51111111111094942</v>
      </c>
      <c r="P852" s="548"/>
      <c r="Q852" s="548"/>
      <c r="R852" s="548"/>
    </row>
    <row r="853" spans="1:18" s="578" customFormat="1">
      <c r="A853" s="578">
        <v>852</v>
      </c>
      <c r="B853" s="578" t="s">
        <v>97</v>
      </c>
      <c r="C853" s="578">
        <v>1</v>
      </c>
      <c r="D853" s="578">
        <v>0.01</v>
      </c>
      <c r="E853" s="578">
        <v>0.01</v>
      </c>
      <c r="F853" s="546">
        <v>44007.418749999997</v>
      </c>
      <c r="G853" s="578">
        <v>1.6353599999999999</v>
      </c>
      <c r="H853" s="546">
        <v>44007.418749999997</v>
      </c>
      <c r="I853" s="578">
        <v>1.6353599999999999</v>
      </c>
      <c r="J853" s="546">
        <v>44007.446527777778</v>
      </c>
      <c r="K853" s="578">
        <v>1.6332199999999999</v>
      </c>
      <c r="L853" s="578">
        <v>0</v>
      </c>
      <c r="M853" s="578">
        <v>21.399999999999636</v>
      </c>
      <c r="N853" s="578">
        <v>1.48</v>
      </c>
      <c r="O853" s="579">
        <v>2.7777777781011537E-2</v>
      </c>
      <c r="P853" s="548"/>
      <c r="Q853" s="548"/>
      <c r="R853" s="548"/>
    </row>
    <row r="854" spans="1:18" s="578" customFormat="1">
      <c r="A854" s="578">
        <v>853</v>
      </c>
      <c r="B854" s="578" t="s">
        <v>97</v>
      </c>
      <c r="C854" s="578">
        <v>1</v>
      </c>
      <c r="D854" s="578">
        <v>0.01</v>
      </c>
      <c r="E854" s="578">
        <v>0.01</v>
      </c>
      <c r="F854" s="546">
        <v>44007.448611111111</v>
      </c>
      <c r="G854" s="578">
        <v>1.63243</v>
      </c>
      <c r="H854" s="546">
        <v>44007.448611111111</v>
      </c>
      <c r="I854" s="578">
        <v>1.63243</v>
      </c>
      <c r="J854" s="546">
        <v>44007.51666666667</v>
      </c>
      <c r="K854" s="578">
        <v>1.63029</v>
      </c>
      <c r="L854" s="578">
        <v>0</v>
      </c>
      <c r="M854" s="578">
        <v>21.400000000001455</v>
      </c>
      <c r="N854" s="578">
        <v>1.48</v>
      </c>
      <c r="O854" s="579">
        <v>6.805555555911269E-2</v>
      </c>
      <c r="P854" s="548"/>
      <c r="Q854" s="548"/>
      <c r="R854" s="548"/>
    </row>
    <row r="855" spans="1:18" s="578" customFormat="1">
      <c r="A855" s="578">
        <v>854</v>
      </c>
      <c r="B855" s="578" t="s">
        <v>97</v>
      </c>
      <c r="C855" s="578">
        <v>1</v>
      </c>
      <c r="D855" s="578">
        <v>0.01</v>
      </c>
      <c r="E855" s="578">
        <v>0.01</v>
      </c>
      <c r="F855" s="546">
        <v>44011.677777777775</v>
      </c>
      <c r="G855" s="578">
        <v>1.6418200000000001</v>
      </c>
      <c r="H855" s="546">
        <v>44011.677777777775</v>
      </c>
      <c r="I855" s="578">
        <v>1.6418200000000001</v>
      </c>
      <c r="J855" s="546">
        <v>44011.693749999999</v>
      </c>
      <c r="K855" s="578">
        <v>1.63968</v>
      </c>
      <c r="L855" s="578">
        <v>0</v>
      </c>
      <c r="M855" s="578">
        <v>21.400000000001455</v>
      </c>
      <c r="N855" s="578">
        <v>1.48</v>
      </c>
      <c r="O855" s="579">
        <v>1.5972222223354038E-2</v>
      </c>
      <c r="P855" s="548"/>
      <c r="Q855" s="548"/>
      <c r="R855" s="548"/>
    </row>
    <row r="856" spans="1:18" s="578" customFormat="1">
      <c r="A856" s="578">
        <v>855</v>
      </c>
      <c r="B856" s="578" t="s">
        <v>97</v>
      </c>
      <c r="C856" s="578">
        <v>1</v>
      </c>
      <c r="D856" s="578">
        <v>0.01</v>
      </c>
      <c r="E856" s="578">
        <v>0.01</v>
      </c>
      <c r="F856" s="546">
        <v>44012.500694444447</v>
      </c>
      <c r="G856" s="578">
        <v>1.6373</v>
      </c>
      <c r="H856" s="546">
        <v>44012.500694444447</v>
      </c>
      <c r="I856" s="578">
        <v>1.6373</v>
      </c>
      <c r="J856" s="546">
        <v>44012.561111111114</v>
      </c>
      <c r="K856" s="578">
        <v>1.6351599999999999</v>
      </c>
      <c r="L856" s="578">
        <v>0</v>
      </c>
      <c r="M856" s="578">
        <v>21.399999999999636</v>
      </c>
      <c r="N856" s="578">
        <v>1.48</v>
      </c>
      <c r="O856" s="579">
        <v>6.0416666667151731E-2</v>
      </c>
      <c r="P856" s="548"/>
      <c r="Q856" s="548"/>
      <c r="R856" s="548"/>
    </row>
    <row r="857" spans="1:18" s="578" customFormat="1">
      <c r="A857" s="578">
        <v>856</v>
      </c>
      <c r="B857" s="578" t="s">
        <v>97</v>
      </c>
      <c r="C857" s="578">
        <v>1</v>
      </c>
      <c r="D857" s="578">
        <v>0.01</v>
      </c>
      <c r="E857" s="578">
        <v>0.01</v>
      </c>
      <c r="F857" s="546">
        <v>44012.699305555558</v>
      </c>
      <c r="G857" s="578">
        <v>1.6297600000000001</v>
      </c>
      <c r="H857" s="546">
        <v>44012.699305555558</v>
      </c>
      <c r="I857" s="578">
        <v>1.6297600000000001</v>
      </c>
      <c r="J857" s="546">
        <v>44012.900694444441</v>
      </c>
      <c r="K857" s="578">
        <v>1.6276200000000001</v>
      </c>
      <c r="L857" s="578">
        <v>0</v>
      </c>
      <c r="M857" s="578">
        <v>21.399999999999636</v>
      </c>
      <c r="N857" s="578">
        <v>1.48</v>
      </c>
      <c r="O857" s="579">
        <v>0.20138888888322981</v>
      </c>
      <c r="P857" s="548"/>
      <c r="Q857" s="548"/>
      <c r="R857" s="548"/>
    </row>
    <row r="858" spans="1:18" s="578" customFormat="1">
      <c r="A858" s="578">
        <v>857</v>
      </c>
      <c r="B858" s="578" t="s">
        <v>96</v>
      </c>
      <c r="C858" s="578">
        <v>1</v>
      </c>
      <c r="D858" s="578">
        <v>0.01</v>
      </c>
      <c r="E858" s="578">
        <v>0.01</v>
      </c>
      <c r="F858" s="546">
        <v>44019.197916666664</v>
      </c>
      <c r="G858" s="578">
        <v>1.62473</v>
      </c>
      <c r="H858" s="546">
        <v>44019.197916666664</v>
      </c>
      <c r="I858" s="578">
        <v>1.62473</v>
      </c>
      <c r="J858" s="546">
        <v>44019.37222222222</v>
      </c>
      <c r="K858" s="578">
        <v>1.62687</v>
      </c>
      <c r="L858" s="578">
        <v>0</v>
      </c>
      <c r="M858" s="578">
        <v>21.400000000001455</v>
      </c>
      <c r="N858" s="578">
        <v>1.48</v>
      </c>
      <c r="O858" s="579">
        <v>0.17430555555620231</v>
      </c>
      <c r="P858" s="548"/>
      <c r="Q858" s="548"/>
      <c r="R858" s="548"/>
    </row>
    <row r="859" spans="1:18" s="578" customFormat="1">
      <c r="A859" s="578">
        <v>858</v>
      </c>
      <c r="B859" s="578" t="s">
        <v>97</v>
      </c>
      <c r="C859" s="578">
        <v>1</v>
      </c>
      <c r="D859" s="578">
        <v>0.01</v>
      </c>
      <c r="E859" s="578">
        <v>0.01</v>
      </c>
      <c r="F859" s="546">
        <v>44033.553472222222</v>
      </c>
      <c r="G859" s="578">
        <v>1.61538</v>
      </c>
      <c r="H859" s="546">
        <v>44033.553472222222</v>
      </c>
      <c r="I859" s="578">
        <v>1.61538</v>
      </c>
      <c r="J859" s="546">
        <v>44033.611805555556</v>
      </c>
      <c r="K859" s="578">
        <v>1.61324</v>
      </c>
      <c r="L859" s="578">
        <v>0</v>
      </c>
      <c r="M859" s="578">
        <v>21.400000000001455</v>
      </c>
      <c r="N859" s="578">
        <v>1.48</v>
      </c>
      <c r="O859" s="579">
        <v>5.8333333334303461E-2</v>
      </c>
      <c r="P859" s="548"/>
      <c r="Q859" s="548"/>
      <c r="R859" s="548"/>
    </row>
    <row r="860" spans="1:18" s="578" customFormat="1">
      <c r="A860" s="578">
        <v>859</v>
      </c>
      <c r="B860" s="578" t="s">
        <v>97</v>
      </c>
      <c r="C860" s="578">
        <v>2</v>
      </c>
      <c r="D860" s="578">
        <v>0.01</v>
      </c>
      <c r="E860" s="578">
        <v>0.02</v>
      </c>
      <c r="F860" s="546">
        <v>44033.720138888886</v>
      </c>
      <c r="G860" s="578">
        <v>1.61463</v>
      </c>
      <c r="H860" s="546">
        <v>44033.774305555555</v>
      </c>
      <c r="I860" s="578">
        <v>1.6179600000000001</v>
      </c>
      <c r="J860" s="546">
        <v>44033.87222222222</v>
      </c>
      <c r="K860" s="578">
        <v>1.61416</v>
      </c>
      <c r="L860" s="578">
        <v>33.300000000001091</v>
      </c>
      <c r="M860" s="578">
        <v>38</v>
      </c>
      <c r="N860" s="578">
        <v>2.9400000000000004</v>
      </c>
      <c r="O860" s="579">
        <v>0.15208333333430346</v>
      </c>
      <c r="P860" s="548"/>
      <c r="Q860" s="548"/>
      <c r="R860" s="548"/>
    </row>
    <row r="861" spans="1:18" s="578" customFormat="1">
      <c r="A861" s="578">
        <v>860</v>
      </c>
      <c r="B861" s="578" t="s">
        <v>96</v>
      </c>
      <c r="C861" s="578">
        <v>1</v>
      </c>
      <c r="D861" s="578">
        <v>0.01</v>
      </c>
      <c r="E861" s="578">
        <v>0.01</v>
      </c>
      <c r="F861" s="546">
        <v>44034.396527777775</v>
      </c>
      <c r="G861" s="578">
        <v>1.61372</v>
      </c>
      <c r="H861" s="546">
        <v>44034.396527777775</v>
      </c>
      <c r="I861" s="578">
        <v>1.61372</v>
      </c>
      <c r="J861" s="546">
        <v>44034.400694444441</v>
      </c>
      <c r="K861" s="578">
        <v>1.6158600000000001</v>
      </c>
      <c r="L861" s="578">
        <v>0</v>
      </c>
      <c r="M861" s="578">
        <v>21.399999999999636</v>
      </c>
      <c r="N861" s="578">
        <v>1.48</v>
      </c>
      <c r="O861" s="579">
        <v>4.166666665696539E-3</v>
      </c>
      <c r="P861" s="548"/>
      <c r="Q861" s="548"/>
      <c r="R861" s="548"/>
    </row>
    <row r="862" spans="1:18" s="578" customFormat="1">
      <c r="A862" s="578">
        <v>861</v>
      </c>
      <c r="B862" s="578" t="s">
        <v>96</v>
      </c>
      <c r="C862" s="578">
        <v>2</v>
      </c>
      <c r="D862" s="578">
        <v>0.01</v>
      </c>
      <c r="E862" s="578">
        <v>0.02</v>
      </c>
      <c r="F862" s="546">
        <v>44036.803472222222</v>
      </c>
      <c r="G862" s="578">
        <v>1.64334</v>
      </c>
      <c r="H862" s="546">
        <v>44036.831944444442</v>
      </c>
      <c r="I862" s="578">
        <v>1.6400399999999999</v>
      </c>
      <c r="J862" s="546">
        <v>44039.568749999999</v>
      </c>
      <c r="K862" s="578">
        <v>1.6438299999999999</v>
      </c>
      <c r="L862" s="578">
        <v>33.000000000003638</v>
      </c>
      <c r="M862" s="578">
        <v>37.900000000001455</v>
      </c>
      <c r="N862" s="578">
        <v>2.97</v>
      </c>
      <c r="O862" s="579">
        <v>0.76527777777664596</v>
      </c>
      <c r="P862" s="548"/>
      <c r="Q862" s="548"/>
      <c r="R862" s="548"/>
    </row>
    <row r="863" spans="1:18" s="578" customFormat="1">
      <c r="A863" s="578">
        <v>862</v>
      </c>
      <c r="B863" s="578" t="s">
        <v>97</v>
      </c>
      <c r="C863" s="578">
        <v>5</v>
      </c>
      <c r="D863" s="578">
        <v>0.04</v>
      </c>
      <c r="E863" s="578">
        <v>0.09</v>
      </c>
      <c r="F863" s="546">
        <v>44041.59375</v>
      </c>
      <c r="G863" s="578">
        <v>1.6347499999999999</v>
      </c>
      <c r="H863" s="546">
        <v>44046.67291666667</v>
      </c>
      <c r="I863" s="578">
        <v>1.6553899999999999</v>
      </c>
      <c r="J863" s="546">
        <v>44047.660416666666</v>
      </c>
      <c r="K863" s="578">
        <v>1.6459699999999999</v>
      </c>
      <c r="L863" s="578">
        <v>206.39999999999782</v>
      </c>
      <c r="M863" s="578">
        <v>94.19999999999709</v>
      </c>
      <c r="N863" s="578">
        <v>17.96</v>
      </c>
      <c r="O863" s="579">
        <v>4.0666666666656965</v>
      </c>
      <c r="P863" s="548"/>
      <c r="Q863" s="548"/>
      <c r="R863" s="548"/>
    </row>
    <row r="864" spans="1:18" s="578" customFormat="1">
      <c r="A864" s="578">
        <v>863</v>
      </c>
      <c r="B864" s="578" t="s">
        <v>96</v>
      </c>
      <c r="C864" s="578">
        <v>1</v>
      </c>
      <c r="D864" s="578">
        <v>0.01</v>
      </c>
      <c r="E864" s="578">
        <v>0.01</v>
      </c>
      <c r="F864" s="546">
        <v>44054.71875</v>
      </c>
      <c r="G864" s="578">
        <v>1.6445799999999999</v>
      </c>
      <c r="H864" s="546">
        <v>44054.71875</v>
      </c>
      <c r="I864" s="578">
        <v>1.6445799999999999</v>
      </c>
      <c r="J864" s="546">
        <v>44055.179861111108</v>
      </c>
      <c r="K864" s="578">
        <v>1.64672</v>
      </c>
      <c r="L864" s="578">
        <v>0</v>
      </c>
      <c r="M864" s="578">
        <v>21.400000000001455</v>
      </c>
      <c r="N864" s="578">
        <v>1.48</v>
      </c>
      <c r="O864" s="579">
        <v>0.46111111110803904</v>
      </c>
      <c r="P864" s="548"/>
      <c r="Q864" s="548"/>
      <c r="R864" s="548"/>
    </row>
    <row r="865" spans="1:18" s="578" customFormat="1">
      <c r="A865" s="578">
        <v>864</v>
      </c>
      <c r="B865" s="578" t="s">
        <v>96</v>
      </c>
      <c r="C865" s="578">
        <v>1</v>
      </c>
      <c r="D865" s="578">
        <v>0.01</v>
      </c>
      <c r="E865" s="578">
        <v>0.01</v>
      </c>
      <c r="F865" s="546">
        <v>44056.15625</v>
      </c>
      <c r="G865" s="578">
        <v>1.64656</v>
      </c>
      <c r="H865" s="546">
        <v>44056.15625</v>
      </c>
      <c r="I865" s="578">
        <v>1.64656</v>
      </c>
      <c r="J865" s="546">
        <v>44056.333333333336</v>
      </c>
      <c r="K865" s="578">
        <v>1.6487000000000001</v>
      </c>
      <c r="L865" s="578">
        <v>0</v>
      </c>
      <c r="M865" s="578">
        <v>21.400000000001455</v>
      </c>
      <c r="N865" s="578">
        <v>1.48</v>
      </c>
      <c r="O865" s="579">
        <v>0.17708333333575865</v>
      </c>
      <c r="P865" s="548"/>
      <c r="Q865" s="548"/>
      <c r="R865" s="548"/>
    </row>
    <row r="866" spans="1:18" s="578" customFormat="1">
      <c r="A866" s="578">
        <v>865</v>
      </c>
      <c r="B866" s="578" t="s">
        <v>96</v>
      </c>
      <c r="C866" s="578">
        <v>2</v>
      </c>
      <c r="D866" s="578">
        <v>0.01</v>
      </c>
      <c r="E866" s="578">
        <v>0.02</v>
      </c>
      <c r="F866" s="546">
        <v>44060.709027777775</v>
      </c>
      <c r="G866" s="578">
        <v>1.6476599999999999</v>
      </c>
      <c r="H866" s="546">
        <v>44060.92083333333</v>
      </c>
      <c r="I866" s="578">
        <v>1.6442699999999999</v>
      </c>
      <c r="J866" s="546">
        <v>44061.2</v>
      </c>
      <c r="K866" s="578">
        <v>1.6480999999999999</v>
      </c>
      <c r="L866" s="578">
        <v>33.899999999997817</v>
      </c>
      <c r="M866" s="578">
        <v>38.299999999999272</v>
      </c>
      <c r="N866" s="578">
        <v>2.96</v>
      </c>
      <c r="O866" s="579">
        <v>0.49097222222189885</v>
      </c>
      <c r="P866" s="548"/>
      <c r="Q866" s="548"/>
      <c r="R866" s="548"/>
    </row>
    <row r="867" spans="1:18" s="578" customFormat="1">
      <c r="A867" s="578">
        <v>866</v>
      </c>
      <c r="B867" s="578" t="s">
        <v>97</v>
      </c>
      <c r="C867" s="578">
        <v>3</v>
      </c>
      <c r="D867" s="578">
        <v>0.01</v>
      </c>
      <c r="E867" s="578">
        <v>0.03</v>
      </c>
      <c r="F867" s="546">
        <v>44068.104861111111</v>
      </c>
      <c r="G867" s="578">
        <v>1.6450199999999999</v>
      </c>
      <c r="H867" s="546">
        <v>44068.448611111111</v>
      </c>
      <c r="I867" s="578">
        <v>1.65205</v>
      </c>
      <c r="J867" s="546">
        <v>44068.544444444444</v>
      </c>
      <c r="K867" s="578">
        <v>1.6462300000000001</v>
      </c>
      <c r="L867" s="578">
        <v>70.299999999999272</v>
      </c>
      <c r="M867" s="578">
        <v>58.200000000000728</v>
      </c>
      <c r="N867" s="578">
        <v>4.66</v>
      </c>
      <c r="O867" s="579">
        <v>0.43958333333284827</v>
      </c>
      <c r="P867" s="548"/>
      <c r="Q867" s="548"/>
      <c r="R867" s="548"/>
    </row>
    <row r="868" spans="1:18" s="578" customFormat="1">
      <c r="A868" s="578">
        <v>867</v>
      </c>
      <c r="B868" s="578" t="s">
        <v>96</v>
      </c>
      <c r="C868" s="578">
        <v>2</v>
      </c>
      <c r="D868" s="578">
        <v>0.01</v>
      </c>
      <c r="E868" s="578">
        <v>0.02</v>
      </c>
      <c r="F868" s="546">
        <v>44074.543055555558</v>
      </c>
      <c r="G868" s="578">
        <v>1.6211599999999999</v>
      </c>
      <c r="H868" s="546">
        <v>44074.688888888886</v>
      </c>
      <c r="I868" s="578">
        <v>1.61785</v>
      </c>
      <c r="J868" s="546">
        <v>44075.45416666667</v>
      </c>
      <c r="K868" s="578">
        <v>1.62164</v>
      </c>
      <c r="L868" s="578">
        <v>33.099999999998545</v>
      </c>
      <c r="M868" s="578">
        <v>37.899999999999636</v>
      </c>
      <c r="N868" s="578">
        <v>2.95</v>
      </c>
      <c r="O868" s="579">
        <v>0.91111111111240461</v>
      </c>
      <c r="P868" s="548"/>
      <c r="Q868" s="548"/>
      <c r="R868" s="548"/>
    </row>
    <row r="869" spans="1:18" s="578" customFormat="1">
      <c r="A869" s="578">
        <v>868</v>
      </c>
      <c r="B869" s="578" t="s">
        <v>97</v>
      </c>
      <c r="C869" s="578">
        <v>1</v>
      </c>
      <c r="D869" s="578">
        <v>0.01</v>
      </c>
      <c r="E869" s="578">
        <v>0.01</v>
      </c>
      <c r="F869" s="546">
        <v>44078.770833333336</v>
      </c>
      <c r="G869" s="578">
        <v>1.6256699999999999</v>
      </c>
      <c r="H869" s="546">
        <v>44078.770833333336</v>
      </c>
      <c r="I869" s="578">
        <v>1.6256699999999999</v>
      </c>
      <c r="J869" s="546">
        <v>44078.90625</v>
      </c>
      <c r="K869" s="578">
        <v>1.6235299999999999</v>
      </c>
      <c r="L869" s="578">
        <v>0</v>
      </c>
      <c r="M869" s="578">
        <v>21.399999999999636</v>
      </c>
      <c r="N869" s="578">
        <v>1.48</v>
      </c>
      <c r="O869" s="579">
        <v>0.13541666666424135</v>
      </c>
      <c r="P869" s="548"/>
      <c r="Q869" s="548"/>
      <c r="R869" s="548"/>
    </row>
    <row r="870" spans="1:18" s="578" customFormat="1">
      <c r="A870" s="578">
        <v>869</v>
      </c>
      <c r="B870" s="578" t="s">
        <v>97</v>
      </c>
      <c r="C870" s="578">
        <v>3</v>
      </c>
      <c r="D870" s="578">
        <v>0.01</v>
      </c>
      <c r="E870" s="578">
        <v>0.03</v>
      </c>
      <c r="F870" s="546">
        <v>44082.677083333336</v>
      </c>
      <c r="G870" s="578">
        <v>1.6274999999999999</v>
      </c>
      <c r="H870" s="546">
        <v>44083.008333333331</v>
      </c>
      <c r="I870" s="578">
        <v>1.63453</v>
      </c>
      <c r="J870" s="546">
        <v>44083.405555555553</v>
      </c>
      <c r="K870" s="578">
        <v>1.6287100000000001</v>
      </c>
      <c r="L870" s="578">
        <v>70.300000000001091</v>
      </c>
      <c r="M870" s="578">
        <v>58.200000000000728</v>
      </c>
      <c r="N870" s="578">
        <v>4.6400000000000006</v>
      </c>
      <c r="O870" s="579">
        <v>0.72847222221753327</v>
      </c>
      <c r="P870" s="548"/>
      <c r="Q870" s="548"/>
      <c r="R870" s="548"/>
    </row>
    <row r="871" spans="1:18" s="578" customFormat="1">
      <c r="A871" s="578">
        <v>870</v>
      </c>
      <c r="B871" s="578" t="s">
        <v>97</v>
      </c>
      <c r="C871" s="578">
        <v>2</v>
      </c>
      <c r="D871" s="578">
        <v>0.01</v>
      </c>
      <c r="E871" s="578">
        <v>0.02</v>
      </c>
      <c r="F871" s="546">
        <v>44090.854861111111</v>
      </c>
      <c r="G871" s="578">
        <v>1.61511</v>
      </c>
      <c r="H871" s="546">
        <v>44091.118750000001</v>
      </c>
      <c r="I871" s="578">
        <v>1.6194900000000001</v>
      </c>
      <c r="J871" s="546">
        <v>44091.145833333336</v>
      </c>
      <c r="K871" s="578">
        <v>1.6151599999999999</v>
      </c>
      <c r="L871" s="578">
        <v>43.800000000001091</v>
      </c>
      <c r="M871" s="578">
        <v>43.30000000000291</v>
      </c>
      <c r="N871" s="578">
        <v>2.96</v>
      </c>
      <c r="O871" s="579">
        <v>0.29097222222480923</v>
      </c>
      <c r="P871" s="548"/>
      <c r="Q871" s="548"/>
      <c r="R871" s="548"/>
    </row>
    <row r="872" spans="1:18" s="578" customFormat="1">
      <c r="A872" s="578">
        <v>871</v>
      </c>
      <c r="B872" s="578" t="s">
        <v>97</v>
      </c>
      <c r="C872" s="578">
        <v>1</v>
      </c>
      <c r="D872" s="578">
        <v>0.01</v>
      </c>
      <c r="E872" s="578">
        <v>0.01</v>
      </c>
      <c r="F872" s="546">
        <v>44092.709027777775</v>
      </c>
      <c r="G872" s="578">
        <v>1.6230599999999999</v>
      </c>
      <c r="H872" s="546">
        <v>44092.709027777775</v>
      </c>
      <c r="I872" s="578">
        <v>1.6230599999999999</v>
      </c>
      <c r="J872" s="546">
        <v>44092.756944444445</v>
      </c>
      <c r="K872" s="578">
        <v>1.6209199999999999</v>
      </c>
      <c r="L872" s="578">
        <v>0</v>
      </c>
      <c r="M872" s="578">
        <v>21.400000000001455</v>
      </c>
      <c r="N872" s="578">
        <v>1.48</v>
      </c>
      <c r="O872" s="579">
        <v>4.7916666670062114E-2</v>
      </c>
      <c r="P872" s="548"/>
      <c r="Q872" s="548"/>
      <c r="R872" s="548"/>
    </row>
    <row r="873" spans="1:18" s="578" customFormat="1">
      <c r="A873" s="578">
        <v>872</v>
      </c>
      <c r="B873" s="578" t="s">
        <v>97</v>
      </c>
      <c r="C873" s="578">
        <v>1</v>
      </c>
      <c r="D873" s="578">
        <v>0.01</v>
      </c>
      <c r="E873" s="578">
        <v>0.01</v>
      </c>
      <c r="F873" s="546">
        <v>44096.4375</v>
      </c>
      <c r="G873" s="578">
        <v>1.63052</v>
      </c>
      <c r="H873" s="546">
        <v>44096.4375</v>
      </c>
      <c r="I873" s="578">
        <v>1.63052</v>
      </c>
      <c r="J873" s="546">
        <v>44096.443749999999</v>
      </c>
      <c r="K873" s="578">
        <v>1.6283799999999999</v>
      </c>
      <c r="L873" s="578">
        <v>0</v>
      </c>
      <c r="M873" s="578">
        <v>21.399999999999636</v>
      </c>
      <c r="N873" s="578">
        <v>1.48</v>
      </c>
      <c r="O873" s="579">
        <v>6.2499999985448085E-3</v>
      </c>
      <c r="P873" s="548"/>
      <c r="Q873" s="548"/>
      <c r="R873" s="548"/>
    </row>
    <row r="874" spans="1:18" s="578" customFormat="1">
      <c r="A874" s="578">
        <v>873</v>
      </c>
      <c r="B874" s="578" t="s">
        <v>97</v>
      </c>
      <c r="C874" s="578">
        <v>1</v>
      </c>
      <c r="D874" s="578">
        <v>0.01</v>
      </c>
      <c r="E874" s="578">
        <v>0.01</v>
      </c>
      <c r="F874" s="546">
        <v>44098.646527777775</v>
      </c>
      <c r="G874" s="578">
        <v>1.65557</v>
      </c>
      <c r="H874" s="546">
        <v>44098.646527777775</v>
      </c>
      <c r="I874" s="578">
        <v>1.65557</v>
      </c>
      <c r="J874" s="546">
        <v>44098.790972222225</v>
      </c>
      <c r="K874" s="578">
        <v>1.65343</v>
      </c>
      <c r="L874" s="578">
        <v>0</v>
      </c>
      <c r="M874" s="578">
        <v>21.400000000001455</v>
      </c>
      <c r="N874" s="578">
        <v>1.48</v>
      </c>
      <c r="O874" s="579">
        <v>0.14444444444961846</v>
      </c>
      <c r="P874" s="548"/>
      <c r="Q874" s="548"/>
      <c r="R874" s="548"/>
    </row>
    <row r="875" spans="1:18" s="578" customFormat="1">
      <c r="A875" s="578">
        <v>874</v>
      </c>
      <c r="B875" s="578" t="s">
        <v>96</v>
      </c>
      <c r="C875" s="578">
        <v>3</v>
      </c>
      <c r="D875" s="578">
        <v>0.01</v>
      </c>
      <c r="E875" s="578">
        <v>0.03</v>
      </c>
      <c r="F875" s="546">
        <v>44098.688888888886</v>
      </c>
      <c r="G875" s="578">
        <v>1.65659</v>
      </c>
      <c r="H875" s="546">
        <v>44099.402777777781</v>
      </c>
      <c r="I875" s="578">
        <v>1.6492500000000001</v>
      </c>
      <c r="J875" s="546">
        <v>44099.539583333331</v>
      </c>
      <c r="K875" s="578">
        <v>1.6552800000000001</v>
      </c>
      <c r="L875" s="578">
        <v>73.400000000001455</v>
      </c>
      <c r="M875" s="578">
        <v>60.299999999999272</v>
      </c>
      <c r="N875" s="578">
        <v>4.6499999999999995</v>
      </c>
      <c r="O875" s="579">
        <v>0.85069444444525288</v>
      </c>
      <c r="P875" s="548"/>
      <c r="Q875" s="548"/>
      <c r="R875" s="548"/>
    </row>
    <row r="876" spans="1:18" s="578" customFormat="1">
      <c r="A876" s="578">
        <v>875</v>
      </c>
      <c r="B876" s="578" t="s">
        <v>96</v>
      </c>
      <c r="C876" s="578">
        <v>2</v>
      </c>
      <c r="D876" s="578">
        <v>0.01</v>
      </c>
      <c r="E876" s="578">
        <v>0.02</v>
      </c>
      <c r="F876" s="546">
        <v>44105.125</v>
      </c>
      <c r="G876" s="578">
        <v>1.6377699999999999</v>
      </c>
      <c r="H876" s="546">
        <v>44105.340277777781</v>
      </c>
      <c r="I876" s="578">
        <v>1.63446</v>
      </c>
      <c r="J876" s="546">
        <v>44106.288194444445</v>
      </c>
      <c r="K876" s="578">
        <v>1.63825</v>
      </c>
      <c r="L876" s="578">
        <v>33.099999999998545</v>
      </c>
      <c r="M876" s="578">
        <v>37.899999999999636</v>
      </c>
      <c r="N876" s="578">
        <v>2.95</v>
      </c>
      <c r="O876" s="579">
        <v>1.1631944444452529</v>
      </c>
      <c r="P876" s="548"/>
      <c r="Q876" s="548"/>
      <c r="R876" s="548"/>
    </row>
    <row r="877" spans="1:18" s="578" customFormat="1">
      <c r="A877" s="578">
        <v>876</v>
      </c>
      <c r="B877" s="578" t="s">
        <v>97</v>
      </c>
      <c r="C877" s="578">
        <v>1</v>
      </c>
      <c r="D877" s="578">
        <v>0.01</v>
      </c>
      <c r="E877" s="578">
        <v>0.01</v>
      </c>
      <c r="F877" s="546">
        <v>44106.543055555558</v>
      </c>
      <c r="G877" s="578">
        <v>1.637</v>
      </c>
      <c r="H877" s="546">
        <v>44106.543055555558</v>
      </c>
      <c r="I877" s="578">
        <v>1.637</v>
      </c>
      <c r="J877" s="546">
        <v>44106.665277777778</v>
      </c>
      <c r="K877" s="578">
        <v>1.63486</v>
      </c>
      <c r="L877" s="578">
        <v>0</v>
      </c>
      <c r="M877" s="578">
        <v>21.399999999999636</v>
      </c>
      <c r="N877" s="578">
        <v>1.48</v>
      </c>
      <c r="O877" s="579">
        <v>0.12222222222044365</v>
      </c>
      <c r="P877" s="548"/>
      <c r="Q877" s="548"/>
      <c r="R877" s="548"/>
    </row>
    <row r="878" spans="1:18" s="578" customFormat="1">
      <c r="A878" s="578">
        <v>877</v>
      </c>
      <c r="B878" s="578" t="s">
        <v>97</v>
      </c>
      <c r="C878" s="578">
        <v>7</v>
      </c>
      <c r="D878" s="578">
        <v>0.28000000000000003</v>
      </c>
      <c r="E878" s="578">
        <v>0.45</v>
      </c>
      <c r="F878" s="546">
        <v>44118.708333333336</v>
      </c>
      <c r="G878" s="578">
        <v>1.63672</v>
      </c>
      <c r="H878" s="546">
        <v>44123.879166666666</v>
      </c>
      <c r="I878" s="578">
        <v>1.66621</v>
      </c>
      <c r="J878" s="546">
        <v>44127.026388888888</v>
      </c>
      <c r="K878" s="578">
        <v>1.65774</v>
      </c>
      <c r="L878" s="578">
        <v>294.89999999999964</v>
      </c>
      <c r="M878" s="578">
        <v>84.69999999999709</v>
      </c>
      <c r="N878" s="578">
        <v>123.10000000000002</v>
      </c>
      <c r="O878" s="579">
        <v>6.3180555555518367</v>
      </c>
      <c r="P878" s="548"/>
      <c r="Q878" s="548"/>
      <c r="R878" s="548"/>
    </row>
    <row r="879" spans="1:18" s="578" customFormat="1">
      <c r="A879" s="578">
        <v>878</v>
      </c>
      <c r="B879" s="578" t="s">
        <v>96</v>
      </c>
      <c r="C879" s="578">
        <v>1</v>
      </c>
      <c r="D879" s="578">
        <v>0.01</v>
      </c>
      <c r="E879" s="578">
        <v>0.01</v>
      </c>
      <c r="F879" s="546">
        <v>44123.480555555558</v>
      </c>
      <c r="G879" s="578">
        <v>1.6542399999999999</v>
      </c>
      <c r="H879" s="546">
        <v>44123.480555555558</v>
      </c>
      <c r="I879" s="578">
        <v>1.6542399999999999</v>
      </c>
      <c r="J879" s="546">
        <v>44123.563888888886</v>
      </c>
      <c r="K879" s="578">
        <v>1.65638</v>
      </c>
      <c r="L879" s="578">
        <v>0</v>
      </c>
      <c r="M879" s="578">
        <v>21.400000000001455</v>
      </c>
      <c r="N879" s="578">
        <v>1.48</v>
      </c>
      <c r="O879" s="579">
        <v>8.3333333328482695E-2</v>
      </c>
      <c r="P879" s="548"/>
      <c r="Q879" s="548"/>
      <c r="R879" s="548"/>
    </row>
    <row r="880" spans="1:18" s="578" customFormat="1">
      <c r="A880" s="578">
        <v>879</v>
      </c>
      <c r="B880" s="578" t="s">
        <v>96</v>
      </c>
      <c r="C880" s="578">
        <v>1</v>
      </c>
      <c r="D880" s="578">
        <v>0.01</v>
      </c>
      <c r="E880" s="578">
        <v>0.01</v>
      </c>
      <c r="F880" s="546">
        <v>44131.520833333336</v>
      </c>
      <c r="G880" s="578">
        <v>1.6583600000000001</v>
      </c>
      <c r="H880" s="546">
        <v>44131.520833333336</v>
      </c>
      <c r="I880" s="578">
        <v>1.6583600000000001</v>
      </c>
      <c r="J880" s="546">
        <v>44131.666666666664</v>
      </c>
      <c r="K880" s="578">
        <v>1.6605000000000001</v>
      </c>
      <c r="L880" s="578">
        <v>0</v>
      </c>
      <c r="M880" s="578">
        <v>21.399999999997817</v>
      </c>
      <c r="N880" s="578">
        <v>1.48</v>
      </c>
      <c r="O880" s="579">
        <v>0.14583333332848269</v>
      </c>
      <c r="P880" s="548"/>
      <c r="Q880" s="548"/>
      <c r="R880" s="548"/>
    </row>
    <row r="881" spans="1:18" s="578" customFormat="1">
      <c r="A881" s="578">
        <v>880</v>
      </c>
      <c r="B881" s="578" t="s">
        <v>97</v>
      </c>
      <c r="C881" s="578">
        <v>2</v>
      </c>
      <c r="D881" s="578">
        <v>0.01</v>
      </c>
      <c r="E881" s="578">
        <v>0.02</v>
      </c>
      <c r="F881" s="546">
        <v>44133.417361111111</v>
      </c>
      <c r="G881" s="578">
        <v>1.66205</v>
      </c>
      <c r="H881" s="546">
        <v>44133.517361111109</v>
      </c>
      <c r="I881" s="578">
        <v>1.6653800000000001</v>
      </c>
      <c r="J881" s="546">
        <v>44133.679166666669</v>
      </c>
      <c r="K881" s="578">
        <v>1.6615800000000001</v>
      </c>
      <c r="L881" s="578">
        <v>33.299999999999272</v>
      </c>
      <c r="M881" s="578">
        <v>38</v>
      </c>
      <c r="N881" s="578">
        <v>2.9400000000000004</v>
      </c>
      <c r="O881" s="579">
        <v>0.2618055555576575</v>
      </c>
      <c r="P881" s="548"/>
      <c r="Q881" s="548"/>
      <c r="R881" s="548"/>
    </row>
    <row r="882" spans="1:18" s="578" customFormat="1">
      <c r="A882" s="578">
        <v>881</v>
      </c>
      <c r="B882" s="578" t="s">
        <v>96</v>
      </c>
      <c r="C882" s="578">
        <v>4</v>
      </c>
      <c r="D882" s="578">
        <v>0.02</v>
      </c>
      <c r="E882" s="578">
        <v>0.05</v>
      </c>
      <c r="F882" s="546">
        <v>44133.625694444447</v>
      </c>
      <c r="G882" s="578">
        <v>1.6668400000000001</v>
      </c>
      <c r="H882" s="546">
        <v>44134.625</v>
      </c>
      <c r="I882" s="578">
        <v>1.6550800000000001</v>
      </c>
      <c r="J882" s="546">
        <v>44134.729166666664</v>
      </c>
      <c r="K882" s="578">
        <v>1.66221</v>
      </c>
      <c r="L882" s="578">
        <v>117.60000000000218</v>
      </c>
      <c r="M882" s="578">
        <v>71.299999999999272</v>
      </c>
      <c r="N882" s="578">
        <v>8.1</v>
      </c>
      <c r="O882" s="579">
        <v>1.1034722222175333</v>
      </c>
      <c r="P882" s="548"/>
      <c r="Q882" s="548"/>
      <c r="R882" s="548"/>
    </row>
    <row r="883" spans="1:18" s="578" customFormat="1">
      <c r="A883" s="578">
        <v>882</v>
      </c>
      <c r="B883" s="578" t="s">
        <v>97</v>
      </c>
      <c r="C883" s="578">
        <v>1</v>
      </c>
      <c r="D883" s="578">
        <v>0.01</v>
      </c>
      <c r="E883" s="578">
        <v>0.01</v>
      </c>
      <c r="F883" s="546">
        <v>44140.531944444447</v>
      </c>
      <c r="G883" s="578">
        <v>1.6362300000000001</v>
      </c>
      <c r="H883" s="546">
        <v>44140.531944444447</v>
      </c>
      <c r="I883" s="578">
        <v>1.6362300000000001</v>
      </c>
      <c r="J883" s="546">
        <v>44140.568055555559</v>
      </c>
      <c r="K883" s="578">
        <v>1.63409</v>
      </c>
      <c r="L883" s="578">
        <v>0</v>
      </c>
      <c r="M883" s="578">
        <v>21.400000000001455</v>
      </c>
      <c r="N883" s="578">
        <v>1.48</v>
      </c>
      <c r="O883" s="579">
        <v>3.6111111112404615E-2</v>
      </c>
      <c r="P883" s="548"/>
      <c r="Q883" s="548"/>
      <c r="R883" s="548"/>
    </row>
    <row r="884" spans="1:18" s="578" customFormat="1">
      <c r="A884" s="578">
        <v>883</v>
      </c>
      <c r="B884" s="578" t="s">
        <v>97</v>
      </c>
      <c r="C884" s="578">
        <v>3</v>
      </c>
      <c r="D884" s="578">
        <v>0.01</v>
      </c>
      <c r="E884" s="578">
        <v>0.03</v>
      </c>
      <c r="F884" s="546">
        <v>44141.375694444447</v>
      </c>
      <c r="G884" s="578">
        <v>1.62673</v>
      </c>
      <c r="H884" s="546">
        <v>44141.538888888892</v>
      </c>
      <c r="I884" s="578">
        <v>1.63368</v>
      </c>
      <c r="J884" s="546">
        <v>44144.53125</v>
      </c>
      <c r="K884" s="578">
        <v>1.62792</v>
      </c>
      <c r="L884" s="578">
        <v>69.500000000001819</v>
      </c>
      <c r="M884" s="578">
        <v>57.600000000000364</v>
      </c>
      <c r="N884" s="578">
        <v>4.6400000000000006</v>
      </c>
      <c r="O884" s="579">
        <v>1.1555555555532919</v>
      </c>
      <c r="P884" s="548"/>
      <c r="Q884" s="548"/>
      <c r="R884" s="548"/>
    </row>
    <row r="885" spans="1:18" s="578" customFormat="1">
      <c r="A885" s="578">
        <v>884</v>
      </c>
      <c r="B885" s="578" t="s">
        <v>96</v>
      </c>
      <c r="C885" s="578">
        <v>1</v>
      </c>
      <c r="D885" s="578">
        <v>0.01</v>
      </c>
      <c r="E885" s="578">
        <v>0.01</v>
      </c>
      <c r="F885" s="546">
        <v>44141.417361111111</v>
      </c>
      <c r="G885" s="578">
        <v>1.63182</v>
      </c>
      <c r="H885" s="546">
        <v>44141.417361111111</v>
      </c>
      <c r="I885" s="578">
        <v>1.63182</v>
      </c>
      <c r="J885" s="546">
        <v>44141.540972222225</v>
      </c>
      <c r="K885" s="578">
        <v>1.6339600000000001</v>
      </c>
      <c r="L885" s="578">
        <v>0</v>
      </c>
      <c r="M885" s="578">
        <v>21.399999999999636</v>
      </c>
      <c r="N885" s="578">
        <v>1.48</v>
      </c>
      <c r="O885" s="579">
        <v>0.12361111111385981</v>
      </c>
      <c r="P885" s="548"/>
      <c r="Q885" s="548"/>
      <c r="R885" s="548"/>
    </row>
    <row r="886" spans="1:18" s="578" customFormat="1">
      <c r="A886" s="578">
        <v>885</v>
      </c>
      <c r="B886" s="578" t="s">
        <v>96</v>
      </c>
      <c r="C886" s="578">
        <v>1</v>
      </c>
      <c r="D886" s="578">
        <v>0.01</v>
      </c>
      <c r="E886" s="578">
        <v>0.01</v>
      </c>
      <c r="F886" s="546">
        <v>44146.542361111111</v>
      </c>
      <c r="G886" s="578">
        <v>1.6174599999999999</v>
      </c>
      <c r="H886" s="546">
        <v>44146.542361111111</v>
      </c>
      <c r="I886" s="578">
        <v>1.6174599999999999</v>
      </c>
      <c r="J886" s="546">
        <v>44147.247916666667</v>
      </c>
      <c r="K886" s="578">
        <v>1.6195999999999999</v>
      </c>
      <c r="L886" s="578">
        <v>0</v>
      </c>
      <c r="M886" s="578">
        <v>21.400000000001455</v>
      </c>
      <c r="N886" s="578">
        <v>1.48</v>
      </c>
      <c r="O886" s="579">
        <v>0.70555555555620231</v>
      </c>
      <c r="P886" s="548"/>
      <c r="Q886" s="548"/>
      <c r="R886" s="548"/>
    </row>
    <row r="887" spans="1:18" s="578" customFormat="1">
      <c r="A887" s="578">
        <v>886</v>
      </c>
      <c r="B887" s="578" t="s">
        <v>96</v>
      </c>
      <c r="C887" s="578">
        <v>1</v>
      </c>
      <c r="D887" s="578">
        <v>0.01</v>
      </c>
      <c r="E887" s="578">
        <v>0.01</v>
      </c>
      <c r="F887" s="546">
        <v>44147.365972222222</v>
      </c>
      <c r="G887" s="578">
        <v>1.62239</v>
      </c>
      <c r="H887" s="546">
        <v>44147.365972222222</v>
      </c>
      <c r="I887" s="578">
        <v>1.62239</v>
      </c>
      <c r="J887" s="546">
        <v>44147.392361111109</v>
      </c>
      <c r="K887" s="578">
        <v>1.62453</v>
      </c>
      <c r="L887" s="578">
        <v>0</v>
      </c>
      <c r="M887" s="578">
        <v>21.400000000001455</v>
      </c>
      <c r="N887" s="578">
        <v>1.48</v>
      </c>
      <c r="O887" s="579">
        <v>2.6388888887595385E-2</v>
      </c>
      <c r="P887" s="548"/>
      <c r="Q887" s="548"/>
      <c r="R887" s="548"/>
    </row>
    <row r="888" spans="1:18" s="578" customFormat="1">
      <c r="A888" s="578">
        <v>887</v>
      </c>
      <c r="B888" s="578" t="s">
        <v>96</v>
      </c>
      <c r="C888" s="578">
        <v>5</v>
      </c>
      <c r="D888" s="578">
        <v>0.04</v>
      </c>
      <c r="E888" s="578">
        <v>0.09</v>
      </c>
      <c r="F888" s="546">
        <v>44148.677083333336</v>
      </c>
      <c r="G888" s="578">
        <v>1.63279</v>
      </c>
      <c r="H888" s="546">
        <v>44151.714583333334</v>
      </c>
      <c r="I888" s="578">
        <v>1.617</v>
      </c>
      <c r="J888" s="546">
        <v>44152.605555555558</v>
      </c>
      <c r="K888" s="578">
        <v>1.6250599999999999</v>
      </c>
      <c r="L888" s="578">
        <v>157.89999999999964</v>
      </c>
      <c r="M888" s="578">
        <v>80.600000000000364</v>
      </c>
      <c r="N888" s="578">
        <v>17.950000000000003</v>
      </c>
      <c r="O888" s="579">
        <v>1.9284722222218988</v>
      </c>
      <c r="P888" s="548"/>
      <c r="Q888" s="548"/>
      <c r="R888" s="548"/>
    </row>
    <row r="889" spans="1:18" s="578" customFormat="1">
      <c r="F889" s="546"/>
      <c r="H889" s="546"/>
      <c r="J889" s="546"/>
      <c r="O889" s="579"/>
    </row>
    <row r="890" spans="1:18" s="578" customFormat="1">
      <c r="F890" s="546"/>
      <c r="H890" s="546"/>
      <c r="J890" s="546"/>
      <c r="O890" s="579"/>
    </row>
    <row r="891" spans="1:18" s="578" customFormat="1">
      <c r="F891" s="546"/>
      <c r="H891" s="546"/>
      <c r="J891" s="546"/>
      <c r="O891" s="579"/>
    </row>
    <row r="892" spans="1:18" s="578" customFormat="1">
      <c r="F892" s="546"/>
      <c r="H892" s="546"/>
      <c r="J892" s="546"/>
      <c r="O892" s="579"/>
    </row>
    <row r="893" spans="1:18" s="578" customFormat="1">
      <c r="F893" s="546"/>
      <c r="H893" s="546"/>
      <c r="J893" s="546"/>
      <c r="O893" s="579"/>
    </row>
    <row r="894" spans="1:18" s="578" customFormat="1">
      <c r="F894" s="546"/>
      <c r="H894" s="546"/>
      <c r="J894" s="546"/>
      <c r="O894" s="579"/>
    </row>
    <row r="895" spans="1:18" s="578" customFormat="1">
      <c r="F895" s="546"/>
      <c r="H895" s="546"/>
      <c r="J895" s="546"/>
      <c r="O895" s="579"/>
    </row>
    <row r="896" spans="1:18" s="578" customFormat="1">
      <c r="F896" s="546"/>
      <c r="H896" s="546"/>
      <c r="J896" s="546"/>
      <c r="O896" s="579"/>
    </row>
  </sheetData>
  <autoFilter ref="A1:O891">
    <filterColumn colId="2"/>
  </autoFilter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49" customWidth="1"/>
    <col min="2" max="2" width="48" style="549" customWidth="1"/>
    <col min="3" max="3" width="8.140625" style="549" customWidth="1"/>
    <col min="4" max="4" width="6.140625" style="549" customWidth="1"/>
    <col min="5" max="5" width="6.42578125" style="549" customWidth="1"/>
    <col min="6" max="6" width="7.28515625" style="549" customWidth="1"/>
    <col min="7" max="7" width="5.85546875" style="549" customWidth="1"/>
    <col min="8" max="8" width="6.140625" style="549" customWidth="1"/>
    <col min="9" max="9" width="6.5703125" style="549" customWidth="1"/>
    <col min="10" max="10" width="6.7109375" style="549" customWidth="1"/>
    <col min="11" max="11" width="6.42578125" style="549" customWidth="1"/>
    <col min="12" max="12" width="7.7109375" style="549" customWidth="1"/>
    <col min="13" max="13" width="6.5703125" style="549" customWidth="1"/>
    <col min="14" max="14" width="5.85546875" style="549" customWidth="1"/>
    <col min="15" max="15" width="6.5703125" style="549" customWidth="1"/>
    <col min="16" max="16" width="8.140625" style="549" customWidth="1"/>
    <col min="17" max="17" width="7.5703125" style="549" customWidth="1"/>
    <col min="18" max="18" width="29.42578125" style="549" customWidth="1"/>
    <col min="19" max="19" width="8" style="549" customWidth="1"/>
    <col min="20" max="20" width="11.5703125" style="549" customWidth="1"/>
    <col min="21" max="21" width="11" style="549" customWidth="1"/>
    <col min="22" max="22" width="12.85546875" style="549" customWidth="1"/>
    <col min="23" max="23" width="9.5703125" style="549" customWidth="1"/>
    <col min="24" max="24" width="10" style="549" customWidth="1"/>
    <col min="25" max="25" width="10.28515625" style="550" customWidth="1"/>
    <col min="26" max="26" width="21.5703125" style="550" customWidth="1"/>
    <col min="27" max="27" width="19.28515625" style="550" customWidth="1"/>
    <col min="28" max="28" width="25.7109375" style="551" customWidth="1"/>
    <col min="29" max="29" width="25.28515625" style="549" customWidth="1"/>
    <col min="30" max="30" width="18.140625" style="543" customWidth="1"/>
    <col min="31" max="16384" width="9.140625" style="543"/>
  </cols>
  <sheetData>
    <row r="1" spans="1:30" ht="15.75" customHeight="1"/>
    <row r="2" spans="1:30" ht="15" customHeight="1"/>
    <row r="3" spans="1:30" ht="16.5" customHeight="1"/>
    <row r="4" spans="1:30" ht="15" customHeight="1">
      <c r="A4" s="672" t="s">
        <v>252</v>
      </c>
      <c r="B4" s="673" t="s">
        <v>253</v>
      </c>
      <c r="C4" s="681" t="s">
        <v>254</v>
      </c>
      <c r="D4" s="673" t="s">
        <v>255</v>
      </c>
      <c r="E4" s="673"/>
      <c r="F4" s="673"/>
      <c r="G4" s="673"/>
      <c r="H4" s="673"/>
      <c r="I4" s="673"/>
      <c r="J4" s="673"/>
      <c r="K4" s="673" t="s">
        <v>256</v>
      </c>
      <c r="L4" s="673"/>
      <c r="M4" s="673"/>
      <c r="N4" s="673"/>
      <c r="O4" s="673"/>
      <c r="P4" s="673"/>
      <c r="Q4" s="673"/>
      <c r="R4" s="673" t="s">
        <v>257</v>
      </c>
      <c r="S4" s="673"/>
      <c r="T4" s="673"/>
      <c r="U4" s="673"/>
      <c r="V4" s="673"/>
      <c r="W4" s="673"/>
      <c r="X4" s="673"/>
      <c r="Y4" s="673"/>
      <c r="Z4" s="673"/>
      <c r="AA4" s="673"/>
      <c r="AB4" s="673"/>
      <c r="AC4" s="672" t="s">
        <v>258</v>
      </c>
      <c r="AD4" s="672"/>
    </row>
    <row r="5" spans="1:30" ht="26.25" customHeight="1">
      <c r="A5" s="672"/>
      <c r="B5" s="673"/>
      <c r="C5" s="681"/>
      <c r="D5" s="673" t="s">
        <v>259</v>
      </c>
      <c r="E5" s="673" t="s">
        <v>260</v>
      </c>
      <c r="F5" s="673" t="s">
        <v>261</v>
      </c>
      <c r="G5" s="673" t="s">
        <v>1</v>
      </c>
      <c r="H5" s="673" t="s">
        <v>262</v>
      </c>
      <c r="I5" s="673" t="s">
        <v>263</v>
      </c>
      <c r="J5" s="673" t="s">
        <v>264</v>
      </c>
      <c r="K5" s="673" t="s">
        <v>259</v>
      </c>
      <c r="L5" s="673" t="s">
        <v>260</v>
      </c>
      <c r="M5" s="673" t="s">
        <v>261</v>
      </c>
      <c r="N5" s="673" t="s">
        <v>1</v>
      </c>
      <c r="O5" s="673" t="s">
        <v>262</v>
      </c>
      <c r="P5" s="673" t="s">
        <v>263</v>
      </c>
      <c r="Q5" s="673" t="s">
        <v>264</v>
      </c>
      <c r="R5" s="673" t="s">
        <v>265</v>
      </c>
      <c r="S5" s="673" t="s">
        <v>27</v>
      </c>
      <c r="T5" s="673" t="s">
        <v>241</v>
      </c>
      <c r="U5" s="685" t="s">
        <v>266</v>
      </c>
      <c r="V5" s="686"/>
      <c r="W5" s="673" t="s">
        <v>242</v>
      </c>
      <c r="X5" s="673" t="s">
        <v>251</v>
      </c>
      <c r="Y5" s="673"/>
      <c r="Z5" s="688" t="s">
        <v>267</v>
      </c>
      <c r="AA5" s="688" t="s">
        <v>268</v>
      </c>
      <c r="AB5" s="683" t="s">
        <v>269</v>
      </c>
      <c r="AC5" s="676" t="s">
        <v>270</v>
      </c>
      <c r="AD5" s="678" t="s">
        <v>271</v>
      </c>
    </row>
    <row r="6" spans="1:30" s="545" customFormat="1" ht="36.75" customHeight="1">
      <c r="A6" s="675"/>
      <c r="B6" s="675"/>
      <c r="C6" s="682"/>
      <c r="D6" s="680"/>
      <c r="E6" s="680"/>
      <c r="F6" s="680"/>
      <c r="G6" s="680"/>
      <c r="H6" s="680"/>
      <c r="I6" s="680"/>
      <c r="J6" s="680"/>
      <c r="K6" s="674"/>
      <c r="L6" s="674"/>
      <c r="M6" s="674"/>
      <c r="N6" s="674"/>
      <c r="O6" s="674"/>
      <c r="P6" s="674"/>
      <c r="Q6" s="674"/>
      <c r="R6" s="675"/>
      <c r="S6" s="687"/>
      <c r="T6" s="687"/>
      <c r="U6" s="557" t="s">
        <v>1909</v>
      </c>
      <c r="V6" s="557" t="s">
        <v>1907</v>
      </c>
      <c r="W6" s="687"/>
      <c r="X6" s="553" t="s">
        <v>78</v>
      </c>
      <c r="Y6" s="558" t="s">
        <v>1908</v>
      </c>
      <c r="Z6" s="689"/>
      <c r="AA6" s="689"/>
      <c r="AB6" s="684"/>
      <c r="AC6" s="677"/>
      <c r="AD6" s="679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H20" activePane="bottomRight" state="frozen"/>
      <selection pane="topRight" activeCell="B1" sqref="B1"/>
      <selection pane="bottomLeft" activeCell="A20" sqref="A20"/>
      <selection pane="bottomRight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5703125" style="386" bestFit="1" customWidth="1"/>
    <col min="46" max="46" width="8.28515625" style="386" customWidth="1"/>
    <col min="47" max="47" width="11.5703125" style="386" bestFit="1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20</v>
      </c>
      <c r="D2" s="83"/>
      <c r="E2" s="96" t="s">
        <v>12</v>
      </c>
      <c r="F2" s="241" t="str">
        <f>IF(G$2&lt;2,"д.б. &gt;1","")</f>
        <v/>
      </c>
      <c r="G2" s="144">
        <v>33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68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2013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2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7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714" t="s">
        <v>2277</v>
      </c>
      <c r="AO4" s="714"/>
      <c r="AP4" s="714"/>
      <c r="AQ4" s="714"/>
      <c r="AR4" s="714"/>
      <c r="AS4" s="714"/>
      <c r="AT4" s="714"/>
      <c r="AU4" s="714"/>
      <c r="AV4" s="714"/>
      <c r="AW4" s="714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714"/>
      <c r="AO5" s="714"/>
      <c r="AP5" s="714"/>
      <c r="AQ5" s="714"/>
      <c r="AR5" s="714"/>
      <c r="AS5" s="714"/>
      <c r="AT5" s="714"/>
      <c r="AU5" s="714"/>
      <c r="AV5" s="714"/>
      <c r="AW5" s="714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700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3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7</v>
      </c>
      <c r="L6" s="135"/>
      <c r="M6" s="136" t="s">
        <v>36</v>
      </c>
      <c r="N6" s="136"/>
      <c r="O6" s="152">
        <v>10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700"/>
    </row>
    <row r="7" spans="1:67" ht="15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3</v>
      </c>
      <c r="H7" s="94"/>
      <c r="I7" s="249" t="s">
        <v>3</v>
      </c>
      <c r="J7" s="242" t="str">
        <f>IF(AND(K$6=0,K$7&lt;&gt;0),"д.б. =0","")</f>
        <v/>
      </c>
      <c r="K7" s="143">
        <v>1.5</v>
      </c>
      <c r="L7" s="135"/>
      <c r="M7" s="136" t="s">
        <v>35</v>
      </c>
      <c r="N7" s="136"/>
      <c r="O7" s="153">
        <v>233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2014</v>
      </c>
      <c r="AO7" s="438"/>
      <c r="AP7" s="438"/>
      <c r="AQ7" s="437" t="s">
        <v>2273</v>
      </c>
      <c r="AR7" s="437"/>
      <c r="AS7" s="556">
        <v>42019</v>
      </c>
      <c r="AT7" s="554" t="s">
        <v>2015</v>
      </c>
      <c r="AU7" s="555">
        <v>44161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5</v>
      </c>
      <c r="D9" s="284"/>
      <c r="E9" s="281" t="s">
        <v>15</v>
      </c>
      <c r="F9" s="429" t="str">
        <f>IF(OR(G$9=1,G$9=2,G$9=3,G$9&lt;0),"д.б=0 или &gt;3","")</f>
        <v/>
      </c>
      <c r="G9" s="282">
        <v>5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241</v>
      </c>
      <c r="AO9" s="438"/>
      <c r="AP9" s="438"/>
      <c r="AQ9" s="441"/>
      <c r="AR9" s="438"/>
      <c r="AS9" s="592">
        <v>810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5</v>
      </c>
      <c r="D10" s="290"/>
      <c r="E10" s="428" t="s">
        <v>16</v>
      </c>
      <c r="F10" s="309" t="str">
        <f>IF(AND(G$9=0,G$10&lt;&gt;0),"д.б. =0","")</f>
        <v/>
      </c>
      <c r="G10" s="283">
        <v>8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594" t="str">
        <f>IF(OR(O10&lt;0,O10=0),"Д.Б. &gt;0"," ")</f>
        <v xml:space="preserve"> </v>
      </c>
      <c r="O10" s="294">
        <v>810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592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2016</v>
      </c>
      <c r="AO11" s="438"/>
      <c r="AP11" s="438"/>
      <c r="AQ11" s="441"/>
      <c r="AR11" s="438"/>
      <c r="AS11" s="592">
        <v>5070.78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592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251</v>
      </c>
      <c r="AO13" s="438"/>
      <c r="AP13" s="438"/>
      <c r="AQ13" s="577"/>
      <c r="AR13" s="577"/>
      <c r="AS13" s="592">
        <v>710.93</v>
      </c>
      <c r="AT13" s="591">
        <v>0.1244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68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7</v>
      </c>
      <c r="L15" s="239"/>
      <c r="M15" s="697" t="s">
        <v>2278</v>
      </c>
      <c r="N15" s="697"/>
      <c r="O15" s="697"/>
      <c r="P15" s="697"/>
      <c r="Q15" s="697"/>
      <c r="R15" s="697"/>
      <c r="S15" s="697"/>
      <c r="T15" s="697"/>
      <c r="U15" s="697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2017</v>
      </c>
      <c r="AO15" s="438"/>
      <c r="AP15" s="438"/>
      <c r="AR15" s="438"/>
      <c r="AS15" s="595">
        <v>8.8923611111111092E-2</v>
      </c>
      <c r="AT15" s="590" t="s">
        <v>2018</v>
      </c>
      <c r="AU15" s="596">
        <v>1.0610546139359698</v>
      </c>
      <c r="AV15" s="577" t="s">
        <v>2019</v>
      </c>
      <c r="AW15" s="597">
        <v>1.2089154168316649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01" t="s">
        <v>161</v>
      </c>
      <c r="B16" s="602"/>
      <c r="C16" s="603">
        <v>7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97"/>
      <c r="N16" s="697"/>
      <c r="O16" s="697"/>
      <c r="P16" s="697"/>
      <c r="Q16" s="697"/>
      <c r="R16" s="697"/>
      <c r="S16" s="697"/>
      <c r="T16" s="697"/>
      <c r="U16" s="697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707" t="s">
        <v>88</v>
      </c>
      <c r="N18" s="708"/>
      <c r="O18" s="133" t="s">
        <v>26</v>
      </c>
      <c r="P18" s="709" t="s">
        <v>80</v>
      </c>
      <c r="Q18" s="710"/>
      <c r="R18" s="705" t="s">
        <v>31</v>
      </c>
      <c r="S18" s="706"/>
      <c r="T18" s="701" t="s">
        <v>34</v>
      </c>
      <c r="U18" s="702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703" t="s">
        <v>47</v>
      </c>
      <c r="AC18" s="704"/>
      <c r="AD18" s="418" t="s">
        <v>48</v>
      </c>
      <c r="AE18" s="379"/>
      <c r="AF18" s="335" t="s">
        <v>41</v>
      </c>
      <c r="AG18" s="584" t="s">
        <v>1932</v>
      </c>
      <c r="AH18" s="385"/>
      <c r="AI18" s="444" t="s">
        <v>48</v>
      </c>
      <c r="AJ18" s="711" t="s">
        <v>98</v>
      </c>
      <c r="AK18" s="712"/>
      <c r="AL18" s="713"/>
      <c r="AM18" s="711" t="s">
        <v>248</v>
      </c>
      <c r="AN18" s="712"/>
      <c r="AO18" s="713"/>
      <c r="AP18" s="711" t="s">
        <v>243</v>
      </c>
      <c r="AQ18" s="712"/>
      <c r="AR18" s="713"/>
      <c r="AS18" s="711" t="s">
        <v>249</v>
      </c>
      <c r="AT18" s="712"/>
      <c r="AU18" s="713"/>
      <c r="AV18" s="711" t="s">
        <v>99</v>
      </c>
      <c r="AW18" s="712"/>
      <c r="AX18" s="713"/>
      <c r="AY18" s="711" t="s">
        <v>244</v>
      </c>
      <c r="AZ18" s="713"/>
      <c r="BA18" s="711" t="s">
        <v>245</v>
      </c>
      <c r="BB18" s="712"/>
      <c r="BC18" s="713"/>
      <c r="BD18" s="711" t="s">
        <v>246</v>
      </c>
      <c r="BE18" s="713"/>
      <c r="BF18" s="711" t="s">
        <v>247</v>
      </c>
      <c r="BG18" s="712"/>
      <c r="BH18" s="713"/>
      <c r="BI18" s="711" t="s">
        <v>1935</v>
      </c>
      <c r="BJ18" s="713"/>
      <c r="BK18" s="711" t="s">
        <v>100</v>
      </c>
      <c r="BL18" s="712"/>
      <c r="BM18" s="713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20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1.3</v>
      </c>
      <c r="N20" s="306">
        <f t="shared" ref="N20:N39" si="2">IF($O$10&gt;0,M20/$O$10,0)</f>
        <v>1.6049382716049384E-3</v>
      </c>
      <c r="O20" s="159">
        <f t="shared" ref="O20:O39" si="3">ROUND(ROUND(K20,2)*$O$4,2)</f>
        <v>7.0000000000000007E-2</v>
      </c>
      <c r="P20" s="207">
        <f>ROUND(J20*$O$6,2)</f>
        <v>0.1</v>
      </c>
      <c r="Q20" s="220">
        <f t="shared" ref="Q20:Q39" si="4">P20/$O$10</f>
        <v>1.2345679012345679E-4</v>
      </c>
      <c r="R20" s="119">
        <f>ROUND(P20/O20,0)</f>
        <v>1</v>
      </c>
      <c r="S20" s="120">
        <v>0</v>
      </c>
      <c r="T20" s="126">
        <f>R20+C20</f>
        <v>21</v>
      </c>
      <c r="U20" s="127">
        <v>0</v>
      </c>
      <c r="V20" s="377"/>
      <c r="W20" s="342">
        <f t="shared" ref="W20:W39" si="5">ROUND(K20*$O$7,2)</f>
        <v>2.33</v>
      </c>
      <c r="X20" s="343">
        <f>ROUND(P20+W20,2)</f>
        <v>2.4300000000000002</v>
      </c>
      <c r="Y20" s="346"/>
      <c r="Z20" s="347">
        <f t="shared" ref="Z20:Z39" si="6">IF($O$10&gt;0,ROUND($O$10-X20,2),0)</f>
        <v>807.57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11566.671428571428</v>
      </c>
      <c r="AC20" s="350">
        <f t="shared" ref="AC20:AC39" si="9">IF(AB20&gt;0,AB20+G20,0)</f>
        <v>11566.671428571428</v>
      </c>
      <c r="AD20" s="412">
        <v>1</v>
      </c>
      <c r="AE20" s="380"/>
      <c r="AF20" s="344">
        <f t="shared" ref="AF20:AF39" si="10">IF(P20&gt;0,ROUND(W20/P20,2),0)</f>
        <v>23.3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263</v>
      </c>
      <c r="AK20" s="450">
        <f>COUNTIFS('Данные из терминала'!C:C,AI20,'Данные из терминала'!B:B,"buy")</f>
        <v>280</v>
      </c>
      <c r="AL20" s="451">
        <f>COUNTIFS('Данные из терминала'!C:C,AI20)</f>
        <v>543</v>
      </c>
      <c r="AM20" s="452">
        <f>SUMIFS('Данные из терминала'!E:E,'Данные из терминала'!C:C,AI20,'Данные из терминала'!B:B,"sell")</f>
        <v>2.6299999999999879</v>
      </c>
      <c r="AN20" s="453">
        <f>SUMIFS('Данные из терминала'!E:E,'Данные из терминала'!C:C,AI20,'Данные из терминала'!B:B,"buy")</f>
        <v>2.7999999999999843</v>
      </c>
      <c r="AO20" s="454">
        <f>SUMIFS('Данные из терминала'!E:E,'Данные из терминала'!C:C,AI20)</f>
        <v>5.4299999999999287</v>
      </c>
      <c r="AP20" s="449">
        <f>SUMIFS('Данные из терминала'!N:N,'Данные из терминала'!C:C,AI20,'Данные из терминала'!B:B,"sell")</f>
        <v>389.24000000000086</v>
      </c>
      <c r="AQ20" s="450">
        <f>SUMIFS('Данные из терминала'!N:N,'Данные из терминала'!C:C,AI20,'Данные из терминала'!B:B,"buy")</f>
        <v>414.3700000000012</v>
      </c>
      <c r="AR20" s="451">
        <f>SUMIFS('Данные из терминала'!N:N,'Данные из терминала'!C:C,AI20)</f>
        <v>803.61000000000593</v>
      </c>
      <c r="AS20" s="452">
        <f>ROUND(IF(AJ20&gt;0,AVERAGEIFS('Данные из терминала'!N:N,'Данные из терминала'!C:C,AI20,'Данные из терминала'!B:B,"sell"),0),2)</f>
        <v>1.48</v>
      </c>
      <c r="AT20" s="453">
        <f>ROUND(IF(AK20&gt;0,AVERAGEIFS('Данные из терминала'!N:N,'Данные из терминала'!C:C,AI20,'Данные из терминала'!B:B,"buy"),0),2)</f>
        <v>1.48</v>
      </c>
      <c r="AU20" s="454">
        <f>ROUND(IF(AL20&gt;0,AVERAGEIFS('Данные из терминала'!N:N,'Данные из терминала'!C:C,AI20),0),2)</f>
        <v>1.48</v>
      </c>
      <c r="AV20" s="455">
        <f>IF(AJ20&gt;0,AP20/$AR$42,0)</f>
        <v>7.6761366101467707E-2</v>
      </c>
      <c r="AW20" s="456">
        <f>IF(AK20&gt;0,AQ20/$AR$42,0)</f>
        <v>8.1717211158835665E-2</v>
      </c>
      <c r="AX20" s="457">
        <f>IF(AL20&gt;0,AR20/$AR$42,0)</f>
        <v>0.15847857726030412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21.400000000001455</v>
      </c>
      <c r="BE20" s="451">
        <f>IF(AK20&gt;0,VLOOKUP(AI20,Сводная!A:C,  MATCH("buy",Сводная!$A$2:$G$2,0)+1,0),0)</f>
        <v>21.400000000001455</v>
      </c>
      <c r="BF20" s="449">
        <f>ROUND(IF(AJ20&gt;0,AVERAGEIFS('Данные из терминала'!M:M,'Данные из терминала'!C:C,AI20,'Данные из терминала'!B:B,"sell"),0),1)</f>
        <v>21.4</v>
      </c>
      <c r="BG20" s="450">
        <f>ROUND(IF(AK20&gt;0,AVERAGEIFS('Данные из терминала'!M:M,'Данные из терминала'!C:C,AI20,'Данные из терминала'!B:B,"buy"),0),1)</f>
        <v>21.4</v>
      </c>
      <c r="BH20" s="451">
        <f>ROUND(IF(AL20&gt;0,AVERAGEIFS('Данные из терминала'!M:M,'Данные из терминала'!C:C,AI20),0),1)</f>
        <v>21.4</v>
      </c>
      <c r="BI20" s="458">
        <f>IF(AJ20&gt;0,VLOOKUP(AI20,Сводная!A:G,  MATCH("sell",Сводная!$A$2:$G$2,0)+2,0),0)</f>
        <v>0.49583333333333335</v>
      </c>
      <c r="BJ20" s="459">
        <f>IF(AK20&gt;0,VLOOKUP(AI20,Сводная!A:D,  MATCH("buy",Сводная!$A$2:$G$2,0)+2,0),0)</f>
        <v>0.75486111111111109</v>
      </c>
      <c r="BK20" s="458">
        <f>IF(AJ20&gt;0,AVERAGEIFS('Данные из терминала'!O:O,'Данные из терминала'!C:C,AI20,'Данные из терминала'!B:B,"sell"),0)</f>
        <v>6.8990283058716129E-2</v>
      </c>
      <c r="BL20" s="630">
        <f>IF(AK20&gt;0,AVERAGEIFS('Данные из терминала'!O:O,'Данные из терминала'!C:C,AI20,'Данные из терминала'!B:B,"buy"),0)</f>
        <v>8.3903769841682727E-2</v>
      </c>
      <c r="BM20" s="459">
        <f>IF(AL20&gt;0,AVERAGEIFS('Данные из терминала'!O:O,'Данные из терминала'!C:C,AI20),0)</f>
        <v>7.6680478821571835E-2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33</v>
      </c>
      <c r="G21" s="100">
        <f t="shared" ref="G21:G39" si="15">G20+F21</f>
        <v>33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2.6</v>
      </c>
      <c r="N21" s="306">
        <f t="shared" si="2"/>
        <v>3.2098765432098768E-3</v>
      </c>
      <c r="O21" s="159">
        <f t="shared" si="3"/>
        <v>0.14000000000000001</v>
      </c>
      <c r="P21" s="207">
        <f t="shared" ref="P21:P39" si="17">ROUND((ROUND(K20,2)*(G21-G20)*$O$4+P20+J21*$O$6),2)</f>
        <v>2.5099999999999998</v>
      </c>
      <c r="Q21" s="220">
        <f t="shared" si="4"/>
        <v>3.098765432098765E-3</v>
      </c>
      <c r="R21" s="119">
        <f>ROUND(P21/O21,0)</f>
        <v>18</v>
      </c>
      <c r="S21" s="120">
        <f>ROUND(R21/G21,2)</f>
        <v>0.55000000000000004</v>
      </c>
      <c r="T21" s="126">
        <f t="shared" ref="T21:T39" si="18">R21+C21</f>
        <v>38</v>
      </c>
      <c r="U21" s="127">
        <f>ROUND(T21/G21,2)</f>
        <v>1.1499999999999999</v>
      </c>
      <c r="V21" s="377"/>
      <c r="W21" s="342">
        <f t="shared" si="5"/>
        <v>4.66</v>
      </c>
      <c r="X21" s="343">
        <f t="shared" ref="X21:X39" si="19">ROUND(P21+W21,2)</f>
        <v>7.17</v>
      </c>
      <c r="Y21" s="346"/>
      <c r="Z21" s="347">
        <f t="shared" si="6"/>
        <v>802.83</v>
      </c>
      <c r="AA21" s="348">
        <f t="shared" si="7"/>
        <v>0.01</v>
      </c>
      <c r="AB21" s="349">
        <f t="shared" si="8"/>
        <v>5764.4571428571426</v>
      </c>
      <c r="AC21" s="350">
        <f t="shared" si="9"/>
        <v>5797.4571428571426</v>
      </c>
      <c r="AD21" s="412">
        <v>2</v>
      </c>
      <c r="AE21" s="380"/>
      <c r="AF21" s="344">
        <f t="shared" si="10"/>
        <v>1.86</v>
      </c>
      <c r="AG21" s="345">
        <f t="shared" si="11"/>
        <v>0.01</v>
      </c>
      <c r="AH21" s="385"/>
      <c r="AI21" s="422">
        <v>2</v>
      </c>
      <c r="AJ21" s="460">
        <f>COUNTIFS('Данные из терминала'!C:C,AI21,'Данные из терминала'!B:B,"sell")</f>
        <v>92</v>
      </c>
      <c r="AK21" s="461">
        <f>COUNTIFS('Данные из терминала'!C:C,AI21,'Данные из терминала'!B:B,"buy")</f>
        <v>93</v>
      </c>
      <c r="AL21" s="462">
        <f>COUNTIFS('Данные из терминала'!C:C,AI21)</f>
        <v>185</v>
      </c>
      <c r="AM21" s="463">
        <f>SUMIFS('Данные из терминала'!E:E,'Данные из терминала'!C:C,AI21,'Данные из терминала'!B:B,"sell")</f>
        <v>1.8400000000000012</v>
      </c>
      <c r="AN21" s="464">
        <f>SUMIFS('Данные из терминала'!E:E,'Данные из терминала'!C:C,AI21,'Данные из терминала'!B:B,"buy")</f>
        <v>1.8600000000000012</v>
      </c>
      <c r="AO21" s="465">
        <f>SUMIFS('Данные из терминала'!E:E,'Данные из терминала'!C:C,AI21)</f>
        <v>3.7000000000000028</v>
      </c>
      <c r="AP21" s="460">
        <f>SUMIFS('Данные из терминала'!N:N,'Данные из терминала'!C:C,AI21,'Данные из терминала'!B:B,"sell")</f>
        <v>272.00999999999976</v>
      </c>
      <c r="AQ21" s="461">
        <f>SUMIFS('Данные из терминала'!N:N,'Данные из терминала'!C:C,AI21,'Данные из терминала'!B:B,"buy")</f>
        <v>274.93999999999994</v>
      </c>
      <c r="AR21" s="462">
        <f>SUMIFS('Данные из терминала'!N:N,'Данные из терминала'!C:C,AI21)</f>
        <v>546.94999999999982</v>
      </c>
      <c r="AS21" s="463">
        <f>ROUND(IF(AJ21&gt;0,AVERAGEIFS('Данные из терминала'!N:N,'Данные из терминала'!C:C,AI21,'Данные из терминала'!B:B,"sell"),0),2)</f>
        <v>2.96</v>
      </c>
      <c r="AT21" s="464">
        <f>ROUND(IF(AK21&gt;0,AVERAGEIFS('Данные из терминала'!N:N,'Данные из терминала'!C:C,AI21,'Данные из терминала'!B:B,"buy"),0),2)</f>
        <v>2.96</v>
      </c>
      <c r="AU21" s="465">
        <f>ROUND(IF(AL21&gt;0,AVERAGEIFS('Данные из терминала'!N:N,'Данные из терминала'!C:C,AI21),0),2)</f>
        <v>2.96</v>
      </c>
      <c r="AV21" s="466">
        <f t="shared" ref="AV21:AV39" si="20">IF(AJ21&gt;0,AP21/$AR$42,0)</f>
        <v>5.364263486090886E-2</v>
      </c>
      <c r="AW21" s="467">
        <f t="shared" ref="AW21:AW39" si="21">IF(AK21&gt;0,AQ21/$AR$42,0)</f>
        <v>5.4220455235683584E-2</v>
      </c>
      <c r="AX21" s="468">
        <f t="shared" ref="AX21:AX39" si="22">IF(AL21&gt;0,AR21/$AR$42,0)</f>
        <v>0.10786309009659246</v>
      </c>
      <c r="AY21" s="449">
        <f>IF(AJ21&gt;0,VLOOKUP(AI21,Сводная!A:E,  MATCH("sell",Сводная!$A$2:$G$2,0)+0,0),0)</f>
        <v>196.80000000000109</v>
      </c>
      <c r="AZ21" s="451">
        <f>IF(AK21&gt;0,VLOOKUP(AI21,Сводная!A:B,  MATCH("buy",Сводная!$A$2:$G$2,0)+0,0),0)</f>
        <v>221.80000000000109</v>
      </c>
      <c r="BA21" s="460">
        <f>ROUND(IF(AJ21&gt;0,AVERAGEIFS('Данные из терминала'!L:L,'Данные из терминала'!C:C,AI21,'Данные из терминала'!B:B,"sell"),0),1)</f>
        <v>41.2</v>
      </c>
      <c r="BB21" s="461">
        <f>ROUND(IF(AK21&gt;0,AVERAGEIFS('Данные из терминала'!L:L,'Данные из терминала'!C:C,AI21,'Данные из терминала'!B:B,"buy"),0),1)</f>
        <v>39.5</v>
      </c>
      <c r="BC21" s="462">
        <f>ROUND(IF(AL21&gt;0,AVERAGEIFS('Данные из терминала'!L:L,'Данные из терминала'!C:C,AI21),0),1)</f>
        <v>40.299999999999997</v>
      </c>
      <c r="BD21" s="449">
        <f>IF(AJ21&gt;0,VLOOKUP(AI21,Сводная!A:F,  MATCH("sell",Сводная!$A$2:$G$2,0)+1,0),0)</f>
        <v>119.80000000000109</v>
      </c>
      <c r="BE21" s="451">
        <f>IF(AK21&gt;0,VLOOKUP(AI21,Сводная!A:C,  MATCH("buy",Сводная!$A$2:$G$2,0)+1,0),0)</f>
        <v>132.30000000000109</v>
      </c>
      <c r="BF21" s="460">
        <f>ROUND(IF(AJ21&gt;0,AVERAGEIFS('Данные из терминала'!M:M,'Данные из терминала'!C:C,AI21,'Данные из терминала'!B:B,"sell"),0),1)</f>
        <v>42</v>
      </c>
      <c r="BG21" s="461">
        <f>ROUND(IF(AK21&gt;0,AVERAGEIFS('Данные из терминала'!M:M,'Данные из терминала'!C:C,AI21,'Данные из терминала'!B:B,"buy"),0),1)</f>
        <v>41.1</v>
      </c>
      <c r="BH21" s="462">
        <f>ROUND(IF(AL21&gt;0,AVERAGEIFS('Данные из терминала'!M:M,'Данные из терминала'!C:C,AI21),0),1)</f>
        <v>41.5</v>
      </c>
      <c r="BI21" s="458">
        <f>IF(AJ21&gt;0,VLOOKUP(AI21,Сводная!A:G,  MATCH("sell",Сводная!$A$2:$G$2,0)+2,0),0)</f>
        <v>2.1506944444444445</v>
      </c>
      <c r="BJ21" s="459">
        <f>IF(AK21&gt;0,VLOOKUP(AI21,Сводная!A:D,  MATCH("buy",Сводная!$A$2:$G$2,0)+2,0),0)</f>
        <v>1.4333333333333333</v>
      </c>
      <c r="BK21" s="631">
        <f>IF(AJ21&gt;0,AVERAGEIFS('Данные из терминала'!O:O,'Данные из терминала'!C:C,AI21,'Данные из терминала'!B:B,"sell"),0)</f>
        <v>0.33067632850298134</v>
      </c>
      <c r="BL21" s="632">
        <f>IF(AK21&gt;0,AVERAGEIFS('Данные из терминала'!O:O,'Данные из терминала'!C:C,AI21,'Данные из терминала'!B:B,"buy"),0)</f>
        <v>0.38731332138621671</v>
      </c>
      <c r="BM21" s="633">
        <f>IF(AL21&gt;0,AVERAGEIFS('Данные из терминала'!O:O,'Данные из терминала'!C:C,AI21),0)</f>
        <v>0.35914789789833751</v>
      </c>
      <c r="BO21" s="224"/>
    </row>
    <row r="22" spans="1:67" ht="15">
      <c r="A22" s="416">
        <v>3</v>
      </c>
      <c r="B22" s="107">
        <f t="shared" si="12"/>
        <v>1</v>
      </c>
      <c r="C22" s="112">
        <f t="shared" si="13"/>
        <v>21</v>
      </c>
      <c r="D22" s="76"/>
      <c r="E22" s="107">
        <f t="shared" si="14"/>
        <v>3</v>
      </c>
      <c r="F22" s="105">
        <f>F21+E22</f>
        <v>36</v>
      </c>
      <c r="G22" s="100">
        <f>G21+F22</f>
        <v>69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4.1100000000000003</v>
      </c>
      <c r="N22" s="306">
        <f t="shared" si="2"/>
        <v>5.0740740740740746E-3</v>
      </c>
      <c r="O22" s="159">
        <f t="shared" si="3"/>
        <v>0.21</v>
      </c>
      <c r="P22" s="207">
        <f t="shared" si="17"/>
        <v>7.65</v>
      </c>
      <c r="Q22" s="220">
        <f t="shared" si="4"/>
        <v>9.4444444444444445E-3</v>
      </c>
      <c r="R22" s="119">
        <f t="shared" ref="R22:R39" si="24">ROUND(P22/O22,0)</f>
        <v>36</v>
      </c>
      <c r="S22" s="120">
        <f t="shared" ref="S22:S39" si="25">ROUND(R22/G22,2)</f>
        <v>0.52</v>
      </c>
      <c r="T22" s="126">
        <f t="shared" si="18"/>
        <v>57</v>
      </c>
      <c r="U22" s="127">
        <f t="shared" ref="U22:U39" si="26">ROUND(T22/G22,2)</f>
        <v>0.83</v>
      </c>
      <c r="V22" s="377"/>
      <c r="W22" s="342">
        <f t="shared" si="5"/>
        <v>6.99</v>
      </c>
      <c r="X22" s="343">
        <f t="shared" si="19"/>
        <v>14.64</v>
      </c>
      <c r="Y22" s="346"/>
      <c r="Z22" s="347">
        <f t="shared" si="6"/>
        <v>795.36</v>
      </c>
      <c r="AA22" s="348">
        <f t="shared" si="7"/>
        <v>0.02</v>
      </c>
      <c r="AB22" s="349">
        <f t="shared" si="8"/>
        <v>3817.3857142857146</v>
      </c>
      <c r="AC22" s="350">
        <f t="shared" si="9"/>
        <v>3886.3857142857146</v>
      </c>
      <c r="AD22" s="412">
        <v>3</v>
      </c>
      <c r="AE22" s="380"/>
      <c r="AF22" s="344">
        <f t="shared" si="10"/>
        <v>0.91</v>
      </c>
      <c r="AG22" s="345">
        <f t="shared" si="11"/>
        <v>0.01</v>
      </c>
      <c r="AH22" s="385"/>
      <c r="AI22" s="422">
        <v>3</v>
      </c>
      <c r="AJ22" s="460">
        <f>COUNTIFS('Данные из терминала'!C:C,AI22,'Данные из терминала'!B:B,"sell")</f>
        <v>27</v>
      </c>
      <c r="AK22" s="461">
        <f>COUNTIFS('Данные из терминала'!C:C,AI22,'Данные из терминала'!B:B,"buy")</f>
        <v>36</v>
      </c>
      <c r="AL22" s="462">
        <f>COUNTIFS('Данные из терминала'!C:C,AI22)</f>
        <v>63</v>
      </c>
      <c r="AM22" s="463">
        <f>SUMIFS('Данные из терминала'!E:E,'Данные из терминала'!C:C,AI22,'Данные из терминала'!B:B,"sell")</f>
        <v>0.8100000000000005</v>
      </c>
      <c r="AN22" s="464">
        <f>SUMIFS('Данные из терминала'!E:E,'Данные из терминала'!C:C,AI22,'Данные из терминала'!B:B,"buy")</f>
        <v>1.0800000000000007</v>
      </c>
      <c r="AO22" s="465">
        <f>SUMIFS('Данные из терминала'!E:E,'Данные из терминала'!C:C,AI22)</f>
        <v>1.8900000000000015</v>
      </c>
      <c r="AP22" s="460">
        <f>SUMIFS('Данные из терминала'!N:N,'Данные из терминала'!C:C,AI22,'Данные из терминала'!B:B,"sell")</f>
        <v>125.72000000000003</v>
      </c>
      <c r="AQ22" s="461">
        <f>SUMIFS('Данные из терминала'!N:N,'Данные из терминала'!C:C,AI22,'Данные из терминала'!B:B,"buy")</f>
        <v>167.49999999999997</v>
      </c>
      <c r="AR22" s="462">
        <f>SUMIFS('Данные из терминала'!N:N,'Данные из терминала'!C:C,AI22)</f>
        <v>293.21999999999986</v>
      </c>
      <c r="AS22" s="463">
        <f>ROUND(IF(AJ22&gt;0,AVERAGEIFS('Данные из терминала'!N:N,'Данные из терминала'!C:C,AI22,'Данные из терминала'!B:B,"sell"),0),2)</f>
        <v>4.66</v>
      </c>
      <c r="AT22" s="464">
        <f>ROUND(IF(AK22&gt;0,AVERAGEIFS('Данные из терминала'!N:N,'Данные из терминала'!C:C,AI22,'Данные из терминала'!B:B,"buy"),0),2)</f>
        <v>4.6500000000000004</v>
      </c>
      <c r="AU22" s="465">
        <f>ROUND(IF(AL22&gt;0,AVERAGEIFS('Данные из терминала'!N:N,'Данные из терминала'!C:C,AI22),0),2)</f>
        <v>4.6500000000000004</v>
      </c>
      <c r="AV22" s="466">
        <f t="shared" si="20"/>
        <v>2.4793029869171975E-2</v>
      </c>
      <c r="AW22" s="467">
        <f t="shared" si="21"/>
        <v>3.3032393438484763E-2</v>
      </c>
      <c r="AX22" s="468">
        <f t="shared" si="22"/>
        <v>5.7825423307656713E-2</v>
      </c>
      <c r="AY22" s="449">
        <f>IF(AJ22&gt;0,VLOOKUP(AI22,Сводная!A:E,  MATCH("sell",Сводная!$A$2:$G$2,0)+0,0),0)</f>
        <v>244.09999999999854</v>
      </c>
      <c r="AZ22" s="451">
        <f>IF(AK22&gt;0,VLOOKUP(AI22,Сводная!A:B,  MATCH("buy",Сводная!$A$2:$G$2,0)+0,0),0)</f>
        <v>153.19999999999891</v>
      </c>
      <c r="BA22" s="460">
        <f>ROUND(IF(AJ22&gt;0,AVERAGEIFS('Данные из терминала'!L:L,'Данные из терминала'!C:C,AI22,'Данные из терминала'!B:B,"sell"),0),1)</f>
        <v>81</v>
      </c>
      <c r="BB22" s="461">
        <f>ROUND(IF(AK22&gt;0,AVERAGEIFS('Данные из терминала'!L:L,'Данные из терминала'!C:C,AI22,'Данные из терминала'!B:B,"buy"),0),1)</f>
        <v>78.5</v>
      </c>
      <c r="BC22" s="462">
        <f>ROUND(IF(AL22&gt;0,AVERAGEIFS('Данные из терминала'!L:L,'Данные из терминала'!C:C,AI22),0),1)</f>
        <v>79.599999999999994</v>
      </c>
      <c r="BD22" s="449">
        <f>IF(AJ22&gt;0,VLOOKUP(AI22,Сводная!A:F,  MATCH("sell",Сводная!$A$2:$G$2,0)+1,0),0)</f>
        <v>116.09999999999854</v>
      </c>
      <c r="BE22" s="451">
        <f>IF(AK22&gt;0,VLOOKUP(AI22,Сводная!A:C,  MATCH("buy",Сводная!$A$2:$G$2,0)+1,0),0)</f>
        <v>90.799999999999272</v>
      </c>
      <c r="BF22" s="460">
        <f>ROUND(IF(AJ22&gt;0,AVERAGEIFS('Данные из терминала'!M:M,'Данные из терминала'!C:C,AI22,'Данные из терминала'!B:B,"sell"),0),1)</f>
        <v>62.4</v>
      </c>
      <c r="BG22" s="461">
        <f>ROUND(IF(AK22&gt;0,AVERAGEIFS('Данные из терминала'!M:M,'Данные из терминала'!C:C,AI22,'Данные из терминала'!B:B,"buy"),0),1)</f>
        <v>61.9</v>
      </c>
      <c r="BH22" s="462">
        <f>ROUND(IF(AL22&gt;0,AVERAGEIFS('Данные из терминала'!M:M,'Данные из терминала'!C:C,AI22),0),1)</f>
        <v>62.1</v>
      </c>
      <c r="BI22" s="458">
        <f>IF(AJ22&gt;0,VLOOKUP(AI22,Сводная!A:G,  MATCH("sell",Сводная!$A$2:$G$2,0)+2,0),0)</f>
        <v>1.4868055555555555</v>
      </c>
      <c r="BJ22" s="459">
        <f>IF(AK22&gt;0,VLOOKUP(AI22,Сводная!A:D,  MATCH("buy",Сводная!$A$2:$G$2,0)+2,0),0)</f>
        <v>3.375</v>
      </c>
      <c r="BK22" s="631">
        <f>IF(AJ22&gt;0,AVERAGEIFS('Данные из терминала'!O:O,'Данные из терминала'!C:C,AI22,'Данные из терминала'!B:B,"sell"),0)</f>
        <v>0.6713477366264905</v>
      </c>
      <c r="BL22" s="632">
        <f>IF(AK22&gt;0,AVERAGEIFS('Данные из терминала'!O:O,'Данные из терминала'!C:C,AI22,'Данные из терминала'!B:B,"buy"),0)</f>
        <v>0.67978395061739627</v>
      </c>
      <c r="BM22" s="633">
        <f>IF(AL22&gt;0,AVERAGEIFS('Данные из терминала'!O:O,'Данные из терминала'!C:C,AI22),0)</f>
        <v>0.6761684303355795</v>
      </c>
      <c r="BO22" s="224"/>
    </row>
    <row r="23" spans="1:67" ht="15">
      <c r="A23" s="416">
        <v>4</v>
      </c>
      <c r="B23" s="107">
        <f t="shared" si="12"/>
        <v>1</v>
      </c>
      <c r="C23" s="112">
        <f t="shared" si="13"/>
        <v>22</v>
      </c>
      <c r="D23" s="76"/>
      <c r="E23" s="107">
        <f t="shared" si="14"/>
        <v>3</v>
      </c>
      <c r="F23" s="105">
        <f t="shared" ref="F23:F39" si="27">F22+E23</f>
        <v>39</v>
      </c>
      <c r="G23" s="100">
        <f t="shared" si="15"/>
        <v>108</v>
      </c>
      <c r="H23" s="11"/>
      <c r="I23" s="7">
        <f t="shared" si="16"/>
        <v>2</v>
      </c>
      <c r="J23" s="110">
        <f t="shared" si="0"/>
        <v>0.02</v>
      </c>
      <c r="K23" s="8">
        <f t="shared" si="23"/>
        <v>0.05</v>
      </c>
      <c r="L23" s="157"/>
      <c r="M23" s="162">
        <f t="shared" si="1"/>
        <v>7.2</v>
      </c>
      <c r="N23" s="306">
        <f t="shared" si="2"/>
        <v>8.8888888888888889E-3</v>
      </c>
      <c r="O23" s="159">
        <f t="shared" si="3"/>
        <v>0.35</v>
      </c>
      <c r="P23" s="207">
        <f t="shared" si="17"/>
        <v>16.04</v>
      </c>
      <c r="Q23" s="220">
        <f t="shared" si="4"/>
        <v>1.980246913580247E-2</v>
      </c>
      <c r="R23" s="119">
        <f t="shared" si="24"/>
        <v>46</v>
      </c>
      <c r="S23" s="120">
        <f t="shared" si="25"/>
        <v>0.43</v>
      </c>
      <c r="T23" s="126">
        <f t="shared" si="18"/>
        <v>68</v>
      </c>
      <c r="U23" s="127">
        <f t="shared" si="26"/>
        <v>0.63</v>
      </c>
      <c r="V23" s="377"/>
      <c r="W23" s="342">
        <f t="shared" si="5"/>
        <v>11.65</v>
      </c>
      <c r="X23" s="343">
        <f t="shared" si="19"/>
        <v>27.69</v>
      </c>
      <c r="Y23" s="346"/>
      <c r="Z23" s="347">
        <f t="shared" si="6"/>
        <v>782.31</v>
      </c>
      <c r="AA23" s="348">
        <f t="shared" si="7"/>
        <v>0.03</v>
      </c>
      <c r="AB23" s="349">
        <f t="shared" si="8"/>
        <v>2265.1285714285718</v>
      </c>
      <c r="AC23" s="350">
        <f t="shared" si="9"/>
        <v>2373.1285714285718</v>
      </c>
      <c r="AD23" s="412">
        <v>4</v>
      </c>
      <c r="AE23" s="380"/>
      <c r="AF23" s="344">
        <f t="shared" si="10"/>
        <v>0.73</v>
      </c>
      <c r="AG23" s="345">
        <f t="shared" si="11"/>
        <v>0.01</v>
      </c>
      <c r="AH23" s="385"/>
      <c r="AI23" s="422">
        <v>4</v>
      </c>
      <c r="AJ23" s="460">
        <f>COUNTIFS('Данные из терминала'!C:C,AI23,'Данные из терминала'!B:B,"sell")</f>
        <v>14</v>
      </c>
      <c r="AK23" s="461">
        <f>COUNTIFS('Данные из терминала'!C:C,AI23,'Данные из терминала'!B:B,"buy")</f>
        <v>18</v>
      </c>
      <c r="AL23" s="462">
        <f>COUNTIFS('Данные из терминала'!C:C,AI23)</f>
        <v>32</v>
      </c>
      <c r="AM23" s="463">
        <f>SUMIFS('Данные из терминала'!E:E,'Данные из терминала'!C:C,AI23,'Данные из терминала'!B:B,"sell")</f>
        <v>0.70000000000000007</v>
      </c>
      <c r="AN23" s="464">
        <f>SUMIFS('Данные из терминала'!E:E,'Данные из терминала'!C:C,AI23,'Данные из терминала'!B:B,"buy")</f>
        <v>0.90000000000000024</v>
      </c>
      <c r="AO23" s="465">
        <f>SUMIFS('Данные из терминала'!E:E,'Данные из терминала'!C:C,AI23)</f>
        <v>1.6000000000000008</v>
      </c>
      <c r="AP23" s="460">
        <f>SUMIFS('Данные из терминала'!N:N,'Данные из терминала'!C:C,AI23,'Данные из терминала'!B:B,"sell")</f>
        <v>113.74</v>
      </c>
      <c r="AQ23" s="461">
        <f>SUMIFS('Данные из терминала'!N:N,'Данные из терминала'!C:C,AI23,'Данные из терминала'!B:B,"buy")</f>
        <v>146.16</v>
      </c>
      <c r="AR23" s="462">
        <f>SUMIFS('Данные из терминала'!N:N,'Данные из терминала'!C:C,AI23)</f>
        <v>259.89999999999992</v>
      </c>
      <c r="AS23" s="463">
        <f>ROUND(IF(AJ23&gt;0,AVERAGEIFS('Данные из терминала'!N:N,'Данные из терминала'!C:C,AI23,'Данные из терминала'!B:B,"sell"),0),2)</f>
        <v>8.1199999999999992</v>
      </c>
      <c r="AT23" s="464">
        <f>ROUND(IF(AK23&gt;0,AVERAGEIFS('Данные из терминала'!N:N,'Данные из терминала'!C:C,AI23,'Данные из терминала'!B:B,"buy"),0),2)</f>
        <v>8.1199999999999992</v>
      </c>
      <c r="AU23" s="465">
        <f>ROUND(IF(AL23&gt;0,AVERAGEIFS('Данные из терминала'!N:N,'Данные из терминала'!C:C,AI23),0),2)</f>
        <v>8.1199999999999992</v>
      </c>
      <c r="AV23" s="466">
        <f t="shared" si="20"/>
        <v>2.2430474207123925E-2</v>
      </c>
      <c r="AW23" s="467">
        <f t="shared" si="21"/>
        <v>2.8823967910262292E-2</v>
      </c>
      <c r="AX23" s="468">
        <f t="shared" si="22"/>
        <v>5.1254442117386202E-2</v>
      </c>
      <c r="AY23" s="449">
        <f>IF(AJ23&gt;0,VLOOKUP(AI23,Сводная!A:E,  MATCH("sell",Сводная!$A$2:$G$2,0)+0,0),0)</f>
        <v>281.30000000000109</v>
      </c>
      <c r="AZ23" s="451">
        <f>IF(AK23&gt;0,VLOOKUP(AI23,Сводная!A:B,  MATCH("buy",Сводная!$A$2:$G$2,0)+0,0),0)</f>
        <v>192.89999999999964</v>
      </c>
      <c r="BA23" s="460">
        <f>ROUND(IF(AJ23&gt;0,AVERAGEIFS('Данные из терминала'!L:L,'Данные из терминала'!C:C,AI23,'Данные из терминала'!B:B,"sell"),0),1)</f>
        <v>159.1</v>
      </c>
      <c r="BB23" s="461">
        <f>ROUND(IF(AK23&gt;0,AVERAGEIFS('Данные из терминала'!L:L,'Данные из терминала'!C:C,AI23,'Данные из терминала'!B:B,"buy"),0),1)</f>
        <v>125.4</v>
      </c>
      <c r="BC23" s="462">
        <f>ROUND(IF(AL23&gt;0,AVERAGEIFS('Данные из терминала'!L:L,'Данные из терминала'!C:C,AI23),0),1)</f>
        <v>140.1</v>
      </c>
      <c r="BD23" s="449">
        <f>IF(AJ23&gt;0,VLOOKUP(AI23,Сводная!A:F,  MATCH("sell",Сводная!$A$2:$G$2,0)+1,0),0)</f>
        <v>135.29999999999927</v>
      </c>
      <c r="BE23" s="451">
        <f>IF(AK23&gt;0,VLOOKUP(AI23,Сводная!A:C,  MATCH("buy",Сводная!$A$2:$G$2,0)+1,0),0)</f>
        <v>92.199999999998909</v>
      </c>
      <c r="BF23" s="460">
        <f>ROUND(IF(AJ23&gt;0,AVERAGEIFS('Данные из терминала'!M:M,'Данные из терминала'!C:C,AI23,'Данные из терминала'!B:B,"sell"),0),1)</f>
        <v>89.6</v>
      </c>
      <c r="BG23" s="461">
        <f>ROUND(IF(AK23&gt;0,AVERAGEIFS('Данные из терминала'!M:M,'Данные из терминала'!C:C,AI23,'Данные из терминала'!B:B,"buy"),0),1)</f>
        <v>73.5</v>
      </c>
      <c r="BH23" s="462">
        <f>ROUND(IF(AL23&gt;0,AVERAGEIFS('Данные из терминала'!M:M,'Данные из терминала'!C:C,AI23),0),1)</f>
        <v>80.599999999999994</v>
      </c>
      <c r="BI23" s="458">
        <f>IF(AJ23&gt;0,VLOOKUP(AI23,Сводная!A:G,  MATCH("sell",Сводная!$A$2:$G$2,0)+2,0),0)</f>
        <v>4.6798611111111112</v>
      </c>
      <c r="BJ23" s="459">
        <f>IF(AK23&gt;0,VLOOKUP(AI23,Сводная!A:D,  MATCH("buy",Сводная!$A$2:$G$2,0)+2,0),0)</f>
        <v>2.9874999999999998</v>
      </c>
      <c r="BK23" s="631">
        <f>IF(AJ23&gt;0,AVERAGEIFS('Данные из терминала'!O:O,'Данные из терминала'!C:C,AI23,'Данные из терминала'!B:B,"sell"),0)</f>
        <v>1.7427579365082368</v>
      </c>
      <c r="BL23" s="632">
        <f>IF(AK23&gt;0,AVERAGEIFS('Данные из терминала'!O:O,'Данные из терминала'!C:C,AI23,'Данные из терминала'!B:B,"buy"),0)</f>
        <v>1.0996913580250596</v>
      </c>
      <c r="BM23" s="633">
        <f>IF(AL23&gt;0,AVERAGEIFS('Данные из терминала'!O:O,'Данные из терминала'!C:C,AI23),0)</f>
        <v>1.3810329861114496</v>
      </c>
      <c r="BO23" s="224"/>
    </row>
    <row r="24" spans="1:67" ht="15">
      <c r="A24" s="421">
        <v>5</v>
      </c>
      <c r="B24" s="108">
        <f t="shared" si="12"/>
        <v>5</v>
      </c>
      <c r="C24" s="102">
        <f t="shared" si="13"/>
        <v>27</v>
      </c>
      <c r="D24" s="9"/>
      <c r="E24" s="108">
        <f t="shared" si="14"/>
        <v>8</v>
      </c>
      <c r="F24" s="101">
        <f t="shared" si="27"/>
        <v>47</v>
      </c>
      <c r="G24" s="102">
        <f t="shared" si="15"/>
        <v>155</v>
      </c>
      <c r="H24" s="9"/>
      <c r="I24" s="13">
        <f t="shared" si="16"/>
        <v>2</v>
      </c>
      <c r="J24" s="14">
        <f t="shared" si="0"/>
        <v>0.04</v>
      </c>
      <c r="K24" s="15">
        <f t="shared" si="23"/>
        <v>0.09</v>
      </c>
      <c r="L24" s="157"/>
      <c r="M24" s="163">
        <f t="shared" si="1"/>
        <v>16.11</v>
      </c>
      <c r="N24" s="307">
        <f t="shared" si="2"/>
        <v>1.9888888888888887E-2</v>
      </c>
      <c r="O24" s="160">
        <f t="shared" si="3"/>
        <v>0.63</v>
      </c>
      <c r="P24" s="208">
        <f t="shared" si="17"/>
        <v>32.89</v>
      </c>
      <c r="Q24" s="219">
        <f t="shared" si="4"/>
        <v>4.060493827160494E-2</v>
      </c>
      <c r="R24" s="121">
        <f t="shared" si="24"/>
        <v>52</v>
      </c>
      <c r="S24" s="122">
        <f t="shared" si="25"/>
        <v>0.34</v>
      </c>
      <c r="T24" s="132">
        <f t="shared" si="18"/>
        <v>79</v>
      </c>
      <c r="U24" s="122">
        <f t="shared" si="26"/>
        <v>0.51</v>
      </c>
      <c r="V24" s="377"/>
      <c r="W24" s="351">
        <f t="shared" si="5"/>
        <v>20.97</v>
      </c>
      <c r="X24" s="352">
        <f t="shared" si="19"/>
        <v>53.86</v>
      </c>
      <c r="Y24" s="346"/>
      <c r="Z24" s="355">
        <f t="shared" si="6"/>
        <v>756.14</v>
      </c>
      <c r="AA24" s="356">
        <f t="shared" si="7"/>
        <v>7.0000000000000007E-2</v>
      </c>
      <c r="AB24" s="357">
        <f t="shared" si="8"/>
        <v>1230.1793650793652</v>
      </c>
      <c r="AC24" s="358">
        <f t="shared" si="9"/>
        <v>1385.1793650793652</v>
      </c>
      <c r="AD24" s="413">
        <v>5</v>
      </c>
      <c r="AE24" s="380"/>
      <c r="AF24" s="353">
        <f t="shared" si="10"/>
        <v>0.64</v>
      </c>
      <c r="AG24" s="354">
        <f t="shared" si="11"/>
        <v>0.03</v>
      </c>
      <c r="AH24" s="385"/>
      <c r="AI24" s="413">
        <v>5</v>
      </c>
      <c r="AJ24" s="469">
        <f>COUNTIFS('Данные из терминала'!C:C,AI24,'Данные из терминала'!B:B,"sell")</f>
        <v>13</v>
      </c>
      <c r="AK24" s="470">
        <f>COUNTIFS('Данные из терминала'!C:C,AI24,'Данные из терминала'!B:B,"buy")</f>
        <v>16</v>
      </c>
      <c r="AL24" s="471">
        <f>COUNTIFS('Данные из терминала'!C:C,AI24)</f>
        <v>29</v>
      </c>
      <c r="AM24" s="472">
        <f>SUMIFS('Данные из терминала'!E:E,'Данные из терминала'!C:C,AI24,'Данные из терминала'!B:B,"sell")</f>
        <v>1.17</v>
      </c>
      <c r="AN24" s="473">
        <f>SUMIFS('Данные из терминала'!E:E,'Данные из терминала'!C:C,AI24,'Данные из терминала'!B:B,"buy")</f>
        <v>1.4400000000000002</v>
      </c>
      <c r="AO24" s="474">
        <f>SUMIFS('Данные из терминала'!E:E,'Данные из терминала'!C:C,AI24)</f>
        <v>2.61</v>
      </c>
      <c r="AP24" s="469">
        <f>SUMIFS('Данные из терминала'!N:N,'Данные из терминала'!C:C,AI24,'Данные из терминала'!B:B,"sell")</f>
        <v>233.14999999999998</v>
      </c>
      <c r="AQ24" s="470">
        <f>SUMIFS('Данные из терминала'!N:N,'Данные из терминала'!C:C,AI24,'Данные из терминала'!B:B,"buy")</f>
        <v>287</v>
      </c>
      <c r="AR24" s="471">
        <f>SUMIFS('Данные из терминала'!N:N,'Данные из терминала'!C:C,AI24)</f>
        <v>520.14999999999986</v>
      </c>
      <c r="AS24" s="472">
        <f>ROUND(IF(AJ24&gt;0,AVERAGEIFS('Данные из терминала'!N:N,'Данные из терминала'!C:C,AI24,'Данные из терминала'!B:B,"sell"),0),2)</f>
        <v>17.93</v>
      </c>
      <c r="AT24" s="473">
        <f>ROUND(IF(AK24&gt;0,AVERAGEIFS('Данные из терминала'!N:N,'Данные из терминала'!C:C,AI24,'Данные из терминала'!B:B,"buy"),0),2)</f>
        <v>17.940000000000001</v>
      </c>
      <c r="AU24" s="474">
        <f>ROUND(IF(AL24&gt;0,AVERAGEIFS('Данные из терминала'!N:N,'Данные из терминала'!C:C,AI24),0),2)</f>
        <v>17.940000000000001</v>
      </c>
      <c r="AV24" s="475">
        <f t="shared" si="20"/>
        <v>4.597911958318044E-2</v>
      </c>
      <c r="AW24" s="476">
        <f t="shared" si="21"/>
        <v>5.6598787563254503E-2</v>
      </c>
      <c r="AX24" s="477">
        <f t="shared" si="22"/>
        <v>0.10257790714643492</v>
      </c>
      <c r="AY24" s="609">
        <f>IF(AJ24&gt;0,VLOOKUP(AI24,Сводная!A:E,  MATCH("sell",Сводная!$A$2:$G$2,0)+0,0),0)</f>
        <v>242</v>
      </c>
      <c r="AZ24" s="610">
        <f>IF(AK24&gt;0,VLOOKUP(AI24,Сводная!A:B,  MATCH("buy",Сводная!$A$2:$G$2,0)+0,0),0)</f>
        <v>328.5</v>
      </c>
      <c r="BA24" s="469">
        <f>ROUND(IF(AJ24&gt;0,AVERAGEIFS('Данные из терминала'!L:L,'Данные из терминала'!C:C,AI24,'Данные из терминала'!B:B,"sell"),0),1)</f>
        <v>184.8</v>
      </c>
      <c r="BB24" s="470">
        <f>ROUND(IF(AK24&gt;0,AVERAGEIFS('Данные из терминала'!L:L,'Данные из терминала'!C:C,AI24,'Данные из терминала'!B:B,"buy"),0),1)</f>
        <v>182.4</v>
      </c>
      <c r="BC24" s="478">
        <f>ROUND(IF(AL24&gt;0,AVERAGEIFS('Данные из терминала'!L:L,'Данные из терминала'!C:C,AI24),0),1)</f>
        <v>183.5</v>
      </c>
      <c r="BD24" s="609">
        <f>IF(AJ24&gt;0,VLOOKUP(AI24,Сводная!A:F,  MATCH("sell",Сводная!$A$2:$G$2,0)+1,0),0)</f>
        <v>107.5</v>
      </c>
      <c r="BE24" s="610">
        <f>IF(AK24&gt;0,VLOOKUP(AI24,Сводная!A:C,  MATCH("buy",Сводная!$A$2:$G$2,0)+1,0),0)</f>
        <v>126.10000000000036</v>
      </c>
      <c r="BF24" s="469">
        <f>ROUND(IF(AJ24&gt;0,AVERAGEIFS('Данные из терминала'!M:M,'Данные из терминала'!C:C,AI24,'Данные из терминала'!B:B,"sell"),0),1)</f>
        <v>87.7</v>
      </c>
      <c r="BG24" s="470">
        <f>ROUND(IF(AK24&gt;0,AVERAGEIFS('Данные из терминала'!M:M,'Данные из терминала'!C:C,AI24,'Данные из терминала'!B:B,"buy"),0),1)</f>
        <v>86.4</v>
      </c>
      <c r="BH24" s="478">
        <f>ROUND(IF(AL24&gt;0,AVERAGEIFS('Данные из терминала'!M:M,'Данные из терминала'!C:C,AI24),0),1)</f>
        <v>87</v>
      </c>
      <c r="BI24" s="611">
        <f>IF(AJ24&gt;0,VLOOKUP(AI24,Сводная!A:G,  MATCH("sell",Сводная!$A$2:$G$2,0)+2,0),0)</f>
        <v>4.0666666666666664</v>
      </c>
      <c r="BJ24" s="612">
        <f>IF(AK24&gt;0,VLOOKUP(AI24,Сводная!A:D,  MATCH("buy",Сводная!$A$2:$G$2,0)+2,0),0)</f>
        <v>3.9784722222222224</v>
      </c>
      <c r="BK24" s="634">
        <f>IF(AJ24&gt;0,AVERAGEIFS('Данные из терминала'!O:O,'Данные из терминала'!C:C,AI24,'Данные из терминала'!B:B,"sell"),0)</f>
        <v>1.7110576923078042</v>
      </c>
      <c r="BL24" s="635">
        <f>IF(AK24&gt;0,AVERAGEIFS('Данные из терминала'!O:O,'Данные из терминала'!C:C,AI24,'Данные из терминала'!B:B,"buy"),0)</f>
        <v>1.8463975694448891</v>
      </c>
      <c r="BM24" s="636">
        <f>IF(AL24&gt;0,AVERAGEIFS('Данные из терминала'!O:O,'Данные из терминала'!C:C,AI24),0)</f>
        <v>1.7857279693489545</v>
      </c>
      <c r="BO24" s="224"/>
    </row>
    <row r="25" spans="1:67" ht="15">
      <c r="A25" s="416">
        <v>6</v>
      </c>
      <c r="B25" s="107">
        <f t="shared" si="12"/>
        <v>5</v>
      </c>
      <c r="C25" s="112">
        <f t="shared" si="13"/>
        <v>32</v>
      </c>
      <c r="D25" s="76"/>
      <c r="E25" s="107">
        <f t="shared" si="14"/>
        <v>8</v>
      </c>
      <c r="F25" s="105">
        <f t="shared" si="27"/>
        <v>55</v>
      </c>
      <c r="G25" s="100">
        <f t="shared" si="15"/>
        <v>210</v>
      </c>
      <c r="H25" s="11"/>
      <c r="I25" s="7">
        <f t="shared" si="16"/>
        <v>2</v>
      </c>
      <c r="J25" s="110">
        <f t="shared" si="0"/>
        <v>0.08</v>
      </c>
      <c r="K25" s="8">
        <f t="shared" si="23"/>
        <v>0.16999999999999998</v>
      </c>
      <c r="L25" s="157"/>
      <c r="M25" s="162">
        <f t="shared" si="1"/>
        <v>36.380000000000003</v>
      </c>
      <c r="N25" s="306">
        <f t="shared" si="2"/>
        <v>4.4913580246913581E-2</v>
      </c>
      <c r="O25" s="159">
        <f t="shared" si="3"/>
        <v>1.19</v>
      </c>
      <c r="P25" s="207">
        <f t="shared" si="17"/>
        <v>68.34</v>
      </c>
      <c r="Q25" s="220">
        <f t="shared" si="4"/>
        <v>8.4370370370370373E-2</v>
      </c>
      <c r="R25" s="119">
        <f t="shared" si="24"/>
        <v>57</v>
      </c>
      <c r="S25" s="120">
        <f t="shared" si="25"/>
        <v>0.27</v>
      </c>
      <c r="T25" s="126">
        <f t="shared" si="18"/>
        <v>89</v>
      </c>
      <c r="U25" s="127">
        <f t="shared" si="26"/>
        <v>0.42</v>
      </c>
      <c r="V25" s="377"/>
      <c r="W25" s="342">
        <f t="shared" si="5"/>
        <v>39.61</v>
      </c>
      <c r="X25" s="343">
        <f t="shared" si="19"/>
        <v>107.95</v>
      </c>
      <c r="Y25" s="346"/>
      <c r="Z25" s="347">
        <f t="shared" si="6"/>
        <v>702.05</v>
      </c>
      <c r="AA25" s="348">
        <f t="shared" si="7"/>
        <v>0.13</v>
      </c>
      <c r="AB25" s="349">
        <f t="shared" si="8"/>
        <v>619.91512605042021</v>
      </c>
      <c r="AC25" s="350">
        <f t="shared" si="9"/>
        <v>829.91512605042021</v>
      </c>
      <c r="AD25" s="412">
        <v>6</v>
      </c>
      <c r="AE25" s="380"/>
      <c r="AF25" s="344">
        <f t="shared" si="10"/>
        <v>0.57999999999999996</v>
      </c>
      <c r="AG25" s="345">
        <f t="shared" si="11"/>
        <v>0.05</v>
      </c>
      <c r="AH25" s="385"/>
      <c r="AI25" s="422">
        <v>6</v>
      </c>
      <c r="AJ25" s="460">
        <f>COUNTIFS('Данные из терминала'!C:C,AI25,'Данные из терминала'!B:B,"sell")</f>
        <v>9</v>
      </c>
      <c r="AK25" s="461">
        <f>COUNTIFS('Данные из терминала'!C:C,AI25,'Данные из терминала'!B:B,"buy")</f>
        <v>11</v>
      </c>
      <c r="AL25" s="462">
        <f>COUNTIFS('Данные из терминала'!C:C,AI25)</f>
        <v>20</v>
      </c>
      <c r="AM25" s="463">
        <f>SUMIFS('Данные из терминала'!E:E,'Данные из терминала'!C:C,AI25,'Данные из терминала'!B:B,"sell")</f>
        <v>1.5299999999999996</v>
      </c>
      <c r="AN25" s="464">
        <f>SUMIFS('Данные из терминала'!E:E,'Данные из терминала'!C:C,AI25,'Данные из терминала'!B:B,"buy")</f>
        <v>1.8699999999999994</v>
      </c>
      <c r="AO25" s="465">
        <f>SUMIFS('Данные из терминала'!E:E,'Данные из терминала'!C:C,AI25)</f>
        <v>3.399999999999999</v>
      </c>
      <c r="AP25" s="460">
        <f>SUMIFS('Данные из терминала'!N:N,'Данные из терминала'!C:C,AI25,'Данные из терминала'!B:B,"sell")</f>
        <v>361.53999999999996</v>
      </c>
      <c r="AQ25" s="461">
        <f>SUMIFS('Данные из терминала'!N:N,'Данные из терминала'!C:C,AI25,'Данные из терминала'!B:B,"buy")</f>
        <v>441.71999999999997</v>
      </c>
      <c r="AR25" s="462">
        <f>SUMIFS('Данные из терминала'!N:N,'Данные из терминала'!C:C,AI25)</f>
        <v>803.26</v>
      </c>
      <c r="AS25" s="463">
        <f>ROUND(IF(AJ25&gt;0,AVERAGEIFS('Данные из терминала'!N:N,'Данные из терминала'!C:C,AI25,'Данные из терминала'!B:B,"sell"),0),2)</f>
        <v>40.17</v>
      </c>
      <c r="AT25" s="464">
        <f>ROUND(IF(AK25&gt;0,AVERAGEIFS('Данные из терминала'!N:N,'Данные из терминала'!C:C,AI25,'Данные из терминала'!B:B,"buy"),0),2)</f>
        <v>40.159999999999997</v>
      </c>
      <c r="AU25" s="465">
        <f>ROUND(IF(AL25&gt;0,AVERAGEIFS('Данные из терминала'!N:N,'Данные из терминала'!C:C,AI25),0),2)</f>
        <v>40.159999999999997</v>
      </c>
      <c r="AV25" s="466">
        <f t="shared" si="20"/>
        <v>7.1298695664177805E-2</v>
      </c>
      <c r="AW25" s="467">
        <f t="shared" si="21"/>
        <v>8.7110858684462639E-2</v>
      </c>
      <c r="AX25" s="468">
        <f t="shared" si="22"/>
        <v>0.15840955434864046</v>
      </c>
      <c r="AY25" s="449">
        <f>IF(AJ25&gt;0,VLOOKUP(AI25,Сводная!A:E,  MATCH("sell",Сводная!$A$2:$G$2,0)+0,0),0)</f>
        <v>416.00000000000182</v>
      </c>
      <c r="AZ25" s="451">
        <f>IF(AK25&gt;0,VLOOKUP(AI25,Сводная!A:B,  MATCH("buy",Сводная!$A$2:$G$2,0)+0,0),0)</f>
        <v>294.89999999999964</v>
      </c>
      <c r="BA25" s="460">
        <f>ROUND(IF(AJ25&gt;0,AVERAGEIFS('Данные из терминала'!L:L,'Данные из терминала'!C:C,AI25,'Данные из терминала'!B:B,"sell"),0),1)</f>
        <v>262.89999999999998</v>
      </c>
      <c r="BB25" s="461">
        <f>ROUND(IF(AK25&gt;0,AVERAGEIFS('Данные из терминала'!L:L,'Данные из терминала'!C:C,AI25,'Данные из терминала'!B:B,"buy"),0),1)</f>
        <v>237.9</v>
      </c>
      <c r="BC25" s="462">
        <f>ROUND(IF(AL25&gt;0,AVERAGEIFS('Данные из терминала'!L:L,'Данные из терминала'!C:C,AI25),0),1)</f>
        <v>249.1</v>
      </c>
      <c r="BD25" s="449">
        <f>IF(AJ25&gt;0,VLOOKUP(AI25,Сводная!A:F,  MATCH("sell",Сводная!$A$2:$G$2,0)+1,0),0)</f>
        <v>137</v>
      </c>
      <c r="BE25" s="451">
        <f>IF(AK25&gt;0,VLOOKUP(AI25,Сводная!A:C,  MATCH("buy",Сводная!$A$2:$G$2,0)+1,0),0)</f>
        <v>117.19999999999891</v>
      </c>
      <c r="BF25" s="460">
        <f>ROUND(IF(AJ25&gt;0,AVERAGEIFS('Данные из терминала'!M:M,'Данные из терминала'!C:C,AI25,'Данные из терминала'!B:B,"sell"),0),1)</f>
        <v>102.4</v>
      </c>
      <c r="BG25" s="461">
        <f>ROUND(IF(AK25&gt;0,AVERAGEIFS('Данные из терминала'!M:M,'Данные из терминала'!C:C,AI25,'Данные из терминала'!B:B,"buy"),0),1)</f>
        <v>95.4</v>
      </c>
      <c r="BH25" s="462">
        <f>ROUND(IF(AL25&gt;0,AVERAGEIFS('Данные из терминала'!M:M,'Данные из терминала'!C:C,AI25),0),1)</f>
        <v>98.6</v>
      </c>
      <c r="BI25" s="458">
        <f>IF(AJ25&gt;0,VLOOKUP(AI25,Сводная!A:G,  MATCH("sell",Сводная!$A$2:$G$2,0)+2,0),0)</f>
        <v>8.9819444444444443</v>
      </c>
      <c r="BJ25" s="459">
        <f>IF(AK25&gt;0,VLOOKUP(AI25,Сводная!A:D,  MATCH("buy",Сводная!$A$2:$G$2,0)+2,0),0)</f>
        <v>3.9993055555555554</v>
      </c>
      <c r="BK25" s="631">
        <f>IF(AJ25&gt;0,AVERAGEIFS('Данные из терминала'!O:O,'Данные из терминала'!C:C,AI25,'Данные из терминала'!B:B,"sell"),0)</f>
        <v>3.2640432098746208</v>
      </c>
      <c r="BL25" s="632">
        <f>IF(AK25&gt;0,AVERAGEIFS('Данные из терминала'!O:O,'Данные из терминала'!C:C,AI25,'Данные из терминала'!B:B,"buy"),0)</f>
        <v>2.4239267676775027</v>
      </c>
      <c r="BM25" s="633">
        <f>IF(AL25&gt;0,AVERAGEIFS('Данные из терминала'!O:O,'Данные из терминала'!C:C,AI25),0)</f>
        <v>2.8019791666662059</v>
      </c>
      <c r="BO25" s="224"/>
    </row>
    <row r="26" spans="1:67" ht="15">
      <c r="A26" s="416">
        <v>7</v>
      </c>
      <c r="B26" s="107">
        <f t="shared" si="12"/>
        <v>5</v>
      </c>
      <c r="C26" s="112">
        <f t="shared" si="13"/>
        <v>37</v>
      </c>
      <c r="D26" s="76"/>
      <c r="E26" s="107">
        <f t="shared" si="14"/>
        <v>8</v>
      </c>
      <c r="F26" s="105">
        <f t="shared" si="27"/>
        <v>63</v>
      </c>
      <c r="G26" s="100">
        <f t="shared" si="15"/>
        <v>273</v>
      </c>
      <c r="H26" s="11"/>
      <c r="I26" s="7">
        <f t="shared" si="16"/>
        <v>3.5</v>
      </c>
      <c r="J26" s="110">
        <f t="shared" si="0"/>
        <v>0.28000000000000003</v>
      </c>
      <c r="K26" s="8">
        <f t="shared" si="23"/>
        <v>0.45</v>
      </c>
      <c r="L26" s="157"/>
      <c r="M26" s="162">
        <f t="shared" si="1"/>
        <v>112.05</v>
      </c>
      <c r="N26" s="306">
        <f t="shared" si="2"/>
        <v>0.13833333333333334</v>
      </c>
      <c r="O26" s="159">
        <f t="shared" si="3"/>
        <v>3.15</v>
      </c>
      <c r="P26" s="207">
        <f t="shared" si="17"/>
        <v>146.11000000000001</v>
      </c>
      <c r="Q26" s="220">
        <f t="shared" si="4"/>
        <v>0.18038271604938275</v>
      </c>
      <c r="R26" s="119">
        <f t="shared" si="24"/>
        <v>46</v>
      </c>
      <c r="S26" s="120">
        <f t="shared" si="25"/>
        <v>0.17</v>
      </c>
      <c r="T26" s="126">
        <f t="shared" si="18"/>
        <v>83</v>
      </c>
      <c r="U26" s="127">
        <f t="shared" si="26"/>
        <v>0.3</v>
      </c>
      <c r="V26" s="377"/>
      <c r="W26" s="342">
        <f t="shared" si="5"/>
        <v>104.85</v>
      </c>
      <c r="X26" s="343">
        <f t="shared" si="19"/>
        <v>250.96</v>
      </c>
      <c r="Y26" s="346"/>
      <c r="Z26" s="347">
        <f t="shared" si="6"/>
        <v>559.04</v>
      </c>
      <c r="AA26" s="348">
        <f t="shared" si="7"/>
        <v>0.31</v>
      </c>
      <c r="AB26" s="349">
        <f t="shared" si="8"/>
        <v>207.43015873015872</v>
      </c>
      <c r="AC26" s="350">
        <f t="shared" si="9"/>
        <v>480.43015873015872</v>
      </c>
      <c r="AD26" s="412">
        <v>7</v>
      </c>
      <c r="AE26" s="380"/>
      <c r="AF26" s="344">
        <f t="shared" si="10"/>
        <v>0.72</v>
      </c>
      <c r="AG26" s="345">
        <f t="shared" si="11"/>
        <v>0.13</v>
      </c>
      <c r="AH26" s="385"/>
      <c r="AI26" s="422">
        <v>7</v>
      </c>
      <c r="AJ26" s="460">
        <f>COUNTIFS('Данные из терминала'!C:C,AI26,'Данные из терминала'!B:B,"sell")</f>
        <v>8</v>
      </c>
      <c r="AK26" s="461">
        <f>COUNTIFS('Данные из терминала'!C:C,AI26,'Данные из терминала'!B:B,"buy")</f>
        <v>7</v>
      </c>
      <c r="AL26" s="462">
        <f>COUNTIFS('Данные из терминала'!C:C,AI26)</f>
        <v>15</v>
      </c>
      <c r="AM26" s="463">
        <f>SUMIFS('Данные из терминала'!E:E,'Данные из терминала'!C:C,AI26,'Данные из терминала'!B:B,"sell")</f>
        <v>3.6000000000000005</v>
      </c>
      <c r="AN26" s="464">
        <f>SUMIFS('Данные из терминала'!E:E,'Данные из терминала'!C:C,AI26,'Данные из терминала'!B:B,"buy")</f>
        <v>3.1500000000000004</v>
      </c>
      <c r="AO26" s="465">
        <f>SUMIFS('Данные из терминала'!E:E,'Данные из терминала'!C:C,AI26)</f>
        <v>6.7500000000000018</v>
      </c>
      <c r="AP26" s="460">
        <f>SUMIFS('Данные из терминала'!N:N,'Данные из терминала'!C:C,AI26,'Данные из терминала'!B:B,"sell")</f>
        <v>983.28</v>
      </c>
      <c r="AQ26" s="461">
        <f>SUMIFS('Данные из терминала'!N:N,'Данные из терминала'!C:C,AI26,'Данные из терминала'!B:B,"buy")</f>
        <v>860.41000000000008</v>
      </c>
      <c r="AR26" s="462">
        <f>SUMIFS('Данные из терминала'!N:N,'Данные из терминала'!C:C,AI26)</f>
        <v>1843.69</v>
      </c>
      <c r="AS26" s="463">
        <f>ROUND(IF(AJ26&gt;0,AVERAGEIFS('Данные из терминала'!N:N,'Данные из терминала'!C:C,AI26,'Данные из терминала'!B:B,"sell"),0),2)</f>
        <v>122.91</v>
      </c>
      <c r="AT26" s="464">
        <f>ROUND(IF(AK26&gt;0,AVERAGEIFS('Данные из терминала'!N:N,'Данные из терминала'!C:C,AI26,'Данные из терминала'!B:B,"buy"),0),2)</f>
        <v>122.92</v>
      </c>
      <c r="AU26" s="465">
        <f>ROUND(IF(AL26&gt;0,AVERAGEIFS('Данные из терминала'!N:N,'Данные из терминала'!C:C,AI26),0),2)</f>
        <v>122.91</v>
      </c>
      <c r="AV26" s="466">
        <f t="shared" si="20"/>
        <v>0.19391099594145256</v>
      </c>
      <c r="AW26" s="467">
        <f t="shared" si="21"/>
        <v>0.16968000978153244</v>
      </c>
      <c r="AX26" s="468">
        <f t="shared" si="22"/>
        <v>0.36359100572298497</v>
      </c>
      <c r="AY26" s="449">
        <f>IF(AJ26&gt;0,VLOOKUP(AI26,Сводная!A:E,  MATCH("sell",Сводная!$A$2:$G$2,0)+0,0),0)</f>
        <v>408.59999999999854</v>
      </c>
      <c r="AZ26" s="451">
        <f>IF(AK26&gt;0,VLOOKUP(AI26,Сводная!A:B,  MATCH("buy",Сводная!$A$2:$G$2,0)+0,0),0)</f>
        <v>358.5</v>
      </c>
      <c r="BA26" s="460">
        <f>ROUND(IF(AJ26&gt;0,AVERAGEIFS('Данные из терминала'!L:L,'Данные из терминала'!C:C,AI26,'Данные из терминала'!B:B,"sell"),0),1)</f>
        <v>332</v>
      </c>
      <c r="BB26" s="461">
        <f>ROUND(IF(AK26&gt;0,AVERAGEIFS('Данные из терминала'!L:L,'Данные из терминала'!C:C,AI26,'Данные из терминала'!B:B,"buy"),0),1)</f>
        <v>301.10000000000002</v>
      </c>
      <c r="BC26" s="462">
        <f>ROUND(IF(AL26&gt;0,AVERAGEIFS('Данные из терминала'!L:L,'Данные из терминала'!C:C,AI26),0),1)</f>
        <v>317.5</v>
      </c>
      <c r="BD26" s="449">
        <f>IF(AJ26&gt;0,VLOOKUP(AI26,Сводная!A:F,  MATCH("sell",Сводная!$A$2:$G$2,0)+1,0),0)</f>
        <v>112.90000000000146</v>
      </c>
      <c r="BE26" s="451">
        <f>IF(AK26&gt;0,VLOOKUP(AI26,Сводная!A:C,  MATCH("buy",Сводная!$A$2:$G$2,0)+1,0),0)</f>
        <v>95.700000000000728</v>
      </c>
      <c r="BF26" s="460">
        <f>ROUND(IF(AJ26&gt;0,AVERAGEIFS('Данные из терминала'!M:M,'Данные из терминала'!C:C,AI26,'Данные из терминала'!B:B,"sell"),0),1)</f>
        <v>94.4</v>
      </c>
      <c r="BG26" s="461">
        <f>ROUND(IF(AK26&gt;0,AVERAGEIFS('Данные из терминала'!M:M,'Данные из терминала'!C:C,AI26,'Данные из терминала'!B:B,"buy"),0),1)</f>
        <v>86.7</v>
      </c>
      <c r="BH26" s="462">
        <f>ROUND(IF(AL26&gt;0,AVERAGEIFS('Данные из терминала'!M:M,'Данные из терминала'!C:C,AI26),0),1)</f>
        <v>90.8</v>
      </c>
      <c r="BI26" s="458">
        <f>IF(AJ26&gt;0,VLOOKUP(AI26,Сводная!A:G,  MATCH("sell",Сводная!$A$2:$G$2,0)+2,0),0)</f>
        <v>6.3180555555555555</v>
      </c>
      <c r="BJ26" s="459">
        <f>IF(AK26&gt;0,VLOOKUP(AI26,Сводная!A:D,  MATCH("buy",Сводная!$A$2:$G$2,0)+2,0),0)</f>
        <v>11.218055555555555</v>
      </c>
      <c r="BK26" s="631">
        <f>IF(AJ26&gt;0,AVERAGEIFS('Данные из терминала'!O:O,'Данные из терминала'!C:C,AI26,'Данные из терминала'!B:B,"sell"),0)</f>
        <v>3.1001736111111313</v>
      </c>
      <c r="BL26" s="632">
        <f>IF(AK26&gt;0,AVERAGEIFS('Данные из терминала'!O:O,'Данные из терминала'!C:C,AI26,'Данные из терминала'!B:B,"buy"),0)</f>
        <v>4.1800595238102165</v>
      </c>
      <c r="BM26" s="633">
        <f>IF(AL26&gt;0,AVERAGEIFS('Данные из терминала'!O:O,'Данные из терминала'!C:C,AI26),0)</f>
        <v>3.6041203703707043</v>
      </c>
      <c r="BO26" s="700">
        <v>2</v>
      </c>
    </row>
    <row r="27" spans="1:67" ht="15">
      <c r="A27" s="416">
        <v>8</v>
      </c>
      <c r="B27" s="107">
        <f t="shared" si="12"/>
        <v>5</v>
      </c>
      <c r="C27" s="112">
        <f t="shared" si="13"/>
        <v>42</v>
      </c>
      <c r="D27" s="76"/>
      <c r="E27" s="107">
        <f t="shared" si="14"/>
        <v>8</v>
      </c>
      <c r="F27" s="105">
        <f t="shared" si="27"/>
        <v>71</v>
      </c>
      <c r="G27" s="100">
        <f t="shared" si="15"/>
        <v>344</v>
      </c>
      <c r="H27" s="11"/>
      <c r="I27" s="7">
        <f t="shared" si="16"/>
        <v>3.5</v>
      </c>
      <c r="J27" s="110">
        <f t="shared" si="0"/>
        <v>0.98</v>
      </c>
      <c r="K27" s="8">
        <f t="shared" si="23"/>
        <v>1.43</v>
      </c>
      <c r="L27" s="157"/>
      <c r="M27" s="162">
        <f t="shared" si="1"/>
        <v>406.12</v>
      </c>
      <c r="N27" s="306">
        <f t="shared" si="2"/>
        <v>0.50138271604938267</v>
      </c>
      <c r="O27" s="159">
        <f t="shared" si="3"/>
        <v>10.01</v>
      </c>
      <c r="P27" s="207">
        <f t="shared" si="17"/>
        <v>379.56</v>
      </c>
      <c r="Q27" s="220">
        <f t="shared" si="4"/>
        <v>0.46859259259259262</v>
      </c>
      <c r="R27" s="119">
        <f t="shared" si="24"/>
        <v>38</v>
      </c>
      <c r="S27" s="120">
        <f t="shared" si="25"/>
        <v>0.11</v>
      </c>
      <c r="T27" s="126">
        <f t="shared" si="18"/>
        <v>80</v>
      </c>
      <c r="U27" s="127">
        <f t="shared" si="26"/>
        <v>0.23</v>
      </c>
      <c r="V27" s="377"/>
      <c r="W27" s="342">
        <f t="shared" si="5"/>
        <v>333.19</v>
      </c>
      <c r="X27" s="343">
        <f t="shared" si="19"/>
        <v>712.75</v>
      </c>
      <c r="Y27" s="346"/>
      <c r="Z27" s="347">
        <f t="shared" si="6"/>
        <v>97.25</v>
      </c>
      <c r="AA27" s="348">
        <f t="shared" si="7"/>
        <v>0.88</v>
      </c>
      <c r="AB27" s="349">
        <f t="shared" si="8"/>
        <v>39.672427572427573</v>
      </c>
      <c r="AC27" s="350">
        <f t="shared" si="9"/>
        <v>383.67242757242758</v>
      </c>
      <c r="AD27" s="412">
        <v>8</v>
      </c>
      <c r="AE27" s="380"/>
      <c r="AF27" s="344">
        <f t="shared" si="10"/>
        <v>0.88</v>
      </c>
      <c r="AG27" s="345">
        <f t="shared" si="11"/>
        <v>0.41</v>
      </c>
      <c r="AH27" s="385"/>
      <c r="AI27" s="422">
        <v>8</v>
      </c>
      <c r="AJ27" s="460">
        <f>COUNTIFS('Данные из терминала'!C:C,AI27,'Данные из терминала'!B:B,"sell")</f>
        <v>0</v>
      </c>
      <c r="AK27" s="461">
        <f>COUNTIFS('Данные из терминала'!C:C,AI27,'Данные из терминала'!B:B,"buy")</f>
        <v>0</v>
      </c>
      <c r="AL27" s="462">
        <f>COUNTIFS('Данные из терминала'!C:C,AI27)</f>
        <v>0</v>
      </c>
      <c r="AM27" s="463">
        <f>SUMIFS('Данные из терминала'!E:E,'Данные из терминала'!C:C,AI27,'Данные из терминала'!B:B,"sell")</f>
        <v>0</v>
      </c>
      <c r="AN27" s="464">
        <f>SUMIFS('Данные из терминала'!E:E,'Данные из терминала'!C:C,AI27,'Данные из терминала'!B:B,"buy")</f>
        <v>0</v>
      </c>
      <c r="AO27" s="465">
        <f>SUMIFS('Данные из терминала'!E:E,'Данные из терминала'!C:C,AI27)</f>
        <v>0</v>
      </c>
      <c r="AP27" s="460">
        <f>SUMIFS('Данные из терминала'!N:N,'Данные из терминала'!C:C,AI27,'Данные из терминала'!B:B,"sell")</f>
        <v>0</v>
      </c>
      <c r="AQ27" s="461">
        <f>SUMIFS('Данные из терминала'!N:N,'Данные из терминала'!C:C,AI27,'Данные из терминала'!B:B,"buy")</f>
        <v>0</v>
      </c>
      <c r="AR27" s="462">
        <f>SUMIFS('Данные из терминала'!N:N,'Данные из терминала'!C:C,AI27)</f>
        <v>0</v>
      </c>
      <c r="AS27" s="463">
        <f>ROUND(IF(AJ27&gt;0,AVERAGEIFS('Данные из терминала'!N:N,'Данные из терминала'!C:C,AI27,'Данные из терминала'!B:B,"sell"),0),2)</f>
        <v>0</v>
      </c>
      <c r="AT27" s="464">
        <f>ROUND(IF(AK27&gt;0,AVERAGEIFS('Данные из терминала'!N:N,'Данные из терминала'!C:C,AI27,'Данные из терминала'!B:B,"buy"),0),2)</f>
        <v>0</v>
      </c>
      <c r="AU27" s="465">
        <f>ROUND(IF(AL27&gt;0,AVERAGEIFS('Данные из терминала'!N:N,'Данные из терминала'!C:C,AI27),0),2)</f>
        <v>0</v>
      </c>
      <c r="AV27" s="466">
        <f t="shared" si="20"/>
        <v>0</v>
      </c>
      <c r="AW27" s="467">
        <f t="shared" si="21"/>
        <v>0</v>
      </c>
      <c r="AX27" s="468">
        <f t="shared" si="22"/>
        <v>0</v>
      </c>
      <c r="AY27" s="449">
        <f>IF(AJ27&gt;0,VLOOKUP(AI27,Сводная!A:E,  MATCH("sell",Сводная!$A$2:$G$2,0)+0,0),0)</f>
        <v>0</v>
      </c>
      <c r="AZ27" s="451">
        <f>IF(AK27&gt;0,VLOOKUP(AI27,Сводная!A:B,  MATCH("buy",Сводная!$A$2:$G$2,0)+0,0),0)</f>
        <v>0</v>
      </c>
      <c r="BA27" s="460">
        <f>ROUND(IF(AJ27&gt;0,AVERAGEIFS('Данные из терминала'!L:L,'Данные из терминала'!C:C,AI27,'Данные из терминала'!B:B,"sell"),0),1)</f>
        <v>0</v>
      </c>
      <c r="BB27" s="461">
        <f>ROUND(IF(AK27&gt;0,AVERAGEIFS('Данные из терминала'!L:L,'Данные из терминала'!C:C,AI27,'Данные из терминала'!B:B,"buy"),0),1)</f>
        <v>0</v>
      </c>
      <c r="BC27" s="462">
        <f>ROUND(IF(AL27&gt;0,AVERAGEIFS('Данные из терминала'!L:L,'Данные из терминала'!C:C,AI27),0),1)</f>
        <v>0</v>
      </c>
      <c r="BD27" s="449">
        <f>IF(AJ27&gt;0,VLOOKUP(AI27,Сводная!A:F,  MATCH("sell",Сводная!$A$2:$G$2,0)+1,0),0)</f>
        <v>0</v>
      </c>
      <c r="BE27" s="451">
        <f>IF(AK27&gt;0,VLOOKUP(AI27,Сводная!A:C,  MATCH("buy",Сводная!$A$2:$G$2,0)+1,0),0)</f>
        <v>0</v>
      </c>
      <c r="BF27" s="460">
        <f>ROUND(IF(AJ27&gt;0,AVERAGEIFS('Данные из терминала'!M:M,'Данные из терминала'!C:C,AI27,'Данные из терминала'!B:B,"sell"),0),1)</f>
        <v>0</v>
      </c>
      <c r="BG27" s="461">
        <f>ROUND(IF(AK27&gt;0,AVERAGEIFS('Данные из терминала'!M:M,'Данные из терминала'!C:C,AI27,'Данные из терминала'!B:B,"buy"),0),1)</f>
        <v>0</v>
      </c>
      <c r="BH27" s="462">
        <f>ROUND(IF(AL27&gt;0,AVERAGEIFS('Данные из терминала'!M:M,'Данные из терминала'!C:C,AI27),0),1)</f>
        <v>0</v>
      </c>
      <c r="BI27" s="458">
        <f>IF(AJ27&gt;0,VLOOKUP(AI27,Сводная!A:G,  MATCH("sell",Сводная!$A$2:$G$2,0)+2,0),0)</f>
        <v>0</v>
      </c>
      <c r="BJ27" s="459">
        <f>IF(AK27&gt;0,VLOOKUP(AI27,Сводная!A:D,  MATCH("buy",Сводная!$A$2:$G$2,0)+2,0),0)</f>
        <v>0</v>
      </c>
      <c r="BK27" s="631">
        <f>IF(AJ27&gt;0,AVERAGEIFS('Данные из терминала'!O:O,'Данные из терминала'!C:C,AI27,'Данные из терминала'!B:B,"sell"),0)</f>
        <v>0</v>
      </c>
      <c r="BL27" s="632">
        <f>IF(AK27&gt;0,AVERAGEIFS('Данные из терминала'!O:O,'Данные из терминала'!C:C,AI27,'Данные из терминала'!B:B,"buy"),0)</f>
        <v>0</v>
      </c>
      <c r="BM27" s="633">
        <f>IF(AL27&gt;0,AVERAGEIFS('Данные из терминала'!O:O,'Данные из терминала'!C:C,AI27),0)</f>
        <v>0</v>
      </c>
      <c r="BO27" s="700"/>
    </row>
    <row r="28" spans="1:67" ht="17.25" customHeight="1">
      <c r="A28" s="416">
        <v>9</v>
      </c>
      <c r="B28" s="107">
        <f t="shared" si="12"/>
        <v>5</v>
      </c>
      <c r="C28" s="112">
        <f t="shared" si="13"/>
        <v>47</v>
      </c>
      <c r="D28" s="76"/>
      <c r="E28" s="107">
        <f t="shared" si="14"/>
        <v>8</v>
      </c>
      <c r="F28" s="105">
        <f t="shared" si="27"/>
        <v>79</v>
      </c>
      <c r="G28" s="100">
        <f t="shared" si="15"/>
        <v>423</v>
      </c>
      <c r="H28" s="11"/>
      <c r="I28" s="7">
        <f t="shared" si="16"/>
        <v>3.5</v>
      </c>
      <c r="J28" s="110">
        <f t="shared" si="0"/>
        <v>3.43</v>
      </c>
      <c r="K28" s="8">
        <f t="shared" si="23"/>
        <v>4.8600000000000003</v>
      </c>
      <c r="L28" s="157"/>
      <c r="M28" s="162">
        <f t="shared" si="1"/>
        <v>1550.34</v>
      </c>
      <c r="N28" s="306">
        <f t="shared" si="2"/>
        <v>1.9139999999999999</v>
      </c>
      <c r="O28" s="159">
        <f t="shared" si="3"/>
        <v>34.020000000000003</v>
      </c>
      <c r="P28" s="207">
        <f t="shared" si="17"/>
        <v>1204.6500000000001</v>
      </c>
      <c r="Q28" s="220">
        <f t="shared" si="4"/>
        <v>1.4872222222222224</v>
      </c>
      <c r="R28" s="119">
        <f t="shared" si="24"/>
        <v>35</v>
      </c>
      <c r="S28" s="120">
        <f t="shared" si="25"/>
        <v>0.08</v>
      </c>
      <c r="T28" s="126">
        <f t="shared" si="18"/>
        <v>82</v>
      </c>
      <c r="U28" s="127">
        <f t="shared" si="26"/>
        <v>0.19</v>
      </c>
      <c r="V28" s="377"/>
      <c r="W28" s="342">
        <f t="shared" si="5"/>
        <v>1132.3800000000001</v>
      </c>
      <c r="X28" s="343">
        <f t="shared" si="19"/>
        <v>2337.0300000000002</v>
      </c>
      <c r="Y28" s="346"/>
      <c r="Z28" s="347">
        <f t="shared" si="6"/>
        <v>-1527.03</v>
      </c>
      <c r="AA28" s="348">
        <f t="shared" si="7"/>
        <v>2.89</v>
      </c>
      <c r="AB28" s="349">
        <f t="shared" si="8"/>
        <v>0</v>
      </c>
      <c r="AC28" s="350">
        <f t="shared" si="9"/>
        <v>0</v>
      </c>
      <c r="AD28" s="412">
        <v>9</v>
      </c>
      <c r="AE28" s="380"/>
      <c r="AF28" s="344">
        <f t="shared" si="10"/>
        <v>0.94</v>
      </c>
      <c r="AG28" s="345">
        <f t="shared" si="11"/>
        <v>1.4</v>
      </c>
      <c r="AH28" s="385"/>
      <c r="AI28" s="422">
        <v>9</v>
      </c>
      <c r="AJ28" s="460">
        <f>COUNTIFS('Данные из терминала'!C:C,AI28,'Данные из терминала'!B:B,"sell")</f>
        <v>0</v>
      </c>
      <c r="AK28" s="461">
        <f>COUNTIFS('Данные из терминала'!C:C,AI28,'Данные из терминала'!B:B,"buy")</f>
        <v>0</v>
      </c>
      <c r="AL28" s="462">
        <f>COUNTIFS('Данные из терминала'!C:C,AI28)</f>
        <v>0</v>
      </c>
      <c r="AM28" s="463">
        <f>SUMIFS('Данные из терминала'!E:E,'Данные из терминала'!C:C,AI28,'Данные из терминала'!B:B,"sell")</f>
        <v>0</v>
      </c>
      <c r="AN28" s="464">
        <f>SUMIFS('Данные из терминала'!E:E,'Данные из терминала'!C:C,AI28,'Данные из терминала'!B:B,"buy")</f>
        <v>0</v>
      </c>
      <c r="AO28" s="465">
        <f>SUMIFS('Данные из терминала'!E:E,'Данные из терминала'!C:C,AI28)</f>
        <v>0</v>
      </c>
      <c r="AP28" s="460">
        <f>SUMIFS('Данные из терминала'!N:N,'Данные из терминала'!C:C,AI28,'Данные из терминала'!B:B,"sell")</f>
        <v>0</v>
      </c>
      <c r="AQ28" s="461">
        <f>SUMIFS('Данные из терминала'!N:N,'Данные из терминала'!C:C,AI28,'Данные из терминала'!B:B,"buy")</f>
        <v>0</v>
      </c>
      <c r="AR28" s="462">
        <f>SUMIFS('Данные из терминала'!N:N,'Данные из терминала'!C:C,AI28)</f>
        <v>0</v>
      </c>
      <c r="AS28" s="463">
        <f>ROUND(IF(AJ28&gt;0,AVERAGEIFS('Данные из терминала'!N:N,'Данные из терминала'!C:C,AI28,'Данные из терминала'!B:B,"sell"),0),2)</f>
        <v>0</v>
      </c>
      <c r="AT28" s="464">
        <f>ROUND(IF(AK28&gt;0,AVERAGEIFS('Данные из терминала'!N:N,'Данные из терминала'!C:C,AI28,'Данные из терминала'!B:B,"buy"),0),2)</f>
        <v>0</v>
      </c>
      <c r="AU28" s="465">
        <f>ROUND(IF(AL28&gt;0,AVERAGEIFS('Данные из терминала'!N:N,'Данные из терминала'!C:C,AI28),0),2)</f>
        <v>0</v>
      </c>
      <c r="AV28" s="466">
        <f t="shared" si="20"/>
        <v>0</v>
      </c>
      <c r="AW28" s="467">
        <f t="shared" si="21"/>
        <v>0</v>
      </c>
      <c r="AX28" s="468">
        <f t="shared" si="22"/>
        <v>0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0</v>
      </c>
      <c r="BA28" s="460">
        <f>ROUND(IF(AJ28&gt;0,AVERAGEIFS('Данные из терминала'!L:L,'Данные из терминала'!C:C,AI28,'Данные из терминала'!B:B,"sell"),0),1)</f>
        <v>0</v>
      </c>
      <c r="BB28" s="461">
        <f>ROUND(IF(AK28&gt;0,AVERAGEIFS('Данные из терминала'!L:L,'Данные из терминала'!C:C,AI28,'Данные из терминала'!B:B,"buy"),0),1)</f>
        <v>0</v>
      </c>
      <c r="BC28" s="462">
        <f>ROUND(IF(AL28&gt;0,AVERAGEIFS('Данные из терминала'!L:L,'Данные из терминала'!C:C,AI28),0),1)</f>
        <v>0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0</v>
      </c>
      <c r="BF28" s="460">
        <f>ROUND(IF(AJ28&gt;0,AVERAGEIFS('Данные из терминала'!M:M,'Данные из терминала'!C:C,AI28,'Данные из терминала'!B:B,"sell"),0),1)</f>
        <v>0</v>
      </c>
      <c r="BG28" s="461">
        <f>ROUND(IF(AK28&gt;0,AVERAGEIFS('Данные из терминала'!M:M,'Данные из терминала'!C:C,AI28,'Данные из терминала'!B:B,"buy"),0),1)</f>
        <v>0</v>
      </c>
      <c r="BH28" s="462">
        <f>ROUND(IF(AL28&gt;0,AVERAGEIFS('Данные из терминала'!M:M,'Данные из терминала'!C:C,AI28),0),1)</f>
        <v>0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0</v>
      </c>
      <c r="BK28" s="631">
        <f>IF(AJ28&gt;0,AVERAGEIFS('Данные из терминала'!O:O,'Данные из терминала'!C:C,AI28,'Данные из терминала'!B:B,"sell"),0)</f>
        <v>0</v>
      </c>
      <c r="BL28" s="632">
        <f>IF(AK28&gt;0,AVERAGEIFS('Данные из терминала'!O:O,'Данные из терминала'!C:C,AI28,'Данные из терминала'!B:B,"buy"),0)</f>
        <v>0</v>
      </c>
      <c r="BM28" s="633">
        <f>IF(AL28&gt;0,AVERAGEIFS('Данные из терминала'!O:O,'Данные из терминала'!C:C,AI28),0)</f>
        <v>0</v>
      </c>
      <c r="BO28" s="176"/>
    </row>
    <row r="29" spans="1:67" ht="15">
      <c r="A29" s="421">
        <v>10</v>
      </c>
      <c r="B29" s="108">
        <f t="shared" si="12"/>
        <v>5</v>
      </c>
      <c r="C29" s="102">
        <f t="shared" si="13"/>
        <v>52</v>
      </c>
      <c r="D29" s="9"/>
      <c r="E29" s="108">
        <f t="shared" si="14"/>
        <v>8</v>
      </c>
      <c r="F29" s="101">
        <f t="shared" si="27"/>
        <v>87</v>
      </c>
      <c r="G29" s="102">
        <f t="shared" si="15"/>
        <v>510</v>
      </c>
      <c r="H29" s="9"/>
      <c r="I29" s="13">
        <f t="shared" si="16"/>
        <v>3.5</v>
      </c>
      <c r="J29" s="14">
        <f t="shared" si="0"/>
        <v>12.005000000000001</v>
      </c>
      <c r="K29" s="15">
        <f t="shared" si="23"/>
        <v>16.865000000000002</v>
      </c>
      <c r="L29" s="157"/>
      <c r="M29" s="163">
        <f t="shared" si="1"/>
        <v>5972.03</v>
      </c>
      <c r="N29" s="307">
        <f t="shared" si="2"/>
        <v>7.372876543209876</v>
      </c>
      <c r="O29" s="160">
        <f t="shared" si="3"/>
        <v>118.09</v>
      </c>
      <c r="P29" s="208">
        <f t="shared" si="17"/>
        <v>4284.4399999999996</v>
      </c>
      <c r="Q29" s="219">
        <f t="shared" si="4"/>
        <v>5.289432098765432</v>
      </c>
      <c r="R29" s="121">
        <f t="shared" si="24"/>
        <v>36</v>
      </c>
      <c r="S29" s="122">
        <f t="shared" si="25"/>
        <v>7.0000000000000007E-2</v>
      </c>
      <c r="T29" s="132">
        <f t="shared" si="18"/>
        <v>88</v>
      </c>
      <c r="U29" s="122">
        <f t="shared" si="26"/>
        <v>0.17</v>
      </c>
      <c r="V29" s="377"/>
      <c r="W29" s="351">
        <f t="shared" si="5"/>
        <v>3929.55</v>
      </c>
      <c r="X29" s="352">
        <f t="shared" si="19"/>
        <v>8213.99</v>
      </c>
      <c r="Y29" s="346"/>
      <c r="Z29" s="355">
        <f t="shared" si="6"/>
        <v>-7403.99</v>
      </c>
      <c r="AA29" s="356">
        <f t="shared" si="7"/>
        <v>10.14</v>
      </c>
      <c r="AB29" s="357">
        <f t="shared" si="8"/>
        <v>0</v>
      </c>
      <c r="AC29" s="358">
        <f t="shared" si="9"/>
        <v>0</v>
      </c>
      <c r="AD29" s="413">
        <v>10</v>
      </c>
      <c r="AE29" s="380"/>
      <c r="AF29" s="353">
        <f t="shared" si="10"/>
        <v>0.92</v>
      </c>
      <c r="AG29" s="354">
        <f t="shared" si="11"/>
        <v>4.8499999999999996</v>
      </c>
      <c r="AH29" s="385"/>
      <c r="AI29" s="413">
        <v>10</v>
      </c>
      <c r="AJ29" s="470">
        <f>COUNTIFS('Данные из терминала'!C:C,AI29,'Данные из терминала'!B:B,"sell")</f>
        <v>0</v>
      </c>
      <c r="AK29" s="470">
        <f>COUNTIFS('Данные из терминала'!C:C,AI29,'Данные из терминала'!B:B,"buy")</f>
        <v>0</v>
      </c>
      <c r="AL29" s="471">
        <f>COUNTIFS('Данные из терминала'!C:C,AI29)</f>
        <v>0</v>
      </c>
      <c r="AM29" s="473">
        <f>SUMIFS('Данные из терминала'!E:E,'Данные из терминала'!C:C,AI29,'Данные из терминала'!B:B,"sell")</f>
        <v>0</v>
      </c>
      <c r="AN29" s="473">
        <f>SUMIFS('Данные из терминала'!E:E,'Данные из терминала'!C:C,AI29,'Данные из терминала'!B:B,"buy")</f>
        <v>0</v>
      </c>
      <c r="AO29" s="474">
        <f>SUMIFS('Данные из терминала'!E:E,'Данные из терминала'!C:C,AI29)</f>
        <v>0</v>
      </c>
      <c r="AP29" s="470">
        <f>SUMIFS('Данные из терминала'!N:N,'Данные из терминала'!C:C,AI29,'Данные из терминала'!B:B,"sell")</f>
        <v>0</v>
      </c>
      <c r="AQ29" s="470">
        <f>SUMIFS('Данные из терминала'!N:N,'Данные из терминала'!C:C,AI29,'Данные из терминала'!B:B,"buy")</f>
        <v>0</v>
      </c>
      <c r="AR29" s="471">
        <f>SUMIFS('Данные из терминала'!N:N,'Данные из терминала'!C:C,AI29)</f>
        <v>0</v>
      </c>
      <c r="AS29" s="473">
        <f>ROUND(IF(AJ29&gt;0,AVERAGEIFS('Данные из терминала'!N:N,'Данные из терминала'!C:C,AI29,'Данные из терминала'!B:B,"sell"),0),2)</f>
        <v>0</v>
      </c>
      <c r="AT29" s="473">
        <f>ROUND(IF(AK29&gt;0,AVERAGEIFS('Данные из терминала'!N:N,'Данные из терминала'!C:C,AI29,'Данные из терминала'!B:B,"buy"),0),2)</f>
        <v>0</v>
      </c>
      <c r="AU29" s="474">
        <f>ROUND(IF(AL29&gt;0,AVERAGEIFS('Данные из терминала'!N:N,'Данные из терминала'!C:C,AI29),0),2)</f>
        <v>0</v>
      </c>
      <c r="AV29" s="476">
        <f t="shared" si="20"/>
        <v>0</v>
      </c>
      <c r="AW29" s="476">
        <f t="shared" si="21"/>
        <v>0</v>
      </c>
      <c r="AX29" s="476">
        <f t="shared" si="22"/>
        <v>0</v>
      </c>
      <c r="AY29" s="609">
        <f>IF(AJ29&gt;0,VLOOKUP(AI29,Сводная!A:E,  MATCH("sell",Сводная!$A$2:$G$2,0)+0,0),0)</f>
        <v>0</v>
      </c>
      <c r="AZ29" s="610">
        <f>IF(AK29&gt;0,VLOOKUP(AI29,Сводная!A:B,  MATCH("buy",Сводная!$A$2:$G$2,0)+0,0),0)</f>
        <v>0</v>
      </c>
      <c r="BA29" s="470">
        <f>ROUND(IF(AJ29&gt;0,AVERAGEIFS('Данные из терминала'!L:L,'Данные из терминала'!C:C,AI29,'Данные из терминала'!B:B,"sell"),0),1)</f>
        <v>0</v>
      </c>
      <c r="BB29" s="470">
        <f>ROUND(IF(AK29&gt;0,AVERAGEIFS('Данные из терминала'!L:L,'Данные из терминала'!C:C,AI29,'Данные из терминала'!B:B,"buy"),0),1)</f>
        <v>0</v>
      </c>
      <c r="BC29" s="470">
        <f>ROUND(IF(AL29&gt;0,AVERAGEIFS('Данные из терминала'!L:L,'Данные из терминала'!C:C,AI29),0),1)</f>
        <v>0</v>
      </c>
      <c r="BD29" s="609">
        <f>IF(AJ29&gt;0,VLOOKUP(AI29,Сводная!A:F,  MATCH("sell",Сводная!$A$2:$G$2,0)+1,0),0)</f>
        <v>0</v>
      </c>
      <c r="BE29" s="610">
        <f>IF(AK29&gt;0,VLOOKUP(AI29,Сводная!A:C,  MATCH("buy",Сводная!$A$2:$G$2,0)+1,0),0)</f>
        <v>0</v>
      </c>
      <c r="BF29" s="470">
        <f>ROUND(IF(AJ29&gt;0,AVERAGEIFS('Данные из терминала'!M:M,'Данные из терминала'!C:C,AI29,'Данные из терминала'!B:B,"sell"),0),1)</f>
        <v>0</v>
      </c>
      <c r="BG29" s="470">
        <f>ROUND(IF(AK29&gt;0,AVERAGEIFS('Данные из терминала'!M:M,'Данные из терминала'!C:C,AI29,'Данные из терминала'!B:B,"buy"),0),1)</f>
        <v>0</v>
      </c>
      <c r="BH29" s="470">
        <f>ROUND(IF(AL29&gt;0,AVERAGEIFS('Данные из терминала'!M:M,'Данные из терминала'!C:C,AI29),0),1)</f>
        <v>0</v>
      </c>
      <c r="BI29" s="611">
        <f>IF(AJ29&gt;0,VLOOKUP(AI29,Сводная!A:G,  MATCH("sell",Сводная!$A$2:$G$2,0)+2,0),0)</f>
        <v>0</v>
      </c>
      <c r="BJ29" s="612">
        <f>IF(AK29&gt;0,VLOOKUP(AI29,Сводная!A:D,  MATCH("buy",Сводная!$A$2:$G$2,0)+2,0),0)</f>
        <v>0</v>
      </c>
      <c r="BK29" s="635">
        <f>IF(AJ29&gt;0,AVERAGEIFS('Данные из терминала'!O:O,'Данные из терминала'!C:C,AI29,'Данные из терминала'!B:B,"sell"),0)</f>
        <v>0</v>
      </c>
      <c r="BL29" s="635">
        <f>IF(AK29&gt;0,AVERAGEIFS('Данные из терминала'!O:O,'Данные из терминала'!C:C,AI29,'Данные из терминала'!B:B,"buy"),0)</f>
        <v>0</v>
      </c>
      <c r="BM29" s="636">
        <f>IF(AL29&gt;0,AVERAGEIFS('Данные из терминала'!O:O,'Данные из терминала'!C:C,AI29),0)</f>
        <v>0</v>
      </c>
    </row>
    <row r="30" spans="1:67" ht="15">
      <c r="A30" s="416">
        <v>11</v>
      </c>
      <c r="B30" s="107">
        <f t="shared" si="12"/>
        <v>5</v>
      </c>
      <c r="C30" s="112">
        <f t="shared" si="13"/>
        <v>57</v>
      </c>
      <c r="D30" s="76"/>
      <c r="E30" s="107">
        <f t="shared" si="14"/>
        <v>8</v>
      </c>
      <c r="F30" s="105">
        <f t="shared" si="27"/>
        <v>95</v>
      </c>
      <c r="G30" s="100">
        <f t="shared" si="15"/>
        <v>605</v>
      </c>
      <c r="H30" s="11"/>
      <c r="I30" s="7">
        <f t="shared" si="16"/>
        <v>3.5</v>
      </c>
      <c r="J30" s="110">
        <f t="shared" si="0"/>
        <v>42.018000000000001</v>
      </c>
      <c r="K30" s="8">
        <f t="shared" si="23"/>
        <v>58.883000000000003</v>
      </c>
      <c r="L30" s="157"/>
      <c r="M30" s="162">
        <f t="shared" si="1"/>
        <v>22904.29</v>
      </c>
      <c r="N30" s="306">
        <f t="shared" si="2"/>
        <v>28.276901234567902</v>
      </c>
      <c r="O30" s="159">
        <f t="shared" si="3"/>
        <v>412.16</v>
      </c>
      <c r="P30" s="207">
        <f t="shared" si="17"/>
        <v>15923.17</v>
      </c>
      <c r="Q30" s="220">
        <f t="shared" si="4"/>
        <v>19.658234567901236</v>
      </c>
      <c r="R30" s="119">
        <f t="shared" si="24"/>
        <v>39</v>
      </c>
      <c r="S30" s="120">
        <f t="shared" si="25"/>
        <v>0.06</v>
      </c>
      <c r="T30" s="126">
        <f t="shared" si="18"/>
        <v>96</v>
      </c>
      <c r="U30" s="127">
        <f t="shared" si="26"/>
        <v>0.16</v>
      </c>
      <c r="V30" s="377"/>
      <c r="W30" s="342">
        <f t="shared" si="5"/>
        <v>13719.74</v>
      </c>
      <c r="X30" s="343">
        <f t="shared" si="19"/>
        <v>29642.91</v>
      </c>
      <c r="Y30" s="346"/>
      <c r="Z30" s="347">
        <f t="shared" si="6"/>
        <v>-28832.91</v>
      </c>
      <c r="AA30" s="348">
        <f t="shared" si="7"/>
        <v>36.6</v>
      </c>
      <c r="AB30" s="349">
        <f t="shared" si="8"/>
        <v>0</v>
      </c>
      <c r="AC30" s="350">
        <f t="shared" si="9"/>
        <v>0</v>
      </c>
      <c r="AD30" s="412">
        <v>11</v>
      </c>
      <c r="AE30" s="380"/>
      <c r="AF30" s="344">
        <f t="shared" si="10"/>
        <v>0.86</v>
      </c>
      <c r="AG30" s="345">
        <f t="shared" si="11"/>
        <v>16.940000000000001</v>
      </c>
      <c r="AH30" s="385"/>
      <c r="AI30" s="422">
        <v>11</v>
      </c>
      <c r="AJ30" s="460">
        <f>COUNTIFS('Данные из терминала'!C:C,AI30,'Данные из терминала'!B:B,"sell")</f>
        <v>0</v>
      </c>
      <c r="AK30" s="461">
        <f>COUNTIFS('Данные из терминала'!C:C,AI30,'Данные из терминала'!B:B,"buy")</f>
        <v>0</v>
      </c>
      <c r="AL30" s="462">
        <f>COUNTIFS('Данные из терминала'!C:C,AI30)</f>
        <v>0</v>
      </c>
      <c r="AM30" s="463">
        <f>SUMIFS('Данные из терминала'!E:E,'Данные из терминала'!C:C,AI30,'Данные из терминала'!B:B,"sell")</f>
        <v>0</v>
      </c>
      <c r="AN30" s="464">
        <f>SUMIFS('Данные из терминала'!E:E,'Данные из терминала'!C:C,AI30,'Данные из терминала'!B:B,"buy")</f>
        <v>0</v>
      </c>
      <c r="AO30" s="465">
        <f>SUMIFS('Данные из терминала'!E:E,'Данные из терминала'!C:C,AI30)</f>
        <v>0</v>
      </c>
      <c r="AP30" s="460">
        <f>SUMIFS('Данные из терминала'!N:N,'Данные из терминала'!C:C,AI30,'Данные из терминала'!B:B,"sell")</f>
        <v>0</v>
      </c>
      <c r="AQ30" s="461">
        <f>SUMIFS('Данные из терминала'!N:N,'Данные из терминала'!C:C,AI30,'Данные из терминала'!B:B,"buy")</f>
        <v>0</v>
      </c>
      <c r="AR30" s="462">
        <f>SUMIFS('Данные из терминала'!N:N,'Данные из терминала'!C:C,AI30)</f>
        <v>0</v>
      </c>
      <c r="AS30" s="463">
        <f>ROUND(IF(AJ30&gt;0,AVERAGEIFS('Данные из терминала'!N:N,'Данные из терминала'!C:C,AI30,'Данные из терминала'!B:B,"sell"),0),2)</f>
        <v>0</v>
      </c>
      <c r="AT30" s="464">
        <f>ROUND(IF(AK30&gt;0,AVERAGEIFS('Данные из терминала'!N:N,'Данные из терминала'!C:C,AI30,'Данные из терминала'!B:B,"buy"),0),2)</f>
        <v>0</v>
      </c>
      <c r="AU30" s="465">
        <f>ROUND(IF(AL30&gt;0,AVERAGEIFS('Данные из терминала'!N:N,'Данные из терминала'!C:C,AI30),0),2)</f>
        <v>0</v>
      </c>
      <c r="AV30" s="466">
        <f t="shared" si="20"/>
        <v>0</v>
      </c>
      <c r="AW30" s="467">
        <f t="shared" si="21"/>
        <v>0</v>
      </c>
      <c r="AX30" s="468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0">
        <f>ROUND(IF(AJ30&gt;0,AVERAGEIFS('Данные из терминала'!L:L,'Данные из терминала'!C:C,AI30,'Данные из терминала'!B:B,"sell"),0),1)</f>
        <v>0</v>
      </c>
      <c r="BB30" s="461">
        <f>ROUND(IF(AK30&gt;0,AVERAGEIFS('Данные из терминала'!L:L,'Данные из терминала'!C:C,AI30,'Данные из терминала'!B:B,"buy"),0),1)</f>
        <v>0</v>
      </c>
      <c r="BC30" s="462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0">
        <f>ROUND(IF(AJ30&gt;0,AVERAGEIFS('Данные из терминала'!M:M,'Данные из терминала'!C:C,AI30,'Данные из терминала'!B:B,"sell"),0),1)</f>
        <v>0</v>
      </c>
      <c r="BG30" s="461">
        <f>ROUND(IF(AK30&gt;0,AVERAGEIFS('Данные из терминала'!M:M,'Данные из терминала'!C:C,AI30,'Данные из терминала'!B:B,"buy"),0),1)</f>
        <v>0</v>
      </c>
      <c r="BH30" s="462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631">
        <f>IF(AJ30&gt;0,AVERAGEIFS('Данные из терминала'!O:O,'Данные из терминала'!C:C,AI30,'Данные из терминала'!B:B,"sell"),0)</f>
        <v>0</v>
      </c>
      <c r="BL30" s="632">
        <f>IF(AK30&gt;0,AVERAGEIFS('Данные из терминала'!O:O,'Данные из терминала'!C:C,AI30,'Данные из терминала'!B:B,"buy"),0)</f>
        <v>0</v>
      </c>
      <c r="BM30" s="633">
        <f>IF(AL30&gt;0,AVERAGEIFS('Данные из терминала'!O:O,'Данные из терминала'!C:C,AI30),0)</f>
        <v>0</v>
      </c>
    </row>
    <row r="31" spans="1:67" ht="15">
      <c r="A31" s="416">
        <v>12</v>
      </c>
      <c r="B31" s="107">
        <f t="shared" si="12"/>
        <v>5</v>
      </c>
      <c r="C31" s="112">
        <f t="shared" si="13"/>
        <v>62</v>
      </c>
      <c r="D31" s="76"/>
      <c r="E31" s="107">
        <f t="shared" si="14"/>
        <v>8</v>
      </c>
      <c r="F31" s="105">
        <f t="shared" si="27"/>
        <v>103</v>
      </c>
      <c r="G31" s="100">
        <f t="shared" si="15"/>
        <v>708</v>
      </c>
      <c r="H31" s="11"/>
      <c r="I31" s="7">
        <f t="shared" si="16"/>
        <v>3.5</v>
      </c>
      <c r="J31" s="110">
        <f t="shared" si="0"/>
        <v>147.06299999999999</v>
      </c>
      <c r="K31" s="8">
        <f t="shared" si="23"/>
        <v>205.946</v>
      </c>
      <c r="L31" s="157"/>
      <c r="M31" s="162">
        <f t="shared" si="1"/>
        <v>87322.84</v>
      </c>
      <c r="N31" s="306">
        <f t="shared" si="2"/>
        <v>107.80597530864198</v>
      </c>
      <c r="O31" s="159">
        <f t="shared" si="3"/>
        <v>1441.65</v>
      </c>
      <c r="P31" s="207">
        <f t="shared" si="17"/>
        <v>59846.28</v>
      </c>
      <c r="Q31" s="220">
        <f t="shared" si="4"/>
        <v>73.884296296296299</v>
      </c>
      <c r="R31" s="119">
        <f t="shared" si="24"/>
        <v>42</v>
      </c>
      <c r="S31" s="120">
        <f t="shared" si="25"/>
        <v>0.06</v>
      </c>
      <c r="T31" s="126">
        <f t="shared" si="18"/>
        <v>104</v>
      </c>
      <c r="U31" s="127">
        <f t="shared" si="26"/>
        <v>0.15</v>
      </c>
      <c r="V31" s="377"/>
      <c r="W31" s="342">
        <f t="shared" si="5"/>
        <v>47985.42</v>
      </c>
      <c r="X31" s="343">
        <f t="shared" si="19"/>
        <v>107831.7</v>
      </c>
      <c r="Y31" s="346"/>
      <c r="Z31" s="347">
        <f t="shared" si="6"/>
        <v>-107021.7</v>
      </c>
      <c r="AA31" s="348">
        <f t="shared" si="7"/>
        <v>133.13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0.8</v>
      </c>
      <c r="AG31" s="345">
        <f t="shared" si="11"/>
        <v>59.24</v>
      </c>
      <c r="AH31" s="385"/>
      <c r="AI31" s="422">
        <v>12</v>
      </c>
      <c r="AJ31" s="460">
        <f>COUNTIFS('Данные из терминала'!C:C,AI31,'Данные из терминала'!B:B,"sell")</f>
        <v>0</v>
      </c>
      <c r="AK31" s="461">
        <f>COUNTIFS('Данные из терминала'!C:C,AI31,'Данные из терминала'!B:B,"buy")</f>
        <v>0</v>
      </c>
      <c r="AL31" s="462">
        <f>COUNTIFS('Данные из терминала'!C:C,AI31)</f>
        <v>0</v>
      </c>
      <c r="AM31" s="463">
        <f>SUMIFS('Данные из терминала'!E:E,'Данные из терминала'!C:C,AI31,'Данные из терминала'!B:B,"sell")</f>
        <v>0</v>
      </c>
      <c r="AN31" s="464">
        <f>SUMIFS('Данные из терминала'!E:E,'Данные из терминала'!C:C,AI31,'Данные из терминала'!B:B,"buy")</f>
        <v>0</v>
      </c>
      <c r="AO31" s="465">
        <f>SUMIFS('Данные из терминала'!E:E,'Данные из терминала'!C:C,AI31)</f>
        <v>0</v>
      </c>
      <c r="AP31" s="460">
        <f>SUMIFS('Данные из терминала'!N:N,'Данные из терминала'!C:C,AI31,'Данные из терминала'!B:B,"sell")</f>
        <v>0</v>
      </c>
      <c r="AQ31" s="461">
        <f>SUMIFS('Данные из терминала'!N:N,'Данные из терминала'!C:C,AI31,'Данные из терминала'!B:B,"buy")</f>
        <v>0</v>
      </c>
      <c r="AR31" s="462">
        <f>SUMIFS('Данные из терминала'!N:N,'Данные из терминала'!C:C,AI31)</f>
        <v>0</v>
      </c>
      <c r="AS31" s="463">
        <f>ROUND(IF(AJ31&gt;0,AVERAGEIFS('Данные из терминала'!N:N,'Данные из терминала'!C:C,AI31,'Данные из терминала'!B:B,"sell"),0),2)</f>
        <v>0</v>
      </c>
      <c r="AT31" s="464">
        <f>ROUND(IF(AK31&gt;0,AVERAGEIFS('Данные из терминала'!N:N,'Данные из терминала'!C:C,AI31,'Данные из терминала'!B:B,"buy"),0),2)</f>
        <v>0</v>
      </c>
      <c r="AU31" s="465">
        <f>ROUND(IF(AL31&gt;0,AVERAGEIFS('Данные из терминала'!N:N,'Данные из терминала'!C:C,AI31),0),2)</f>
        <v>0</v>
      </c>
      <c r="AV31" s="466">
        <f t="shared" si="20"/>
        <v>0</v>
      </c>
      <c r="AW31" s="467">
        <f t="shared" si="21"/>
        <v>0</v>
      </c>
      <c r="AX31" s="468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0">
        <f>ROUND(IF(AJ31&gt;0,AVERAGEIFS('Данные из терминала'!L:L,'Данные из терминала'!C:C,AI31,'Данные из терминала'!B:B,"sell"),0),1)</f>
        <v>0</v>
      </c>
      <c r="BB31" s="461">
        <f>ROUND(IF(AK31&gt;0,AVERAGEIFS('Данные из терминала'!L:L,'Данные из терминала'!C:C,AI31,'Данные из терминала'!B:B,"buy"),0),1)</f>
        <v>0</v>
      </c>
      <c r="BC31" s="462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0">
        <f>ROUND(IF(AJ31&gt;0,AVERAGEIFS('Данные из терминала'!M:M,'Данные из терминала'!C:C,AI31,'Данные из терминала'!B:B,"sell"),0),1)</f>
        <v>0</v>
      </c>
      <c r="BG31" s="461">
        <f>ROUND(IF(AK31&gt;0,AVERAGEIFS('Данные из терминала'!M:M,'Данные из терминала'!C:C,AI31,'Данные из терминала'!B:B,"buy"),0),1)</f>
        <v>0</v>
      </c>
      <c r="BH31" s="462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631">
        <f>IF(AJ31&gt;0,AVERAGEIFS('Данные из терминала'!O:O,'Данные из терминала'!C:C,AI31,'Данные из терминала'!B:B,"sell"),0)</f>
        <v>0</v>
      </c>
      <c r="BL31" s="632">
        <f>IF(AK31&gt;0,AVERAGEIFS('Данные из терминала'!O:O,'Данные из терминала'!C:C,AI31,'Данные из терминала'!B:B,"buy"),0)</f>
        <v>0</v>
      </c>
      <c r="BM31" s="633">
        <f>IF(AL31&gt;0,AVERAGEIFS('Данные из терминала'!O:O,'Данные из терминала'!C:C,AI31),0)</f>
        <v>0</v>
      </c>
    </row>
    <row r="32" spans="1:67" ht="15">
      <c r="A32" s="416">
        <v>13</v>
      </c>
      <c r="B32" s="107">
        <f t="shared" si="12"/>
        <v>5</v>
      </c>
      <c r="C32" s="112">
        <f t="shared" si="13"/>
        <v>67</v>
      </c>
      <c r="D32" s="76"/>
      <c r="E32" s="107">
        <f t="shared" si="14"/>
        <v>8</v>
      </c>
      <c r="F32" s="105">
        <f t="shared" si="27"/>
        <v>111</v>
      </c>
      <c r="G32" s="100">
        <f t="shared" si="15"/>
        <v>819</v>
      </c>
      <c r="H32" s="11"/>
      <c r="I32" s="7">
        <f t="shared" si="16"/>
        <v>3.5</v>
      </c>
      <c r="J32" s="110">
        <f t="shared" si="0"/>
        <v>514.721</v>
      </c>
      <c r="K32" s="8">
        <f t="shared" si="23"/>
        <v>720.66700000000003</v>
      </c>
      <c r="L32" s="157"/>
      <c r="M32" s="162">
        <f t="shared" si="1"/>
        <v>330787.56</v>
      </c>
      <c r="N32" s="306">
        <f t="shared" si="2"/>
        <v>408.37970370370368</v>
      </c>
      <c r="O32" s="159">
        <f t="shared" si="3"/>
        <v>5044.6899999999996</v>
      </c>
      <c r="P32" s="207">
        <f t="shared" si="17"/>
        <v>225016.64</v>
      </c>
      <c r="Q32" s="220">
        <f t="shared" si="4"/>
        <v>277.79832098765434</v>
      </c>
      <c r="R32" s="119">
        <f t="shared" si="24"/>
        <v>45</v>
      </c>
      <c r="S32" s="120">
        <f t="shared" si="25"/>
        <v>0.05</v>
      </c>
      <c r="T32" s="126">
        <f t="shared" si="18"/>
        <v>112</v>
      </c>
      <c r="U32" s="127">
        <f t="shared" si="26"/>
        <v>0.14000000000000001</v>
      </c>
      <c r="V32" s="377"/>
      <c r="W32" s="342">
        <f t="shared" si="5"/>
        <v>167915.41</v>
      </c>
      <c r="X32" s="343">
        <f t="shared" si="19"/>
        <v>392932.05</v>
      </c>
      <c r="Y32" s="346"/>
      <c r="Z32" s="347">
        <f t="shared" si="6"/>
        <v>-392122.05</v>
      </c>
      <c r="AA32" s="348">
        <f t="shared" si="7"/>
        <v>485.1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0.75</v>
      </c>
      <c r="AG32" s="345">
        <f t="shared" si="11"/>
        <v>207.3</v>
      </c>
      <c r="AH32" s="385"/>
      <c r="AI32" s="422">
        <v>13</v>
      </c>
      <c r="AJ32" s="460">
        <f>COUNTIFS('Данные из терминала'!C:C,AI32,'Данные из терминала'!B:B,"sell")</f>
        <v>0</v>
      </c>
      <c r="AK32" s="461">
        <f>COUNTIFS('Данные из терминала'!C:C,AI32,'Данные из терминала'!B:B,"buy")</f>
        <v>0</v>
      </c>
      <c r="AL32" s="462">
        <f>COUNTIFS('Данные из терминала'!C:C,AI32)</f>
        <v>0</v>
      </c>
      <c r="AM32" s="463">
        <f>SUMIFS('Данные из терминала'!E:E,'Данные из терминала'!C:C,AI32,'Данные из терминала'!B:B,"sell")</f>
        <v>0</v>
      </c>
      <c r="AN32" s="464">
        <f>SUMIFS('Данные из терминала'!E:E,'Данные из терминала'!C:C,AI32,'Данные из терминала'!B:B,"buy")</f>
        <v>0</v>
      </c>
      <c r="AO32" s="465">
        <f>SUMIFS('Данные из терминала'!E:E,'Данные из терминала'!C:C,AI32)</f>
        <v>0</v>
      </c>
      <c r="AP32" s="460">
        <f>SUMIFS('Данные из терминала'!N:N,'Данные из терминала'!C:C,AI32,'Данные из терминала'!B:B,"sell")</f>
        <v>0</v>
      </c>
      <c r="AQ32" s="461">
        <f>SUMIFS('Данные из терминала'!N:N,'Данные из терминала'!C:C,AI32,'Данные из терминала'!B:B,"buy")</f>
        <v>0</v>
      </c>
      <c r="AR32" s="462">
        <f>SUMIFS('Данные из терминала'!N:N,'Данные из терминала'!C:C,AI32)</f>
        <v>0</v>
      </c>
      <c r="AS32" s="463">
        <f>ROUND(IF(AJ32&gt;0,AVERAGEIFS('Данные из терминала'!N:N,'Данные из терминала'!C:C,AI32,'Данные из терминала'!B:B,"sell"),0),2)</f>
        <v>0</v>
      </c>
      <c r="AT32" s="464">
        <f>ROUND(IF(AK32&gt;0,AVERAGEIFS('Данные из терминала'!N:N,'Данные из терминала'!C:C,AI32,'Данные из терминала'!B:B,"buy"),0),2)</f>
        <v>0</v>
      </c>
      <c r="AU32" s="465">
        <f>ROUND(IF(AL32&gt;0,AVERAGEIFS('Данные из терминала'!N:N,'Данные из терминала'!C:C,AI32),0),2)</f>
        <v>0</v>
      </c>
      <c r="AV32" s="466">
        <f t="shared" si="20"/>
        <v>0</v>
      </c>
      <c r="AW32" s="467">
        <f t="shared" si="21"/>
        <v>0</v>
      </c>
      <c r="AX32" s="468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0">
        <f>ROUND(IF(AJ32&gt;0,AVERAGEIFS('Данные из терминала'!L:L,'Данные из терминала'!C:C,AI32,'Данные из терминала'!B:B,"sell"),0),1)</f>
        <v>0</v>
      </c>
      <c r="BB32" s="461">
        <f>ROUND(IF(AK32&gt;0,AVERAGEIFS('Данные из терминала'!L:L,'Данные из терминала'!C:C,AI32,'Данные из терминала'!B:B,"buy"),0),1)</f>
        <v>0</v>
      </c>
      <c r="BC32" s="462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0">
        <f>ROUND(IF(AJ32&gt;0,AVERAGEIFS('Данные из терминала'!M:M,'Данные из терминала'!C:C,AI32,'Данные из терминала'!B:B,"sell"),0),1)</f>
        <v>0</v>
      </c>
      <c r="BG32" s="461">
        <f>ROUND(IF(AK32&gt;0,AVERAGEIFS('Данные из терминала'!M:M,'Данные из терминала'!C:C,AI32,'Данные из терминала'!B:B,"buy"),0),1)</f>
        <v>0</v>
      </c>
      <c r="BH32" s="462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631">
        <f>IF(AJ32&gt;0,AVERAGEIFS('Данные из терминала'!O:O,'Данные из терминала'!C:C,AI32,'Данные из терминала'!B:B,"sell"),0)</f>
        <v>0</v>
      </c>
      <c r="BL32" s="632">
        <f>IF(AK32&gt;0,AVERAGEIFS('Данные из терминала'!O:O,'Данные из терминала'!C:C,AI32,'Данные из терминала'!B:B,"buy"),0)</f>
        <v>0</v>
      </c>
      <c r="BM32" s="633">
        <f>IF(AL32&gt;0,AVERAGEIFS('Данные из терминала'!O:O,'Данные из терминала'!C:C,AI32),0)</f>
        <v>0</v>
      </c>
    </row>
    <row r="33" spans="1:65" ht="15">
      <c r="A33" s="416">
        <v>14</v>
      </c>
      <c r="B33" s="107">
        <f t="shared" si="12"/>
        <v>5</v>
      </c>
      <c r="C33" s="112">
        <f t="shared" si="13"/>
        <v>72</v>
      </c>
      <c r="D33" s="76"/>
      <c r="E33" s="107">
        <f t="shared" si="14"/>
        <v>8</v>
      </c>
      <c r="F33" s="105">
        <f t="shared" si="27"/>
        <v>119</v>
      </c>
      <c r="G33" s="100">
        <f t="shared" si="15"/>
        <v>938</v>
      </c>
      <c r="H33" s="11"/>
      <c r="I33" s="7">
        <f t="shared" si="16"/>
        <v>3.5</v>
      </c>
      <c r="J33" s="110">
        <f t="shared" si="0"/>
        <v>1801.5239999999999</v>
      </c>
      <c r="K33" s="8">
        <f t="shared" si="23"/>
        <v>2522.1909999999998</v>
      </c>
      <c r="L33" s="157"/>
      <c r="M33" s="162">
        <f t="shared" si="1"/>
        <v>1245961.8500000001</v>
      </c>
      <c r="N33" s="306">
        <f t="shared" si="2"/>
        <v>1538.2245061728397</v>
      </c>
      <c r="O33" s="159">
        <f t="shared" si="3"/>
        <v>17655.330000000002</v>
      </c>
      <c r="P33" s="207">
        <f t="shared" si="17"/>
        <v>843349.99</v>
      </c>
      <c r="Q33" s="220">
        <f t="shared" si="4"/>
        <v>1041.1728271604939</v>
      </c>
      <c r="R33" s="119">
        <f t="shared" si="24"/>
        <v>48</v>
      </c>
      <c r="S33" s="120">
        <f t="shared" si="25"/>
        <v>0.05</v>
      </c>
      <c r="T33" s="126">
        <f t="shared" si="18"/>
        <v>120</v>
      </c>
      <c r="U33" s="127">
        <f t="shared" si="26"/>
        <v>0.13</v>
      </c>
      <c r="V33" s="377"/>
      <c r="W33" s="342">
        <f t="shared" si="5"/>
        <v>587670.5</v>
      </c>
      <c r="X33" s="343">
        <f t="shared" si="19"/>
        <v>1431020.49</v>
      </c>
      <c r="Y33" s="346"/>
      <c r="Z33" s="347">
        <f t="shared" si="6"/>
        <v>-1430210.49</v>
      </c>
      <c r="AA33" s="348">
        <f t="shared" si="7"/>
        <v>1766.69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0.7</v>
      </c>
      <c r="AG33" s="345">
        <f t="shared" si="11"/>
        <v>725.52</v>
      </c>
      <c r="AH33" s="385"/>
      <c r="AI33" s="422">
        <v>14</v>
      </c>
      <c r="AJ33" s="460">
        <f>COUNTIFS('Данные из терминала'!C:C,AI33,'Данные из терминала'!B:B,"sell")</f>
        <v>0</v>
      </c>
      <c r="AK33" s="461">
        <f>COUNTIFS('Данные из терминала'!C:C,AI33,'Данные из терминала'!B:B,"buy")</f>
        <v>0</v>
      </c>
      <c r="AL33" s="462">
        <f>COUNTIFS('Данные из терминала'!C:C,AI33)</f>
        <v>0</v>
      </c>
      <c r="AM33" s="463">
        <f>SUMIFS('Данные из терминала'!E:E,'Данные из терминала'!C:C,AI33,'Данные из терминала'!B:B,"sell")</f>
        <v>0</v>
      </c>
      <c r="AN33" s="464">
        <f>SUMIFS('Данные из терминала'!E:E,'Данные из терминала'!C:C,AI33,'Данные из терминала'!B:B,"buy")</f>
        <v>0</v>
      </c>
      <c r="AO33" s="465">
        <f>SUMIFS('Данные из терминала'!E:E,'Данные из терминала'!C:C,AI33)</f>
        <v>0</v>
      </c>
      <c r="AP33" s="460">
        <f>SUMIFS('Данные из терминала'!N:N,'Данные из терминала'!C:C,AI33,'Данные из терминала'!B:B,"sell")</f>
        <v>0</v>
      </c>
      <c r="AQ33" s="461">
        <f>SUMIFS('Данные из терминала'!N:N,'Данные из терминала'!C:C,AI33,'Данные из терминала'!B:B,"buy")</f>
        <v>0</v>
      </c>
      <c r="AR33" s="462">
        <f>SUMIFS('Данные из терминала'!N:N,'Данные из терминала'!C:C,AI33)</f>
        <v>0</v>
      </c>
      <c r="AS33" s="463">
        <f>ROUND(IF(AJ33&gt;0,AVERAGEIFS('Данные из терминала'!N:N,'Данные из терминала'!C:C,AI33,'Данные из терминала'!B:B,"sell"),0),2)</f>
        <v>0</v>
      </c>
      <c r="AT33" s="464">
        <f>ROUND(IF(AK33&gt;0,AVERAGEIFS('Данные из терминала'!N:N,'Данные из терминала'!C:C,AI33,'Данные из терминала'!B:B,"buy"),0),2)</f>
        <v>0</v>
      </c>
      <c r="AU33" s="465">
        <f>ROUND(IF(AL33&gt;0,AVERAGEIFS('Данные из терминала'!N:N,'Данные из терминала'!C:C,AI33),0),2)</f>
        <v>0</v>
      </c>
      <c r="AV33" s="466">
        <f t="shared" si="20"/>
        <v>0</v>
      </c>
      <c r="AW33" s="467">
        <f t="shared" si="21"/>
        <v>0</v>
      </c>
      <c r="AX33" s="468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0">
        <f>ROUND(IF(AJ33&gt;0,AVERAGEIFS('Данные из терминала'!L:L,'Данные из терминала'!C:C,AI33,'Данные из терминала'!B:B,"sell"),0),1)</f>
        <v>0</v>
      </c>
      <c r="BB33" s="461">
        <f>ROUND(IF(AK33&gt;0,AVERAGEIFS('Данные из терминала'!L:L,'Данные из терминала'!C:C,AI33,'Данные из терминала'!B:B,"buy"),0),1)</f>
        <v>0</v>
      </c>
      <c r="BC33" s="462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0">
        <f>ROUND(IF(AJ33&gt;0,AVERAGEIFS('Данные из терминала'!M:M,'Данные из терминала'!C:C,AI33,'Данные из терминала'!B:B,"sell"),0),1)</f>
        <v>0</v>
      </c>
      <c r="BG33" s="461">
        <f>ROUND(IF(AK33&gt;0,AVERAGEIFS('Данные из терминала'!M:M,'Данные из терминала'!C:C,AI33,'Данные из терминала'!B:B,"buy"),0),1)</f>
        <v>0</v>
      </c>
      <c r="BH33" s="462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631">
        <f>IF(AJ33&gt;0,AVERAGEIFS('Данные из терминала'!O:O,'Данные из терминала'!C:C,AI33,'Данные из терминала'!B:B,"sell"),0)</f>
        <v>0</v>
      </c>
      <c r="BL33" s="632">
        <f>IF(AK33&gt;0,AVERAGEIFS('Данные из терминала'!O:O,'Данные из терминала'!C:C,AI33,'Данные из терминала'!B:B,"buy"),0)</f>
        <v>0</v>
      </c>
      <c r="BM33" s="633">
        <f>IF(AL33&gt;0,AVERAGEIFS('Данные из терминала'!O:O,'Данные из терминала'!C:C,AI33),0)</f>
        <v>0</v>
      </c>
    </row>
    <row r="34" spans="1:65" ht="15">
      <c r="A34" s="421">
        <v>15</v>
      </c>
      <c r="B34" s="108">
        <f t="shared" si="12"/>
        <v>5</v>
      </c>
      <c r="C34" s="102">
        <f t="shared" si="13"/>
        <v>77</v>
      </c>
      <c r="D34" s="9"/>
      <c r="E34" s="108">
        <f t="shared" si="14"/>
        <v>8</v>
      </c>
      <c r="F34" s="101">
        <f t="shared" si="27"/>
        <v>127</v>
      </c>
      <c r="G34" s="102">
        <f t="shared" si="15"/>
        <v>1065</v>
      </c>
      <c r="H34" s="9"/>
      <c r="I34" s="13">
        <f t="shared" si="16"/>
        <v>3.5</v>
      </c>
      <c r="J34" s="14">
        <f t="shared" si="0"/>
        <v>6305.3339999999998</v>
      </c>
      <c r="K34" s="15">
        <f t="shared" si="23"/>
        <v>8827.5249999999996</v>
      </c>
      <c r="L34" s="157"/>
      <c r="M34" s="163">
        <f t="shared" si="1"/>
        <v>4669763.42</v>
      </c>
      <c r="N34" s="307">
        <f t="shared" si="2"/>
        <v>5765.1400246913581</v>
      </c>
      <c r="O34" s="160">
        <f t="shared" si="3"/>
        <v>61792.71</v>
      </c>
      <c r="P34" s="208">
        <f t="shared" si="17"/>
        <v>3148630.24</v>
      </c>
      <c r="Q34" s="219">
        <f t="shared" si="4"/>
        <v>3887.1978271604939</v>
      </c>
      <c r="R34" s="121">
        <f t="shared" si="24"/>
        <v>51</v>
      </c>
      <c r="S34" s="122">
        <f t="shared" si="25"/>
        <v>0.05</v>
      </c>
      <c r="T34" s="130">
        <f t="shared" si="18"/>
        <v>128</v>
      </c>
      <c r="U34" s="131">
        <f t="shared" si="26"/>
        <v>0.12</v>
      </c>
      <c r="V34" s="377"/>
      <c r="W34" s="351">
        <f t="shared" si="5"/>
        <v>2056813.33</v>
      </c>
      <c r="X34" s="352">
        <f t="shared" si="19"/>
        <v>5205443.57</v>
      </c>
      <c r="Y34" s="346"/>
      <c r="Z34" s="355">
        <f t="shared" si="6"/>
        <v>-5204633.57</v>
      </c>
      <c r="AA34" s="356">
        <f t="shared" si="7"/>
        <v>6426.47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0.65</v>
      </c>
      <c r="AG34" s="354">
        <f t="shared" si="11"/>
        <v>2539.2800000000002</v>
      </c>
      <c r="AH34" s="385"/>
      <c r="AI34" s="413">
        <v>15</v>
      </c>
      <c r="AJ34" s="470">
        <f>COUNTIFS('Данные из терминала'!C:C,AI34,'Данные из терминала'!B:B,"sell")</f>
        <v>0</v>
      </c>
      <c r="AK34" s="470">
        <f>COUNTIFS('Данные из терминала'!C:C,AI34,'Данные из терминала'!B:B,"buy")</f>
        <v>0</v>
      </c>
      <c r="AL34" s="471">
        <f>COUNTIFS('Данные из терминала'!C:C,AI34)</f>
        <v>0</v>
      </c>
      <c r="AM34" s="473">
        <f>SUMIFS('Данные из терминала'!E:E,'Данные из терминала'!C:C,AI34,'Данные из терминала'!B:B,"sell")</f>
        <v>0</v>
      </c>
      <c r="AN34" s="473">
        <f>SUMIFS('Данные из терминала'!E:E,'Данные из терминала'!C:C,AI34,'Данные из терминала'!B:B,"buy")</f>
        <v>0</v>
      </c>
      <c r="AO34" s="474">
        <f>SUMIFS('Данные из терминала'!E:E,'Данные из терминала'!C:C,AI34)</f>
        <v>0</v>
      </c>
      <c r="AP34" s="470">
        <f>SUMIFS('Данные из терминала'!N:N,'Данные из терминала'!C:C,AI34,'Данные из терминала'!B:B,"sell")</f>
        <v>0</v>
      </c>
      <c r="AQ34" s="470">
        <f>SUMIFS('Данные из терминала'!N:N,'Данные из терминала'!C:C,AI34,'Данные из терминала'!B:B,"buy")</f>
        <v>0</v>
      </c>
      <c r="AR34" s="471">
        <f>SUMIFS('Данные из терминала'!N:N,'Данные из терминала'!C:C,AI34)</f>
        <v>0</v>
      </c>
      <c r="AS34" s="473">
        <f>ROUND(IF(AJ34&gt;0,AVERAGEIFS('Данные из терминала'!N:N,'Данные из терминала'!C:C,AI34,'Данные из терминала'!B:B,"sell"),0),2)</f>
        <v>0</v>
      </c>
      <c r="AT34" s="473">
        <f>ROUND(IF(AK34&gt;0,AVERAGEIFS('Данные из терминала'!N:N,'Данные из терминала'!C:C,AI34,'Данные из терминала'!B:B,"buy"),0),2)</f>
        <v>0</v>
      </c>
      <c r="AU34" s="474">
        <f>ROUND(IF(AL34&gt;0,AVERAGEIFS('Данные из терминала'!N:N,'Данные из терминала'!C:C,AI34),0),2)</f>
        <v>0</v>
      </c>
      <c r="AV34" s="476">
        <f t="shared" si="20"/>
        <v>0</v>
      </c>
      <c r="AW34" s="476">
        <f t="shared" si="21"/>
        <v>0</v>
      </c>
      <c r="AX34" s="476">
        <f t="shared" si="22"/>
        <v>0</v>
      </c>
      <c r="AY34" s="609">
        <f>IF(AJ34&gt;0,VLOOKUP(AI34,Сводная!A:E,  MATCH("sell",Сводная!$A$2:$G$2,0)+0,0),0)</f>
        <v>0</v>
      </c>
      <c r="AZ34" s="610">
        <f>IF(AK34&gt;0,VLOOKUP(AI34,Сводная!A:B,  MATCH("buy",Сводная!$A$2:$G$2,0)+0,0),0)</f>
        <v>0</v>
      </c>
      <c r="BA34" s="470">
        <f>ROUND(IF(AJ34&gt;0,AVERAGEIFS('Данные из терминала'!L:L,'Данные из терминала'!C:C,AI34,'Данные из терминала'!B:B,"sell"),0),1)</f>
        <v>0</v>
      </c>
      <c r="BB34" s="470">
        <f>ROUND(IF(AK34&gt;0,AVERAGEIFS('Данные из терминала'!L:L,'Данные из терминала'!C:C,AI34,'Данные из терминала'!B:B,"buy"),0),1)</f>
        <v>0</v>
      </c>
      <c r="BC34" s="470">
        <f>ROUND(IF(AL34&gt;0,AVERAGEIFS('Данные из терминала'!L:L,'Данные из терминала'!C:C,AI34),0),1)</f>
        <v>0</v>
      </c>
      <c r="BD34" s="609">
        <f>IF(AJ34&gt;0,VLOOKUP(AI34,Сводная!A:F,  MATCH("sell",Сводная!$A$2:$G$2,0)+1,0),0)</f>
        <v>0</v>
      </c>
      <c r="BE34" s="610">
        <f>IF(AK34&gt;0,VLOOKUP(AI34,Сводная!A:C,  MATCH("buy",Сводная!$A$2:$G$2,0)+1,0),0)</f>
        <v>0</v>
      </c>
      <c r="BF34" s="470">
        <f>ROUND(IF(AJ34&gt;0,AVERAGEIFS('Данные из терминала'!M:M,'Данные из терминала'!C:C,AI34,'Данные из терминала'!B:B,"sell"),0),1)</f>
        <v>0</v>
      </c>
      <c r="BG34" s="470">
        <f>ROUND(IF(AK34&gt;0,AVERAGEIFS('Данные из терминала'!M:M,'Данные из терминала'!C:C,AI34,'Данные из терминала'!B:B,"buy"),0),1)</f>
        <v>0</v>
      </c>
      <c r="BH34" s="470">
        <f>ROUND(IF(AL34&gt;0,AVERAGEIFS('Данные из терминала'!M:M,'Данные из терминала'!C:C,AI34),0),1)</f>
        <v>0</v>
      </c>
      <c r="BI34" s="611">
        <f>IF(AJ34&gt;0,VLOOKUP(AI34,Сводная!A:G,  MATCH("sell",Сводная!$A$2:$G$2,0)+2,0),0)</f>
        <v>0</v>
      </c>
      <c r="BJ34" s="612">
        <f>IF(AK34&gt;0,VLOOKUP(AI34,Сводная!A:D,  MATCH("buy",Сводная!$A$2:$G$2,0)+2,0),0)</f>
        <v>0</v>
      </c>
      <c r="BK34" s="635">
        <f>IF(AJ34&gt;0,AVERAGEIFS('Данные из терминала'!O:O,'Данные из терминала'!C:C,AI34,'Данные из терминала'!B:B,"sell"),0)</f>
        <v>0</v>
      </c>
      <c r="BL34" s="635">
        <f>IF(AK34&gt;0,AVERAGEIFS('Данные из терминала'!O:O,'Данные из терминала'!C:C,AI34,'Данные из терминала'!B:B,"buy"),0)</f>
        <v>0</v>
      </c>
      <c r="BM34" s="636">
        <f>IF(AL34&gt;0,AVERAGEIFS('Данные из терминала'!O:O,'Данные из терминала'!C:C,AI34),0)</f>
        <v>0</v>
      </c>
    </row>
    <row r="35" spans="1:65" ht="15">
      <c r="A35" s="416">
        <v>16</v>
      </c>
      <c r="B35" s="107">
        <f t="shared" si="12"/>
        <v>5</v>
      </c>
      <c r="C35" s="112">
        <f t="shared" si="13"/>
        <v>82</v>
      </c>
      <c r="D35" s="76"/>
      <c r="E35" s="107">
        <f t="shared" si="14"/>
        <v>8</v>
      </c>
      <c r="F35" s="105">
        <f t="shared" si="27"/>
        <v>135</v>
      </c>
      <c r="G35" s="100">
        <f t="shared" si="15"/>
        <v>1200</v>
      </c>
      <c r="H35" s="11"/>
      <c r="I35" s="7">
        <f t="shared" si="16"/>
        <v>3.5</v>
      </c>
      <c r="J35" s="110">
        <f t="shared" si="0"/>
        <v>22068.669000000002</v>
      </c>
      <c r="K35" s="8">
        <f t="shared" si="23"/>
        <v>30896.194000000003</v>
      </c>
      <c r="L35" s="157"/>
      <c r="M35" s="162">
        <f t="shared" si="1"/>
        <v>17425451.120000001</v>
      </c>
      <c r="N35" s="306">
        <f t="shared" si="2"/>
        <v>21512.902617283951</v>
      </c>
      <c r="O35" s="159">
        <f t="shared" si="3"/>
        <v>216273.33</v>
      </c>
      <c r="P35" s="207">
        <f t="shared" si="17"/>
        <v>11711332.779999999</v>
      </c>
      <c r="Q35" s="220">
        <f t="shared" si="4"/>
        <v>14458.435530864197</v>
      </c>
      <c r="R35" s="119">
        <f t="shared" si="24"/>
        <v>54</v>
      </c>
      <c r="S35" s="120">
        <f t="shared" si="25"/>
        <v>0.05</v>
      </c>
      <c r="T35" s="126">
        <f t="shared" si="18"/>
        <v>136</v>
      </c>
      <c r="U35" s="127">
        <f t="shared" si="26"/>
        <v>0.11</v>
      </c>
      <c r="V35" s="377"/>
      <c r="W35" s="342">
        <f t="shared" si="5"/>
        <v>7198813.2000000002</v>
      </c>
      <c r="X35" s="343">
        <f t="shared" si="19"/>
        <v>18910145.98</v>
      </c>
      <c r="Y35" s="346"/>
      <c r="Z35" s="347">
        <f t="shared" si="6"/>
        <v>-18909335.98</v>
      </c>
      <c r="AA35" s="348">
        <f t="shared" si="7"/>
        <v>23345.86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0.61</v>
      </c>
      <c r="AG35" s="345">
        <f t="shared" si="11"/>
        <v>8887.42</v>
      </c>
      <c r="AH35" s="385"/>
      <c r="AI35" s="422">
        <v>16</v>
      </c>
      <c r="AJ35" s="460">
        <f>COUNTIFS('Данные из терминала'!C:C,AI35,'Данные из терминала'!B:B,"sell")</f>
        <v>0</v>
      </c>
      <c r="AK35" s="461">
        <f>COUNTIFS('Данные из терминала'!C:C,AI35,'Данные из терминала'!B:B,"buy")</f>
        <v>0</v>
      </c>
      <c r="AL35" s="462">
        <f>COUNTIFS('Данные из терминала'!C:C,AI35)</f>
        <v>0</v>
      </c>
      <c r="AM35" s="463">
        <f>SUMIFS('Данные из терминала'!E:E,'Данные из терминала'!C:C,AI35,'Данные из терминала'!B:B,"sell")</f>
        <v>0</v>
      </c>
      <c r="AN35" s="464">
        <f>SUMIFS('Данные из терминала'!E:E,'Данные из терминала'!C:C,AI35,'Данные из терминала'!B:B,"buy")</f>
        <v>0</v>
      </c>
      <c r="AO35" s="465">
        <f>SUMIFS('Данные из терминала'!E:E,'Данные из терминала'!C:C,AI35)</f>
        <v>0</v>
      </c>
      <c r="AP35" s="460">
        <f>SUMIFS('Данные из терминала'!N:N,'Данные из терминала'!C:C,AI35,'Данные из терминала'!B:B,"sell")</f>
        <v>0</v>
      </c>
      <c r="AQ35" s="461">
        <f>SUMIFS('Данные из терминала'!N:N,'Данные из терминала'!C:C,AI35,'Данные из терминала'!B:B,"buy")</f>
        <v>0</v>
      </c>
      <c r="AR35" s="462">
        <f>SUMIFS('Данные из терминала'!N:N,'Данные из терминала'!C:C,AI35)</f>
        <v>0</v>
      </c>
      <c r="AS35" s="463">
        <f>ROUND(IF(AJ35&gt;0,AVERAGEIFS('Данные из терминала'!N:N,'Данные из терминала'!C:C,AI35,'Данные из терминала'!B:B,"sell"),0),2)</f>
        <v>0</v>
      </c>
      <c r="AT35" s="464">
        <f>ROUND(IF(AK35&gt;0,AVERAGEIFS('Данные из терминала'!N:N,'Данные из терминала'!C:C,AI35,'Данные из терминала'!B:B,"buy"),0),2)</f>
        <v>0</v>
      </c>
      <c r="AU35" s="465">
        <f>ROUND(IF(AL35&gt;0,AVERAGEIFS('Данные из терминала'!N:N,'Данные из терминала'!C:C,AI35),0),2)</f>
        <v>0</v>
      </c>
      <c r="AV35" s="466">
        <f t="shared" si="20"/>
        <v>0</v>
      </c>
      <c r="AW35" s="467">
        <f t="shared" si="21"/>
        <v>0</v>
      </c>
      <c r="AX35" s="468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0">
        <f>ROUND(IF(AJ35&gt;0,AVERAGEIFS('Данные из терминала'!L:L,'Данные из терминала'!C:C,AI35,'Данные из терминала'!B:B,"sell"),0),1)</f>
        <v>0</v>
      </c>
      <c r="BB35" s="461">
        <f>ROUND(IF(AK35&gt;0,AVERAGEIFS('Данные из терминала'!L:L,'Данные из терминала'!C:C,AI35,'Данные из терминала'!B:B,"buy"),0),1)</f>
        <v>0</v>
      </c>
      <c r="BC35" s="462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0">
        <f>ROUND(IF(AJ35&gt;0,AVERAGEIFS('Данные из терминала'!M:M,'Данные из терминала'!C:C,AI35,'Данные из терминала'!B:B,"sell"),0),1)</f>
        <v>0</v>
      </c>
      <c r="BG35" s="461">
        <f>ROUND(IF(AK35&gt;0,AVERAGEIFS('Данные из терминала'!M:M,'Данные из терминала'!C:C,AI35,'Данные из терминала'!B:B,"buy"),0),1)</f>
        <v>0</v>
      </c>
      <c r="BH35" s="462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631">
        <f>IF(AJ35&gt;0,AVERAGEIFS('Данные из терминала'!O:O,'Данные из терминала'!C:C,AI35,'Данные из терминала'!B:B,"sell"),0)</f>
        <v>0</v>
      </c>
      <c r="BL35" s="632">
        <f>IF(AK35&gt;0,AVERAGEIFS('Данные из терминала'!O:O,'Данные из терминала'!C:C,AI35,'Данные из терминала'!B:B,"buy"),0)</f>
        <v>0</v>
      </c>
      <c r="BM35" s="633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5</v>
      </c>
      <c r="C36" s="112">
        <f t="shared" si="13"/>
        <v>87</v>
      </c>
      <c r="D36" s="76"/>
      <c r="E36" s="107">
        <f t="shared" si="14"/>
        <v>8</v>
      </c>
      <c r="F36" s="105">
        <f t="shared" si="27"/>
        <v>143</v>
      </c>
      <c r="G36" s="100">
        <f t="shared" si="15"/>
        <v>1343</v>
      </c>
      <c r="H36" s="11"/>
      <c r="I36" s="7">
        <f t="shared" si="16"/>
        <v>3.5</v>
      </c>
      <c r="J36" s="110">
        <f t="shared" si="0"/>
        <v>77240.342000000004</v>
      </c>
      <c r="K36" s="8">
        <f t="shared" si="23"/>
        <v>108136.53600000001</v>
      </c>
      <c r="L36" s="157"/>
      <c r="M36" s="162">
        <f t="shared" si="1"/>
        <v>64773787.5</v>
      </c>
      <c r="N36" s="306">
        <f t="shared" si="2"/>
        <v>79967.638888888891</v>
      </c>
      <c r="O36" s="159">
        <f t="shared" si="3"/>
        <v>756955.78</v>
      </c>
      <c r="P36" s="207">
        <f t="shared" si="17"/>
        <v>43410822.390000001</v>
      </c>
      <c r="Q36" s="220">
        <f t="shared" si="4"/>
        <v>53593.607888888888</v>
      </c>
      <c r="R36" s="119">
        <f t="shared" si="24"/>
        <v>57</v>
      </c>
      <c r="S36" s="120">
        <f t="shared" si="25"/>
        <v>0.04</v>
      </c>
      <c r="T36" s="126">
        <f t="shared" si="18"/>
        <v>144</v>
      </c>
      <c r="U36" s="127">
        <f t="shared" si="26"/>
        <v>0.11</v>
      </c>
      <c r="V36" s="377"/>
      <c r="W36" s="342">
        <f t="shared" si="5"/>
        <v>25195812.890000001</v>
      </c>
      <c r="X36" s="343">
        <f t="shared" si="19"/>
        <v>68606635.280000001</v>
      </c>
      <c r="Y36" s="346"/>
      <c r="Z36" s="347">
        <f t="shared" si="6"/>
        <v>-68605825.280000001</v>
      </c>
      <c r="AA36" s="348">
        <f t="shared" si="7"/>
        <v>84699.55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0.57999999999999996</v>
      </c>
      <c r="AG36" s="345">
        <f t="shared" si="11"/>
        <v>31105.94</v>
      </c>
      <c r="AH36" s="385"/>
      <c r="AI36" s="422">
        <v>17</v>
      </c>
      <c r="AJ36" s="460">
        <f>COUNTIFS('Данные из терминала'!C:C,AI36,'Данные из терминала'!B:B,"sell")</f>
        <v>0</v>
      </c>
      <c r="AK36" s="461">
        <f>COUNTIFS('Данные из терминала'!C:C,AI36,'Данные из терминала'!B:B,"buy")</f>
        <v>0</v>
      </c>
      <c r="AL36" s="462">
        <f>COUNTIFS('Данные из терминала'!C:C,AI36)</f>
        <v>0</v>
      </c>
      <c r="AM36" s="463">
        <f>SUMIFS('Данные из терминала'!E:E,'Данные из терминала'!C:C,AI36,'Данные из терминала'!B:B,"sell")</f>
        <v>0</v>
      </c>
      <c r="AN36" s="464">
        <f>SUMIFS('Данные из терминала'!E:E,'Данные из терминала'!C:C,AI36,'Данные из терминала'!B:B,"buy")</f>
        <v>0</v>
      </c>
      <c r="AO36" s="465">
        <f>SUMIFS('Данные из терминала'!E:E,'Данные из терминала'!C:C,AI36)</f>
        <v>0</v>
      </c>
      <c r="AP36" s="460">
        <f>SUMIFS('Данные из терминала'!N:N,'Данные из терминала'!C:C,AI36,'Данные из терминала'!B:B,"sell")</f>
        <v>0</v>
      </c>
      <c r="AQ36" s="461">
        <f>SUMIFS('Данные из терминала'!N:N,'Данные из терминала'!C:C,AI36,'Данные из терминала'!B:B,"buy")</f>
        <v>0</v>
      </c>
      <c r="AR36" s="462">
        <f>SUMIFS('Данные из терминала'!N:N,'Данные из терминала'!C:C,AI36)</f>
        <v>0</v>
      </c>
      <c r="AS36" s="463">
        <f>ROUND(IF(AJ36&gt;0,AVERAGEIFS('Данные из терминала'!N:N,'Данные из терминала'!C:C,AI36,'Данные из терминала'!B:B,"sell"),0),2)</f>
        <v>0</v>
      </c>
      <c r="AT36" s="464">
        <f>ROUND(IF(AK36&gt;0,AVERAGEIFS('Данные из терминала'!N:N,'Данные из терминала'!C:C,AI36,'Данные из терминала'!B:B,"buy"),0),2)</f>
        <v>0</v>
      </c>
      <c r="AU36" s="465">
        <f>ROUND(IF(AL36&gt;0,AVERAGEIFS('Данные из терминала'!N:N,'Данные из терминала'!C:C,AI36),0),2)</f>
        <v>0</v>
      </c>
      <c r="AV36" s="466">
        <f t="shared" si="20"/>
        <v>0</v>
      </c>
      <c r="AW36" s="467">
        <f t="shared" si="21"/>
        <v>0</v>
      </c>
      <c r="AX36" s="468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0">
        <f>ROUND(IF(AJ36&gt;0,AVERAGEIFS('Данные из терминала'!L:L,'Данные из терминала'!C:C,AI36,'Данные из терминала'!B:B,"sell"),0),1)</f>
        <v>0</v>
      </c>
      <c r="BB36" s="461">
        <f>ROUND(IF(AK36&gt;0,AVERAGEIFS('Данные из терминала'!L:L,'Данные из терминала'!C:C,AI36,'Данные из терминала'!B:B,"buy"),0),1)</f>
        <v>0</v>
      </c>
      <c r="BC36" s="462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0">
        <f>ROUND(IF(AJ36&gt;0,AVERAGEIFS('Данные из терминала'!M:M,'Данные из терминала'!C:C,AI36,'Данные из терминала'!B:B,"sell"),0),1)</f>
        <v>0</v>
      </c>
      <c r="BG36" s="461">
        <f>ROUND(IF(AK36&gt;0,AVERAGEIFS('Данные из терминала'!M:M,'Данные из терминала'!C:C,AI36,'Данные из терминала'!B:B,"buy"),0),1)</f>
        <v>0</v>
      </c>
      <c r="BH36" s="462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631">
        <f>IF(AJ36&gt;0,AVERAGEIFS('Данные из терминала'!O:O,'Данные из терминала'!C:C,AI36,'Данные из терминала'!B:B,"sell"),0)</f>
        <v>0</v>
      </c>
      <c r="BL36" s="632">
        <f>IF(AK36&gt;0,AVERAGEIFS('Данные из терминала'!O:O,'Данные из терминала'!C:C,AI36,'Данные из терминала'!B:B,"buy"),0)</f>
        <v>0</v>
      </c>
      <c r="BM36" s="633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5</v>
      </c>
      <c r="C37" s="112">
        <f t="shared" si="13"/>
        <v>92</v>
      </c>
      <c r="D37" s="76"/>
      <c r="E37" s="107">
        <f t="shared" si="14"/>
        <v>8</v>
      </c>
      <c r="F37" s="105">
        <f t="shared" si="27"/>
        <v>151</v>
      </c>
      <c r="G37" s="100">
        <f t="shared" si="15"/>
        <v>1494</v>
      </c>
      <c r="H37" s="11"/>
      <c r="I37" s="7">
        <f t="shared" si="16"/>
        <v>3.5</v>
      </c>
      <c r="J37" s="110">
        <f t="shared" si="0"/>
        <v>270341.19699999999</v>
      </c>
      <c r="K37" s="8">
        <f t="shared" si="23"/>
        <v>378477.73300000001</v>
      </c>
      <c r="L37" s="157"/>
      <c r="M37" s="162">
        <f t="shared" si="1"/>
        <v>239954880.78999999</v>
      </c>
      <c r="N37" s="306">
        <f t="shared" si="2"/>
        <v>296240.59356790123</v>
      </c>
      <c r="O37" s="159">
        <f t="shared" si="3"/>
        <v>2649344.11</v>
      </c>
      <c r="P37" s="207">
        <f t="shared" si="17"/>
        <v>160414557.13999999</v>
      </c>
      <c r="Q37" s="220">
        <f t="shared" si="4"/>
        <v>198042.66313580246</v>
      </c>
      <c r="R37" s="119">
        <f t="shared" si="24"/>
        <v>61</v>
      </c>
      <c r="S37" s="120">
        <f t="shared" si="25"/>
        <v>0.04</v>
      </c>
      <c r="T37" s="126">
        <f t="shared" si="18"/>
        <v>153</v>
      </c>
      <c r="U37" s="127">
        <f t="shared" si="26"/>
        <v>0.1</v>
      </c>
      <c r="V37" s="377"/>
      <c r="W37" s="342">
        <f t="shared" si="5"/>
        <v>88185311.790000007</v>
      </c>
      <c r="X37" s="343">
        <f t="shared" si="19"/>
        <v>248599868.93000001</v>
      </c>
      <c r="Y37" s="346"/>
      <c r="Z37" s="347">
        <f t="shared" si="6"/>
        <v>-248599058.93000001</v>
      </c>
      <c r="AA37" s="348">
        <f t="shared" si="7"/>
        <v>306913.42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0.55000000000000004</v>
      </c>
      <c r="AG37" s="345">
        <f t="shared" si="11"/>
        <v>108870.76</v>
      </c>
      <c r="AH37" s="385"/>
      <c r="AI37" s="422">
        <v>18</v>
      </c>
      <c r="AJ37" s="460">
        <f>COUNTIFS('Данные из терминала'!C:C,AI37,'Данные из терминала'!B:B,"sell")</f>
        <v>0</v>
      </c>
      <c r="AK37" s="461">
        <f>COUNTIFS('Данные из терминала'!C:C,AI37,'Данные из терминала'!B:B,"buy")</f>
        <v>0</v>
      </c>
      <c r="AL37" s="462">
        <f>COUNTIFS('Данные из терминала'!C:C,AI37)</f>
        <v>0</v>
      </c>
      <c r="AM37" s="463">
        <f>SUMIFS('Данные из терминала'!E:E,'Данные из терминала'!C:C,AI37,'Данные из терминала'!B:B,"sell")</f>
        <v>0</v>
      </c>
      <c r="AN37" s="464">
        <f>SUMIFS('Данные из терминала'!E:E,'Данные из терминала'!C:C,AI37,'Данные из терминала'!B:B,"buy")</f>
        <v>0</v>
      </c>
      <c r="AO37" s="465">
        <f>SUMIFS('Данные из терминала'!E:E,'Данные из терминала'!C:C,AI37)</f>
        <v>0</v>
      </c>
      <c r="AP37" s="460">
        <f>SUMIFS('Данные из терминала'!N:N,'Данные из терминала'!C:C,AI37,'Данные из терминала'!B:B,"sell")</f>
        <v>0</v>
      </c>
      <c r="AQ37" s="461">
        <f>SUMIFS('Данные из терминала'!N:N,'Данные из терминала'!C:C,AI37,'Данные из терминала'!B:B,"buy")</f>
        <v>0</v>
      </c>
      <c r="AR37" s="462">
        <f>SUMIFS('Данные из терминала'!N:N,'Данные из терминала'!C:C,AI37)</f>
        <v>0</v>
      </c>
      <c r="AS37" s="463">
        <f>ROUND(IF(AJ37&gt;0,AVERAGEIFS('Данные из терминала'!N:N,'Данные из терминала'!C:C,AI37,'Данные из терминала'!B:B,"sell"),0),2)</f>
        <v>0</v>
      </c>
      <c r="AT37" s="464">
        <f>ROUND(IF(AK37&gt;0,AVERAGEIFS('Данные из терминала'!N:N,'Данные из терминала'!C:C,AI37,'Данные из терминала'!B:B,"buy"),0),2)</f>
        <v>0</v>
      </c>
      <c r="AU37" s="465">
        <f>ROUND(IF(AL37&gt;0,AVERAGEIFS('Данные из терминала'!N:N,'Данные из терминала'!C:C,AI37),0),2)</f>
        <v>0</v>
      </c>
      <c r="AV37" s="466">
        <f t="shared" si="20"/>
        <v>0</v>
      </c>
      <c r="AW37" s="467">
        <f t="shared" si="21"/>
        <v>0</v>
      </c>
      <c r="AX37" s="468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0">
        <f>ROUND(IF(AJ37&gt;0,AVERAGEIFS('Данные из терминала'!L:L,'Данные из терминала'!C:C,AI37,'Данные из терминала'!B:B,"sell"),0),1)</f>
        <v>0</v>
      </c>
      <c r="BB37" s="461">
        <f>ROUND(IF(AK37&gt;0,AVERAGEIFS('Данные из терминала'!L:L,'Данные из терминала'!C:C,AI37,'Данные из терминала'!B:B,"buy"),0),1)</f>
        <v>0</v>
      </c>
      <c r="BC37" s="462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0">
        <f>ROUND(IF(AJ37&gt;0,AVERAGEIFS('Данные из терминала'!M:M,'Данные из терминала'!C:C,AI37,'Данные из терминала'!B:B,"sell"),0),1)</f>
        <v>0</v>
      </c>
      <c r="BG37" s="461">
        <f>ROUND(IF(AK37&gt;0,AVERAGEIFS('Данные из терминала'!M:M,'Данные из терминала'!C:C,AI37,'Данные из терминала'!B:B,"buy"),0),1)</f>
        <v>0</v>
      </c>
      <c r="BH37" s="462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631">
        <f>IF(AJ37&gt;0,AVERAGEIFS('Данные из терминала'!O:O,'Данные из терминала'!C:C,AI37,'Данные из терминала'!B:B,"sell"),0)</f>
        <v>0</v>
      </c>
      <c r="BL37" s="632">
        <f>IF(AK37&gt;0,AVERAGEIFS('Данные из терминала'!O:O,'Данные из терминала'!C:C,AI37,'Данные из терминала'!B:B,"buy"),0)</f>
        <v>0</v>
      </c>
      <c r="BM37" s="633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5</v>
      </c>
      <c r="C38" s="112">
        <f t="shared" si="13"/>
        <v>97</v>
      </c>
      <c r="D38" s="76"/>
      <c r="E38" s="107">
        <f t="shared" si="14"/>
        <v>8</v>
      </c>
      <c r="F38" s="105">
        <f t="shared" si="27"/>
        <v>159</v>
      </c>
      <c r="G38" s="100">
        <f t="shared" si="15"/>
        <v>1653</v>
      </c>
      <c r="H38" s="11"/>
      <c r="I38" s="7">
        <f t="shared" si="16"/>
        <v>3.5</v>
      </c>
      <c r="J38" s="110">
        <f t="shared" si="0"/>
        <v>946194.19</v>
      </c>
      <c r="K38" s="8">
        <f t="shared" si="23"/>
        <v>1324671.923</v>
      </c>
      <c r="L38" s="157"/>
      <c r="M38" s="162">
        <f t="shared" si="1"/>
        <v>886205514.45000005</v>
      </c>
      <c r="N38" s="306">
        <f t="shared" si="2"/>
        <v>1094080.8820370371</v>
      </c>
      <c r="O38" s="159">
        <f t="shared" si="3"/>
        <v>9272703.4399999995</v>
      </c>
      <c r="P38" s="207">
        <f t="shared" si="17"/>
        <v>591122212.52999997</v>
      </c>
      <c r="Q38" s="220">
        <f t="shared" si="4"/>
        <v>729780.50929629628</v>
      </c>
      <c r="R38" s="119">
        <f t="shared" si="24"/>
        <v>64</v>
      </c>
      <c r="S38" s="120">
        <f t="shared" si="25"/>
        <v>0.04</v>
      </c>
      <c r="T38" s="126">
        <f t="shared" si="18"/>
        <v>161</v>
      </c>
      <c r="U38" s="127">
        <f t="shared" si="26"/>
        <v>0.1</v>
      </c>
      <c r="V38" s="377"/>
      <c r="W38" s="342">
        <f t="shared" si="5"/>
        <v>308648558.06</v>
      </c>
      <c r="X38" s="343">
        <f t="shared" si="19"/>
        <v>899770770.59000003</v>
      </c>
      <c r="Y38" s="346"/>
      <c r="Z38" s="347">
        <f t="shared" si="6"/>
        <v>-899769960.59000003</v>
      </c>
      <c r="AA38" s="348">
        <f t="shared" si="7"/>
        <v>1110828.1100000001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0.52</v>
      </c>
      <c r="AG38" s="345">
        <f t="shared" si="11"/>
        <v>381047.6</v>
      </c>
      <c r="AH38" s="385"/>
      <c r="AI38" s="422">
        <v>19</v>
      </c>
      <c r="AJ38" s="460">
        <f>COUNTIFS('Данные из терминала'!C:C,AI38,'Данные из терминала'!B:B,"sell")</f>
        <v>0</v>
      </c>
      <c r="AK38" s="461">
        <f>COUNTIFS('Данные из терминала'!C:C,AI38,'Данные из терминала'!B:B,"buy")</f>
        <v>0</v>
      </c>
      <c r="AL38" s="462">
        <f>COUNTIFS('Данные из терминала'!C:C,AI38)</f>
        <v>0</v>
      </c>
      <c r="AM38" s="463">
        <f>SUMIFS('Данные из терминала'!E:E,'Данные из терминала'!C:C,AI38,'Данные из терминала'!B:B,"sell")</f>
        <v>0</v>
      </c>
      <c r="AN38" s="464">
        <f>SUMIFS('Данные из терминала'!E:E,'Данные из терминала'!C:C,AI38,'Данные из терминала'!B:B,"buy")</f>
        <v>0</v>
      </c>
      <c r="AO38" s="465">
        <f>SUMIFS('Данные из терминала'!E:E,'Данные из терминала'!C:C,AI38)</f>
        <v>0</v>
      </c>
      <c r="AP38" s="460">
        <f>SUMIFS('Данные из терминала'!N:N,'Данные из терминала'!C:C,AI38,'Данные из терминала'!B:B,"sell")</f>
        <v>0</v>
      </c>
      <c r="AQ38" s="461">
        <f>SUMIFS('Данные из терминала'!N:N,'Данные из терминала'!C:C,AI38,'Данные из терминала'!B:B,"buy")</f>
        <v>0</v>
      </c>
      <c r="AR38" s="462">
        <f>SUMIFS('Данные из терминала'!N:N,'Данные из терминала'!C:C,AI38)</f>
        <v>0</v>
      </c>
      <c r="AS38" s="463">
        <f>ROUND(IF(AJ38&gt;0,AVERAGEIFS('Данные из терминала'!N:N,'Данные из терминала'!C:C,AI38,'Данные из терминала'!B:B,"sell"),0),2)</f>
        <v>0</v>
      </c>
      <c r="AT38" s="464">
        <f>ROUND(IF(AK38&gt;0,AVERAGEIFS('Данные из терминала'!N:N,'Данные из терминала'!C:C,AI38,'Данные из терминала'!B:B,"buy"),0),2)</f>
        <v>0</v>
      </c>
      <c r="AU38" s="465">
        <f>ROUND(IF(AL38&gt;0,AVERAGEIFS('Данные из терминала'!N:N,'Данные из терминала'!C:C,AI38),0),2)</f>
        <v>0</v>
      </c>
      <c r="AV38" s="466">
        <f t="shared" si="20"/>
        <v>0</v>
      </c>
      <c r="AW38" s="467">
        <f t="shared" si="21"/>
        <v>0</v>
      </c>
      <c r="AX38" s="468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0">
        <f>ROUND(IF(AJ38&gt;0,AVERAGEIFS('Данные из терминала'!L:L,'Данные из терминала'!C:C,AI38,'Данные из терминала'!B:B,"sell"),0),1)</f>
        <v>0</v>
      </c>
      <c r="BB38" s="461">
        <f>ROUND(IF(AK38&gt;0,AVERAGEIFS('Данные из терминала'!L:L,'Данные из терминала'!C:C,AI38,'Данные из терминала'!B:B,"buy"),0),1)</f>
        <v>0</v>
      </c>
      <c r="BC38" s="462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0">
        <f>ROUND(IF(AJ38&gt;0,AVERAGEIFS('Данные из терминала'!M:M,'Данные из терминала'!C:C,AI38,'Данные из терминала'!B:B,"sell"),0),1)</f>
        <v>0</v>
      </c>
      <c r="BG38" s="461">
        <f>ROUND(IF(AK38&gt;0,AVERAGEIFS('Данные из терминала'!M:M,'Данные из терминала'!C:C,AI38,'Данные из терминала'!B:B,"buy"),0),1)</f>
        <v>0</v>
      </c>
      <c r="BH38" s="462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631">
        <f>IF(AJ38&gt;0,AVERAGEIFS('Данные из терминала'!O:O,'Данные из терминала'!C:C,AI38,'Данные из терминала'!B:B,"sell"),0)</f>
        <v>0</v>
      </c>
      <c r="BL38" s="632">
        <f>IF(AK38&gt;0,AVERAGEIFS('Данные из терминала'!O:O,'Данные из терминала'!C:C,AI38,'Данные из терминала'!B:B,"buy"),0)</f>
        <v>0</v>
      </c>
      <c r="BM38" s="633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5</v>
      </c>
      <c r="C39" s="113">
        <f t="shared" si="13"/>
        <v>102</v>
      </c>
      <c r="D39" s="79"/>
      <c r="E39" s="109">
        <f t="shared" si="14"/>
        <v>8</v>
      </c>
      <c r="F39" s="106">
        <f t="shared" si="27"/>
        <v>167</v>
      </c>
      <c r="G39" s="103">
        <f t="shared" si="15"/>
        <v>1820</v>
      </c>
      <c r="H39" s="21"/>
      <c r="I39" s="17">
        <f t="shared" si="16"/>
        <v>3.5</v>
      </c>
      <c r="J39" s="111">
        <f t="shared" si="0"/>
        <v>3311679.665</v>
      </c>
      <c r="K39" s="18">
        <f t="shared" si="23"/>
        <v>4636351.5879999995</v>
      </c>
      <c r="L39" s="157"/>
      <c r="M39" s="164">
        <f t="shared" si="1"/>
        <v>3263991519.3800001</v>
      </c>
      <c r="N39" s="308">
        <f t="shared" si="2"/>
        <v>4029619.1597283953</v>
      </c>
      <c r="O39" s="161">
        <f t="shared" si="3"/>
        <v>32454461.129999999</v>
      </c>
      <c r="P39" s="206">
        <f t="shared" si="17"/>
        <v>2172780483.6599998</v>
      </c>
      <c r="Q39" s="221">
        <f t="shared" si="4"/>
        <v>2682445.0415555555</v>
      </c>
      <c r="R39" s="123">
        <f t="shared" si="24"/>
        <v>67</v>
      </c>
      <c r="S39" s="124">
        <f t="shared" si="25"/>
        <v>0.04</v>
      </c>
      <c r="T39" s="128">
        <f t="shared" si="18"/>
        <v>169</v>
      </c>
      <c r="U39" s="129">
        <f t="shared" si="26"/>
        <v>0.09</v>
      </c>
      <c r="V39" s="377"/>
      <c r="W39" s="359">
        <f t="shared" si="5"/>
        <v>1080269920</v>
      </c>
      <c r="X39" s="360">
        <f t="shared" si="19"/>
        <v>3253050403.6599998</v>
      </c>
      <c r="Y39" s="346"/>
      <c r="Z39" s="363">
        <f t="shared" si="6"/>
        <v>-3253049593.6599998</v>
      </c>
      <c r="AA39" s="364">
        <f t="shared" si="7"/>
        <v>4016111.61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0.5</v>
      </c>
      <c r="AG39" s="362">
        <f t="shared" si="11"/>
        <v>1333666.57</v>
      </c>
      <c r="AH39" s="385"/>
      <c r="AI39" s="423">
        <v>20</v>
      </c>
      <c r="AJ39" s="460">
        <f>COUNTIFS('Данные из терминала'!C:C,AI39,'Данные из терминала'!B:B,"sell")</f>
        <v>0</v>
      </c>
      <c r="AK39" s="461">
        <f>COUNTIFS('Данные из терминала'!C:C,AI39,'Данные из терминала'!B:B,"buy")</f>
        <v>0</v>
      </c>
      <c r="AL39" s="462">
        <f>COUNTIFS('Данные из терминала'!C:C,AI39)</f>
        <v>0</v>
      </c>
      <c r="AM39" s="463">
        <f>SUMIFS('Данные из терминала'!E:E,'Данные из терминала'!C:C,AI39,'Данные из терминала'!B:B,"sell")</f>
        <v>0</v>
      </c>
      <c r="AN39" s="464">
        <f>SUMIFS('Данные из терминала'!E:E,'Данные из терминала'!C:C,AI39,'Данные из терминала'!B:B,"buy")</f>
        <v>0</v>
      </c>
      <c r="AO39" s="465">
        <f>SUMIFS('Данные из терминала'!E:E,'Данные из терминала'!C:C,AI39)</f>
        <v>0</v>
      </c>
      <c r="AP39" s="460">
        <f>SUMIFS('Данные из терминала'!N:N,'Данные из терминала'!C:C,AI39,'Данные из терминала'!B:B,"sell")</f>
        <v>0</v>
      </c>
      <c r="AQ39" s="461">
        <f>SUMIFS('Данные из терминала'!N:N,'Данные из терминала'!C:C,AI39,'Данные из терминала'!B:B,"buy")</f>
        <v>0</v>
      </c>
      <c r="AR39" s="462">
        <f>SUMIFS('Данные из терминала'!N:N,'Данные из терминала'!C:C,AI39)</f>
        <v>0</v>
      </c>
      <c r="AS39" s="463">
        <f>ROUND(IF(AJ39&gt;0,AVERAGEIFS('Данные из терминала'!N:N,'Данные из терминала'!C:C,AI39,'Данные из терминала'!B:B,"sell"),0),2)</f>
        <v>0</v>
      </c>
      <c r="AT39" s="464">
        <f>ROUND(IF(AK39&gt;0,AVERAGEIFS('Данные из терминала'!N:N,'Данные из терминала'!C:C,AI39,'Данные из терминала'!B:B,"buy"),0),2)</f>
        <v>0</v>
      </c>
      <c r="AU39" s="465">
        <f>ROUND(IF(AL39&gt;0,AVERAGEIFS('Данные из терминала'!N:N,'Данные из терминала'!C:C,AI39),0),2)</f>
        <v>0</v>
      </c>
      <c r="AV39" s="466">
        <f t="shared" si="20"/>
        <v>0</v>
      </c>
      <c r="AW39" s="467">
        <f t="shared" si="21"/>
        <v>0</v>
      </c>
      <c r="AX39" s="468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0">
        <f>ROUND(IF(AJ39&gt;0,AVERAGEIFS('Данные из терминала'!L:L,'Данные из терминала'!C:C,AI39,'Данные из терминала'!B:B,"sell"),0),1)</f>
        <v>0</v>
      </c>
      <c r="BB39" s="461">
        <f>ROUND(IF(AK39&gt;0,AVERAGEIFS('Данные из терминала'!L:L,'Данные из терминала'!C:C,AI39,'Данные из терминала'!B:B,"buy"),0),1)</f>
        <v>0</v>
      </c>
      <c r="BC39" s="461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0">
        <f>ROUND(IF(AJ39&gt;0,AVERAGEIFS('Данные из терминала'!M:M,'Данные из терминала'!C:C,AI39,'Данные из терминала'!B:B,"sell"),0),1)</f>
        <v>0</v>
      </c>
      <c r="BG39" s="461">
        <f>ROUND(IF(AK39&gt;0,AVERAGEIFS('Данные из терминала'!M:M,'Данные из терминала'!C:C,AI39,'Данные из терминала'!B:B,"buy"),0),1)</f>
        <v>0</v>
      </c>
      <c r="BH39" s="462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631">
        <f>IF(AJ39&gt;0,AVERAGEIFS('Данные из терминала'!O:O,'Данные из терминала'!C:C,AI39,'Данные из терминала'!B:B,"sell"),0)</f>
        <v>0</v>
      </c>
      <c r="BL39" s="632">
        <f>IF(AK39&gt;0,AVERAGEIFS('Данные из терминала'!O:O,'Данные из терминала'!C:C,AI39,'Данные из терминала'!B:B,"buy"),0)</f>
        <v>0</v>
      </c>
      <c r="BM39" s="633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79"/>
      <c r="AJ40" s="479"/>
      <c r="AK40" s="479"/>
      <c r="AL40" s="479"/>
      <c r="AM40" s="480"/>
      <c r="AN40" s="480"/>
      <c r="AO40" s="480"/>
      <c r="AP40" s="479"/>
      <c r="AQ40" s="479"/>
      <c r="AR40" s="479"/>
      <c r="AS40" s="479"/>
      <c r="AT40" s="479"/>
      <c r="AU40" s="479"/>
      <c r="AV40" s="479"/>
      <c r="AW40" s="479"/>
      <c r="AX40" s="479"/>
      <c r="AY40" s="479"/>
      <c r="AZ40" s="479"/>
      <c r="BA40" s="479"/>
      <c r="BB40" s="479"/>
      <c r="BC40" s="479"/>
      <c r="BD40" s="479"/>
      <c r="BE40" s="479"/>
      <c r="BF40" s="479"/>
      <c r="BG40" s="479"/>
      <c r="BH40" s="479"/>
      <c r="BI40" s="479"/>
      <c r="BJ40" s="479"/>
      <c r="BK40" s="479"/>
      <c r="BL40" s="479"/>
      <c r="BM40" s="479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81"/>
      <c r="AN41" s="481"/>
      <c r="AO41" s="481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82" t="s">
        <v>102</v>
      </c>
      <c r="AJ42" s="483">
        <f t="shared" ref="AJ42:AR42" si="28">SUM(AJ20:AJ39)</f>
        <v>426</v>
      </c>
      <c r="AK42" s="484">
        <f t="shared" si="28"/>
        <v>461</v>
      </c>
      <c r="AL42" s="485">
        <f t="shared" si="28"/>
        <v>887</v>
      </c>
      <c r="AM42" s="486">
        <f t="shared" si="28"/>
        <v>12.27999999999999</v>
      </c>
      <c r="AN42" s="487">
        <f t="shared" si="28"/>
        <v>13.099999999999987</v>
      </c>
      <c r="AO42" s="488">
        <f t="shared" si="28"/>
        <v>25.379999999999932</v>
      </c>
      <c r="AP42" s="489">
        <f t="shared" si="28"/>
        <v>2478.6800000000003</v>
      </c>
      <c r="AQ42" s="490">
        <f t="shared" si="28"/>
        <v>2592.1000000000013</v>
      </c>
      <c r="AR42" s="491">
        <f t="shared" si="28"/>
        <v>5070.7800000000061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98">
        <v>4</v>
      </c>
      <c r="N43" s="698"/>
      <c r="O43" s="698"/>
      <c r="P43" s="698"/>
      <c r="Q43" s="699"/>
      <c r="R43" s="698"/>
      <c r="S43" s="698"/>
      <c r="T43" s="698"/>
      <c r="U43" s="698"/>
      <c r="V43" s="223"/>
      <c r="W43" s="698">
        <v>5</v>
      </c>
      <c r="X43" s="699"/>
      <c r="Y43" s="223"/>
      <c r="Z43" s="223"/>
      <c r="AA43" s="698">
        <v>6</v>
      </c>
      <c r="AB43" s="698"/>
      <c r="AF43" s="698">
        <v>7</v>
      </c>
      <c r="AG43" s="698"/>
      <c r="AH43" s="382"/>
      <c r="AW43" s="576"/>
      <c r="AX43" s="576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95" t="s">
        <v>289</v>
      </c>
      <c r="AK44" s="692" t="s">
        <v>2274</v>
      </c>
      <c r="AL44" s="693"/>
      <c r="AM44" s="693"/>
      <c r="AN44" s="693"/>
      <c r="AO44" s="693"/>
      <c r="AP44" s="693"/>
      <c r="AQ44" s="693"/>
      <c r="AR44" s="693"/>
      <c r="AS44" s="693"/>
      <c r="AT44" s="693"/>
      <c r="AU44" s="693"/>
      <c r="AV44" s="694"/>
      <c r="AW44" s="690" t="s">
        <v>1911</v>
      </c>
      <c r="AX44" s="690" t="s">
        <v>1910</v>
      </c>
      <c r="AZ44" s="695" t="s">
        <v>289</v>
      </c>
      <c r="BA44" s="692" t="s">
        <v>1912</v>
      </c>
      <c r="BB44" s="693"/>
      <c r="BC44" s="693"/>
      <c r="BD44" s="693"/>
      <c r="BE44" s="693"/>
      <c r="BF44" s="693"/>
      <c r="BG44" s="693"/>
      <c r="BH44" s="693"/>
      <c r="BI44" s="693"/>
      <c r="BJ44" s="693"/>
      <c r="BK44" s="693"/>
      <c r="BL44" s="694"/>
      <c r="BM44" s="690" t="s">
        <v>1913</v>
      </c>
    </row>
    <row r="45" spans="1:65" ht="15.6" customHeight="1" thickBot="1">
      <c r="A45" s="492" t="s">
        <v>103</v>
      </c>
      <c r="B45" s="125"/>
      <c r="C45" s="390" t="str">
        <f>VLOOKUP(A45,SET_import!$A:$B,2,0)</f>
        <v>1611EURAUD</v>
      </c>
      <c r="D45" s="493"/>
      <c r="E45" s="125"/>
      <c r="F45" s="125"/>
      <c r="G45" s="125"/>
      <c r="H45" s="494"/>
      <c r="I45" s="125"/>
      <c r="J45" s="125"/>
      <c r="K45" s="125"/>
      <c r="L45" s="495"/>
      <c r="M45" s="125"/>
      <c r="AJ45" s="696"/>
      <c r="AK45" s="598" t="s">
        <v>1934</v>
      </c>
      <c r="AL45" s="599" t="s">
        <v>1914</v>
      </c>
      <c r="AM45" s="599" t="s">
        <v>1915</v>
      </c>
      <c r="AN45" s="599" t="s">
        <v>1916</v>
      </c>
      <c r="AO45" s="599" t="s">
        <v>290</v>
      </c>
      <c r="AP45" s="599" t="s">
        <v>1917</v>
      </c>
      <c r="AQ45" s="599" t="s">
        <v>1918</v>
      </c>
      <c r="AR45" s="599" t="s">
        <v>1919</v>
      </c>
      <c r="AS45" s="599" t="s">
        <v>1922</v>
      </c>
      <c r="AT45" s="599" t="s">
        <v>1920</v>
      </c>
      <c r="AU45" s="599" t="s">
        <v>1921</v>
      </c>
      <c r="AV45" s="600" t="s">
        <v>1923</v>
      </c>
      <c r="AW45" s="691"/>
      <c r="AX45" s="691"/>
      <c r="AZ45" s="696"/>
      <c r="BA45" s="598" t="s">
        <v>1934</v>
      </c>
      <c r="BB45" s="599" t="s">
        <v>1914</v>
      </c>
      <c r="BC45" s="599" t="s">
        <v>1915</v>
      </c>
      <c r="BD45" s="599" t="s">
        <v>1916</v>
      </c>
      <c r="BE45" s="599" t="s">
        <v>290</v>
      </c>
      <c r="BF45" s="599" t="s">
        <v>1917</v>
      </c>
      <c r="BG45" s="599" t="s">
        <v>1918</v>
      </c>
      <c r="BH45" s="599" t="s">
        <v>1919</v>
      </c>
      <c r="BI45" s="599" t="s">
        <v>1922</v>
      </c>
      <c r="BJ45" s="599" t="s">
        <v>1920</v>
      </c>
      <c r="BK45" s="599" t="s">
        <v>1921</v>
      </c>
      <c r="BL45" s="600" t="s">
        <v>1923</v>
      </c>
      <c r="BM45" s="691"/>
    </row>
    <row r="46" spans="1:65" ht="15" customHeight="1" thickBot="1">
      <c r="A46" s="125"/>
      <c r="B46" s="125"/>
      <c r="C46" s="125"/>
      <c r="D46" s="493"/>
      <c r="E46" s="125"/>
      <c r="F46" s="125"/>
      <c r="G46" s="125"/>
      <c r="H46" s="494"/>
      <c r="I46" s="496" t="s">
        <v>115</v>
      </c>
      <c r="J46" s="125"/>
      <c r="K46" s="273">
        <f>VLOOKUP(I46,SET_import!$A:$B,2,0)</f>
        <v>0</v>
      </c>
      <c r="L46" s="495"/>
      <c r="M46" s="125"/>
      <c r="AJ46" s="664">
        <v>2015</v>
      </c>
      <c r="AK46" s="665">
        <v>128.28</v>
      </c>
      <c r="AL46" s="665">
        <v>222.58</v>
      </c>
      <c r="AM46" s="665">
        <v>43.059999999999988</v>
      </c>
      <c r="AN46" s="665">
        <v>38.619999999999997</v>
      </c>
      <c r="AO46" s="665">
        <v>74.05</v>
      </c>
      <c r="AP46" s="665">
        <v>115.33000000000001</v>
      </c>
      <c r="AQ46" s="665">
        <v>292.41000000000003</v>
      </c>
      <c r="AR46" s="665">
        <v>111.33000000000007</v>
      </c>
      <c r="AS46" s="665">
        <v>313.97000000000014</v>
      </c>
      <c r="AT46" s="665">
        <v>171.30999999999986</v>
      </c>
      <c r="AU46" s="665">
        <v>37.200000000000003</v>
      </c>
      <c r="AV46" s="665">
        <v>152.71999999999997</v>
      </c>
      <c r="AW46" s="593">
        <f t="shared" ref="AW46" si="29">IF(COUNT(AK46:AV46)=0,0,AVERAGE(AK46:AV46))</f>
        <v>141.73833333333337</v>
      </c>
      <c r="AX46" s="606">
        <f t="shared" ref="AX46" si="30">SUM(AK46:AV46)</f>
        <v>1700.8600000000006</v>
      </c>
      <c r="AZ46" s="664">
        <v>2015</v>
      </c>
      <c r="BA46" s="663">
        <v>6</v>
      </c>
      <c r="BB46" s="663">
        <v>7</v>
      </c>
      <c r="BC46" s="663">
        <v>5</v>
      </c>
      <c r="BD46" s="663">
        <v>5</v>
      </c>
      <c r="BE46" s="663">
        <v>5</v>
      </c>
      <c r="BF46" s="663">
        <v>5</v>
      </c>
      <c r="BG46" s="663">
        <v>7</v>
      </c>
      <c r="BH46" s="663">
        <v>6</v>
      </c>
      <c r="BI46" s="663">
        <v>7</v>
      </c>
      <c r="BJ46" s="663">
        <v>6</v>
      </c>
      <c r="BK46" s="663">
        <v>3</v>
      </c>
      <c r="BL46" s="663">
        <v>7</v>
      </c>
      <c r="BM46" s="593">
        <f>IF(COUNT(BA46:BL46)=0,"",AVERAGE(BA46:BL46))</f>
        <v>5.75</v>
      </c>
    </row>
    <row r="47" spans="1:65" ht="15.75" thickBot="1">
      <c r="A47" s="497" t="s">
        <v>127</v>
      </c>
      <c r="B47" s="498"/>
      <c r="C47" s="144">
        <f>VLOOKUP(A47,SET_import!$A:$B,2,0)</f>
        <v>20</v>
      </c>
      <c r="D47" s="493"/>
      <c r="E47" s="497" t="s">
        <v>107</v>
      </c>
      <c r="F47" s="498"/>
      <c r="G47" s="144">
        <f>VLOOKUP(E47,SET_import!$A:$B,2,0)</f>
        <v>33</v>
      </c>
      <c r="H47" s="494"/>
      <c r="I47" s="497" t="s">
        <v>116</v>
      </c>
      <c r="J47" s="499"/>
      <c r="K47" s="149">
        <f>VLOOKUP(I47,SET_import!$A:$B,2,0)</f>
        <v>0.01</v>
      </c>
      <c r="L47" s="495"/>
      <c r="M47" s="125"/>
      <c r="AJ47" s="664">
        <v>2016</v>
      </c>
      <c r="AK47" s="665">
        <v>261.99999999999983</v>
      </c>
      <c r="AL47" s="665">
        <v>228.62999999999988</v>
      </c>
      <c r="AM47" s="665">
        <v>108.73999999999997</v>
      </c>
      <c r="AN47" s="665">
        <v>235.99999999999994</v>
      </c>
      <c r="AO47" s="665">
        <v>39.120000000000005</v>
      </c>
      <c r="AP47" s="665">
        <v>126.53000000000003</v>
      </c>
      <c r="AQ47" s="665">
        <v>31.479999999999997</v>
      </c>
      <c r="AR47" s="665">
        <v>50.529999999999994</v>
      </c>
      <c r="AS47" s="665">
        <v>68.109999999999985</v>
      </c>
      <c r="AT47" s="665">
        <v>158.61999999999998</v>
      </c>
      <c r="AU47" s="665">
        <v>173.2399999999999</v>
      </c>
      <c r="AV47" s="665">
        <v>16.260000000000002</v>
      </c>
      <c r="AW47" s="593">
        <f t="shared" ref="AW47:AW51" si="31">IF(COUNT(AK47:AV47)=0,0,AVERAGE(AK47:AV47))</f>
        <v>124.93833333333329</v>
      </c>
      <c r="AX47" s="606">
        <f t="shared" ref="AX47:AX51" si="32">SUM(AK47:AV47)</f>
        <v>1499.2599999999995</v>
      </c>
      <c r="AZ47" s="664">
        <v>2016</v>
      </c>
      <c r="BA47" s="663">
        <v>7</v>
      </c>
      <c r="BB47" s="663">
        <v>6</v>
      </c>
      <c r="BC47" s="663">
        <v>5</v>
      </c>
      <c r="BD47" s="663">
        <v>7</v>
      </c>
      <c r="BE47" s="663">
        <v>3</v>
      </c>
      <c r="BF47" s="663">
        <v>6</v>
      </c>
      <c r="BG47" s="663">
        <v>3</v>
      </c>
      <c r="BH47" s="663">
        <v>6</v>
      </c>
      <c r="BI47" s="663">
        <v>5</v>
      </c>
      <c r="BJ47" s="663">
        <v>7</v>
      </c>
      <c r="BK47" s="663">
        <v>7</v>
      </c>
      <c r="BL47" s="663">
        <v>2</v>
      </c>
      <c r="BM47" s="593">
        <f t="shared" ref="BM47:BM51" si="33">IF(COUNT(BA47:BL47)=0,"",AVERAGE(BA47:BL47))</f>
        <v>5.333333333333333</v>
      </c>
    </row>
    <row r="48" spans="1:65" ht="15.75" thickBot="1">
      <c r="A48" s="497"/>
      <c r="B48" s="498"/>
      <c r="C48" s="500"/>
      <c r="D48" s="501"/>
      <c r="E48" s="502"/>
      <c r="F48" s="498"/>
      <c r="G48" s="503"/>
      <c r="H48" s="504"/>
      <c r="I48" s="497" t="s">
        <v>117</v>
      </c>
      <c r="J48" s="499"/>
      <c r="K48" s="148">
        <f>VLOOKUP(I48,SET_import!$A:$B,2,0)</f>
        <v>2</v>
      </c>
      <c r="L48" s="495"/>
      <c r="M48" s="125"/>
      <c r="AJ48" s="664">
        <v>2017</v>
      </c>
      <c r="AK48" s="665">
        <v>4.4399999999999995</v>
      </c>
      <c r="AL48" s="665">
        <v>11.059999999999999</v>
      </c>
      <c r="AM48" s="665">
        <v>133.49</v>
      </c>
      <c r="AN48" s="665">
        <v>8.8800000000000008</v>
      </c>
      <c r="AO48" s="665">
        <v>25.150000000000006</v>
      </c>
      <c r="AP48" s="665">
        <v>18.459999999999997</v>
      </c>
      <c r="AQ48" s="665">
        <v>26.840000000000003</v>
      </c>
      <c r="AR48" s="665">
        <v>51.639999999999986</v>
      </c>
      <c r="AS48" s="665">
        <v>33.18</v>
      </c>
      <c r="AT48" s="665">
        <v>2.96</v>
      </c>
      <c r="AU48" s="665">
        <v>18.510000000000002</v>
      </c>
      <c r="AV48" s="665">
        <v>13.340000000000002</v>
      </c>
      <c r="AW48" s="593">
        <f t="shared" si="31"/>
        <v>28.995833333333334</v>
      </c>
      <c r="AX48" s="606">
        <f t="shared" si="32"/>
        <v>347.95</v>
      </c>
      <c r="AZ48" s="664">
        <v>2017</v>
      </c>
      <c r="BA48" s="663">
        <v>2</v>
      </c>
      <c r="BB48" s="663">
        <v>4</v>
      </c>
      <c r="BC48" s="663">
        <v>7</v>
      </c>
      <c r="BD48" s="663">
        <v>1</v>
      </c>
      <c r="BE48" s="663">
        <v>2</v>
      </c>
      <c r="BF48" s="663">
        <v>4</v>
      </c>
      <c r="BG48" s="663">
        <v>3</v>
      </c>
      <c r="BH48" s="663">
        <v>5</v>
      </c>
      <c r="BI48" s="663">
        <v>5</v>
      </c>
      <c r="BJ48" s="663">
        <v>1</v>
      </c>
      <c r="BK48" s="663">
        <v>4</v>
      </c>
      <c r="BL48" s="663">
        <v>2</v>
      </c>
      <c r="BM48" s="593">
        <f t="shared" si="33"/>
        <v>3.3333333333333335</v>
      </c>
    </row>
    <row r="49" spans="1:65" ht="15.75" thickBot="1">
      <c r="A49" s="497"/>
      <c r="B49" s="498"/>
      <c r="C49" s="500"/>
      <c r="D49" s="501"/>
      <c r="E49" s="502"/>
      <c r="F49" s="498"/>
      <c r="G49" s="500"/>
      <c r="H49" s="504"/>
      <c r="I49" s="497" t="s">
        <v>118</v>
      </c>
      <c r="J49" s="499"/>
      <c r="K49" s="144">
        <f>VLOOKUP(I49,SET_import!$A:$B,2,0)</f>
        <v>4</v>
      </c>
      <c r="L49" s="495"/>
      <c r="M49" s="125"/>
      <c r="AJ49" s="664">
        <v>2018</v>
      </c>
      <c r="AK49" s="665">
        <v>4.4399999999999995</v>
      </c>
      <c r="AL49" s="665">
        <v>34.44</v>
      </c>
      <c r="AM49" s="665">
        <v>175.03999999999996</v>
      </c>
      <c r="AN49" s="665">
        <v>4.4399999999999995</v>
      </c>
      <c r="AO49" s="665">
        <v>23.360000000000003</v>
      </c>
      <c r="AP49" s="665">
        <v>133.14999999999998</v>
      </c>
      <c r="AQ49" s="665">
        <v>4.4399999999999995</v>
      </c>
      <c r="AR49" s="665">
        <v>126.02</v>
      </c>
      <c r="AS49" s="665">
        <v>86.47999999999999</v>
      </c>
      <c r="AT49" s="665">
        <v>47.47999999999999</v>
      </c>
      <c r="AU49" s="665">
        <v>43.08</v>
      </c>
      <c r="AV49" s="665">
        <v>5.91</v>
      </c>
      <c r="AW49" s="593">
        <f t="shared" si="31"/>
        <v>57.356666666666662</v>
      </c>
      <c r="AX49" s="606">
        <f t="shared" si="32"/>
        <v>688.28</v>
      </c>
      <c r="AZ49" s="664">
        <v>2018</v>
      </c>
      <c r="BA49" s="663">
        <v>1</v>
      </c>
      <c r="BB49" s="663">
        <v>5</v>
      </c>
      <c r="BC49" s="663">
        <v>7</v>
      </c>
      <c r="BD49" s="663">
        <v>1</v>
      </c>
      <c r="BE49" s="663">
        <v>4</v>
      </c>
      <c r="BF49" s="663">
        <v>7</v>
      </c>
      <c r="BG49" s="663">
        <v>2</v>
      </c>
      <c r="BH49" s="663">
        <v>7</v>
      </c>
      <c r="BI49" s="663">
        <v>6</v>
      </c>
      <c r="BJ49" s="663">
        <v>6</v>
      </c>
      <c r="BK49" s="663">
        <v>6</v>
      </c>
      <c r="BL49" s="663">
        <v>2</v>
      </c>
      <c r="BM49" s="593">
        <f t="shared" si="33"/>
        <v>4.5</v>
      </c>
    </row>
    <row r="50" spans="1:65" ht="15.75" thickBot="1">
      <c r="A50" s="505"/>
      <c r="B50" s="498"/>
      <c r="C50" s="506"/>
      <c r="D50" s="507"/>
      <c r="E50" s="502"/>
      <c r="F50" s="498"/>
      <c r="G50" s="3"/>
      <c r="H50" s="508"/>
      <c r="I50" s="505"/>
      <c r="J50" s="499"/>
      <c r="K50" s="3"/>
      <c r="L50" s="495"/>
      <c r="M50" s="125"/>
      <c r="AJ50" s="664">
        <v>2019</v>
      </c>
      <c r="AK50" s="665">
        <v>15.54</v>
      </c>
      <c r="AL50" s="665">
        <v>5.92</v>
      </c>
      <c r="AM50" s="665">
        <v>12.55</v>
      </c>
      <c r="AN50" s="665">
        <v>5.93</v>
      </c>
      <c r="AP50" s="665">
        <v>10.36</v>
      </c>
      <c r="AQ50" s="665">
        <v>1.48</v>
      </c>
      <c r="AR50" s="665">
        <v>40.82</v>
      </c>
      <c r="AS50" s="665">
        <v>5.9</v>
      </c>
      <c r="AT50" s="665">
        <v>6.15</v>
      </c>
      <c r="AU50" s="665">
        <v>1.48</v>
      </c>
      <c r="AV50" s="665">
        <v>1.48</v>
      </c>
      <c r="AW50" s="593">
        <f t="shared" si="31"/>
        <v>9.7827272727272732</v>
      </c>
      <c r="AX50" s="606">
        <f t="shared" si="32"/>
        <v>107.61000000000001</v>
      </c>
      <c r="AZ50" s="664">
        <v>2019</v>
      </c>
      <c r="BA50" s="663">
        <v>4</v>
      </c>
      <c r="BB50" s="663">
        <v>2</v>
      </c>
      <c r="BC50" s="663">
        <v>4</v>
      </c>
      <c r="BD50" s="663">
        <v>2</v>
      </c>
      <c r="BF50" s="663">
        <v>2</v>
      </c>
      <c r="BG50" s="663">
        <v>1</v>
      </c>
      <c r="BH50" s="663">
        <v>5</v>
      </c>
      <c r="BI50" s="663">
        <v>2</v>
      </c>
      <c r="BJ50" s="663">
        <v>3</v>
      </c>
      <c r="BK50" s="663">
        <v>1</v>
      </c>
      <c r="BL50" s="663">
        <v>1</v>
      </c>
      <c r="BM50" s="593">
        <f t="shared" si="33"/>
        <v>2.4545454545454546</v>
      </c>
    </row>
    <row r="51" spans="1:65" ht="15.75" thickBot="1">
      <c r="A51" s="509" t="s">
        <v>128</v>
      </c>
      <c r="B51" s="498"/>
      <c r="C51" s="146">
        <f>VLOOKUP(A51,SET_import!$A:$B,2,0)</f>
        <v>3</v>
      </c>
      <c r="D51" s="510"/>
      <c r="E51" s="509" t="s">
        <v>108</v>
      </c>
      <c r="F51" s="498"/>
      <c r="G51" s="146">
        <f>VLOOKUP(E51,SET_import!$A:$B,2,0)</f>
        <v>3</v>
      </c>
      <c r="H51" s="511"/>
      <c r="I51" s="509" t="s">
        <v>119</v>
      </c>
      <c r="J51" s="499"/>
      <c r="K51" s="147">
        <f>VLOOKUP(I51,SET_import!$A:$B,2,0)</f>
        <v>7</v>
      </c>
      <c r="L51" s="495"/>
      <c r="M51" s="125"/>
      <c r="AJ51" s="664">
        <v>2020</v>
      </c>
      <c r="AK51" s="665">
        <v>1.48</v>
      </c>
      <c r="AL51" s="665">
        <v>14.780000000000003</v>
      </c>
      <c r="AM51" s="665">
        <v>73.989999999999981</v>
      </c>
      <c r="AN51" s="665">
        <v>117.20000000000003</v>
      </c>
      <c r="AO51" s="665">
        <v>205.29999999999987</v>
      </c>
      <c r="AP51" s="665">
        <v>84.020000000000024</v>
      </c>
      <c r="AQ51" s="665">
        <v>10.350000000000001</v>
      </c>
      <c r="AR51" s="665">
        <v>28.540000000000003</v>
      </c>
      <c r="AS51" s="665">
        <v>21.12</v>
      </c>
      <c r="AT51" s="665">
        <v>141.53</v>
      </c>
      <c r="AU51" s="665">
        <v>28.510000000000005</v>
      </c>
      <c r="AW51" s="593">
        <f t="shared" si="31"/>
        <v>66.074545454545444</v>
      </c>
      <c r="AX51" s="606">
        <f t="shared" si="32"/>
        <v>726.81999999999994</v>
      </c>
      <c r="AZ51" s="664">
        <v>2020</v>
      </c>
      <c r="BA51" s="663">
        <v>1</v>
      </c>
      <c r="BB51" s="663">
        <v>2</v>
      </c>
      <c r="BC51" s="663">
        <v>5</v>
      </c>
      <c r="BD51" s="663">
        <v>6</v>
      </c>
      <c r="BE51" s="663">
        <v>7</v>
      </c>
      <c r="BF51" s="663">
        <v>5</v>
      </c>
      <c r="BG51" s="663">
        <v>2</v>
      </c>
      <c r="BH51" s="663">
        <v>5</v>
      </c>
      <c r="BI51" s="663">
        <v>3</v>
      </c>
      <c r="BJ51" s="663">
        <v>7</v>
      </c>
      <c r="BK51" s="663">
        <v>5</v>
      </c>
      <c r="BM51" s="593">
        <f t="shared" si="33"/>
        <v>4.3636363636363633</v>
      </c>
    </row>
    <row r="52" spans="1:65" ht="15.75" thickBot="1">
      <c r="A52" s="509" t="s">
        <v>129</v>
      </c>
      <c r="B52" s="498"/>
      <c r="C52" s="145">
        <f>VLOOKUP(A52,SET_import!$A:$B,2,0)</f>
        <v>1</v>
      </c>
      <c r="D52" s="512"/>
      <c r="E52" s="509" t="s">
        <v>109</v>
      </c>
      <c r="F52" s="513"/>
      <c r="G52" s="145">
        <f>VLOOKUP(E52,SET_import!$A:$B,2,0)</f>
        <v>3</v>
      </c>
      <c r="H52" s="514"/>
      <c r="I52" s="509" t="s">
        <v>120</v>
      </c>
      <c r="J52" s="499"/>
      <c r="K52" s="143">
        <f>VLOOKUP(I52,SET_import!$A:$B,2,0)</f>
        <v>1.5</v>
      </c>
      <c r="L52" s="495"/>
      <c r="M52" s="125"/>
      <c r="AJ52" s="574" t="s">
        <v>1924</v>
      </c>
      <c r="AK52" s="604">
        <f>IF(COUNT(AK46:AK51)=0,"",AVERAGE(AK46:AK51))</f>
        <v>69.363333333333316</v>
      </c>
      <c r="AL52" s="604">
        <f t="shared" ref="AL52:AV52" si="34">IF(COUNT(AL46:AL51)=0,"",AVERAGE(AL46:AL51))</f>
        <v>86.234999999999999</v>
      </c>
      <c r="AM52" s="604">
        <f t="shared" si="34"/>
        <v>91.144999999999982</v>
      </c>
      <c r="AN52" s="604">
        <f t="shared" si="34"/>
        <v>68.51166666666667</v>
      </c>
      <c r="AO52" s="604">
        <f t="shared" si="34"/>
        <v>73.395999999999987</v>
      </c>
      <c r="AP52" s="604">
        <f t="shared" si="34"/>
        <v>81.308333333333351</v>
      </c>
      <c r="AQ52" s="604">
        <f t="shared" si="34"/>
        <v>61.166666666666679</v>
      </c>
      <c r="AR52" s="604">
        <f t="shared" si="34"/>
        <v>68.146666666666675</v>
      </c>
      <c r="AS52" s="604">
        <f t="shared" si="34"/>
        <v>88.126666666666679</v>
      </c>
      <c r="AT52" s="604">
        <f t="shared" si="34"/>
        <v>88.008333333333283</v>
      </c>
      <c r="AU52" s="604">
        <f t="shared" si="34"/>
        <v>50.336666666666645</v>
      </c>
      <c r="AV52" s="604">
        <f t="shared" si="34"/>
        <v>37.941999999999993</v>
      </c>
      <c r="AW52" s="605">
        <f>IF(COUNT(AK52:AV52)=0,0,AVERAGE(AK52:AV52))</f>
        <v>71.973861111111106</v>
      </c>
      <c r="AX52" s="606">
        <f>SUM(AX46:AX51)</f>
        <v>5070.7799999999988</v>
      </c>
      <c r="AZ52" s="575" t="s">
        <v>1925</v>
      </c>
      <c r="BA52" s="604">
        <f>IF(COUNT(BA46:BA51)=0,"",AVERAGE(BA46:BA51))</f>
        <v>3.5</v>
      </c>
      <c r="BB52" s="604">
        <f t="shared" ref="BB52:BL52" si="35">IF(COUNT(BB46:BB51)=0,"",AVERAGE(BB46:BB51))</f>
        <v>4.333333333333333</v>
      </c>
      <c r="BC52" s="604">
        <f t="shared" si="35"/>
        <v>5.5</v>
      </c>
      <c r="BD52" s="604">
        <f t="shared" si="35"/>
        <v>3.6666666666666665</v>
      </c>
      <c r="BE52" s="604">
        <f t="shared" si="35"/>
        <v>4.2</v>
      </c>
      <c r="BF52" s="604">
        <f t="shared" si="35"/>
        <v>4.833333333333333</v>
      </c>
      <c r="BG52" s="604">
        <f t="shared" si="35"/>
        <v>3</v>
      </c>
      <c r="BH52" s="604">
        <f t="shared" si="35"/>
        <v>5.666666666666667</v>
      </c>
      <c r="BI52" s="604">
        <f t="shared" si="35"/>
        <v>4.666666666666667</v>
      </c>
      <c r="BJ52" s="604">
        <f t="shared" si="35"/>
        <v>5</v>
      </c>
      <c r="BK52" s="604">
        <f t="shared" si="35"/>
        <v>4.333333333333333</v>
      </c>
      <c r="BL52" s="604">
        <f t="shared" si="35"/>
        <v>2.8</v>
      </c>
      <c r="BM52" s="605">
        <f>IF(COUNT(BA52:BL52)=0,0,AVERAGE(BA52:BL52))</f>
        <v>4.2916666666666661</v>
      </c>
    </row>
    <row r="53" spans="1:65" ht="15">
      <c r="A53" s="509"/>
      <c r="B53" s="515"/>
      <c r="C53" s="516"/>
      <c r="D53" s="510"/>
      <c r="E53" s="502"/>
      <c r="F53" s="515"/>
      <c r="G53" s="517"/>
      <c r="H53" s="511"/>
      <c r="I53" s="509"/>
      <c r="J53" s="518"/>
      <c r="K53" s="517"/>
      <c r="L53" s="495"/>
      <c r="M53" s="125"/>
    </row>
    <row r="54" spans="1:65" ht="15">
      <c r="A54" s="519" t="s">
        <v>130</v>
      </c>
      <c r="B54" s="498"/>
      <c r="C54" s="282">
        <f>VLOOKUP(A54,SET_import!$A:$B,2,0)</f>
        <v>5</v>
      </c>
      <c r="D54" s="520"/>
      <c r="E54" s="519" t="s">
        <v>110</v>
      </c>
      <c r="F54" s="513"/>
      <c r="G54" s="282">
        <f>VLOOKUP(E54,SET_import!$A:$B,2,0)</f>
        <v>5</v>
      </c>
      <c r="H54" s="521"/>
      <c r="I54" s="519" t="s">
        <v>121</v>
      </c>
      <c r="J54" s="499"/>
      <c r="K54" s="287">
        <f>VLOOKUP(I54,SET_import!$A:$B,2,0)</f>
        <v>0</v>
      </c>
      <c r="L54" s="495"/>
      <c r="M54" s="125"/>
    </row>
    <row r="55" spans="1:65" ht="15">
      <c r="A55" s="519" t="s">
        <v>131</v>
      </c>
      <c r="B55" s="498"/>
      <c r="C55" s="283">
        <f>VLOOKUP(A55,SET_import!$A:$B,2,0)</f>
        <v>5</v>
      </c>
      <c r="D55" s="522"/>
      <c r="E55" s="519" t="s">
        <v>111</v>
      </c>
      <c r="F55" s="513"/>
      <c r="G55" s="283">
        <f>VLOOKUP(E55,SET_import!$A:$B,2,0)</f>
        <v>8</v>
      </c>
      <c r="H55" s="523"/>
      <c r="I55" s="519" t="s">
        <v>122</v>
      </c>
      <c r="J55" s="499"/>
      <c r="K55" s="292">
        <f>VLOOKUP(I55,SET_import!$A:$B,2,0)</f>
        <v>0</v>
      </c>
      <c r="L55" s="495"/>
      <c r="M55" s="125"/>
    </row>
    <row r="56" spans="1:65" ht="15">
      <c r="A56" s="519"/>
      <c r="B56" s="498"/>
      <c r="C56" s="524"/>
      <c r="D56" s="522"/>
      <c r="E56" s="519"/>
      <c r="F56" s="513"/>
      <c r="G56" s="524"/>
      <c r="H56" s="523"/>
      <c r="I56" s="519"/>
      <c r="J56" s="499"/>
      <c r="K56" s="525"/>
      <c r="L56" s="495"/>
      <c r="M56" s="125"/>
    </row>
    <row r="57" spans="1:65" ht="15">
      <c r="A57" s="526" t="s">
        <v>132</v>
      </c>
      <c r="B57" s="498"/>
      <c r="C57" s="275">
        <f>VLOOKUP(A57,SET_import!$A:$B,2,0)</f>
        <v>0</v>
      </c>
      <c r="D57" s="522"/>
      <c r="E57" s="526" t="s">
        <v>112</v>
      </c>
      <c r="F57" s="499"/>
      <c r="G57" s="310">
        <f>VLOOKUP(E57,SET_import!$A:$B,2,0)</f>
        <v>0</v>
      </c>
      <c r="H57" s="527"/>
      <c r="I57" s="526" t="s">
        <v>123</v>
      </c>
      <c r="J57" s="499"/>
      <c r="K57" s="313">
        <f>VLOOKUP(I57,SET_import!$A:$B,2,0)</f>
        <v>0</v>
      </c>
      <c r="L57" s="495"/>
      <c r="M57" s="125"/>
    </row>
    <row r="58" spans="1:65" ht="15">
      <c r="A58" s="526" t="s">
        <v>133</v>
      </c>
      <c r="B58" s="498"/>
      <c r="C58" s="235">
        <f>VLOOKUP(A58,SET_import!$A:$B,2,0)</f>
        <v>0</v>
      </c>
      <c r="D58" s="522"/>
      <c r="E58" s="526" t="s">
        <v>113</v>
      </c>
      <c r="F58" s="499"/>
      <c r="G58" s="235">
        <f>VLOOKUP(E58,SET_import!$A:$B,2,0)</f>
        <v>0</v>
      </c>
      <c r="H58" s="527"/>
      <c r="I58" s="526" t="s">
        <v>124</v>
      </c>
      <c r="J58" s="499"/>
      <c r="K58" s="311">
        <f>VLOOKUP(I58,SET_import!$A:$B,2,0)</f>
        <v>0</v>
      </c>
      <c r="L58" s="495"/>
      <c r="M58" s="125"/>
    </row>
    <row r="59" spans="1:65" ht="15">
      <c r="A59" s="528"/>
      <c r="B59" s="498"/>
      <c r="C59" s="529"/>
      <c r="D59" s="530"/>
      <c r="E59" s="528"/>
      <c r="F59" s="498"/>
      <c r="G59" s="529"/>
      <c r="H59" s="531"/>
      <c r="I59" s="528"/>
      <c r="J59" s="499"/>
      <c r="K59" s="532"/>
      <c r="L59" s="495"/>
      <c r="M59" s="125"/>
    </row>
    <row r="60" spans="1:65" ht="15">
      <c r="A60" s="125"/>
      <c r="B60" s="125"/>
      <c r="C60" s="125"/>
      <c r="D60" s="533"/>
      <c r="E60" s="497" t="s">
        <v>114</v>
      </c>
      <c r="F60" s="498"/>
      <c r="G60" s="235">
        <f>VLOOKUP(E60,SET_import!$A:$B,2,0)</f>
        <v>0</v>
      </c>
      <c r="H60" s="527"/>
      <c r="I60" s="497" t="s">
        <v>125</v>
      </c>
      <c r="J60" s="499"/>
      <c r="K60" s="256">
        <f>VLOOKUP(I60,SET_import!$A:$B,2,0)</f>
        <v>7</v>
      </c>
      <c r="L60" s="495"/>
      <c r="M60" s="125"/>
    </row>
    <row r="61" spans="1:65" ht="15">
      <c r="A61" s="534" t="s">
        <v>104</v>
      </c>
      <c r="B61" s="125"/>
      <c r="C61" s="390">
        <f>VLOOKUP(A61,SET_import!$A:$B,2,0)</f>
        <v>7</v>
      </c>
      <c r="D61" s="533"/>
      <c r="E61" s="497"/>
      <c r="F61" s="535"/>
      <c r="G61" s="536"/>
      <c r="H61" s="527"/>
      <c r="I61" s="537" t="s">
        <v>126</v>
      </c>
      <c r="J61" s="499"/>
      <c r="K61" s="255">
        <f>VLOOKUP(I61,SET_import!$A:$B,2,0)</f>
        <v>0</v>
      </c>
      <c r="L61" s="495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495"/>
      <c r="M62" s="125"/>
    </row>
    <row r="63" spans="1:65" ht="16.5">
      <c r="A63" s="538" t="s">
        <v>106</v>
      </c>
      <c r="B63" s="539"/>
      <c r="C63" s="390">
        <f>VLOOKUP(A63,SET_import!$A:$B,2,0)</f>
        <v>1</v>
      </c>
      <c r="D63" s="539"/>
      <c r="E63" s="539"/>
      <c r="F63" s="539"/>
      <c r="G63" s="539"/>
      <c r="H63" s="539"/>
      <c r="I63" s="539"/>
      <c r="J63" s="539"/>
      <c r="K63" s="539"/>
      <c r="L63" s="495"/>
      <c r="M63" s="125"/>
    </row>
    <row r="64" spans="1:65" ht="16.5">
      <c r="A64" s="540"/>
      <c r="B64" s="541"/>
      <c r="C64" s="541"/>
      <c r="D64" s="541"/>
      <c r="E64" s="541"/>
      <c r="F64" s="541"/>
      <c r="G64" s="541"/>
      <c r="H64" s="541"/>
      <c r="I64" s="541"/>
      <c r="J64" s="541"/>
      <c r="K64" s="542"/>
      <c r="L64" s="495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496" t="s">
        <v>142</v>
      </c>
      <c r="J65" s="125"/>
      <c r="K65" s="273">
        <f>VLOOKUP(I65,SET_import!$A:$B,2,0)</f>
        <v>1</v>
      </c>
      <c r="L65" s="495"/>
      <c r="M65" s="125"/>
    </row>
    <row r="66" spans="1:13" ht="15">
      <c r="A66" s="497" t="s">
        <v>154</v>
      </c>
      <c r="B66" s="498"/>
      <c r="C66" s="144">
        <f>VLOOKUP(A66,SET_import!$A:$B,2,0)</f>
        <v>0</v>
      </c>
      <c r="D66" s="493"/>
      <c r="E66" s="497" t="s">
        <v>134</v>
      </c>
      <c r="F66" s="498"/>
      <c r="G66" s="144">
        <f>VLOOKUP(E66,SET_import!$A:$B,2,0)</f>
        <v>0</v>
      </c>
      <c r="H66" s="494"/>
      <c r="I66" s="497" t="s">
        <v>143</v>
      </c>
      <c r="J66" s="499"/>
      <c r="K66" s="149">
        <f>VLOOKUP(I66,SET_import!$A:$B,2,0)</f>
        <v>0</v>
      </c>
      <c r="L66" s="495"/>
      <c r="M66" s="125"/>
    </row>
    <row r="67" spans="1:13" ht="15">
      <c r="A67" s="497"/>
      <c r="B67" s="498"/>
      <c r="C67" s="500"/>
      <c r="D67" s="501"/>
      <c r="E67" s="502"/>
      <c r="F67" s="498"/>
      <c r="G67" s="503"/>
      <c r="H67" s="504"/>
      <c r="I67" s="497" t="s">
        <v>144</v>
      </c>
      <c r="J67" s="499"/>
      <c r="K67" s="148">
        <f>VLOOKUP(I67,SET_import!$A:$B,2,0)</f>
        <v>0</v>
      </c>
      <c r="L67" s="495"/>
      <c r="M67" s="125"/>
    </row>
    <row r="68" spans="1:13" ht="15">
      <c r="A68" s="497"/>
      <c r="B68" s="498"/>
      <c r="C68" s="500"/>
      <c r="D68" s="501"/>
      <c r="E68" s="502"/>
      <c r="F68" s="498"/>
      <c r="G68" s="500"/>
      <c r="H68" s="504"/>
      <c r="I68" s="497" t="s">
        <v>145</v>
      </c>
      <c r="J68" s="499"/>
      <c r="K68" s="144">
        <f>VLOOKUP(I68,SET_import!$A:$B,2,0)</f>
        <v>0</v>
      </c>
      <c r="L68" s="495"/>
      <c r="M68" s="125"/>
    </row>
    <row r="69" spans="1:13" ht="15">
      <c r="A69" s="505"/>
      <c r="B69" s="498"/>
      <c r="C69" s="506"/>
      <c r="D69" s="507"/>
      <c r="E69" s="502"/>
      <c r="F69" s="498"/>
      <c r="G69" s="3"/>
      <c r="H69" s="508"/>
      <c r="I69" s="505"/>
      <c r="J69" s="499"/>
      <c r="K69" s="3"/>
      <c r="L69" s="495"/>
      <c r="M69" s="125"/>
    </row>
    <row r="70" spans="1:13" ht="15">
      <c r="A70" s="509" t="s">
        <v>155</v>
      </c>
      <c r="B70" s="498"/>
      <c r="C70" s="146">
        <f>VLOOKUP(A70,SET_import!$A:$B,2,0)</f>
        <v>0</v>
      </c>
      <c r="D70" s="510"/>
      <c r="E70" s="509" t="s">
        <v>135</v>
      </c>
      <c r="F70" s="498"/>
      <c r="G70" s="146">
        <f>VLOOKUP(E70,SET_import!$A:$B,2,0)</f>
        <v>0</v>
      </c>
      <c r="H70" s="511"/>
      <c r="I70" s="509" t="s">
        <v>146</v>
      </c>
      <c r="J70" s="499"/>
      <c r="K70" s="147">
        <f>VLOOKUP(I70,SET_import!$A:$B,2,0)</f>
        <v>0</v>
      </c>
      <c r="L70" s="495"/>
      <c r="M70" s="125"/>
    </row>
    <row r="71" spans="1:13" ht="15">
      <c r="A71" s="509" t="s">
        <v>156</v>
      </c>
      <c r="B71" s="498"/>
      <c r="C71" s="145">
        <f>VLOOKUP(A71,SET_import!$A:$B,2,0)</f>
        <v>0</v>
      </c>
      <c r="D71" s="512"/>
      <c r="E71" s="509" t="s">
        <v>136</v>
      </c>
      <c r="F71" s="513"/>
      <c r="G71" s="145">
        <f>VLOOKUP(E71,SET_import!$A:$B,2,0)</f>
        <v>0</v>
      </c>
      <c r="H71" s="514"/>
      <c r="I71" s="509" t="s">
        <v>147</v>
      </c>
      <c r="J71" s="499"/>
      <c r="K71" s="143">
        <f>VLOOKUP(I71,SET_import!$A:$B,2,0)</f>
        <v>0</v>
      </c>
      <c r="L71" s="495"/>
      <c r="M71" s="125"/>
    </row>
    <row r="72" spans="1:13" ht="15">
      <c r="A72" s="509"/>
      <c r="B72" s="515"/>
      <c r="C72" s="516"/>
      <c r="D72" s="510"/>
      <c r="E72" s="502"/>
      <c r="F72" s="515"/>
      <c r="G72" s="517"/>
      <c r="H72" s="511"/>
      <c r="I72" s="509"/>
      <c r="J72" s="518"/>
      <c r="K72" s="517"/>
      <c r="L72" s="495"/>
      <c r="M72" s="125"/>
    </row>
    <row r="73" spans="1:13" ht="15">
      <c r="A73" s="519" t="s">
        <v>157</v>
      </c>
      <c r="B73" s="498"/>
      <c r="C73" s="282">
        <f>VLOOKUP(A73,SET_import!$A:$B,2,0)</f>
        <v>0</v>
      </c>
      <c r="D73" s="520"/>
      <c r="E73" s="519" t="s">
        <v>137</v>
      </c>
      <c r="F73" s="513"/>
      <c r="G73" s="282">
        <f>VLOOKUP(E73,SET_import!$A:$B,2,0)</f>
        <v>0</v>
      </c>
      <c r="H73" s="521"/>
      <c r="I73" s="519" t="s">
        <v>148</v>
      </c>
      <c r="J73" s="499"/>
      <c r="K73" s="287">
        <f>VLOOKUP(I73,SET_import!$A:$B,2,0)</f>
        <v>0</v>
      </c>
      <c r="L73" s="495"/>
      <c r="M73" s="125"/>
    </row>
    <row r="74" spans="1:13" ht="15">
      <c r="A74" s="519" t="s">
        <v>158</v>
      </c>
      <c r="B74" s="498"/>
      <c r="C74" s="283">
        <f>VLOOKUP(A74,SET_import!$A:$B,2,0)</f>
        <v>0</v>
      </c>
      <c r="D74" s="522"/>
      <c r="E74" s="519" t="s">
        <v>138</v>
      </c>
      <c r="F74" s="513"/>
      <c r="G74" s="283">
        <f>VLOOKUP(E74,SET_import!$A:$B,2,0)</f>
        <v>0</v>
      </c>
      <c r="H74" s="523"/>
      <c r="I74" s="519" t="s">
        <v>149</v>
      </c>
      <c r="J74" s="499"/>
      <c r="K74" s="292">
        <f>VLOOKUP(I74,SET_import!$A:$B,2,0)</f>
        <v>0</v>
      </c>
      <c r="L74" s="495"/>
      <c r="M74" s="125"/>
    </row>
    <row r="75" spans="1:13" ht="15">
      <c r="A75" s="519"/>
      <c r="B75" s="498"/>
      <c r="C75" s="524"/>
      <c r="D75" s="522"/>
      <c r="E75" s="519"/>
      <c r="F75" s="513"/>
      <c r="G75" s="524"/>
      <c r="H75" s="523"/>
      <c r="I75" s="519"/>
      <c r="J75" s="499"/>
      <c r="K75" s="525"/>
      <c r="L75" s="495"/>
      <c r="M75" s="125"/>
    </row>
    <row r="76" spans="1:13" ht="15">
      <c r="A76" s="526" t="s">
        <v>159</v>
      </c>
      <c r="B76" s="498"/>
      <c r="C76" s="275">
        <f>VLOOKUP(A76,SET_import!$A:$B,2,0)</f>
        <v>0</v>
      </c>
      <c r="D76" s="522"/>
      <c r="E76" s="526" t="s">
        <v>139</v>
      </c>
      <c r="F76" s="499"/>
      <c r="G76" s="310">
        <f>VLOOKUP(E76,SET_import!$A:$B,2,0)</f>
        <v>0</v>
      </c>
      <c r="H76" s="527"/>
      <c r="I76" s="526" t="s">
        <v>150</v>
      </c>
      <c r="J76" s="499"/>
      <c r="K76" s="313">
        <f>VLOOKUP(I76,SET_import!$A:$B,2,0)</f>
        <v>0</v>
      </c>
      <c r="L76" s="495"/>
      <c r="M76" s="125"/>
    </row>
    <row r="77" spans="1:13" ht="15">
      <c r="A77" s="526" t="s">
        <v>160</v>
      </c>
      <c r="B77" s="498"/>
      <c r="C77" s="235">
        <f>VLOOKUP(A77,SET_import!$A:$B,2,0)</f>
        <v>0</v>
      </c>
      <c r="D77" s="522"/>
      <c r="E77" s="526" t="s">
        <v>140</v>
      </c>
      <c r="F77" s="499"/>
      <c r="G77" s="235">
        <f>VLOOKUP(E77,SET_import!$A:$B,2,0)</f>
        <v>0</v>
      </c>
      <c r="H77" s="527"/>
      <c r="I77" s="526" t="s">
        <v>151</v>
      </c>
      <c r="J77" s="499"/>
      <c r="K77" s="311">
        <f>VLOOKUP(I77,SET_import!$A:$B,2,0)</f>
        <v>0</v>
      </c>
      <c r="L77" s="495"/>
      <c r="M77" s="125"/>
    </row>
    <row r="78" spans="1:13" ht="15">
      <c r="A78" s="528"/>
      <c r="B78" s="498"/>
      <c r="C78" s="529"/>
      <c r="D78" s="530"/>
      <c r="E78" s="528"/>
      <c r="F78" s="498"/>
      <c r="G78" s="529"/>
      <c r="H78" s="531"/>
      <c r="I78" s="528"/>
      <c r="J78" s="499"/>
      <c r="K78" s="532"/>
      <c r="L78" s="495"/>
      <c r="M78" s="125"/>
    </row>
    <row r="79" spans="1:13" ht="15">
      <c r="A79" s="125"/>
      <c r="B79" s="125"/>
      <c r="C79" s="125"/>
      <c r="D79" s="533"/>
      <c r="E79" s="497" t="s">
        <v>141</v>
      </c>
      <c r="F79" s="498"/>
      <c r="G79" s="235">
        <f>VLOOKUP(E79,SET_import!$A:$B,2,0)</f>
        <v>0</v>
      </c>
      <c r="H79" s="527"/>
      <c r="I79" s="497" t="s">
        <v>152</v>
      </c>
      <c r="J79" s="499"/>
      <c r="K79" s="256">
        <f>VLOOKUP(I79,SET_import!$A:$B,2,0)</f>
        <v>0</v>
      </c>
      <c r="L79" s="495"/>
      <c r="M79" s="125"/>
    </row>
    <row r="80" spans="1:13" ht="15">
      <c r="A80" s="534" t="s">
        <v>105</v>
      </c>
      <c r="B80" s="125"/>
      <c r="C80" s="390">
        <f>VLOOKUP(A80,SET_import!$A:$B,2,0)</f>
        <v>0</v>
      </c>
      <c r="D80" s="533"/>
      <c r="E80" s="497"/>
      <c r="F80" s="535"/>
      <c r="G80" s="536"/>
      <c r="H80" s="527"/>
      <c r="I80" s="537" t="s">
        <v>153</v>
      </c>
      <c r="J80" s="499"/>
      <c r="K80" s="255">
        <f>VLOOKUP(I80,SET_import!$A:$B,2,0)</f>
        <v>0</v>
      </c>
      <c r="L80" s="495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7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1"/>
  <dimension ref="A1:M33"/>
  <sheetViews>
    <sheetView workbookViewId="0">
      <selection activeCell="H44" sqref="H44"/>
    </sheetView>
  </sheetViews>
  <sheetFormatPr defaultRowHeight="12.75"/>
  <cols>
    <col min="1" max="1" width="37.7109375" style="578" customWidth="1"/>
    <col min="2" max="2" width="9" style="578" customWidth="1"/>
    <col min="3" max="3" width="8.7109375" style="578" customWidth="1"/>
    <col min="4" max="16384" width="9.140625" style="578"/>
  </cols>
  <sheetData>
    <row r="1" spans="1:13">
      <c r="A1" s="614" t="s">
        <v>1979</v>
      </c>
    </row>
    <row r="2" spans="1:13" ht="4.9000000000000004" customHeight="1">
      <c r="A2" s="614"/>
    </row>
    <row r="3" spans="1:13">
      <c r="A3" s="629" t="str">
        <f>"Сет (в модели) "&amp;'Сводная МОДЕЛЬ 1x1'!$M$15</f>
        <v>Сет (в модели) (EA) - Setka v1.43 R321 - EURAUD_M0kass_v1_dd711_150115-201120.set</v>
      </c>
    </row>
    <row r="4" spans="1:13" ht="13.5" thickBot="1"/>
    <row r="5" spans="1:13">
      <c r="A5" s="615" t="str">
        <f>"Количество колен в сетке (из max "&amp;L5&amp;")"</f>
        <v>Количество колен в сетке (из max 10)</v>
      </c>
      <c r="B5" s="717">
        <f>D5-1</f>
        <v>5</v>
      </c>
      <c r="C5" s="718"/>
      <c r="D5" s="717">
        <f>F5-1</f>
        <v>6</v>
      </c>
      <c r="E5" s="718"/>
      <c r="F5" s="717">
        <f>H5-1</f>
        <v>7</v>
      </c>
      <c r="G5" s="718"/>
      <c r="H5" s="717">
        <f>J5-1</f>
        <v>8</v>
      </c>
      <c r="I5" s="718"/>
      <c r="J5" s="719">
        <f>L5-1</f>
        <v>9</v>
      </c>
      <c r="K5" s="720"/>
      <c r="L5" s="721">
        <v>10</v>
      </c>
      <c r="M5" s="722"/>
    </row>
    <row r="6" spans="1:13" ht="13.5" thickBot="1">
      <c r="A6" s="616" t="s">
        <v>1974</v>
      </c>
      <c r="B6" s="715">
        <f>VLOOKUP($B$5,'Сводная МОДЕЛЬ 1x1'!$A$20:$AC$39,7,FALSE)</f>
        <v>155</v>
      </c>
      <c r="C6" s="716">
        <v>203</v>
      </c>
      <c r="D6" s="715">
        <f>VLOOKUP($D$5,'Сводная МОДЕЛЬ 1x1'!$A$20:$AC$39,7,FALSE)</f>
        <v>210</v>
      </c>
      <c r="E6" s="716">
        <v>203</v>
      </c>
      <c r="F6" s="715">
        <f>VLOOKUP($F$5,'Сводная МОДЕЛЬ 1x1'!$A$20:$AC$39,7,FALSE)</f>
        <v>273</v>
      </c>
      <c r="G6" s="716">
        <v>203</v>
      </c>
      <c r="H6" s="715">
        <f>VLOOKUP($H$5,'Сводная МОДЕЛЬ 1x1'!$A$20:$AC$39,7,FALSE)</f>
        <v>344</v>
      </c>
      <c r="I6" s="716">
        <v>203</v>
      </c>
      <c r="J6" s="715">
        <f>VLOOKUP($J$5,'Сводная МОДЕЛЬ 1x1'!$A$20:$AC$39,7,FALSE)</f>
        <v>423</v>
      </c>
      <c r="K6" s="716">
        <v>203</v>
      </c>
      <c r="L6" s="715">
        <f>VLOOKUP($L$5,'Сводная МОДЕЛЬ 1x1'!$A$20:$AC$39,7,FALSE)</f>
        <v>510</v>
      </c>
      <c r="M6" s="716">
        <v>203</v>
      </c>
    </row>
    <row r="7" spans="1:13" ht="13.15" customHeight="1">
      <c r="A7" s="725" t="s">
        <v>1980</v>
      </c>
      <c r="B7" s="727" t="str">
        <f>"от "&amp;B5&amp;"-го (AB)"</f>
        <v>от 5-го (AB)</v>
      </c>
      <c r="C7" s="729" t="s">
        <v>1975</v>
      </c>
      <c r="D7" s="723" t="str">
        <f>"от "&amp;D5&amp;"-го колена"</f>
        <v>от 6-го колена</v>
      </c>
      <c r="E7" s="731" t="s">
        <v>1976</v>
      </c>
      <c r="F7" s="723" t="str">
        <f>"от "&amp;F5&amp;"-го колена"</f>
        <v>от 7-го колена</v>
      </c>
      <c r="G7" s="731" t="s">
        <v>1977</v>
      </c>
      <c r="H7" s="723" t="str">
        <f>"от "&amp;H5&amp;"-го колена"</f>
        <v>от 8-го колена</v>
      </c>
      <c r="I7" s="731" t="s">
        <v>1977</v>
      </c>
      <c r="J7" s="723" t="str">
        <f>"от "&amp;J5&amp;"-го колена"</f>
        <v>от 9-го колена</v>
      </c>
      <c r="K7" s="731" t="s">
        <v>1977</v>
      </c>
      <c r="L7" s="723" t="str">
        <f>"от "&amp;L5&amp;"-го колена"</f>
        <v>от 10-го колена</v>
      </c>
      <c r="M7" s="731" t="s">
        <v>1977</v>
      </c>
    </row>
    <row r="8" spans="1:13">
      <c r="A8" s="726"/>
      <c r="B8" s="728"/>
      <c r="C8" s="730"/>
      <c r="D8" s="724"/>
      <c r="E8" s="732"/>
      <c r="F8" s="724"/>
      <c r="G8" s="732"/>
      <c r="H8" s="724"/>
      <c r="I8" s="732"/>
      <c r="J8" s="724"/>
      <c r="K8" s="732"/>
      <c r="L8" s="724"/>
      <c r="M8" s="732"/>
    </row>
    <row r="9" spans="1:13" ht="13.5" thickBot="1">
      <c r="A9" s="617" t="s">
        <v>1978</v>
      </c>
      <c r="B9" s="618"/>
      <c r="C9" s="619"/>
      <c r="D9" s="618"/>
      <c r="E9" s="619"/>
      <c r="F9" s="618"/>
      <c r="G9" s="619"/>
      <c r="H9" s="618"/>
      <c r="I9" s="619"/>
      <c r="J9" s="618"/>
      <c r="K9" s="619"/>
      <c r="L9" s="618"/>
      <c r="M9" s="619"/>
    </row>
    <row r="10" spans="1:13">
      <c r="A10" s="620">
        <f>'Сводная МОДЕЛЬ 1x1'!$O$10*0.1</f>
        <v>81</v>
      </c>
      <c r="B10" s="621">
        <f>IF($A10&gt;=VLOOKUP(B$5,'Сводная МОДЕЛЬ 1x1'!$A$20:$AC$39,24,FALSE),IF(AND(VLOOKUP(B$5,'Сводная МОДЕЛЬ 1x1'!$A$20:$AC$39,24,FALSE)&gt;0,'Сводная МОДЕЛЬ 1x1'!$O$4&gt;0),($A10-VLOOKUP(B$5,'Сводная МОДЕЛЬ 1x1'!$A$20:$AC$39,16,FALSE)-VLOOKUP(B$5,'Сводная МОДЕЛЬ 1x1'!$A$20:$AC$39,23,FALSE)*'Сводная МОДЕЛЬ 1x1'!$O$8)/VLOOKUP(B$5,'Сводная МОДЕЛЬ 1x1'!$A$20:$AC$39,15,FALSE),"-"),"-")</f>
        <v>73.036507936507931</v>
      </c>
      <c r="C10" s="622">
        <f>IF(B10&lt;&gt;"-",B10+VLOOKUP($B$5,'Сводная МОДЕЛЬ 1x1'!$A$20:$AC$39,7,FALSE),"-")</f>
        <v>228.03650793650792</v>
      </c>
      <c r="D10" s="621" t="str">
        <f>IF($A10&gt;=VLOOKUP(D$5,'Сводная МОДЕЛЬ 1x1'!$A$20:$AC$39,24,FALSE),IF(AND(VLOOKUP(D$5,'Сводная МОДЕЛЬ 1x1'!$A$20:$AC$39,24,FALSE)&gt;0,'Сводная МОДЕЛЬ 1x1'!$O$4&gt;0),($A10-VLOOKUP(D$5,'Сводная МОДЕЛЬ 1x1'!$A$20:$AC$39,16,FALSE)-VLOOKUP(D$5,'Сводная МОДЕЛЬ 1x1'!$A$20:$AC$39,23,FALSE)*'Сводная МОДЕЛЬ 1x1'!$O$8)/VLOOKUP(D$5,'Сводная МОДЕЛЬ 1x1'!$A$20:$AC$39,15,FALSE),"-"),"-")</f>
        <v>-</v>
      </c>
      <c r="E10" s="622" t="str">
        <f>IF(D10&lt;&gt;"-",D10+VLOOKUP($D$5,'Сводная МОДЕЛЬ 1x1'!$A$20:$AC$39,7,FALSE),"-")</f>
        <v>-</v>
      </c>
      <c r="F10" s="621" t="str">
        <f>IF($A10&gt;=VLOOKUP(F$5,'Сводная МОДЕЛЬ 1x1'!$A$20:$AC$39,24,FALSE),IF(AND(VLOOKUP(F$5,'Сводная МОДЕЛЬ 1x1'!$A$20:$AC$39,24,FALSE)&gt;0,'Сводная МОДЕЛЬ 1x1'!$O$4&gt;0),($A10-VLOOKUP(F$5,'Сводная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0" s="622" t="str">
        <f>IF(F10&lt;&gt;"-",F10+VLOOKUP($F$5,'Сводная МОДЕЛЬ 1x1'!$A$20:$AC$39,7,FALSE),"-")</f>
        <v>-</v>
      </c>
      <c r="H10" s="621" t="str">
        <f>IF($A10&gt;=VLOOKUP(H$5,'Сводная МОДЕЛЬ 1x1'!$A$20:$AC$39,24,FALSE),IF(AND(VLOOKUP(H$5,'Сводная МОДЕЛЬ 1x1'!$A$20:$AC$39,24,FALSE)&gt;0,'Сводная МОДЕЛЬ 1x1'!$O$4&gt;0),($A10-VLOOKUP(H$5,'Сводная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0" s="622" t="str">
        <f>IF(H10&lt;&gt;"-",H10+VLOOKUP($H$5,'Сводная МОДЕЛЬ 1x1'!$A$20:$AC$39,7,FALSE),"-")</f>
        <v>-</v>
      </c>
      <c r="J10" s="621" t="str">
        <f>IF($A10&gt;=VLOOKUP(J$5,'Сводная МОДЕЛЬ 1x1'!$A$20:$AC$39,24,FALSE),IF(AND(VLOOKUP(J$5,'Сводная МОДЕЛЬ 1x1'!$A$20:$AC$39,24,FALSE)&gt;0,'Сводная МОДЕЛЬ 1x1'!$O$4&gt;0),($A10-VLOOKUP(J$5,'Сводная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0" s="622" t="str">
        <f>IF(J10&lt;&gt;"-",J10+VLOOKUP($J$5,'Сводная МОДЕЛЬ 1x1'!$A$20:$AC$39,7,FALSE),"-")</f>
        <v>-</v>
      </c>
      <c r="L10" s="621" t="str">
        <f>IF($A10&gt;=VLOOKUP(L$5,'Сводная МОДЕЛЬ 1x1'!$A$20:$AC$39,24,FALSE),IF(AND(VLOOKUP(L$5,'Сводная МОДЕЛЬ 1x1'!$A$20:$AC$39,24,FALSE)&gt;0,'Сводная МОДЕЛЬ 1x1'!$O$4&gt;0),($A10-VLOOKUP(L$5,'Сводная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0" s="622" t="str">
        <f>IF(L10&lt;&gt;"-",L10+VLOOKUP($L$5,'Сводная МОДЕЛЬ 1x1'!$A$20:$AC$39,7,FALSE),"-")</f>
        <v>-</v>
      </c>
    </row>
    <row r="11" spans="1:13">
      <c r="A11" s="623">
        <f>'Сводная МОДЕЛЬ 1x1'!$O$10*0.15</f>
        <v>121.5</v>
      </c>
      <c r="B11" s="624">
        <f>IF($A11&gt;=VLOOKUP(B$5,'Сводная МОДЕЛЬ 1x1'!$A$20:$AC$39,24,FALSE),IF(AND(VLOOKUP(B$5,'Сводная МОДЕЛЬ 1x1'!$A$20:$AC$39,24,FALSE)&gt;0,'Сводная МОДЕЛЬ 1x1'!$O$4&gt;0),($A11-VLOOKUP(B$5,'Сводная МОДЕЛЬ 1x1'!$A$20:$AC$39,16,FALSE)-VLOOKUP(B$5,'Сводная МОДЕЛЬ 1x1'!$A$20:$AC$39,23,FALSE)*'Сводная МОДЕЛЬ 1x1'!$O$8)/VLOOKUP(B$5,'Сводная МОДЕЛЬ 1x1'!$A$20:$AC$39,15,FALSE),"-"),"-")</f>
        <v>137.32222222222222</v>
      </c>
      <c r="C11" s="625">
        <f>IF(B11&lt;&gt;"-",B11+VLOOKUP($B$5,'Сводная МОДЕЛЬ 1x1'!$A$20:$AC$39,7,FALSE),"-")</f>
        <v>292.32222222222219</v>
      </c>
      <c r="D11" s="624">
        <f>IF($A11&gt;=VLOOKUP(D$5,'Сводная МОДЕЛЬ 1x1'!$A$20:$AC$39,24,FALSE),IF(AND(VLOOKUP(D$5,'Сводная МОДЕЛЬ 1x1'!$A$20:$AC$39,24,FALSE)&gt;0,'Сводная МОДЕЛЬ 1x1'!$O$4&gt;0),($A11-VLOOKUP(D$5,'Сводная МОДЕЛЬ 1x1'!$A$20:$AC$39,16,FALSE)-VLOOKUP(D$5,'Сводная МОДЕЛЬ 1x1'!$A$20:$AC$39,23,FALSE)*'Сводная МОДЕЛЬ 1x1'!$O$8)/VLOOKUP(D$5,'Сводная МОДЕЛЬ 1x1'!$A$20:$AC$39,15,FALSE),"-"),"-")</f>
        <v>41.343697478991594</v>
      </c>
      <c r="E11" s="625">
        <f>IF(D11&lt;&gt;"-",D11+VLOOKUP($D$5,'Сводная МОДЕЛЬ 1x1'!$A$20:$AC$39,7,FALSE),"-")</f>
        <v>251.3436974789916</v>
      </c>
      <c r="F11" s="624" t="str">
        <f>IF($A11&gt;=VLOOKUP(F$5,'Сводная МОДЕЛЬ 1x1'!$A$20:$AC$39,24,FALSE),IF(AND(VLOOKUP(F$5,'Сводная МОДЕЛЬ 1x1'!$A$20:$AC$39,24,FALSE)&gt;0,'Сводная МОДЕЛЬ 1x1'!$O$4&gt;0),($A11-VLOOKUP(F$5,'Сводная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1" s="625" t="str">
        <f>IF(F11&lt;&gt;"-",F11+VLOOKUP($F$5,'Сводная МОДЕЛЬ 1x1'!$A$20:$AC$39,7,FALSE),"-")</f>
        <v>-</v>
      </c>
      <c r="H11" s="624" t="str">
        <f>IF($A11&gt;=VLOOKUP(H$5,'Сводная МОДЕЛЬ 1x1'!$A$20:$AC$39,24,FALSE),IF(AND(VLOOKUP(H$5,'Сводная МОДЕЛЬ 1x1'!$A$20:$AC$39,24,FALSE)&gt;0,'Сводная МОДЕЛЬ 1x1'!$O$4&gt;0),($A11-VLOOKUP(H$5,'Сводная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1" s="625" t="str">
        <f>IF(H11&lt;&gt;"-",H11+VLOOKUP($H$5,'Сводная МОДЕЛЬ 1x1'!$A$20:$AC$39,7,FALSE),"-")</f>
        <v>-</v>
      </c>
      <c r="J11" s="624" t="str">
        <f>IF($A11&gt;=VLOOKUP(J$5,'Сводная МОДЕЛЬ 1x1'!$A$20:$AC$39,24,FALSE),IF(AND(VLOOKUP(J$5,'Сводная МОДЕЛЬ 1x1'!$A$20:$AC$39,24,FALSE)&gt;0,'Сводная МОДЕЛЬ 1x1'!$O$4&gt;0),($A11-VLOOKUP(J$5,'Сводная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1" s="625" t="str">
        <f>IF(J11&lt;&gt;"-",J11+VLOOKUP($J$5,'Сводная МОДЕЛЬ 1x1'!$A$20:$AC$39,7,FALSE),"-")</f>
        <v>-</v>
      </c>
      <c r="L11" s="624" t="str">
        <f>IF($A11&gt;=VLOOKUP(L$5,'Сводная МОДЕЛЬ 1x1'!$A$20:$AC$39,24,FALSE),IF(AND(VLOOKUP(L$5,'Сводная МОДЕЛЬ 1x1'!$A$20:$AC$39,24,FALSE)&gt;0,'Сводная МОДЕЛЬ 1x1'!$O$4&gt;0),($A11-VLOOKUP(L$5,'Сводная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1" s="625" t="str">
        <f>IF(L11&lt;&gt;"-",L11+VLOOKUP($L$5,'Сводная МОДЕЛЬ 1x1'!$A$20:$AC$39,7,FALSE),"-")</f>
        <v>-</v>
      </c>
    </row>
    <row r="12" spans="1:13">
      <c r="A12" s="623">
        <f>'Сводная МОДЕЛЬ 1x1'!$O$10*0.2</f>
        <v>162</v>
      </c>
      <c r="B12" s="624">
        <f>IF($A12&gt;=VLOOKUP(B$5,'Сводная МОДЕЛЬ 1x1'!$A$20:$AC$39,24,FALSE),IF(AND(VLOOKUP(B$5,'Сводная МОДЕЛЬ 1x1'!$A$20:$AC$39,24,FALSE)&gt;0,'Сводная МОДЕЛЬ 1x1'!$O$4&gt;0),($A12-VLOOKUP(B$5,'Сводная МОДЕЛЬ 1x1'!$A$20:$AC$39,16,FALSE)-VLOOKUP(B$5,'Сводная МОДЕЛЬ 1x1'!$A$20:$AC$39,23,FALSE)*'Сводная МОДЕЛЬ 1x1'!$O$8)/VLOOKUP(B$5,'Сводная МОДЕЛЬ 1x1'!$A$20:$AC$39,15,FALSE),"-"),"-")</f>
        <v>201.60793650793653</v>
      </c>
      <c r="C12" s="625">
        <f>IF(B12&lt;&gt;"-",B12+VLOOKUP($B$5,'Сводная МОДЕЛЬ 1x1'!$A$20:$AC$39,7,FALSE),"-")</f>
        <v>356.60793650793653</v>
      </c>
      <c r="D12" s="624">
        <f>IF($A12&gt;=VLOOKUP(D$5,'Сводная МОДЕЛЬ 1x1'!$A$20:$AC$39,24,FALSE),IF(AND(VLOOKUP(D$5,'Сводная МОДЕЛЬ 1x1'!$A$20:$AC$39,24,FALSE)&gt;0,'Сводная МОДЕЛЬ 1x1'!$O$4&gt;0),($A12-VLOOKUP(D$5,'Сводная МОДЕЛЬ 1x1'!$A$20:$AC$39,16,FALSE)-VLOOKUP(D$5,'Сводная МОДЕЛЬ 1x1'!$A$20:$AC$39,23,FALSE)*'Сводная МОДЕЛЬ 1x1'!$O$8)/VLOOKUP(D$5,'Сводная МОДЕЛЬ 1x1'!$A$20:$AC$39,15,FALSE),"-"),"-")</f>
        <v>75.377310924369752</v>
      </c>
      <c r="E12" s="625">
        <f>IF(D12&lt;&gt;"-",D12+VLOOKUP($D$5,'Сводная МОДЕЛЬ 1x1'!$A$20:$AC$39,7,FALSE),"-")</f>
        <v>285.37731092436974</v>
      </c>
      <c r="F12" s="624" t="str">
        <f>IF($A12&gt;=VLOOKUP(F$5,'Сводная МОДЕЛЬ 1x1'!$A$20:$AC$39,24,FALSE),IF(AND(VLOOKUP(F$5,'Сводная МОДЕЛЬ 1x1'!$A$20:$AC$39,24,FALSE)&gt;0,'Сводная МОДЕЛЬ 1x1'!$O$4&gt;0),($A12-VLOOKUP(F$5,'Сводная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2" s="625" t="str">
        <f>IF(F12&lt;&gt;"-",F12+VLOOKUP($F$5,'Сводная МОДЕЛЬ 1x1'!$A$20:$AC$39,7,FALSE),"-")</f>
        <v>-</v>
      </c>
      <c r="H12" s="624" t="str">
        <f>IF($A12&gt;=VLOOKUP(H$5,'Сводная МОДЕЛЬ 1x1'!$A$20:$AC$39,24,FALSE),IF(AND(VLOOKUP(H$5,'Сводная МОДЕЛЬ 1x1'!$A$20:$AC$39,24,FALSE)&gt;0,'Сводная МОДЕЛЬ 1x1'!$O$4&gt;0),($A12-VLOOKUP(H$5,'Сводная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2" s="625" t="str">
        <f>IF(H12&lt;&gt;"-",H12+VLOOKUP($H$5,'Сводная МОДЕЛЬ 1x1'!$A$20:$AC$39,7,FALSE),"-")</f>
        <v>-</v>
      </c>
      <c r="J12" s="624" t="str">
        <f>IF($A12&gt;=VLOOKUP(J$5,'Сводная МОДЕЛЬ 1x1'!$A$20:$AC$39,24,FALSE),IF(AND(VLOOKUP(J$5,'Сводная МОДЕЛЬ 1x1'!$A$20:$AC$39,24,FALSE)&gt;0,'Сводная МОДЕЛЬ 1x1'!$O$4&gt;0),($A12-VLOOKUP(J$5,'Сводная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2" s="625" t="str">
        <f>IF(J12&lt;&gt;"-",J12+VLOOKUP($J$5,'Сводная МОДЕЛЬ 1x1'!$A$20:$AC$39,7,FALSE),"-")</f>
        <v>-</v>
      </c>
      <c r="L12" s="624" t="str">
        <f>IF($A12&gt;=VLOOKUP(L$5,'Сводная МОДЕЛЬ 1x1'!$A$20:$AC$39,24,FALSE),IF(AND(VLOOKUP(L$5,'Сводная МОДЕЛЬ 1x1'!$A$20:$AC$39,24,FALSE)&gt;0,'Сводная МОДЕЛЬ 1x1'!$O$4&gt;0),($A12-VLOOKUP(L$5,'Сводная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2" s="625" t="str">
        <f>IF(L12&lt;&gt;"-",L12+VLOOKUP($L$5,'Сводная МОДЕЛЬ 1x1'!$A$20:$AC$39,7,FALSE),"-")</f>
        <v>-</v>
      </c>
    </row>
    <row r="13" spans="1:13">
      <c r="A13" s="623">
        <f>'Сводная МОДЕЛЬ 1x1'!$O$10*0.25</f>
        <v>202.5</v>
      </c>
      <c r="B13" s="624">
        <f>IF($A13&gt;=VLOOKUP(B$5,'Сводная МОДЕЛЬ 1x1'!$A$20:$AC$39,24,FALSE),IF(AND(VLOOKUP(B$5,'Сводная МОДЕЛЬ 1x1'!$A$20:$AC$39,24,FALSE)&gt;0,'Сводная МОДЕЛЬ 1x1'!$O$4&gt;0),($A13-VLOOKUP(B$5,'Сводная МОДЕЛЬ 1x1'!$A$20:$AC$39,16,FALSE)-VLOOKUP(B$5,'Сводная МОДЕЛЬ 1x1'!$A$20:$AC$39,23,FALSE)*'Сводная МОДЕЛЬ 1x1'!$O$8)/VLOOKUP(B$5,'Сводная МОДЕЛЬ 1x1'!$A$20:$AC$39,15,FALSE),"-"),"-")</f>
        <v>265.89365079365081</v>
      </c>
      <c r="C13" s="625">
        <f>IF(B13&lt;&gt;"-",B13+VLOOKUP($B$5,'Сводная МОДЕЛЬ 1x1'!$A$20:$AC$39,7,FALSE),"-")</f>
        <v>420.89365079365081</v>
      </c>
      <c r="D13" s="624">
        <f>IF($A13&gt;=VLOOKUP(D$5,'Сводная МОДЕЛЬ 1x1'!$A$20:$AC$39,24,FALSE),IF(AND(VLOOKUP(D$5,'Сводная МОДЕЛЬ 1x1'!$A$20:$AC$39,24,FALSE)&gt;0,'Сводная МОДЕЛЬ 1x1'!$O$4&gt;0),($A13-VLOOKUP(D$5,'Сводная МОДЕЛЬ 1x1'!$A$20:$AC$39,16,FALSE)-VLOOKUP(D$5,'Сводная МОДЕЛЬ 1x1'!$A$20:$AC$39,23,FALSE)*'Сводная МОДЕЛЬ 1x1'!$O$8)/VLOOKUP(D$5,'Сводная МОДЕЛЬ 1x1'!$A$20:$AC$39,15,FALSE),"-"),"-")</f>
        <v>109.41092436974789</v>
      </c>
      <c r="E13" s="625">
        <f>IF(D13&lt;&gt;"-",D13+VLOOKUP($D$5,'Сводная МОДЕЛЬ 1x1'!$A$20:$AC$39,7,FALSE),"-")</f>
        <v>319.41092436974787</v>
      </c>
      <c r="F13" s="624" t="str">
        <f>IF($A13&gt;=VLOOKUP(F$5,'Сводная МОДЕЛЬ 1x1'!$A$20:$AC$39,24,FALSE),IF(AND(VLOOKUP(F$5,'Сводная МОДЕЛЬ 1x1'!$A$20:$AC$39,24,FALSE)&gt;0,'Сводная МОДЕЛЬ 1x1'!$O$4&gt;0),($A13-VLOOKUP(F$5,'Сводная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3" s="625" t="str">
        <f>IF(F13&lt;&gt;"-",F13+VLOOKUP($F$5,'Сводная МОДЕЛЬ 1x1'!$A$20:$AC$39,7,FALSE),"-")</f>
        <v>-</v>
      </c>
      <c r="H13" s="624" t="str">
        <f>IF($A13&gt;=VLOOKUP(H$5,'Сводная МОДЕЛЬ 1x1'!$A$20:$AC$39,24,FALSE),IF(AND(VLOOKUP(H$5,'Сводная МОДЕЛЬ 1x1'!$A$20:$AC$39,24,FALSE)&gt;0,'Сводная МОДЕЛЬ 1x1'!$O$4&gt;0),($A13-VLOOKUP(H$5,'Сводная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3" s="625" t="str">
        <f>IF(H13&lt;&gt;"-",H13+VLOOKUP($H$5,'Сводная МОДЕЛЬ 1x1'!$A$20:$AC$39,7,FALSE),"-")</f>
        <v>-</v>
      </c>
      <c r="J13" s="624" t="str">
        <f>IF($A13&gt;=VLOOKUP(J$5,'Сводная МОДЕЛЬ 1x1'!$A$20:$AC$39,24,FALSE),IF(AND(VLOOKUP(J$5,'Сводная МОДЕЛЬ 1x1'!$A$20:$AC$39,24,FALSE)&gt;0,'Сводная МОДЕЛЬ 1x1'!$O$4&gt;0),($A13-VLOOKUP(J$5,'Сводная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3" s="625" t="str">
        <f>IF(J13&lt;&gt;"-",J13+VLOOKUP($J$5,'Сводная МОДЕЛЬ 1x1'!$A$20:$AC$39,7,FALSE),"-")</f>
        <v>-</v>
      </c>
      <c r="L13" s="624" t="str">
        <f>IF($A13&gt;=VLOOKUP(L$5,'Сводная МОДЕЛЬ 1x1'!$A$20:$AC$39,24,FALSE),IF(AND(VLOOKUP(L$5,'Сводная МОДЕЛЬ 1x1'!$A$20:$AC$39,24,FALSE)&gt;0,'Сводная МОДЕЛЬ 1x1'!$O$4&gt;0),($A13-VLOOKUP(L$5,'Сводная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3" s="625" t="str">
        <f>IF(L13&lt;&gt;"-",L13+VLOOKUP($L$5,'Сводная МОДЕЛЬ 1x1'!$A$20:$AC$39,7,FALSE),"-")</f>
        <v>-</v>
      </c>
    </row>
    <row r="14" spans="1:13">
      <c r="A14" s="623">
        <f>'Сводная МОДЕЛЬ 1x1'!$O$10*0.3</f>
        <v>243</v>
      </c>
      <c r="B14" s="624">
        <f>IF($A14&gt;=VLOOKUP(B$5,'Сводная МОДЕЛЬ 1x1'!$A$20:$AC$39,24,FALSE),IF(AND(VLOOKUP(B$5,'Сводная МОДЕЛЬ 1x1'!$A$20:$AC$39,24,FALSE)&gt;0,'Сводная МОДЕЛЬ 1x1'!$O$4&gt;0),($A14-VLOOKUP(B$5,'Сводная МОДЕЛЬ 1x1'!$A$20:$AC$39,16,FALSE)-VLOOKUP(B$5,'Сводная МОДЕЛЬ 1x1'!$A$20:$AC$39,23,FALSE)*'Сводная МОДЕЛЬ 1x1'!$O$8)/VLOOKUP(B$5,'Сводная МОДЕЛЬ 1x1'!$A$20:$AC$39,15,FALSE),"-"),"-")</f>
        <v>330.17936507936508</v>
      </c>
      <c r="C14" s="625">
        <f>IF(B14&lt;&gt;"-",B14+VLOOKUP($B$5,'Сводная МОДЕЛЬ 1x1'!$A$20:$AC$39,7,FALSE),"-")</f>
        <v>485.17936507936508</v>
      </c>
      <c r="D14" s="624">
        <f>IF($A14&gt;=VLOOKUP(D$5,'Сводная МОДЕЛЬ 1x1'!$A$20:$AC$39,24,FALSE),IF(AND(VLOOKUP(D$5,'Сводная МОДЕЛЬ 1x1'!$A$20:$AC$39,24,FALSE)&gt;0,'Сводная МОДЕЛЬ 1x1'!$O$4&gt;0),($A14-VLOOKUP(D$5,'Сводная МОДЕЛЬ 1x1'!$A$20:$AC$39,16,FALSE)-VLOOKUP(D$5,'Сводная МОДЕЛЬ 1x1'!$A$20:$AC$39,23,FALSE)*'Сводная МОДЕЛЬ 1x1'!$O$8)/VLOOKUP(D$5,'Сводная МОДЕЛЬ 1x1'!$A$20:$AC$39,15,FALSE),"-"),"-")</f>
        <v>143.44453781512604</v>
      </c>
      <c r="E14" s="625">
        <f>IF(D14&lt;&gt;"-",D14+VLOOKUP($D$5,'Сводная МОДЕЛЬ 1x1'!$A$20:$AC$39,7,FALSE),"-")</f>
        <v>353.44453781512607</v>
      </c>
      <c r="F14" s="624" t="str">
        <f>IF($A14&gt;=VLOOKUP(F$5,'Сводная МОДЕЛЬ 1x1'!$A$20:$AC$39,24,FALSE),IF(AND(VLOOKUP(F$5,'Сводная МОДЕЛЬ 1x1'!$A$20:$AC$39,24,FALSE)&gt;0,'Сводная МОДЕЛЬ 1x1'!$O$4&gt;0),($A14-VLOOKUP(F$5,'Сводная МОДЕЛЬ 1x1'!$A$20:$AC$39,16,FALSE)-VLOOKUP(F$5,'Сводная МОДЕЛЬ 1x1'!$A$20:$AC$39,23,FALSE)*'Сводная МОДЕЛЬ 1x1'!$O$8)/VLOOKUP(F$5,'Сводная МОДЕЛЬ 1x1'!$A$20:$AC$39,15,FALSE),"-"),"-")</f>
        <v>-</v>
      </c>
      <c r="G14" s="625" t="str">
        <f>IF(F14&lt;&gt;"-",F14+VLOOKUP($F$5,'Сводная МОДЕЛЬ 1x1'!$A$20:$AC$39,7,FALSE),"-")</f>
        <v>-</v>
      </c>
      <c r="H14" s="624" t="str">
        <f>IF($A14&gt;=VLOOKUP(H$5,'Сводная МОДЕЛЬ 1x1'!$A$20:$AC$39,24,FALSE),IF(AND(VLOOKUP(H$5,'Сводная МОДЕЛЬ 1x1'!$A$20:$AC$39,24,FALSE)&gt;0,'Сводная МОДЕЛЬ 1x1'!$O$4&gt;0),($A14-VLOOKUP(H$5,'Сводная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4" s="625" t="str">
        <f>IF(H14&lt;&gt;"-",H14+VLOOKUP($H$5,'Сводная МОДЕЛЬ 1x1'!$A$20:$AC$39,7,FALSE),"-")</f>
        <v>-</v>
      </c>
      <c r="J14" s="624" t="str">
        <f>IF($A14&gt;=VLOOKUP(J$5,'Сводная МОДЕЛЬ 1x1'!$A$20:$AC$39,24,FALSE),IF(AND(VLOOKUP(J$5,'Сводная МОДЕЛЬ 1x1'!$A$20:$AC$39,24,FALSE)&gt;0,'Сводная МОДЕЛЬ 1x1'!$O$4&gt;0),($A14-VLOOKUP(J$5,'Сводная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4" s="625" t="str">
        <f>IF(J14&lt;&gt;"-",J14+VLOOKUP($J$5,'Сводная МОДЕЛЬ 1x1'!$A$20:$AC$39,7,FALSE),"-")</f>
        <v>-</v>
      </c>
      <c r="L14" s="624" t="str">
        <f>IF($A14&gt;=VLOOKUP(L$5,'Сводная МОДЕЛЬ 1x1'!$A$20:$AC$39,24,FALSE),IF(AND(VLOOKUP(L$5,'Сводная МОДЕЛЬ 1x1'!$A$20:$AC$39,24,FALSE)&gt;0,'Сводная МОДЕЛЬ 1x1'!$O$4&gt;0),($A14-VLOOKUP(L$5,'Сводная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4" s="625" t="str">
        <f>IF(L14&lt;&gt;"-",L14+VLOOKUP($L$5,'Сводная МОДЕЛЬ 1x1'!$A$20:$AC$39,7,FALSE),"-")</f>
        <v>-</v>
      </c>
    </row>
    <row r="15" spans="1:13">
      <c r="A15" s="623">
        <f>'Сводная МОДЕЛЬ 1x1'!$O$10*0.35</f>
        <v>283.5</v>
      </c>
      <c r="B15" s="624">
        <f>IF($A15&gt;=VLOOKUP(B$5,'Сводная МОДЕЛЬ 1x1'!$A$20:$AC$39,24,FALSE),IF(AND(VLOOKUP(B$5,'Сводная МОДЕЛЬ 1x1'!$A$20:$AC$39,24,FALSE)&gt;0,'Сводная МОДЕЛЬ 1x1'!$O$4&gt;0),($A15-VLOOKUP(B$5,'Сводная МОДЕЛЬ 1x1'!$A$20:$AC$39,16,FALSE)-VLOOKUP(B$5,'Сводная МОДЕЛЬ 1x1'!$A$20:$AC$39,23,FALSE)*'Сводная МОДЕЛЬ 1x1'!$O$8)/VLOOKUP(B$5,'Сводная МОДЕЛЬ 1x1'!$A$20:$AC$39,15,FALSE),"-"),"-")</f>
        <v>394.46507936507936</v>
      </c>
      <c r="C15" s="625">
        <f>IF(B15&lt;&gt;"-",B15+VLOOKUP($B$5,'Сводная МОДЕЛЬ 1x1'!$A$20:$AC$39,7,FALSE),"-")</f>
        <v>549.46507936507942</v>
      </c>
      <c r="D15" s="624">
        <f>IF($A15&gt;=VLOOKUP(D$5,'Сводная МОДЕЛЬ 1x1'!$A$20:$AC$39,24,FALSE),IF(AND(VLOOKUP(D$5,'Сводная МОДЕЛЬ 1x1'!$A$20:$AC$39,24,FALSE)&gt;0,'Сводная МОДЕЛЬ 1x1'!$O$4&gt;0),($A15-VLOOKUP(D$5,'Сводная МОДЕЛЬ 1x1'!$A$20:$AC$39,16,FALSE)-VLOOKUP(D$5,'Сводная МОДЕЛЬ 1x1'!$A$20:$AC$39,23,FALSE)*'Сводная МОДЕЛЬ 1x1'!$O$8)/VLOOKUP(D$5,'Сводная МОДЕЛЬ 1x1'!$A$20:$AC$39,15,FALSE),"-"),"-")</f>
        <v>177.47815126050421</v>
      </c>
      <c r="E15" s="625">
        <f>IF(D15&lt;&gt;"-",D15+VLOOKUP($D$5,'Сводная МОДЕЛЬ 1x1'!$A$20:$AC$39,7,FALSE),"-")</f>
        <v>387.47815126050421</v>
      </c>
      <c r="F15" s="624">
        <f>IF($A15&gt;=VLOOKUP(F$5,'Сводная МОДЕЛЬ 1x1'!$A$20:$AC$39,24,FALSE),IF(AND(VLOOKUP(F$5,'Сводная МОДЕЛЬ 1x1'!$A$20:$AC$39,24,FALSE)&gt;0,'Сводная МОДЕЛЬ 1x1'!$O$4&gt;0),($A15-VLOOKUP(F$5,'Сводная МОДЕЛЬ 1x1'!$A$20:$AC$39,16,FALSE)-VLOOKUP(F$5,'Сводная МОДЕЛЬ 1x1'!$A$20:$AC$39,23,FALSE)*'Сводная МОДЕЛЬ 1x1'!$O$8)/VLOOKUP(F$5,'Сводная МОДЕЛЬ 1x1'!$A$20:$AC$39,15,FALSE),"-"),"-")</f>
        <v>40.287301587301585</v>
      </c>
      <c r="G15" s="625">
        <f>IF(F15&lt;&gt;"-",F15+VLOOKUP($F$5,'Сводная МОДЕЛЬ 1x1'!$A$20:$AC$39,7,FALSE),"-")</f>
        <v>313.28730158730161</v>
      </c>
      <c r="H15" s="624" t="str">
        <f>IF($A15&gt;=VLOOKUP(H$5,'Сводная МОДЕЛЬ 1x1'!$A$20:$AC$39,24,FALSE),IF(AND(VLOOKUP(H$5,'Сводная МОДЕЛЬ 1x1'!$A$20:$AC$39,24,FALSE)&gt;0,'Сводная МОДЕЛЬ 1x1'!$O$4&gt;0),($A15-VLOOKUP(H$5,'Сводная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5" s="625" t="str">
        <f>IF(H15&lt;&gt;"-",H15+VLOOKUP($H$5,'Сводная МОДЕЛЬ 1x1'!$A$20:$AC$39,7,FALSE),"-")</f>
        <v>-</v>
      </c>
      <c r="J15" s="624" t="str">
        <f>IF($A15&gt;=VLOOKUP(J$5,'Сводная МОДЕЛЬ 1x1'!$A$20:$AC$39,24,FALSE),IF(AND(VLOOKUP(J$5,'Сводная МОДЕЛЬ 1x1'!$A$20:$AC$39,24,FALSE)&gt;0,'Сводная МОДЕЛЬ 1x1'!$O$4&gt;0),($A15-VLOOKUP(J$5,'Сводная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5" s="625" t="str">
        <f>IF(J15&lt;&gt;"-",J15+VLOOKUP($J$5,'Сводная МОДЕЛЬ 1x1'!$A$20:$AC$39,7,FALSE),"-")</f>
        <v>-</v>
      </c>
      <c r="L15" s="624" t="str">
        <f>IF($A15&gt;=VLOOKUP(L$5,'Сводная МОДЕЛЬ 1x1'!$A$20:$AC$39,24,FALSE),IF(AND(VLOOKUP(L$5,'Сводная МОДЕЛЬ 1x1'!$A$20:$AC$39,24,FALSE)&gt;0,'Сводная МОДЕЛЬ 1x1'!$O$4&gt;0),($A15-VLOOKUP(L$5,'Сводная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5" s="625" t="str">
        <f>IF(L15&lt;&gt;"-",L15+VLOOKUP($L$5,'Сводная МОДЕЛЬ 1x1'!$A$20:$AC$39,7,FALSE),"-")</f>
        <v>-</v>
      </c>
    </row>
    <row r="16" spans="1:13">
      <c r="A16" s="623">
        <f>'Сводная МОДЕЛЬ 1x1'!$O$10*0.4</f>
        <v>324</v>
      </c>
      <c r="B16" s="624">
        <f>IF($A16&gt;=VLOOKUP(B$5,'Сводная МОДЕЛЬ 1x1'!$A$20:$AC$39,24,FALSE),IF(AND(VLOOKUP(B$5,'Сводная МОДЕЛЬ 1x1'!$A$20:$AC$39,24,FALSE)&gt;0,'Сводная МОДЕЛЬ 1x1'!$O$4&gt;0),($A16-VLOOKUP(B$5,'Сводная МОДЕЛЬ 1x1'!$A$20:$AC$39,16,FALSE)-VLOOKUP(B$5,'Сводная МОДЕЛЬ 1x1'!$A$20:$AC$39,23,FALSE)*'Сводная МОДЕЛЬ 1x1'!$O$8)/VLOOKUP(B$5,'Сводная МОДЕЛЬ 1x1'!$A$20:$AC$39,15,FALSE),"-"),"-")</f>
        <v>458.7507936507937</v>
      </c>
      <c r="C16" s="625">
        <f>IF(B16&lt;&gt;"-",B16+VLOOKUP($B$5,'Сводная МОДЕЛЬ 1x1'!$A$20:$AC$39,7,FALSE),"-")</f>
        <v>613.75079365079364</v>
      </c>
      <c r="D16" s="624">
        <f>IF($A16&gt;=VLOOKUP(D$5,'Сводная МОДЕЛЬ 1x1'!$A$20:$AC$39,24,FALSE),IF(AND(VLOOKUP(D$5,'Сводная МОДЕЛЬ 1x1'!$A$20:$AC$39,24,FALSE)&gt;0,'Сводная МОДЕЛЬ 1x1'!$O$4&gt;0),($A16-VLOOKUP(D$5,'Сводная МОДЕЛЬ 1x1'!$A$20:$AC$39,16,FALSE)-VLOOKUP(D$5,'Сводная МОДЕЛЬ 1x1'!$A$20:$AC$39,23,FALSE)*'Сводная МОДЕЛЬ 1x1'!$O$8)/VLOOKUP(D$5,'Сводная МОДЕЛЬ 1x1'!$A$20:$AC$39,15,FALSE),"-"),"-")</f>
        <v>211.51176470588234</v>
      </c>
      <c r="E16" s="625">
        <f>IF(D16&lt;&gt;"-",D16+VLOOKUP($D$5,'Сводная МОДЕЛЬ 1x1'!$A$20:$AC$39,7,FALSE),"-")</f>
        <v>421.51176470588234</v>
      </c>
      <c r="F16" s="624">
        <f>IF($A16&gt;=VLOOKUP(F$5,'Сводная МОДЕЛЬ 1x1'!$A$20:$AC$39,24,FALSE),IF(AND(VLOOKUP(F$5,'Сводная МОДЕЛЬ 1x1'!$A$20:$AC$39,24,FALSE)&gt;0,'Сводная МОДЕЛЬ 1x1'!$O$4&gt;0),($A16-VLOOKUP(F$5,'Сводная МОДЕЛЬ 1x1'!$A$20:$AC$39,16,FALSE)-VLOOKUP(F$5,'Сводная МОДЕЛЬ 1x1'!$A$20:$AC$39,23,FALSE)*'Сводная МОДЕЛЬ 1x1'!$O$8)/VLOOKUP(F$5,'Сводная МОДЕЛЬ 1x1'!$A$20:$AC$39,15,FALSE),"-"),"-")</f>
        <v>53.144444444444439</v>
      </c>
      <c r="G16" s="625">
        <f>IF(F16&lt;&gt;"-",F16+VLOOKUP($F$5,'Сводная МОДЕЛЬ 1x1'!$A$20:$AC$39,7,FALSE),"-")</f>
        <v>326.14444444444445</v>
      </c>
      <c r="H16" s="624" t="str">
        <f>IF($A16&gt;=VLOOKUP(H$5,'Сводная МОДЕЛЬ 1x1'!$A$20:$AC$39,24,FALSE),IF(AND(VLOOKUP(H$5,'Сводная МОДЕЛЬ 1x1'!$A$20:$AC$39,24,FALSE)&gt;0,'Сводная МОДЕЛЬ 1x1'!$O$4&gt;0),($A16-VLOOKUP(H$5,'Сводная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6" s="625" t="str">
        <f>IF(H16&lt;&gt;"-",H16+VLOOKUP($H$5,'Сводная МОДЕЛЬ 1x1'!$A$20:$AC$39,7,FALSE),"-")</f>
        <v>-</v>
      </c>
      <c r="J16" s="624" t="str">
        <f>IF($A16&gt;=VLOOKUP(J$5,'Сводная МОДЕЛЬ 1x1'!$A$20:$AC$39,24,FALSE),IF(AND(VLOOKUP(J$5,'Сводная МОДЕЛЬ 1x1'!$A$20:$AC$39,24,FALSE)&gt;0,'Сводная МОДЕЛЬ 1x1'!$O$4&gt;0),($A16-VLOOKUP(J$5,'Сводная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6" s="625" t="str">
        <f>IF(J16&lt;&gt;"-",J16+VLOOKUP($J$5,'Сводная МОДЕЛЬ 1x1'!$A$20:$AC$39,7,FALSE),"-")</f>
        <v>-</v>
      </c>
      <c r="L16" s="624" t="str">
        <f>IF($A16&gt;=VLOOKUP(L$5,'Сводная МОДЕЛЬ 1x1'!$A$20:$AC$39,24,FALSE),IF(AND(VLOOKUP(L$5,'Сводная МОДЕЛЬ 1x1'!$A$20:$AC$39,24,FALSE)&gt;0,'Сводная МОДЕЛЬ 1x1'!$O$4&gt;0),($A16-VLOOKUP(L$5,'Сводная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6" s="625" t="str">
        <f>IF(L16&lt;&gt;"-",L16+VLOOKUP($L$5,'Сводная МОДЕЛЬ 1x1'!$A$20:$AC$39,7,FALSE),"-")</f>
        <v>-</v>
      </c>
    </row>
    <row r="17" spans="1:13">
      <c r="A17" s="623">
        <f>'Сводная МОДЕЛЬ 1x1'!$O$10*0.45</f>
        <v>364.5</v>
      </c>
      <c r="B17" s="624">
        <f>IF($A17&gt;=VLOOKUP(B$5,'Сводная МОДЕЛЬ 1x1'!$A$20:$AC$39,24,FALSE),IF(AND(VLOOKUP(B$5,'Сводная МОДЕЛЬ 1x1'!$A$20:$AC$39,24,FALSE)&gt;0,'Сводная МОДЕЛЬ 1x1'!$O$4&gt;0),($A17-VLOOKUP(B$5,'Сводная МОДЕЛЬ 1x1'!$A$20:$AC$39,16,FALSE)-VLOOKUP(B$5,'Сводная МОДЕЛЬ 1x1'!$A$20:$AC$39,23,FALSE)*'Сводная МОДЕЛЬ 1x1'!$O$8)/VLOOKUP(B$5,'Сводная МОДЕЛЬ 1x1'!$A$20:$AC$39,15,FALSE),"-"),"-")</f>
        <v>523.03650793650797</v>
      </c>
      <c r="C17" s="625">
        <f>IF(B17&lt;&gt;"-",B17+VLOOKUP($B$5,'Сводная МОДЕЛЬ 1x1'!$A$20:$AC$39,7,FALSE),"-")</f>
        <v>678.03650793650797</v>
      </c>
      <c r="D17" s="624">
        <f>IF($A17&gt;=VLOOKUP(D$5,'Сводная МОДЕЛЬ 1x1'!$A$20:$AC$39,24,FALSE),IF(AND(VLOOKUP(D$5,'Сводная МОДЕЛЬ 1x1'!$A$20:$AC$39,24,FALSE)&gt;0,'Сводная МОДЕЛЬ 1x1'!$O$4&gt;0),($A17-VLOOKUP(D$5,'Сводная МОДЕЛЬ 1x1'!$A$20:$AC$39,16,FALSE)-VLOOKUP(D$5,'Сводная МОДЕЛЬ 1x1'!$A$20:$AC$39,23,FALSE)*'Сводная МОДЕЛЬ 1x1'!$O$8)/VLOOKUP(D$5,'Сводная МОДЕЛЬ 1x1'!$A$20:$AC$39,15,FALSE),"-"),"-")</f>
        <v>245.54537815126048</v>
      </c>
      <c r="E17" s="625">
        <f>IF(D17&lt;&gt;"-",D17+VLOOKUP($D$5,'Сводная МОДЕЛЬ 1x1'!$A$20:$AC$39,7,FALSE),"-")</f>
        <v>455.54537815126048</v>
      </c>
      <c r="F17" s="624">
        <f>IF($A17&gt;=VLOOKUP(F$5,'Сводная МОДЕЛЬ 1x1'!$A$20:$AC$39,24,FALSE),IF(AND(VLOOKUP(F$5,'Сводная МОДЕЛЬ 1x1'!$A$20:$AC$39,24,FALSE)&gt;0,'Сводная МОДЕЛЬ 1x1'!$O$4&gt;0),($A17-VLOOKUP(F$5,'Сводная МОДЕЛЬ 1x1'!$A$20:$AC$39,16,FALSE)-VLOOKUP(F$5,'Сводная МОДЕЛЬ 1x1'!$A$20:$AC$39,23,FALSE)*'Сводная МОДЕЛЬ 1x1'!$O$8)/VLOOKUP(F$5,'Сводная МОДЕЛЬ 1x1'!$A$20:$AC$39,15,FALSE),"-"),"-")</f>
        <v>66.001587301587293</v>
      </c>
      <c r="G17" s="625">
        <f>IF(F17&lt;&gt;"-",F17+VLOOKUP($F$5,'Сводная МОДЕЛЬ 1x1'!$A$20:$AC$39,7,FALSE),"-")</f>
        <v>339.00158730158728</v>
      </c>
      <c r="H17" s="624" t="str">
        <f>IF($A17&gt;=VLOOKUP(H$5,'Сводная МОДЕЛЬ 1x1'!$A$20:$AC$39,24,FALSE),IF(AND(VLOOKUP(H$5,'Сводная МОДЕЛЬ 1x1'!$A$20:$AC$39,24,FALSE)&gt;0,'Сводная МОДЕЛЬ 1x1'!$O$4&gt;0),($A17-VLOOKUP(H$5,'Сводная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7" s="625" t="str">
        <f>IF(H17&lt;&gt;"-",H17+VLOOKUP($H$5,'Сводная МОДЕЛЬ 1x1'!$A$20:$AC$39,7,FALSE),"-")</f>
        <v>-</v>
      </c>
      <c r="J17" s="624" t="str">
        <f>IF($A17&gt;=VLOOKUP(J$5,'Сводная МОДЕЛЬ 1x1'!$A$20:$AC$39,24,FALSE),IF(AND(VLOOKUP(J$5,'Сводная МОДЕЛЬ 1x1'!$A$20:$AC$39,24,FALSE)&gt;0,'Сводная МОДЕЛЬ 1x1'!$O$4&gt;0),($A17-VLOOKUP(J$5,'Сводная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7" s="625" t="str">
        <f>IF(J17&lt;&gt;"-",J17+VLOOKUP($J$5,'Сводная МОДЕЛЬ 1x1'!$A$20:$AC$39,7,FALSE),"-")</f>
        <v>-</v>
      </c>
      <c r="L17" s="624" t="str">
        <f>IF($A17&gt;=VLOOKUP(L$5,'Сводная МОДЕЛЬ 1x1'!$A$20:$AC$39,24,FALSE),IF(AND(VLOOKUP(L$5,'Сводная МОДЕЛЬ 1x1'!$A$20:$AC$39,24,FALSE)&gt;0,'Сводная МОДЕЛЬ 1x1'!$O$4&gt;0),($A17-VLOOKUP(L$5,'Сводная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7" s="625" t="str">
        <f>IF(L17&lt;&gt;"-",L17+VLOOKUP($L$5,'Сводная МОДЕЛЬ 1x1'!$A$20:$AC$39,7,FALSE),"-")</f>
        <v>-</v>
      </c>
    </row>
    <row r="18" spans="1:13">
      <c r="A18" s="623">
        <f>'Сводная МОДЕЛЬ 1x1'!$O$10*0.5</f>
        <v>405</v>
      </c>
      <c r="B18" s="624">
        <f>IF($A18&gt;=VLOOKUP(B$5,'Сводная МОДЕЛЬ 1x1'!$A$20:$AC$39,24,FALSE),IF(AND(VLOOKUP(B$5,'Сводная МОДЕЛЬ 1x1'!$A$20:$AC$39,24,FALSE)&gt;0,'Сводная МОДЕЛЬ 1x1'!$O$4&gt;0),($A18-VLOOKUP(B$5,'Сводная МОДЕЛЬ 1x1'!$A$20:$AC$39,16,FALSE)-VLOOKUP(B$5,'Сводная МОДЕЛЬ 1x1'!$A$20:$AC$39,23,FALSE)*'Сводная МОДЕЛЬ 1x1'!$O$8)/VLOOKUP(B$5,'Сводная МОДЕЛЬ 1x1'!$A$20:$AC$39,15,FALSE),"-"),"-")</f>
        <v>587.32222222222231</v>
      </c>
      <c r="C18" s="625">
        <f>IF(B18&lt;&gt;"-",B18+VLOOKUP($B$5,'Сводная МОДЕЛЬ 1x1'!$A$20:$AC$39,7,FALSE),"-")</f>
        <v>742.32222222222231</v>
      </c>
      <c r="D18" s="624">
        <f>IF($A18&gt;=VLOOKUP(D$5,'Сводная МОДЕЛЬ 1x1'!$A$20:$AC$39,24,FALSE),IF(AND(VLOOKUP(D$5,'Сводная МОДЕЛЬ 1x1'!$A$20:$AC$39,24,FALSE)&gt;0,'Сводная МОДЕЛЬ 1x1'!$O$4&gt;0),($A18-VLOOKUP(D$5,'Сводная МОДЕЛЬ 1x1'!$A$20:$AC$39,16,FALSE)-VLOOKUP(D$5,'Сводная МОДЕЛЬ 1x1'!$A$20:$AC$39,23,FALSE)*'Сводная МОДЕЛЬ 1x1'!$O$8)/VLOOKUP(D$5,'Сводная МОДЕЛЬ 1x1'!$A$20:$AC$39,15,FALSE),"-"),"-")</f>
        <v>279.57899159663862</v>
      </c>
      <c r="E18" s="625">
        <f>IF(D18&lt;&gt;"-",D18+VLOOKUP($D$5,'Сводная МОДЕЛЬ 1x1'!$A$20:$AC$39,7,FALSE),"-")</f>
        <v>489.57899159663862</v>
      </c>
      <c r="F18" s="624">
        <f>IF($A18&gt;=VLOOKUP(F$5,'Сводная МОДЕЛЬ 1x1'!$A$20:$AC$39,24,FALSE),IF(AND(VLOOKUP(F$5,'Сводная МОДЕЛЬ 1x1'!$A$20:$AC$39,24,FALSE)&gt;0,'Сводная МОДЕЛЬ 1x1'!$O$4&gt;0),($A18-VLOOKUP(F$5,'Сводная МОДЕЛЬ 1x1'!$A$20:$AC$39,16,FALSE)-VLOOKUP(F$5,'Сводная МОДЕЛЬ 1x1'!$A$20:$AC$39,23,FALSE)*'Сводная МОДЕЛЬ 1x1'!$O$8)/VLOOKUP(F$5,'Сводная МОДЕЛЬ 1x1'!$A$20:$AC$39,15,FALSE),"-"),"-")</f>
        <v>78.858730158730154</v>
      </c>
      <c r="G18" s="625">
        <f>IF(F18&lt;&gt;"-",F18+VLOOKUP($F$5,'Сводная МОДЕЛЬ 1x1'!$A$20:$AC$39,7,FALSE),"-")</f>
        <v>351.85873015873017</v>
      </c>
      <c r="H18" s="624" t="str">
        <f>IF($A18&gt;=VLOOKUP(H$5,'Сводная МОДЕЛЬ 1x1'!$A$20:$AC$39,24,FALSE),IF(AND(VLOOKUP(H$5,'Сводная МОДЕЛЬ 1x1'!$A$20:$AC$39,24,FALSE)&gt;0,'Сводная МОДЕЛЬ 1x1'!$O$4&gt;0),($A18-VLOOKUP(H$5,'Сводная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8" s="625" t="str">
        <f>IF(H18&lt;&gt;"-",H18+VLOOKUP($H$5,'Сводная МОДЕЛЬ 1x1'!$A$20:$AC$39,7,FALSE),"-")</f>
        <v>-</v>
      </c>
      <c r="J18" s="624" t="str">
        <f>IF($A18&gt;=VLOOKUP(J$5,'Сводная МОДЕЛЬ 1x1'!$A$20:$AC$39,24,FALSE),IF(AND(VLOOKUP(J$5,'Сводная МОДЕЛЬ 1x1'!$A$20:$AC$39,24,FALSE)&gt;0,'Сводная МОДЕЛЬ 1x1'!$O$4&gt;0),($A18-VLOOKUP(J$5,'Сводная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8" s="625" t="str">
        <f>IF(J18&lt;&gt;"-",J18+VLOOKUP($J$5,'Сводная МОДЕЛЬ 1x1'!$A$20:$AC$39,7,FALSE),"-")</f>
        <v>-</v>
      </c>
      <c r="L18" s="624" t="str">
        <f>IF($A18&gt;=VLOOKUP(L$5,'Сводная МОДЕЛЬ 1x1'!$A$20:$AC$39,24,FALSE),IF(AND(VLOOKUP(L$5,'Сводная МОДЕЛЬ 1x1'!$A$20:$AC$39,24,FALSE)&gt;0,'Сводная МОДЕЛЬ 1x1'!$O$4&gt;0),($A18-VLOOKUP(L$5,'Сводная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8" s="625" t="str">
        <f>IF(L18&lt;&gt;"-",L18+VLOOKUP($L$5,'Сводная МОДЕЛЬ 1x1'!$A$20:$AC$39,7,FALSE),"-")</f>
        <v>-</v>
      </c>
    </row>
    <row r="19" spans="1:13">
      <c r="A19" s="623">
        <f>'Сводная МОДЕЛЬ 1x1'!$O$10*0.55</f>
        <v>445.50000000000006</v>
      </c>
      <c r="B19" s="624">
        <f>IF($A19&gt;=VLOOKUP(B$5,'Сводная МОДЕЛЬ 1x1'!$A$20:$AC$39,24,FALSE),IF(AND(VLOOKUP(B$5,'Сводная МОДЕЛЬ 1x1'!$A$20:$AC$39,24,FALSE)&gt;0,'Сводная МОДЕЛЬ 1x1'!$O$4&gt;0),($A19-VLOOKUP(B$5,'Сводная МОДЕЛЬ 1x1'!$A$20:$AC$39,16,FALSE)-VLOOKUP(B$5,'Сводная МОДЕЛЬ 1x1'!$A$20:$AC$39,23,FALSE)*'Сводная МОДЕЛЬ 1x1'!$O$8)/VLOOKUP(B$5,'Сводная МОДЕЛЬ 1x1'!$A$20:$AC$39,15,FALSE),"-"),"-")</f>
        <v>651.60793650793664</v>
      </c>
      <c r="C19" s="625">
        <f>IF(B19&lt;&gt;"-",B19+VLOOKUP($B$5,'Сводная МОДЕЛЬ 1x1'!$A$20:$AC$39,7,FALSE),"-")</f>
        <v>806.60793650793664</v>
      </c>
      <c r="D19" s="624">
        <f>IF($A19&gt;=VLOOKUP(D$5,'Сводная МОДЕЛЬ 1x1'!$A$20:$AC$39,24,FALSE),IF(AND(VLOOKUP(D$5,'Сводная МОДЕЛЬ 1x1'!$A$20:$AC$39,24,FALSE)&gt;0,'Сводная МОДЕЛЬ 1x1'!$O$4&gt;0),($A19-VLOOKUP(D$5,'Сводная МОДЕЛЬ 1x1'!$A$20:$AC$39,16,FALSE)-VLOOKUP(D$5,'Сводная МОДЕЛЬ 1x1'!$A$20:$AC$39,23,FALSE)*'Сводная МОДЕЛЬ 1x1'!$O$8)/VLOOKUP(D$5,'Сводная МОДЕЛЬ 1x1'!$A$20:$AC$39,15,FALSE),"-"),"-")</f>
        <v>313.61260504201687</v>
      </c>
      <c r="E19" s="625">
        <f>IF(D19&lt;&gt;"-",D19+VLOOKUP($D$5,'Сводная МОДЕЛЬ 1x1'!$A$20:$AC$39,7,FALSE),"-")</f>
        <v>523.61260504201687</v>
      </c>
      <c r="F19" s="624">
        <f>IF($A19&gt;=VLOOKUP(F$5,'Сводная МОДЕЛЬ 1x1'!$A$20:$AC$39,24,FALSE),IF(AND(VLOOKUP(F$5,'Сводная МОДЕЛЬ 1x1'!$A$20:$AC$39,24,FALSE)&gt;0,'Сводная МОДЕЛЬ 1x1'!$O$4&gt;0),($A19-VLOOKUP(F$5,'Сводная МОДЕЛЬ 1x1'!$A$20:$AC$39,16,FALSE)-VLOOKUP(F$5,'Сводная МОДЕЛЬ 1x1'!$A$20:$AC$39,23,FALSE)*'Сводная МОДЕЛЬ 1x1'!$O$8)/VLOOKUP(F$5,'Сводная МОДЕЛЬ 1x1'!$A$20:$AC$39,15,FALSE),"-"),"-")</f>
        <v>91.715873015873029</v>
      </c>
      <c r="G19" s="625">
        <f>IF(F19&lt;&gt;"-",F19+VLOOKUP($F$5,'Сводная МОДЕЛЬ 1x1'!$A$20:$AC$39,7,FALSE),"-")</f>
        <v>364.71587301587306</v>
      </c>
      <c r="H19" s="624" t="str">
        <f>IF($A19&gt;=VLOOKUP(H$5,'Сводная МОДЕЛЬ 1x1'!$A$20:$AC$39,24,FALSE),IF(AND(VLOOKUP(H$5,'Сводная МОДЕЛЬ 1x1'!$A$20:$AC$39,24,FALSE)&gt;0,'Сводная МОДЕЛЬ 1x1'!$O$4&gt;0),($A19-VLOOKUP(H$5,'Сводная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19" s="625" t="str">
        <f>IF(H19&lt;&gt;"-",H19+VLOOKUP($H$5,'Сводная МОДЕЛЬ 1x1'!$A$20:$AC$39,7,FALSE),"-")</f>
        <v>-</v>
      </c>
      <c r="J19" s="624" t="str">
        <f>IF($A19&gt;=VLOOKUP(J$5,'Сводная МОДЕЛЬ 1x1'!$A$20:$AC$39,24,FALSE),IF(AND(VLOOKUP(J$5,'Сводная МОДЕЛЬ 1x1'!$A$20:$AC$39,24,FALSE)&gt;0,'Сводная МОДЕЛЬ 1x1'!$O$4&gt;0),($A19-VLOOKUP(J$5,'Сводная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19" s="625" t="str">
        <f>IF(J19&lt;&gt;"-",J19+VLOOKUP($J$5,'Сводная МОДЕЛЬ 1x1'!$A$20:$AC$39,7,FALSE),"-")</f>
        <v>-</v>
      </c>
      <c r="L19" s="624" t="str">
        <f>IF($A19&gt;=VLOOKUP(L$5,'Сводная МОДЕЛЬ 1x1'!$A$20:$AC$39,24,FALSE),IF(AND(VLOOKUP(L$5,'Сводная МОДЕЛЬ 1x1'!$A$20:$AC$39,24,FALSE)&gt;0,'Сводная МОДЕЛЬ 1x1'!$O$4&gt;0),($A19-VLOOKUP(L$5,'Сводная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9" s="625" t="str">
        <f>IF(L19&lt;&gt;"-",L19+VLOOKUP($L$5,'Сводная МОДЕЛЬ 1x1'!$A$20:$AC$39,7,FALSE),"-")</f>
        <v>-</v>
      </c>
    </row>
    <row r="20" spans="1:13">
      <c r="A20" s="623">
        <f>'Сводная МОДЕЛЬ 1x1'!$O$10*0.6</f>
        <v>486</v>
      </c>
      <c r="B20" s="624">
        <f>IF($A20&gt;=VLOOKUP(B$5,'Сводная МОДЕЛЬ 1x1'!$A$20:$AC$39,24,FALSE),IF(AND(VLOOKUP(B$5,'Сводная МОДЕЛЬ 1x1'!$A$20:$AC$39,24,FALSE)&gt;0,'Сводная МОДЕЛЬ 1x1'!$O$4&gt;0),($A20-VLOOKUP(B$5,'Сводная МОДЕЛЬ 1x1'!$A$20:$AC$39,16,FALSE)-VLOOKUP(B$5,'Сводная МОДЕЛЬ 1x1'!$A$20:$AC$39,23,FALSE)*'Сводная МОДЕЛЬ 1x1'!$O$8)/VLOOKUP(B$5,'Сводная МОДЕЛЬ 1x1'!$A$20:$AC$39,15,FALSE),"-"),"-")</f>
        <v>715.89365079365086</v>
      </c>
      <c r="C20" s="625">
        <f>IF(B20&lt;&gt;"-",B20+VLOOKUP($B$5,'Сводная МОДЕЛЬ 1x1'!$A$20:$AC$39,7,FALSE),"-")</f>
        <v>870.89365079365086</v>
      </c>
      <c r="D20" s="624">
        <f>IF($A20&gt;=VLOOKUP(D$5,'Сводная МОДЕЛЬ 1x1'!$A$20:$AC$39,24,FALSE),IF(AND(VLOOKUP(D$5,'Сводная МОДЕЛЬ 1x1'!$A$20:$AC$39,24,FALSE)&gt;0,'Сводная МОДЕЛЬ 1x1'!$O$4&gt;0),($A20-VLOOKUP(D$5,'Сводная МОДЕЛЬ 1x1'!$A$20:$AC$39,16,FALSE)-VLOOKUP(D$5,'Сводная МОДЕЛЬ 1x1'!$A$20:$AC$39,23,FALSE)*'Сводная МОДЕЛЬ 1x1'!$O$8)/VLOOKUP(D$5,'Сводная МОДЕЛЬ 1x1'!$A$20:$AC$39,15,FALSE),"-"),"-")</f>
        <v>347.64621848739495</v>
      </c>
      <c r="E20" s="625">
        <f>IF(D20&lt;&gt;"-",D20+VLOOKUP($D$5,'Сводная МОДЕЛЬ 1x1'!$A$20:$AC$39,7,FALSE),"-")</f>
        <v>557.64621848739489</v>
      </c>
      <c r="F20" s="624">
        <f>IF($A20&gt;=VLOOKUP(F$5,'Сводная МОДЕЛЬ 1x1'!$A$20:$AC$39,24,FALSE),IF(AND(VLOOKUP(F$5,'Сводная МОДЕЛЬ 1x1'!$A$20:$AC$39,24,FALSE)&gt;0,'Сводная МОДЕЛЬ 1x1'!$O$4&gt;0),($A20-VLOOKUP(F$5,'Сводная МОДЕЛЬ 1x1'!$A$20:$AC$39,16,FALSE)-VLOOKUP(F$5,'Сводная МОДЕЛЬ 1x1'!$A$20:$AC$39,23,FALSE)*'Сводная МОДЕЛЬ 1x1'!$O$8)/VLOOKUP(F$5,'Сводная МОДЕЛЬ 1x1'!$A$20:$AC$39,15,FALSE),"-"),"-")</f>
        <v>104.57301587301586</v>
      </c>
      <c r="G20" s="625">
        <f>IF(F20&lt;&gt;"-",F20+VLOOKUP($F$5,'Сводная МОДЕЛЬ 1x1'!$A$20:$AC$39,7,FALSE),"-")</f>
        <v>377.57301587301583</v>
      </c>
      <c r="H20" s="624" t="str">
        <f>IF($A20&gt;=VLOOKUP(H$5,'Сводная МОДЕЛЬ 1x1'!$A$20:$AC$39,24,FALSE),IF(AND(VLOOKUP(H$5,'Сводная МОДЕЛЬ 1x1'!$A$20:$AC$39,24,FALSE)&gt;0,'Сводная МОДЕЛЬ 1x1'!$O$4&gt;0),($A20-VLOOKUP(H$5,'Сводная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0" s="625" t="str">
        <f>IF(H20&lt;&gt;"-",H20+VLOOKUP($H$5,'Сводная МОДЕЛЬ 1x1'!$A$20:$AC$39,7,FALSE),"-")</f>
        <v>-</v>
      </c>
      <c r="J20" s="624" t="str">
        <f>IF($A20&gt;=VLOOKUP(J$5,'Сводная МОДЕЛЬ 1x1'!$A$20:$AC$39,24,FALSE),IF(AND(VLOOKUP(J$5,'Сводная МОДЕЛЬ 1x1'!$A$20:$AC$39,24,FALSE)&gt;0,'Сводная МОДЕЛЬ 1x1'!$O$4&gt;0),($A20-VLOOKUP(J$5,'Сводная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0" s="625" t="str">
        <f>IF(J20&lt;&gt;"-",J20+VLOOKUP($J$5,'Сводная МОДЕЛЬ 1x1'!$A$20:$AC$39,7,FALSE),"-")</f>
        <v>-</v>
      </c>
      <c r="L20" s="624" t="str">
        <f>IF($A20&gt;=VLOOKUP(L$5,'Сводная МОДЕЛЬ 1x1'!$A$20:$AC$39,24,FALSE),IF(AND(VLOOKUP(L$5,'Сводная МОДЕЛЬ 1x1'!$A$20:$AC$39,24,FALSE)&gt;0,'Сводная МОДЕЛЬ 1x1'!$O$4&gt;0),($A20-VLOOKUP(L$5,'Сводная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0" s="625" t="str">
        <f>IF(L20&lt;&gt;"-",L20+VLOOKUP($L$5,'Сводная МОДЕЛЬ 1x1'!$A$20:$AC$39,7,FALSE),"-")</f>
        <v>-</v>
      </c>
    </row>
    <row r="21" spans="1:13">
      <c r="A21" s="623">
        <f>'Сводная МОДЕЛЬ 1x1'!$O$10*0.65</f>
        <v>526.5</v>
      </c>
      <c r="B21" s="624">
        <f>IF($A21&gt;=VLOOKUP(B$5,'Сводная МОДЕЛЬ 1x1'!$A$20:$AC$39,24,FALSE),IF(AND(VLOOKUP(B$5,'Сводная МОДЕЛЬ 1x1'!$A$20:$AC$39,24,FALSE)&gt;0,'Сводная МОДЕЛЬ 1x1'!$O$4&gt;0),($A21-VLOOKUP(B$5,'Сводная МОДЕЛЬ 1x1'!$A$20:$AC$39,16,FALSE)-VLOOKUP(B$5,'Сводная МОДЕЛЬ 1x1'!$A$20:$AC$39,23,FALSE)*'Сводная МОДЕЛЬ 1x1'!$O$8)/VLOOKUP(B$5,'Сводная МОДЕЛЬ 1x1'!$A$20:$AC$39,15,FALSE),"-"),"-")</f>
        <v>780.17936507936508</v>
      </c>
      <c r="C21" s="625">
        <f>IF(B21&lt;&gt;"-",B21+VLOOKUP($B$5,'Сводная МОДЕЛЬ 1x1'!$A$20:$AC$39,7,FALSE),"-")</f>
        <v>935.17936507936508</v>
      </c>
      <c r="D21" s="624">
        <f>IF($A21&gt;=VLOOKUP(D$5,'Сводная МОДЕЛЬ 1x1'!$A$20:$AC$39,24,FALSE),IF(AND(VLOOKUP(D$5,'Сводная МОДЕЛЬ 1x1'!$A$20:$AC$39,24,FALSE)&gt;0,'Сводная МОДЕЛЬ 1x1'!$O$4&gt;0),($A21-VLOOKUP(D$5,'Сводная МОДЕЛЬ 1x1'!$A$20:$AC$39,16,FALSE)-VLOOKUP(D$5,'Сводная МОДЕЛЬ 1x1'!$A$20:$AC$39,23,FALSE)*'Сводная МОДЕЛЬ 1x1'!$O$8)/VLOOKUP(D$5,'Сводная МОДЕЛЬ 1x1'!$A$20:$AC$39,15,FALSE),"-"),"-")</f>
        <v>381.67983193277308</v>
      </c>
      <c r="E21" s="625">
        <f>IF(D21&lt;&gt;"-",D21+VLOOKUP($D$5,'Сводная МОДЕЛЬ 1x1'!$A$20:$AC$39,7,FALSE),"-")</f>
        <v>591.67983193277314</v>
      </c>
      <c r="F21" s="624">
        <f>IF($A21&gt;=VLOOKUP(F$5,'Сводная МОДЕЛЬ 1x1'!$A$20:$AC$39,24,FALSE),IF(AND(VLOOKUP(F$5,'Сводная МОДЕЛЬ 1x1'!$A$20:$AC$39,24,FALSE)&gt;0,'Сводная МОДЕЛЬ 1x1'!$O$4&gt;0),($A21-VLOOKUP(F$5,'Сводная МОДЕЛЬ 1x1'!$A$20:$AC$39,16,FALSE)-VLOOKUP(F$5,'Сводная МОДЕЛЬ 1x1'!$A$20:$AC$39,23,FALSE)*'Сводная МОДЕЛЬ 1x1'!$O$8)/VLOOKUP(F$5,'Сводная МОДЕЛЬ 1x1'!$A$20:$AC$39,15,FALSE),"-"),"-")</f>
        <v>117.43015873015872</v>
      </c>
      <c r="G21" s="625">
        <f>IF(F21&lt;&gt;"-",F21+VLOOKUP($F$5,'Сводная МОДЕЛЬ 1x1'!$A$20:$AC$39,7,FALSE),"-")</f>
        <v>390.43015873015872</v>
      </c>
      <c r="H21" s="624" t="str">
        <f>IF($A21&gt;=VLOOKUP(H$5,'Сводная МОДЕЛЬ 1x1'!$A$20:$AC$39,24,FALSE),IF(AND(VLOOKUP(H$5,'Сводная МОДЕЛЬ 1x1'!$A$20:$AC$39,24,FALSE)&gt;0,'Сводная МОДЕЛЬ 1x1'!$O$4&gt;0),($A21-VLOOKUP(H$5,'Сводная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1" s="625" t="str">
        <f>IF(H21&lt;&gt;"-",H21+VLOOKUP($H$5,'Сводная МОДЕЛЬ 1x1'!$A$20:$AC$39,7,FALSE),"-")</f>
        <v>-</v>
      </c>
      <c r="J21" s="624" t="str">
        <f>IF($A21&gt;=VLOOKUP(J$5,'Сводная МОДЕЛЬ 1x1'!$A$20:$AC$39,24,FALSE),IF(AND(VLOOKUP(J$5,'Сводная МОДЕЛЬ 1x1'!$A$20:$AC$39,24,FALSE)&gt;0,'Сводная МОДЕЛЬ 1x1'!$O$4&gt;0),($A21-VLOOKUP(J$5,'Сводная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1" s="625" t="str">
        <f>IF(J21&lt;&gt;"-",J21+VLOOKUP($J$5,'Сводная МОДЕЛЬ 1x1'!$A$20:$AC$39,7,FALSE),"-")</f>
        <v>-</v>
      </c>
      <c r="L21" s="624" t="str">
        <f>IF($A21&gt;=VLOOKUP(L$5,'Сводная МОДЕЛЬ 1x1'!$A$20:$AC$39,24,FALSE),IF(AND(VLOOKUP(L$5,'Сводная МОДЕЛЬ 1x1'!$A$20:$AC$39,24,FALSE)&gt;0,'Сводная МОДЕЛЬ 1x1'!$O$4&gt;0),($A21-VLOOKUP(L$5,'Сводная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1" s="625" t="str">
        <f>IF(L21&lt;&gt;"-",L21+VLOOKUP($L$5,'Сводная МОДЕЛЬ 1x1'!$A$20:$AC$39,7,FALSE),"-")</f>
        <v>-</v>
      </c>
    </row>
    <row r="22" spans="1:13">
      <c r="A22" s="623">
        <f>'Сводная МОДЕЛЬ 1x1'!$O$10*0.7</f>
        <v>567</v>
      </c>
      <c r="B22" s="624">
        <f>IF($A22&gt;=VLOOKUP(B$5,'Сводная МОДЕЛЬ 1x1'!$A$20:$AC$39,24,FALSE),IF(AND(VLOOKUP(B$5,'Сводная МОДЕЛЬ 1x1'!$A$20:$AC$39,24,FALSE)&gt;0,'Сводная МОДЕЛЬ 1x1'!$O$4&gt;0),($A22-VLOOKUP(B$5,'Сводная МОДЕЛЬ 1x1'!$A$20:$AC$39,16,FALSE)-VLOOKUP(B$5,'Сводная МОДЕЛЬ 1x1'!$A$20:$AC$39,23,FALSE)*'Сводная МОДЕЛЬ 1x1'!$O$8)/VLOOKUP(B$5,'Сводная МОДЕЛЬ 1x1'!$A$20:$AC$39,15,FALSE),"-"),"-")</f>
        <v>844.46507936507942</v>
      </c>
      <c r="C22" s="625">
        <f>IF(B22&lt;&gt;"-",B22+VLOOKUP($B$5,'Сводная МОДЕЛЬ 1x1'!$A$20:$AC$39,7,FALSE),"-")</f>
        <v>999.46507936507942</v>
      </c>
      <c r="D22" s="624">
        <f>IF($A22&gt;=VLOOKUP(D$5,'Сводная МОДЕЛЬ 1x1'!$A$20:$AC$39,24,FALSE),IF(AND(VLOOKUP(D$5,'Сводная МОДЕЛЬ 1x1'!$A$20:$AC$39,24,FALSE)&gt;0,'Сводная МОДЕЛЬ 1x1'!$O$4&gt;0),($A22-VLOOKUP(D$5,'Сводная МОДЕЛЬ 1x1'!$A$20:$AC$39,16,FALSE)-VLOOKUP(D$5,'Сводная МОДЕЛЬ 1x1'!$A$20:$AC$39,23,FALSE)*'Сводная МОДЕЛЬ 1x1'!$O$8)/VLOOKUP(D$5,'Сводная МОДЕЛЬ 1x1'!$A$20:$AC$39,15,FALSE),"-"),"-")</f>
        <v>415.71344537815122</v>
      </c>
      <c r="E22" s="625">
        <f>IF(D22&lt;&gt;"-",D22+VLOOKUP($D$5,'Сводная МОДЕЛЬ 1x1'!$A$20:$AC$39,7,FALSE),"-")</f>
        <v>625.71344537815116</v>
      </c>
      <c r="F22" s="624">
        <f>IF($A22&gt;=VLOOKUP(F$5,'Сводная МОДЕЛЬ 1x1'!$A$20:$AC$39,24,FALSE),IF(AND(VLOOKUP(F$5,'Сводная МОДЕЛЬ 1x1'!$A$20:$AC$39,24,FALSE)&gt;0,'Сводная МОДЕЛЬ 1x1'!$O$4&gt;0),($A22-VLOOKUP(F$5,'Сводная МОДЕЛЬ 1x1'!$A$20:$AC$39,16,FALSE)-VLOOKUP(F$5,'Сводная МОДЕЛЬ 1x1'!$A$20:$AC$39,23,FALSE)*'Сводная МОДЕЛЬ 1x1'!$O$8)/VLOOKUP(F$5,'Сводная МОДЕЛЬ 1x1'!$A$20:$AC$39,15,FALSE),"-"),"-")</f>
        <v>130.28730158730158</v>
      </c>
      <c r="G22" s="625">
        <f>IF(F22&lt;&gt;"-",F22+VLOOKUP($F$5,'Сводная МОДЕЛЬ 1x1'!$A$20:$AC$39,7,FALSE),"-")</f>
        <v>403.28730158730161</v>
      </c>
      <c r="H22" s="624" t="str">
        <f>IF($A22&gt;=VLOOKUP(H$5,'Сводная МОДЕЛЬ 1x1'!$A$20:$AC$39,24,FALSE),IF(AND(VLOOKUP(H$5,'Сводная МОДЕЛЬ 1x1'!$A$20:$AC$39,24,FALSE)&gt;0,'Сводная МОДЕЛЬ 1x1'!$O$4&gt;0),($A22-VLOOKUP(H$5,'Сводная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2" s="625" t="str">
        <f>IF(H22&lt;&gt;"-",H22+VLOOKUP($H$5,'Сводная МОДЕЛЬ 1x1'!$A$20:$AC$39,7,FALSE),"-")</f>
        <v>-</v>
      </c>
      <c r="J22" s="624" t="str">
        <f>IF($A22&gt;=VLOOKUP(J$5,'Сводная МОДЕЛЬ 1x1'!$A$20:$AC$39,24,FALSE),IF(AND(VLOOKUP(J$5,'Сводная МОДЕЛЬ 1x1'!$A$20:$AC$39,24,FALSE)&gt;0,'Сводная МОДЕЛЬ 1x1'!$O$4&gt;0),($A22-VLOOKUP(J$5,'Сводная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2" s="625" t="str">
        <f>IF(J22&lt;&gt;"-",J22+VLOOKUP($J$5,'Сводная МОДЕЛЬ 1x1'!$A$20:$AC$39,7,FALSE),"-")</f>
        <v>-</v>
      </c>
      <c r="L22" s="624" t="str">
        <f>IF($A22&gt;=VLOOKUP(L$5,'Сводная МОДЕЛЬ 1x1'!$A$20:$AC$39,24,FALSE),IF(AND(VLOOKUP(L$5,'Сводная МОДЕЛЬ 1x1'!$A$20:$AC$39,24,FALSE)&gt;0,'Сводная МОДЕЛЬ 1x1'!$O$4&gt;0),($A22-VLOOKUP(L$5,'Сводная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2" s="625" t="str">
        <f>IF(L22&lt;&gt;"-",L22+VLOOKUP($L$5,'Сводная МОДЕЛЬ 1x1'!$A$20:$AC$39,7,FALSE),"-")</f>
        <v>-</v>
      </c>
    </row>
    <row r="23" spans="1:13">
      <c r="A23" s="623">
        <f>'Сводная МОДЕЛЬ 1x1'!$O$10*0.75</f>
        <v>607.5</v>
      </c>
      <c r="B23" s="624">
        <f>IF($A23&gt;=VLOOKUP(B$5,'Сводная МОДЕЛЬ 1x1'!$A$20:$AC$39,24,FALSE),IF(AND(VLOOKUP(B$5,'Сводная МОДЕЛЬ 1x1'!$A$20:$AC$39,24,FALSE)&gt;0,'Сводная МОДЕЛЬ 1x1'!$O$4&gt;0),($A23-VLOOKUP(B$5,'Сводная МОДЕЛЬ 1x1'!$A$20:$AC$39,16,FALSE)-VLOOKUP(B$5,'Сводная МОДЕЛЬ 1x1'!$A$20:$AC$39,23,FALSE)*'Сводная МОДЕЛЬ 1x1'!$O$8)/VLOOKUP(B$5,'Сводная МОДЕЛЬ 1x1'!$A$20:$AC$39,15,FALSE),"-"),"-")</f>
        <v>908.75079365079375</v>
      </c>
      <c r="C23" s="625">
        <f>IF(B23&lt;&gt;"-",B23+VLOOKUP($B$5,'Сводная МОДЕЛЬ 1x1'!$A$20:$AC$39,7,FALSE),"-")</f>
        <v>1063.7507936507936</v>
      </c>
      <c r="D23" s="624">
        <f>IF($A23&gt;=VLOOKUP(D$5,'Сводная МОДЕЛЬ 1x1'!$A$20:$AC$39,24,FALSE),IF(AND(VLOOKUP(D$5,'Сводная МОДЕЛЬ 1x1'!$A$20:$AC$39,24,FALSE)&gt;0,'Сводная МОДЕЛЬ 1x1'!$O$4&gt;0),($A23-VLOOKUP(D$5,'Сводная МОДЕЛЬ 1x1'!$A$20:$AC$39,16,FALSE)-VLOOKUP(D$5,'Сводная МОДЕЛЬ 1x1'!$A$20:$AC$39,23,FALSE)*'Сводная МОДЕЛЬ 1x1'!$O$8)/VLOOKUP(D$5,'Сводная МОДЕЛЬ 1x1'!$A$20:$AC$39,15,FALSE),"-"),"-")</f>
        <v>449.74705882352941</v>
      </c>
      <c r="E23" s="625">
        <f>IF(D23&lt;&gt;"-",D23+VLOOKUP($D$5,'Сводная МОДЕЛЬ 1x1'!$A$20:$AC$39,7,FALSE),"-")</f>
        <v>659.74705882352941</v>
      </c>
      <c r="F23" s="624">
        <f>IF($A23&gt;=VLOOKUP(F$5,'Сводная МОДЕЛЬ 1x1'!$A$20:$AC$39,24,FALSE),IF(AND(VLOOKUP(F$5,'Сводная МОДЕЛЬ 1x1'!$A$20:$AC$39,24,FALSE)&gt;0,'Сводная МОДЕЛЬ 1x1'!$O$4&gt;0),($A23-VLOOKUP(F$5,'Сводная МОДЕЛЬ 1x1'!$A$20:$AC$39,16,FALSE)-VLOOKUP(F$5,'Сводная МОДЕЛЬ 1x1'!$A$20:$AC$39,23,FALSE)*'Сводная МОДЕЛЬ 1x1'!$O$8)/VLOOKUP(F$5,'Сводная МОДЕЛЬ 1x1'!$A$20:$AC$39,15,FALSE),"-"),"-")</f>
        <v>143.14444444444445</v>
      </c>
      <c r="G23" s="625">
        <f>IF(F23&lt;&gt;"-",F23+VLOOKUP($F$5,'Сводная МОДЕЛЬ 1x1'!$A$20:$AC$39,7,FALSE),"-")</f>
        <v>416.14444444444445</v>
      </c>
      <c r="H23" s="624" t="str">
        <f>IF($A23&gt;=VLOOKUP(H$5,'Сводная МОДЕЛЬ 1x1'!$A$20:$AC$39,24,FALSE),IF(AND(VLOOKUP(H$5,'Сводная МОДЕЛЬ 1x1'!$A$20:$AC$39,24,FALSE)&gt;0,'Сводная МОДЕЛЬ 1x1'!$O$4&gt;0),($A23-VLOOKUP(H$5,'Сводная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3" s="625" t="str">
        <f>IF(H23&lt;&gt;"-",H23+VLOOKUP($H$5,'Сводная МОДЕЛЬ 1x1'!$A$20:$AC$39,7,FALSE),"-")</f>
        <v>-</v>
      </c>
      <c r="J23" s="624" t="str">
        <f>IF($A23&gt;=VLOOKUP(J$5,'Сводная МОДЕЛЬ 1x1'!$A$20:$AC$39,24,FALSE),IF(AND(VLOOKUP(J$5,'Сводная МОДЕЛЬ 1x1'!$A$20:$AC$39,24,FALSE)&gt;0,'Сводная МОДЕЛЬ 1x1'!$O$4&gt;0),($A23-VLOOKUP(J$5,'Сводная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3" s="625" t="str">
        <f>IF(J23&lt;&gt;"-",J23+VLOOKUP($J$5,'Сводная МОДЕЛЬ 1x1'!$A$20:$AC$39,7,FALSE),"-")</f>
        <v>-</v>
      </c>
      <c r="L23" s="624" t="str">
        <f>IF($A23&gt;=VLOOKUP(L$5,'Сводная МОДЕЛЬ 1x1'!$A$20:$AC$39,24,FALSE),IF(AND(VLOOKUP(L$5,'Сводная МОДЕЛЬ 1x1'!$A$20:$AC$39,24,FALSE)&gt;0,'Сводная МОДЕЛЬ 1x1'!$O$4&gt;0),($A23-VLOOKUP(L$5,'Сводная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3" s="625" t="str">
        <f>IF(L23&lt;&gt;"-",L23+VLOOKUP($L$5,'Сводная МОДЕЛЬ 1x1'!$A$20:$AC$39,7,FALSE),"-")</f>
        <v>-</v>
      </c>
    </row>
    <row r="24" spans="1:13">
      <c r="A24" s="623">
        <f>'Сводная МОДЕЛЬ 1x1'!$O$10*0.8</f>
        <v>648</v>
      </c>
      <c r="B24" s="624">
        <f>IF($A24&gt;=VLOOKUP(B$5,'Сводная МОДЕЛЬ 1x1'!$A$20:$AC$39,24,FALSE),IF(AND(VLOOKUP(B$5,'Сводная МОДЕЛЬ 1x1'!$A$20:$AC$39,24,FALSE)&gt;0,'Сводная МОДЕЛЬ 1x1'!$O$4&gt;0),($A24-VLOOKUP(B$5,'Сводная МОДЕЛЬ 1x1'!$A$20:$AC$39,16,FALSE)-VLOOKUP(B$5,'Сводная МОДЕЛЬ 1x1'!$A$20:$AC$39,23,FALSE)*'Сводная МОДЕЛЬ 1x1'!$O$8)/VLOOKUP(B$5,'Сводная МОДЕЛЬ 1x1'!$A$20:$AC$39,15,FALSE),"-"),"-")</f>
        <v>973.03650793650797</v>
      </c>
      <c r="C24" s="625">
        <f>IF(B24&lt;&gt;"-",B24+VLOOKUP($B$5,'Сводная МОДЕЛЬ 1x1'!$A$20:$AC$39,7,FALSE),"-")</f>
        <v>1128.0365079365079</v>
      </c>
      <c r="D24" s="624">
        <f>IF($A24&gt;=VLOOKUP(D$5,'Сводная МОДЕЛЬ 1x1'!$A$20:$AC$39,24,FALSE),IF(AND(VLOOKUP(D$5,'Сводная МОДЕЛЬ 1x1'!$A$20:$AC$39,24,FALSE)&gt;0,'Сводная МОДЕЛЬ 1x1'!$O$4&gt;0),($A24-VLOOKUP(D$5,'Сводная МОДЕЛЬ 1x1'!$A$20:$AC$39,16,FALSE)-VLOOKUP(D$5,'Сводная МОДЕЛЬ 1x1'!$A$20:$AC$39,23,FALSE)*'Сводная МОДЕЛЬ 1x1'!$O$8)/VLOOKUP(D$5,'Сводная МОДЕЛЬ 1x1'!$A$20:$AC$39,15,FALSE),"-"),"-")</f>
        <v>483.78067226890755</v>
      </c>
      <c r="E24" s="625">
        <f>IF(D24&lt;&gt;"-",D24+VLOOKUP($D$5,'Сводная МОДЕЛЬ 1x1'!$A$20:$AC$39,7,FALSE),"-")</f>
        <v>693.78067226890755</v>
      </c>
      <c r="F24" s="624">
        <f>IF($A24&gt;=VLOOKUP(F$5,'Сводная МОДЕЛЬ 1x1'!$A$20:$AC$39,24,FALSE),IF(AND(VLOOKUP(F$5,'Сводная МОДЕЛЬ 1x1'!$A$20:$AC$39,24,FALSE)&gt;0,'Сводная МОДЕЛЬ 1x1'!$O$4&gt;0),($A24-VLOOKUP(F$5,'Сводная МОДЕЛЬ 1x1'!$A$20:$AC$39,16,FALSE)-VLOOKUP(F$5,'Сводная МОДЕЛЬ 1x1'!$A$20:$AC$39,23,FALSE)*'Сводная МОДЕЛЬ 1x1'!$O$8)/VLOOKUP(F$5,'Сводная МОДЕЛЬ 1x1'!$A$20:$AC$39,15,FALSE),"-"),"-")</f>
        <v>156.00158730158731</v>
      </c>
      <c r="G24" s="625">
        <f>IF(F24&lt;&gt;"-",F24+VLOOKUP($F$5,'Сводная МОДЕЛЬ 1x1'!$A$20:$AC$39,7,FALSE),"-")</f>
        <v>429.00158730158728</v>
      </c>
      <c r="H24" s="624" t="str">
        <f>IF($A24&gt;=VLOOKUP(H$5,'Сводная МОДЕЛЬ 1x1'!$A$20:$AC$39,24,FALSE),IF(AND(VLOOKUP(H$5,'Сводная МОДЕЛЬ 1x1'!$A$20:$AC$39,24,FALSE)&gt;0,'Сводная МОДЕЛЬ 1x1'!$O$4&gt;0),($A24-VLOOKUP(H$5,'Сводная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4" s="625" t="str">
        <f>IF(H24&lt;&gt;"-",H24+VLOOKUP($H$5,'Сводная МОДЕЛЬ 1x1'!$A$20:$AC$39,7,FALSE),"-")</f>
        <v>-</v>
      </c>
      <c r="J24" s="624" t="str">
        <f>IF($A24&gt;=VLOOKUP(J$5,'Сводная МОДЕЛЬ 1x1'!$A$20:$AC$39,24,FALSE),IF(AND(VLOOKUP(J$5,'Сводная МОДЕЛЬ 1x1'!$A$20:$AC$39,24,FALSE)&gt;0,'Сводная МОДЕЛЬ 1x1'!$O$4&gt;0),($A24-VLOOKUP(J$5,'Сводная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4" s="625" t="str">
        <f>IF(J24&lt;&gt;"-",J24+VLOOKUP($J$5,'Сводная МОДЕЛЬ 1x1'!$A$20:$AC$39,7,FALSE),"-")</f>
        <v>-</v>
      </c>
      <c r="L24" s="624" t="str">
        <f>IF($A24&gt;=VLOOKUP(L$5,'Сводная МОДЕЛЬ 1x1'!$A$20:$AC$39,24,FALSE),IF(AND(VLOOKUP(L$5,'Сводная МОДЕЛЬ 1x1'!$A$20:$AC$39,24,FALSE)&gt;0,'Сводная МОДЕЛЬ 1x1'!$O$4&gt;0),($A24-VLOOKUP(L$5,'Сводная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4" s="625" t="str">
        <f>IF(L24&lt;&gt;"-",L24+VLOOKUP($L$5,'Сводная МОДЕЛЬ 1x1'!$A$20:$AC$39,7,FALSE),"-")</f>
        <v>-</v>
      </c>
    </row>
    <row r="25" spans="1:13">
      <c r="A25" s="623">
        <f>'Сводная МОДЕЛЬ 1x1'!$O$10*0.85</f>
        <v>688.5</v>
      </c>
      <c r="B25" s="624">
        <f>IF($A25&gt;=VLOOKUP(B$5,'Сводная МОДЕЛЬ 1x1'!$A$20:$AC$39,24,FALSE),IF(AND(VLOOKUP(B$5,'Сводная МОДЕЛЬ 1x1'!$A$20:$AC$39,24,FALSE)&gt;0,'Сводная МОДЕЛЬ 1x1'!$O$4&gt;0),($A25-VLOOKUP(B$5,'Сводная МОДЕЛЬ 1x1'!$A$20:$AC$39,16,FALSE)-VLOOKUP(B$5,'Сводная МОДЕЛЬ 1x1'!$A$20:$AC$39,23,FALSE)*'Сводная МОДЕЛЬ 1x1'!$O$8)/VLOOKUP(B$5,'Сводная МОДЕЛЬ 1x1'!$A$20:$AC$39,15,FALSE),"-"),"-")</f>
        <v>1037.3222222222223</v>
      </c>
      <c r="C25" s="625">
        <f>IF(B25&lt;&gt;"-",B25+VLOOKUP($B$5,'Сводная МОДЕЛЬ 1x1'!$A$20:$AC$39,7,FALSE),"-")</f>
        <v>1192.3222222222223</v>
      </c>
      <c r="D25" s="624">
        <f>IF($A25&gt;=VLOOKUP(D$5,'Сводная МОДЕЛЬ 1x1'!$A$20:$AC$39,24,FALSE),IF(AND(VLOOKUP(D$5,'Сводная МОДЕЛЬ 1x1'!$A$20:$AC$39,24,FALSE)&gt;0,'Сводная МОДЕЛЬ 1x1'!$O$4&gt;0),($A25-VLOOKUP(D$5,'Сводная МОДЕЛЬ 1x1'!$A$20:$AC$39,16,FALSE)-VLOOKUP(D$5,'Сводная МОДЕЛЬ 1x1'!$A$20:$AC$39,23,FALSE)*'Сводная МОДЕЛЬ 1x1'!$O$8)/VLOOKUP(D$5,'Сводная МОДЕЛЬ 1x1'!$A$20:$AC$39,15,FALSE),"-"),"-")</f>
        <v>517.81428571428569</v>
      </c>
      <c r="E25" s="625">
        <f>IF(D25&lt;&gt;"-",D25+VLOOKUP($D$5,'Сводная МОДЕЛЬ 1x1'!$A$20:$AC$39,7,FALSE),"-")</f>
        <v>727.81428571428569</v>
      </c>
      <c r="F25" s="624">
        <f>IF($A25&gt;=VLOOKUP(F$5,'Сводная МОДЕЛЬ 1x1'!$A$20:$AC$39,24,FALSE),IF(AND(VLOOKUP(F$5,'Сводная МОДЕЛЬ 1x1'!$A$20:$AC$39,24,FALSE)&gt;0,'Сводная МОДЕЛЬ 1x1'!$O$4&gt;0),($A25-VLOOKUP(F$5,'Сводная МОДЕЛЬ 1x1'!$A$20:$AC$39,16,FALSE)-VLOOKUP(F$5,'Сводная МОДЕЛЬ 1x1'!$A$20:$AC$39,23,FALSE)*'Сводная МОДЕЛЬ 1x1'!$O$8)/VLOOKUP(F$5,'Сводная МОДЕЛЬ 1x1'!$A$20:$AC$39,15,FALSE),"-"),"-")</f>
        <v>168.85873015873017</v>
      </c>
      <c r="G25" s="625">
        <f>IF(F25&lt;&gt;"-",F25+VLOOKUP($F$5,'Сводная МОДЕЛЬ 1x1'!$A$20:$AC$39,7,FALSE),"-")</f>
        <v>441.85873015873017</v>
      </c>
      <c r="H25" s="624" t="str">
        <f>IF($A25&gt;=VLOOKUP(H$5,'Сводная МОДЕЛЬ 1x1'!$A$20:$AC$39,24,FALSE),IF(AND(VLOOKUP(H$5,'Сводная МОДЕЛЬ 1x1'!$A$20:$AC$39,24,FALSE)&gt;0,'Сводная МОДЕЛЬ 1x1'!$O$4&gt;0),($A25-VLOOKUP(H$5,'Сводная МОДЕЛЬ 1x1'!$A$20:$AC$39,16,FALSE)-VLOOKUP(H$5,'Сводная МОДЕЛЬ 1x1'!$A$20:$AC$39,23,FALSE)*'Сводная МОДЕЛЬ 1x1'!$O$8)/VLOOKUP(H$5,'Сводная МОДЕЛЬ 1x1'!$A$20:$AC$39,15,FALSE),"-"),"-")</f>
        <v>-</v>
      </c>
      <c r="I25" s="625" t="str">
        <f>IF(H25&lt;&gt;"-",H25+VLOOKUP($H$5,'Сводная МОДЕЛЬ 1x1'!$A$20:$AC$39,7,FALSE),"-")</f>
        <v>-</v>
      </c>
      <c r="J25" s="624" t="str">
        <f>IF($A25&gt;=VLOOKUP(J$5,'Сводная МОДЕЛЬ 1x1'!$A$20:$AC$39,24,FALSE),IF(AND(VLOOKUP(J$5,'Сводная МОДЕЛЬ 1x1'!$A$20:$AC$39,24,FALSE)&gt;0,'Сводная МОДЕЛЬ 1x1'!$O$4&gt;0),($A25-VLOOKUP(J$5,'Сводная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5" s="625" t="str">
        <f>IF(J25&lt;&gt;"-",J25+VLOOKUP($J$5,'Сводная МОДЕЛЬ 1x1'!$A$20:$AC$39,7,FALSE),"-")</f>
        <v>-</v>
      </c>
      <c r="L25" s="624" t="str">
        <f>IF($A25&gt;=VLOOKUP(L$5,'Сводная МОДЕЛЬ 1x1'!$A$20:$AC$39,24,FALSE),IF(AND(VLOOKUP(L$5,'Сводная МОДЕЛЬ 1x1'!$A$20:$AC$39,24,FALSE)&gt;0,'Сводная МОДЕЛЬ 1x1'!$O$4&gt;0),($A25-VLOOKUP(L$5,'Сводная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5" s="625" t="str">
        <f>IF(L25&lt;&gt;"-",L25+VLOOKUP($L$5,'Сводная МОДЕЛЬ 1x1'!$A$20:$AC$39,7,FALSE),"-")</f>
        <v>-</v>
      </c>
    </row>
    <row r="26" spans="1:13">
      <c r="A26" s="623">
        <f>'Сводная МОДЕЛЬ 1x1'!$O$10*0.9</f>
        <v>729</v>
      </c>
      <c r="B26" s="624">
        <f>IF($A26&gt;=VLOOKUP(B$5,'Сводная МОДЕЛЬ 1x1'!$A$20:$AC$39,24,FALSE),IF(AND(VLOOKUP(B$5,'Сводная МОДЕЛЬ 1x1'!$A$20:$AC$39,24,FALSE)&gt;0,'Сводная МОДЕЛЬ 1x1'!$O$4&gt;0),($A26-VLOOKUP(B$5,'Сводная МОДЕЛЬ 1x1'!$A$20:$AC$39,16,FALSE)-VLOOKUP(B$5,'Сводная МОДЕЛЬ 1x1'!$A$20:$AC$39,23,FALSE)*'Сводная МОДЕЛЬ 1x1'!$O$8)/VLOOKUP(B$5,'Сводная МОДЕЛЬ 1x1'!$A$20:$AC$39,15,FALSE),"-"),"-")</f>
        <v>1101.6079365079365</v>
      </c>
      <c r="C26" s="625">
        <f>IF(B26&lt;&gt;"-",B26+VLOOKUP($B$5,'Сводная МОДЕЛЬ 1x1'!$A$20:$AC$39,7,FALSE),"-")</f>
        <v>1256.6079365079365</v>
      </c>
      <c r="D26" s="624">
        <f>IF($A26&gt;=VLOOKUP(D$5,'Сводная МОДЕЛЬ 1x1'!$A$20:$AC$39,24,FALSE),IF(AND(VLOOKUP(D$5,'Сводная МОДЕЛЬ 1x1'!$A$20:$AC$39,24,FALSE)&gt;0,'Сводная МОДЕЛЬ 1x1'!$O$4&gt;0),($A26-VLOOKUP(D$5,'Сводная МОДЕЛЬ 1x1'!$A$20:$AC$39,16,FALSE)-VLOOKUP(D$5,'Сводная МОДЕЛЬ 1x1'!$A$20:$AC$39,23,FALSE)*'Сводная МОДЕЛЬ 1x1'!$O$8)/VLOOKUP(D$5,'Сводная МОДЕЛЬ 1x1'!$A$20:$AC$39,15,FALSE),"-"),"-")</f>
        <v>551.84789915966383</v>
      </c>
      <c r="E26" s="625">
        <f>IF(D26&lt;&gt;"-",D26+VLOOKUP($D$5,'Сводная МОДЕЛЬ 1x1'!$A$20:$AC$39,7,FALSE),"-")</f>
        <v>761.84789915966383</v>
      </c>
      <c r="F26" s="624">
        <f>IF($A26&gt;=VLOOKUP(F$5,'Сводная МОДЕЛЬ 1x1'!$A$20:$AC$39,24,FALSE),IF(AND(VLOOKUP(F$5,'Сводная МОДЕЛЬ 1x1'!$A$20:$AC$39,24,FALSE)&gt;0,'Сводная МОДЕЛЬ 1x1'!$O$4&gt;0),($A26-VLOOKUP(F$5,'Сводная МОДЕЛЬ 1x1'!$A$20:$AC$39,16,FALSE)-VLOOKUP(F$5,'Сводная МОДЕЛЬ 1x1'!$A$20:$AC$39,23,FALSE)*'Сводная МОДЕЛЬ 1x1'!$O$8)/VLOOKUP(F$5,'Сводная МОДЕЛЬ 1x1'!$A$20:$AC$39,15,FALSE),"-"),"-")</f>
        <v>181.715873015873</v>
      </c>
      <c r="G26" s="625">
        <f>IF(F26&lt;&gt;"-",F26+VLOOKUP($F$5,'Сводная МОДЕЛЬ 1x1'!$A$20:$AC$39,7,FALSE),"-")</f>
        <v>454.715873015873</v>
      </c>
      <c r="H26" s="624">
        <f>IF($A26&gt;=VLOOKUP(H$5,'Сводная МОДЕЛЬ 1x1'!$A$20:$AC$39,24,FALSE),IF(AND(VLOOKUP(H$5,'Сводная МОДЕЛЬ 1x1'!$A$20:$AC$39,24,FALSE)&gt;0,'Сводная МОДЕЛЬ 1x1'!$O$4&gt;0),($A26-VLOOKUP(H$5,'Сводная МОДЕЛЬ 1x1'!$A$20:$AC$39,16,FALSE)-VLOOKUP(H$5,'Сводная МОДЕЛЬ 1x1'!$A$20:$AC$39,23,FALSE)*'Сводная МОДЕЛЬ 1x1'!$O$8)/VLOOKUP(H$5,'Сводная МОДЕЛЬ 1x1'!$A$20:$AC$39,15,FALSE),"-"),"-")</f>
        <v>31.580519480519481</v>
      </c>
      <c r="I26" s="625">
        <f>IF(H26&lt;&gt;"-",H26+VLOOKUP($H$5,'Сводная МОДЕЛЬ 1x1'!$A$20:$AC$39,7,FALSE),"-")</f>
        <v>375.58051948051946</v>
      </c>
      <c r="J26" s="624" t="str">
        <f>IF($A26&gt;=VLOOKUP(J$5,'Сводная МОДЕЛЬ 1x1'!$A$20:$AC$39,24,FALSE),IF(AND(VLOOKUP(J$5,'Сводная МОДЕЛЬ 1x1'!$A$20:$AC$39,24,FALSE)&gt;0,'Сводная МОДЕЛЬ 1x1'!$O$4&gt;0),($A26-VLOOKUP(J$5,'Сводная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6" s="625" t="str">
        <f>IF(J26&lt;&gt;"-",J26+VLOOKUP($J$5,'Сводная МОДЕЛЬ 1x1'!$A$20:$AC$39,7,FALSE),"-")</f>
        <v>-</v>
      </c>
      <c r="L26" s="624" t="str">
        <f>IF($A26&gt;=VLOOKUP(L$5,'Сводная МОДЕЛЬ 1x1'!$A$20:$AC$39,24,FALSE),IF(AND(VLOOKUP(L$5,'Сводная МОДЕЛЬ 1x1'!$A$20:$AC$39,24,FALSE)&gt;0,'Сводная МОДЕЛЬ 1x1'!$O$4&gt;0),($A26-VLOOKUP(L$5,'Сводная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6" s="625" t="str">
        <f>IF(L26&lt;&gt;"-",L26+VLOOKUP($L$5,'Сводная МОДЕЛЬ 1x1'!$A$20:$AC$39,7,FALSE),"-")</f>
        <v>-</v>
      </c>
    </row>
    <row r="27" spans="1:13">
      <c r="A27" s="623">
        <f>'Сводная МОДЕЛЬ 1x1'!$O$10*0.95</f>
        <v>769.5</v>
      </c>
      <c r="B27" s="624">
        <f>IF($A27&gt;=VLOOKUP(B$5,'Сводная МОДЕЛЬ 1x1'!$A$20:$AC$39,24,FALSE),IF(AND(VLOOKUP(B$5,'Сводная МОДЕЛЬ 1x1'!$A$20:$AC$39,24,FALSE)&gt;0,'Сводная МОДЕЛЬ 1x1'!$O$4&gt;0),($A27-VLOOKUP(B$5,'Сводная МОДЕЛЬ 1x1'!$A$20:$AC$39,16,FALSE)-VLOOKUP(B$5,'Сводная МОДЕЛЬ 1x1'!$A$20:$AC$39,23,FALSE)*'Сводная МОДЕЛЬ 1x1'!$O$8)/VLOOKUP(B$5,'Сводная МОДЕЛЬ 1x1'!$A$20:$AC$39,15,FALSE),"-"),"-")</f>
        <v>1165.8936507936507</v>
      </c>
      <c r="C27" s="625">
        <f>IF(B27&lt;&gt;"-",B27+VLOOKUP($B$5,'Сводная МОДЕЛЬ 1x1'!$A$20:$AC$39,7,FALSE),"-")</f>
        <v>1320.8936507936507</v>
      </c>
      <c r="D27" s="624">
        <f>IF($A27&gt;=VLOOKUP(D$5,'Сводная МОДЕЛЬ 1x1'!$A$20:$AC$39,24,FALSE),IF(AND(VLOOKUP(D$5,'Сводная МОДЕЛЬ 1x1'!$A$20:$AC$39,24,FALSE)&gt;0,'Сводная МОДЕЛЬ 1x1'!$O$4&gt;0),($A27-VLOOKUP(D$5,'Сводная МОДЕЛЬ 1x1'!$A$20:$AC$39,16,FALSE)-VLOOKUP(D$5,'Сводная МОДЕЛЬ 1x1'!$A$20:$AC$39,23,FALSE)*'Сводная МОДЕЛЬ 1x1'!$O$8)/VLOOKUP(D$5,'Сводная МОДЕЛЬ 1x1'!$A$20:$AC$39,15,FALSE),"-"),"-")</f>
        <v>585.88151260504196</v>
      </c>
      <c r="E27" s="625">
        <f>IF(D27&lt;&gt;"-",D27+VLOOKUP($D$5,'Сводная МОДЕЛЬ 1x1'!$A$20:$AC$39,7,FALSE),"-")</f>
        <v>795.88151260504196</v>
      </c>
      <c r="F27" s="624">
        <f>IF($A27&gt;=VLOOKUP(F$5,'Сводная МОДЕЛЬ 1x1'!$A$20:$AC$39,24,FALSE),IF(AND(VLOOKUP(F$5,'Сводная МОДЕЛЬ 1x1'!$A$20:$AC$39,24,FALSE)&gt;0,'Сводная МОДЕЛЬ 1x1'!$O$4&gt;0),($A27-VLOOKUP(F$5,'Сводная МОДЕЛЬ 1x1'!$A$20:$AC$39,16,FALSE)-VLOOKUP(F$5,'Сводная МОДЕЛЬ 1x1'!$A$20:$AC$39,23,FALSE)*'Сводная МОДЕЛЬ 1x1'!$O$8)/VLOOKUP(F$5,'Сводная МОДЕЛЬ 1x1'!$A$20:$AC$39,15,FALSE),"-"),"-")</f>
        <v>194.57301587301586</v>
      </c>
      <c r="G27" s="625">
        <f>IF(F27&lt;&gt;"-",F27+VLOOKUP($F$5,'Сводная МОДЕЛЬ 1x1'!$A$20:$AC$39,7,FALSE),"-")</f>
        <v>467.57301587301583</v>
      </c>
      <c r="H27" s="624">
        <f>IF($A27&gt;=VLOOKUP(H$5,'Сводная МОДЕЛЬ 1x1'!$A$20:$AC$39,24,FALSE),IF(AND(VLOOKUP(H$5,'Сводная МОДЕЛЬ 1x1'!$A$20:$AC$39,24,FALSE)&gt;0,'Сводная МОДЕЛЬ 1x1'!$O$4&gt;0),($A27-VLOOKUP(H$5,'Сводная МОДЕЛЬ 1x1'!$A$20:$AC$39,16,FALSE)-VLOOKUP(H$5,'Сводная МОДЕЛЬ 1x1'!$A$20:$AC$39,23,FALSE)*'Сводная МОДЕЛЬ 1x1'!$O$8)/VLOOKUP(H$5,'Сводная МОДЕЛЬ 1x1'!$A$20:$AC$39,15,FALSE),"-"),"-")</f>
        <v>35.626473526473525</v>
      </c>
      <c r="I27" s="625">
        <f>IF(H27&lt;&gt;"-",H27+VLOOKUP($H$5,'Сводная МОДЕЛЬ 1x1'!$A$20:$AC$39,7,FALSE),"-")</f>
        <v>379.62647352647355</v>
      </c>
      <c r="J27" s="624" t="str">
        <f>IF($A27&gt;=VLOOKUP(J$5,'Сводная МОДЕЛЬ 1x1'!$A$20:$AC$39,24,FALSE),IF(AND(VLOOKUP(J$5,'Сводная МОДЕЛЬ 1x1'!$A$20:$AC$39,24,FALSE)&gt;0,'Сводная МОДЕЛЬ 1x1'!$O$4&gt;0),($A27-VLOOKUP(J$5,'Сводная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7" s="625" t="str">
        <f>IF(J27&lt;&gt;"-",J27+VLOOKUP($J$5,'Сводная МОДЕЛЬ 1x1'!$A$20:$AC$39,7,FALSE),"-")</f>
        <v>-</v>
      </c>
      <c r="L27" s="624" t="str">
        <f>IF($A27&gt;=VLOOKUP(L$5,'Сводная МОДЕЛЬ 1x1'!$A$20:$AC$39,24,FALSE),IF(AND(VLOOKUP(L$5,'Сводная МОДЕЛЬ 1x1'!$A$20:$AC$39,24,FALSE)&gt;0,'Сводная МОДЕЛЬ 1x1'!$O$4&gt;0),($A27-VLOOKUP(L$5,'Сводная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7" s="625" t="str">
        <f>IF(L27&lt;&gt;"-",L27+VLOOKUP($L$5,'Сводная МОДЕЛЬ 1x1'!$A$20:$AC$39,7,FALSE),"-")</f>
        <v>-</v>
      </c>
    </row>
    <row r="28" spans="1:13" ht="13.5" thickBot="1">
      <c r="A28" s="626">
        <f>'Сводная МОДЕЛЬ 1x1'!$O$10</f>
        <v>810</v>
      </c>
      <c r="B28" s="627">
        <f>IF($A28&gt;=VLOOKUP(B$5,'Сводная МОДЕЛЬ 1x1'!$A$20:$AC$39,24,FALSE),IF(AND(VLOOKUP(B$5,'Сводная МОДЕЛЬ 1x1'!$A$20:$AC$39,24,FALSE)&gt;0,'Сводная МОДЕЛЬ 1x1'!$O$4&gt;0),($A28-VLOOKUP(B$5,'Сводная МОДЕЛЬ 1x1'!$A$20:$AC$39,16,FALSE)-VLOOKUP(B$5,'Сводная МОДЕЛЬ 1x1'!$A$20:$AC$39,23,FALSE)*'Сводная МОДЕЛЬ 1x1'!$O$8)/VLOOKUP(B$5,'Сводная МОДЕЛЬ 1x1'!$A$20:$AC$39,15,FALSE),"-"),"-")</f>
        <v>1230.1793650793652</v>
      </c>
      <c r="C28" s="628">
        <f>IF(B28&lt;&gt;"-",B28+VLOOKUP($B$5,'Сводная МОДЕЛЬ 1x1'!$A$20:$AC$39,7,FALSE),"-")</f>
        <v>1385.1793650793652</v>
      </c>
      <c r="D28" s="627">
        <f>IF($A28&gt;=VLOOKUP(D$5,'Сводная МОДЕЛЬ 1x1'!$A$20:$AC$39,24,FALSE),IF(AND(VLOOKUP(D$5,'Сводная МОДЕЛЬ 1x1'!$A$20:$AC$39,24,FALSE)&gt;0,'Сводная МОДЕЛЬ 1x1'!$O$4&gt;0),($A28-VLOOKUP(D$5,'Сводная МОДЕЛЬ 1x1'!$A$20:$AC$39,16,FALSE)-VLOOKUP(D$5,'Сводная МОДЕЛЬ 1x1'!$A$20:$AC$39,23,FALSE)*'Сводная МОДЕЛЬ 1x1'!$O$8)/VLOOKUP(D$5,'Сводная МОДЕЛЬ 1x1'!$A$20:$AC$39,15,FALSE),"-"),"-")</f>
        <v>619.91512605042021</v>
      </c>
      <c r="E28" s="628">
        <f>IF(D28&lt;&gt;"-",D28+VLOOKUP($D$5,'Сводная МОДЕЛЬ 1x1'!$A$20:$AC$39,7,FALSE),"-")</f>
        <v>829.91512605042021</v>
      </c>
      <c r="F28" s="627">
        <f>IF($A28&gt;=VLOOKUP(F$5,'Сводная МОДЕЛЬ 1x1'!$A$20:$AC$39,24,FALSE),IF(AND(VLOOKUP(F$5,'Сводная МОДЕЛЬ 1x1'!$A$20:$AC$39,24,FALSE)&gt;0,'Сводная МОДЕЛЬ 1x1'!$O$4&gt;0),($A28-VLOOKUP(F$5,'Сводная МОДЕЛЬ 1x1'!$A$20:$AC$39,16,FALSE)-VLOOKUP(F$5,'Сводная МОДЕЛЬ 1x1'!$A$20:$AC$39,23,FALSE)*'Сводная МОДЕЛЬ 1x1'!$O$8)/VLOOKUP(F$5,'Сводная МОДЕЛЬ 1x1'!$A$20:$AC$39,15,FALSE),"-"),"-")</f>
        <v>207.43015873015872</v>
      </c>
      <c r="G28" s="628">
        <f>IF(F28&lt;&gt;"-",F28+VLOOKUP($F$5,'Сводная МОДЕЛЬ 1x1'!$A$20:$AC$39,7,FALSE),"-")</f>
        <v>480.43015873015872</v>
      </c>
      <c r="H28" s="627">
        <f>IF($A28&gt;=VLOOKUP(H$5,'Сводная МОДЕЛЬ 1x1'!$A$20:$AC$39,24,FALSE),IF(AND(VLOOKUP(H$5,'Сводная МОДЕЛЬ 1x1'!$A$20:$AC$39,24,FALSE)&gt;0,'Сводная МОДЕЛЬ 1x1'!$O$4&gt;0),($A28-VLOOKUP(H$5,'Сводная МОДЕЛЬ 1x1'!$A$20:$AC$39,16,FALSE)-VLOOKUP(H$5,'Сводная МОДЕЛЬ 1x1'!$A$20:$AC$39,23,FALSE)*'Сводная МОДЕЛЬ 1x1'!$O$8)/VLOOKUP(H$5,'Сводная МОДЕЛЬ 1x1'!$A$20:$AC$39,15,FALSE),"-"),"-")</f>
        <v>39.672427572427573</v>
      </c>
      <c r="I28" s="628">
        <f>IF(H28&lt;&gt;"-",H28+VLOOKUP($H$5,'Сводная МОДЕЛЬ 1x1'!$A$20:$AC$39,7,FALSE),"-")</f>
        <v>383.67242757242758</v>
      </c>
      <c r="J28" s="627" t="str">
        <f>IF($A28&gt;=VLOOKUP(J$5,'Сводная МОДЕЛЬ 1x1'!$A$20:$AC$39,24,FALSE),IF(AND(VLOOKUP(J$5,'Сводная МОДЕЛЬ 1x1'!$A$20:$AC$39,24,FALSE)&gt;0,'Сводная МОДЕЛЬ 1x1'!$O$4&gt;0),($A28-VLOOKUP(J$5,'Сводная МОДЕЛЬ 1x1'!$A$20:$AC$39,16,FALSE)-VLOOKUP(J$5,'Сводная МОДЕЛЬ 1x1'!$A$20:$AC$39,23,FALSE)*'Сводная МОДЕЛЬ 1x1'!$O$8)/VLOOKUP(J$5,'Сводная МОДЕЛЬ 1x1'!$A$20:$AC$39,15,FALSE),"-"),"-")</f>
        <v>-</v>
      </c>
      <c r="K28" s="628" t="str">
        <f>IF(J28&lt;&gt;"-",J28+VLOOKUP($J$5,'Сводная МОДЕЛЬ 1x1'!$A$20:$AC$39,7,FALSE),"-")</f>
        <v>-</v>
      </c>
      <c r="L28" s="627" t="str">
        <f>IF($A28&gt;=VLOOKUP(L$5,'Сводная МОДЕЛЬ 1x1'!$A$20:$AC$39,24,FALSE),IF(AND(VLOOKUP(L$5,'Сводная МОДЕЛЬ 1x1'!$A$20:$AC$39,24,FALSE)&gt;0,'Сводная МОДЕЛЬ 1x1'!$O$4&gt;0),($A28-VLOOKUP(L$5,'Сводная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28" s="628" t="str">
        <f>IF(L28&lt;&gt;"-",L28+VLOOKUP($L$5,'Сводная МОДЕЛЬ 1x1'!$A$20:$AC$39,7,FALSE),"-")</f>
        <v>-</v>
      </c>
    </row>
    <row r="29" spans="1:13" ht="9" customHeight="1"/>
    <row r="30" spans="1:13">
      <c r="A30" s="578" t="s">
        <v>1981</v>
      </c>
    </row>
    <row r="31" spans="1:13">
      <c r="A31" s="578" t="s">
        <v>1982</v>
      </c>
    </row>
    <row r="32" spans="1:13">
      <c r="A32" s="578" t="s">
        <v>1983</v>
      </c>
    </row>
    <row r="33" spans="1:1">
      <c r="A33" s="578" t="s">
        <v>1984</v>
      </c>
    </row>
  </sheetData>
  <sheetProtection sheet="1" objects="1" scenarios="1"/>
  <mergeCells count="25">
    <mergeCell ref="M7:M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7"/>
  <dimension ref="R2:AK212"/>
  <sheetViews>
    <sheetView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7" customWidth="1"/>
    <col min="22" max="22" width="14.42578125" customWidth="1"/>
    <col min="23" max="23" width="15.710937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7109375" customWidth="1"/>
    <col min="30" max="36" width="14.42578125" customWidth="1"/>
    <col min="37" max="39" width="11.140625" customWidth="1"/>
    <col min="40" max="40" width="11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37">
      <c r="R2" s="642" t="s">
        <v>289</v>
      </c>
      <c r="S2" s="642" t="s">
        <v>229</v>
      </c>
      <c r="T2" s="642" t="s">
        <v>2023</v>
      </c>
      <c r="U2" s="645" t="s">
        <v>2022</v>
      </c>
      <c r="W2" s="642" t="s">
        <v>289</v>
      </c>
      <c r="X2" s="642" t="s">
        <v>229</v>
      </c>
      <c r="Y2" s="642" t="s">
        <v>2023</v>
      </c>
      <c r="Z2" s="645" t="s">
        <v>2022</v>
      </c>
      <c r="AB2" s="642" t="s">
        <v>2046</v>
      </c>
      <c r="AC2" s="638"/>
      <c r="AD2" s="642" t="s">
        <v>224</v>
      </c>
      <c r="AE2" s="638"/>
      <c r="AF2" s="638"/>
      <c r="AG2" s="638"/>
      <c r="AH2" s="638"/>
      <c r="AI2" s="638"/>
      <c r="AJ2" s="638"/>
      <c r="AK2" s="639"/>
    </row>
    <row r="3" spans="18:37">
      <c r="R3" s="637" t="s">
        <v>2026</v>
      </c>
      <c r="S3" s="643" t="s">
        <v>2027</v>
      </c>
      <c r="T3" s="637" t="s">
        <v>2021</v>
      </c>
      <c r="U3" s="646">
        <v>128.28</v>
      </c>
      <c r="W3" s="637" t="s">
        <v>2026</v>
      </c>
      <c r="X3" s="643" t="s">
        <v>2027</v>
      </c>
      <c r="Y3" s="637" t="s">
        <v>2043</v>
      </c>
      <c r="Z3" s="651">
        <v>0.15837037037037036</v>
      </c>
      <c r="AB3" s="642" t="s">
        <v>289</v>
      </c>
      <c r="AC3" s="642" t="s">
        <v>229</v>
      </c>
      <c r="AD3" s="637">
        <v>1</v>
      </c>
      <c r="AE3" s="655">
        <v>2</v>
      </c>
      <c r="AF3" s="655">
        <v>3</v>
      </c>
      <c r="AG3" s="655">
        <v>4</v>
      </c>
      <c r="AH3" s="655">
        <v>5</v>
      </c>
      <c r="AI3" s="655">
        <v>6</v>
      </c>
      <c r="AJ3" s="655">
        <v>7</v>
      </c>
      <c r="AK3" s="645" t="s">
        <v>240</v>
      </c>
    </row>
    <row r="4" spans="18:37">
      <c r="R4" s="640"/>
      <c r="S4" s="640"/>
      <c r="T4" s="649" t="s">
        <v>2024</v>
      </c>
      <c r="U4" s="647">
        <v>65.66</v>
      </c>
      <c r="W4" s="640"/>
      <c r="X4" s="640"/>
      <c r="Y4" s="649" t="s">
        <v>2044</v>
      </c>
      <c r="Z4" s="652">
        <v>7.7308641975308651E-2</v>
      </c>
      <c r="AB4" s="637" t="s">
        <v>2026</v>
      </c>
      <c r="AC4" s="643" t="s">
        <v>2027</v>
      </c>
      <c r="AD4" s="656">
        <v>19</v>
      </c>
      <c r="AE4" s="657">
        <v>4</v>
      </c>
      <c r="AF4" s="657">
        <v>3</v>
      </c>
      <c r="AG4" s="657">
        <v>2</v>
      </c>
      <c r="AH4" s="657">
        <v>1</v>
      </c>
      <c r="AI4" s="657">
        <v>1</v>
      </c>
      <c r="AJ4" s="657"/>
      <c r="AK4" s="646">
        <v>30</v>
      </c>
    </row>
    <row r="5" spans="18:37">
      <c r="R5" s="640"/>
      <c r="S5" s="640"/>
      <c r="T5" s="649" t="s">
        <v>2025</v>
      </c>
      <c r="U5" s="647">
        <v>62.620000000000005</v>
      </c>
      <c r="W5" s="640"/>
      <c r="X5" s="640"/>
      <c r="Y5" s="649" t="s">
        <v>2045</v>
      </c>
      <c r="Z5" s="652">
        <v>8.1061728395061705E-2</v>
      </c>
      <c r="AB5" s="640"/>
      <c r="AC5" s="644" t="s">
        <v>2028</v>
      </c>
      <c r="AD5" s="658">
        <v>14</v>
      </c>
      <c r="AE5" s="580">
        <v>10</v>
      </c>
      <c r="AF5" s="580">
        <v>2</v>
      </c>
      <c r="AG5" s="580"/>
      <c r="AH5" s="580"/>
      <c r="AI5" s="580">
        <v>1</v>
      </c>
      <c r="AJ5" s="580">
        <v>1</v>
      </c>
      <c r="AK5" s="647">
        <v>28</v>
      </c>
    </row>
    <row r="6" spans="18:37">
      <c r="R6" s="640"/>
      <c r="S6" s="643" t="s">
        <v>2028</v>
      </c>
      <c r="T6" s="637" t="s">
        <v>2021</v>
      </c>
      <c r="U6" s="646">
        <v>222.58</v>
      </c>
      <c r="W6" s="640"/>
      <c r="X6" s="643" t="s">
        <v>2028</v>
      </c>
      <c r="Y6" s="637" t="s">
        <v>2043</v>
      </c>
      <c r="Z6" s="651">
        <v>0.27479012345678999</v>
      </c>
      <c r="AB6" s="640"/>
      <c r="AC6" s="644" t="s">
        <v>2029</v>
      </c>
      <c r="AD6" s="658">
        <v>13</v>
      </c>
      <c r="AE6" s="580">
        <v>2</v>
      </c>
      <c r="AF6" s="580"/>
      <c r="AG6" s="580"/>
      <c r="AH6" s="580">
        <v>1</v>
      </c>
      <c r="AI6" s="580"/>
      <c r="AJ6" s="580"/>
      <c r="AK6" s="647">
        <v>16</v>
      </c>
    </row>
    <row r="7" spans="18:37">
      <c r="R7" s="640"/>
      <c r="S7" s="640"/>
      <c r="T7" s="649" t="s">
        <v>2024</v>
      </c>
      <c r="U7" s="647">
        <v>185.37999999999997</v>
      </c>
      <c r="W7" s="640"/>
      <c r="X7" s="640"/>
      <c r="Y7" s="649" t="s">
        <v>2044</v>
      </c>
      <c r="Z7" s="652">
        <v>4.5925925925925933E-2</v>
      </c>
      <c r="AB7" s="640"/>
      <c r="AC7" s="644" t="s">
        <v>2030</v>
      </c>
      <c r="AD7" s="658">
        <v>6</v>
      </c>
      <c r="AE7" s="580">
        <v>4</v>
      </c>
      <c r="AF7" s="580"/>
      <c r="AG7" s="580"/>
      <c r="AH7" s="580">
        <v>1</v>
      </c>
      <c r="AI7" s="580"/>
      <c r="AJ7" s="580"/>
      <c r="AK7" s="647">
        <v>11</v>
      </c>
    </row>
    <row r="8" spans="18:37">
      <c r="R8" s="640"/>
      <c r="S8" s="640"/>
      <c r="T8" s="649" t="s">
        <v>2025</v>
      </c>
      <c r="U8" s="647">
        <v>37.199999999999996</v>
      </c>
      <c r="W8" s="640"/>
      <c r="X8" s="640"/>
      <c r="Y8" s="649" t="s">
        <v>2045</v>
      </c>
      <c r="Z8" s="652">
        <v>0.22886419753086421</v>
      </c>
      <c r="AB8" s="640"/>
      <c r="AC8" s="644" t="s">
        <v>290</v>
      </c>
      <c r="AD8" s="658">
        <v>15</v>
      </c>
      <c r="AE8" s="580">
        <v>4</v>
      </c>
      <c r="AF8" s="580">
        <v>3</v>
      </c>
      <c r="AG8" s="580">
        <v>1</v>
      </c>
      <c r="AH8" s="580">
        <v>1</v>
      </c>
      <c r="AI8" s="580"/>
      <c r="AJ8" s="580"/>
      <c r="AK8" s="647">
        <v>24</v>
      </c>
    </row>
    <row r="9" spans="18:37">
      <c r="R9" s="640"/>
      <c r="S9" s="643" t="s">
        <v>2029</v>
      </c>
      <c r="T9" s="637" t="s">
        <v>2021</v>
      </c>
      <c r="U9" s="646">
        <v>43.059999999999988</v>
      </c>
      <c r="W9" s="640"/>
      <c r="X9" s="643" t="s">
        <v>2029</v>
      </c>
      <c r="Y9" s="637" t="s">
        <v>2043</v>
      </c>
      <c r="Z9" s="651">
        <v>5.3160493827160503E-2</v>
      </c>
      <c r="AB9" s="640"/>
      <c r="AC9" s="644" t="s">
        <v>2031</v>
      </c>
      <c r="AD9" s="658">
        <v>14</v>
      </c>
      <c r="AE9" s="580">
        <v>3</v>
      </c>
      <c r="AF9" s="580">
        <v>3</v>
      </c>
      <c r="AG9" s="580"/>
      <c r="AH9" s="580">
        <v>4</v>
      </c>
      <c r="AI9" s="580"/>
      <c r="AJ9" s="580"/>
      <c r="AK9" s="647">
        <v>24</v>
      </c>
    </row>
    <row r="10" spans="18:37">
      <c r="R10" s="640"/>
      <c r="S10" s="640"/>
      <c r="T10" s="649" t="s">
        <v>2024</v>
      </c>
      <c r="U10" s="647">
        <v>11.840000000000002</v>
      </c>
      <c r="W10" s="640"/>
      <c r="X10" s="640"/>
      <c r="Y10" s="649" t="s">
        <v>2044</v>
      </c>
      <c r="Z10" s="652">
        <v>3.8543209876543215E-2</v>
      </c>
      <c r="AB10" s="640"/>
      <c r="AC10" s="644" t="s">
        <v>2032</v>
      </c>
      <c r="AD10" s="658">
        <v>16</v>
      </c>
      <c r="AE10" s="580">
        <v>5</v>
      </c>
      <c r="AF10" s="580"/>
      <c r="AG10" s="580">
        <v>1</v>
      </c>
      <c r="AH10" s="580"/>
      <c r="AI10" s="580"/>
      <c r="AJ10" s="580">
        <v>2</v>
      </c>
      <c r="AK10" s="647">
        <v>24</v>
      </c>
    </row>
    <row r="11" spans="18:37">
      <c r="R11" s="640"/>
      <c r="S11" s="640"/>
      <c r="T11" s="649" t="s">
        <v>2025</v>
      </c>
      <c r="U11" s="647">
        <v>31.220000000000006</v>
      </c>
      <c r="W11" s="640"/>
      <c r="X11" s="640"/>
      <c r="Y11" s="649" t="s">
        <v>2045</v>
      </c>
      <c r="Z11" s="652">
        <v>1.4617283950617286E-2</v>
      </c>
      <c r="AB11" s="640"/>
      <c r="AC11" s="644" t="s">
        <v>2033</v>
      </c>
      <c r="AD11" s="658">
        <v>24</v>
      </c>
      <c r="AE11" s="580">
        <v>3</v>
      </c>
      <c r="AF11" s="580">
        <v>4</v>
      </c>
      <c r="AG11" s="580">
        <v>1</v>
      </c>
      <c r="AH11" s="580"/>
      <c r="AI11" s="580">
        <v>1</v>
      </c>
      <c r="AJ11" s="580"/>
      <c r="AK11" s="647">
        <v>33</v>
      </c>
    </row>
    <row r="12" spans="18:37">
      <c r="R12" s="640"/>
      <c r="S12" s="643" t="s">
        <v>2030</v>
      </c>
      <c r="T12" s="637" t="s">
        <v>2021</v>
      </c>
      <c r="U12" s="646">
        <v>38.619999999999997</v>
      </c>
      <c r="W12" s="640"/>
      <c r="X12" s="643" t="s">
        <v>2030</v>
      </c>
      <c r="Y12" s="637" t="s">
        <v>2043</v>
      </c>
      <c r="Z12" s="651">
        <v>4.767901234567902E-2</v>
      </c>
      <c r="AB12" s="640"/>
      <c r="AC12" s="644" t="s">
        <v>2034</v>
      </c>
      <c r="AD12" s="658">
        <v>36</v>
      </c>
      <c r="AE12" s="580">
        <v>9</v>
      </c>
      <c r="AF12" s="580">
        <v>2</v>
      </c>
      <c r="AG12" s="580">
        <v>1</v>
      </c>
      <c r="AH12" s="580">
        <v>3</v>
      </c>
      <c r="AI12" s="580">
        <v>1</v>
      </c>
      <c r="AJ12" s="580">
        <v>1</v>
      </c>
      <c r="AK12" s="647">
        <v>53</v>
      </c>
    </row>
    <row r="13" spans="18:37">
      <c r="R13" s="640"/>
      <c r="S13" s="640"/>
      <c r="T13" s="649" t="s">
        <v>2024</v>
      </c>
      <c r="U13" s="647">
        <v>7.39</v>
      </c>
      <c r="W13" s="640"/>
      <c r="X13" s="640"/>
      <c r="Y13" s="649" t="s">
        <v>2044</v>
      </c>
      <c r="Z13" s="652">
        <v>3.8555555555555551E-2</v>
      </c>
      <c r="AB13" s="640"/>
      <c r="AC13" s="644" t="s">
        <v>2035</v>
      </c>
      <c r="AD13" s="658">
        <v>26</v>
      </c>
      <c r="AE13" s="580">
        <v>9</v>
      </c>
      <c r="AF13" s="580">
        <v>3</v>
      </c>
      <c r="AG13" s="580">
        <v>2</v>
      </c>
      <c r="AH13" s="580">
        <v>2</v>
      </c>
      <c r="AI13" s="580">
        <v>1</v>
      </c>
      <c r="AJ13" s="580"/>
      <c r="AK13" s="647">
        <v>43</v>
      </c>
    </row>
    <row r="14" spans="18:37">
      <c r="R14" s="640"/>
      <c r="S14" s="640"/>
      <c r="T14" s="649" t="s">
        <v>2025</v>
      </c>
      <c r="U14" s="647">
        <v>31.229999999999997</v>
      </c>
      <c r="W14" s="640"/>
      <c r="X14" s="640"/>
      <c r="Y14" s="649" t="s">
        <v>2045</v>
      </c>
      <c r="Z14" s="652">
        <v>9.1234567901234565E-3</v>
      </c>
      <c r="AB14" s="640"/>
      <c r="AC14" s="644" t="s">
        <v>2036</v>
      </c>
      <c r="AD14" s="658">
        <v>12</v>
      </c>
      <c r="AE14" s="580">
        <v>5</v>
      </c>
      <c r="AF14" s="580">
        <v>1</v>
      </c>
      <c r="AG14" s="580"/>
      <c r="AH14" s="580"/>
      <c r="AI14" s="580"/>
      <c r="AJ14" s="580"/>
      <c r="AK14" s="647">
        <v>18</v>
      </c>
    </row>
    <row r="15" spans="18:37">
      <c r="R15" s="640"/>
      <c r="S15" s="643" t="s">
        <v>290</v>
      </c>
      <c r="T15" s="637" t="s">
        <v>2021</v>
      </c>
      <c r="U15" s="646">
        <v>74.05</v>
      </c>
      <c r="W15" s="640"/>
      <c r="X15" s="643" t="s">
        <v>290</v>
      </c>
      <c r="Y15" s="637" t="s">
        <v>2043</v>
      </c>
      <c r="Z15" s="651">
        <v>9.1419753086419711E-2</v>
      </c>
      <c r="AB15" s="640"/>
      <c r="AC15" s="644" t="s">
        <v>2037</v>
      </c>
      <c r="AD15" s="658">
        <v>15</v>
      </c>
      <c r="AE15" s="580">
        <v>1</v>
      </c>
      <c r="AF15" s="580">
        <v>1</v>
      </c>
      <c r="AG15" s="580"/>
      <c r="AH15" s="580"/>
      <c r="AI15" s="580"/>
      <c r="AJ15" s="580">
        <v>1</v>
      </c>
      <c r="AK15" s="647">
        <v>18</v>
      </c>
    </row>
    <row r="16" spans="18:37">
      <c r="R16" s="640"/>
      <c r="S16" s="640"/>
      <c r="T16" s="649" t="s">
        <v>2024</v>
      </c>
      <c r="U16" s="647">
        <v>56.04999999999999</v>
      </c>
      <c r="W16" s="640"/>
      <c r="X16" s="640"/>
      <c r="Y16" s="649" t="s">
        <v>2044</v>
      </c>
      <c r="Z16" s="652">
        <v>2.2222222222222223E-2</v>
      </c>
      <c r="AB16" s="637" t="s">
        <v>2038</v>
      </c>
      <c r="AC16" s="643" t="s">
        <v>2027</v>
      </c>
      <c r="AD16" s="656">
        <v>30</v>
      </c>
      <c r="AE16" s="657">
        <v>6</v>
      </c>
      <c r="AF16" s="657">
        <v>4</v>
      </c>
      <c r="AG16" s="657"/>
      <c r="AH16" s="657">
        <v>1</v>
      </c>
      <c r="AI16" s="657">
        <v>1</v>
      </c>
      <c r="AJ16" s="657">
        <v>1</v>
      </c>
      <c r="AK16" s="646">
        <v>43</v>
      </c>
    </row>
    <row r="17" spans="18:37">
      <c r="R17" s="640"/>
      <c r="S17" s="640"/>
      <c r="T17" s="649" t="s">
        <v>2025</v>
      </c>
      <c r="U17" s="647">
        <v>18</v>
      </c>
      <c r="W17" s="640"/>
      <c r="X17" s="640"/>
      <c r="Y17" s="649" t="s">
        <v>2045</v>
      </c>
      <c r="Z17" s="652">
        <v>6.9197530864197512E-2</v>
      </c>
      <c r="AB17" s="640"/>
      <c r="AC17" s="644" t="s">
        <v>2028</v>
      </c>
      <c r="AD17" s="658">
        <v>24</v>
      </c>
      <c r="AE17" s="580">
        <v>10</v>
      </c>
      <c r="AF17" s="580">
        <v>4</v>
      </c>
      <c r="AG17" s="580">
        <v>3</v>
      </c>
      <c r="AH17" s="580"/>
      <c r="AI17" s="580">
        <v>3</v>
      </c>
      <c r="AJ17" s="580"/>
      <c r="AK17" s="647">
        <v>44</v>
      </c>
    </row>
    <row r="18" spans="18:37">
      <c r="R18" s="640"/>
      <c r="S18" s="643" t="s">
        <v>2031</v>
      </c>
      <c r="T18" s="637" t="s">
        <v>2021</v>
      </c>
      <c r="U18" s="646">
        <v>115.33000000000001</v>
      </c>
      <c r="W18" s="640"/>
      <c r="X18" s="643" t="s">
        <v>2031</v>
      </c>
      <c r="Y18" s="637" t="s">
        <v>2043</v>
      </c>
      <c r="Z18" s="651">
        <v>0.14238271604938268</v>
      </c>
      <c r="AB18" s="640"/>
      <c r="AC18" s="644" t="s">
        <v>2029</v>
      </c>
      <c r="AD18" s="658">
        <v>23</v>
      </c>
      <c r="AE18" s="580">
        <v>10</v>
      </c>
      <c r="AF18" s="580">
        <v>2</v>
      </c>
      <c r="AG18" s="580"/>
      <c r="AH18" s="580">
        <v>2</v>
      </c>
      <c r="AI18" s="580"/>
      <c r="AJ18" s="580"/>
      <c r="AK18" s="647">
        <v>37</v>
      </c>
    </row>
    <row r="19" spans="18:37">
      <c r="R19" s="640"/>
      <c r="S19" s="640"/>
      <c r="T19" s="649" t="s">
        <v>2024</v>
      </c>
      <c r="U19" s="647">
        <v>37.58</v>
      </c>
      <c r="W19" s="640"/>
      <c r="X19" s="640"/>
      <c r="Y19" s="649" t="s">
        <v>2044</v>
      </c>
      <c r="Z19" s="652">
        <v>9.5987654320987645E-2</v>
      </c>
      <c r="AB19" s="640"/>
      <c r="AC19" s="644" t="s">
        <v>2030</v>
      </c>
      <c r="AD19" s="658">
        <v>17</v>
      </c>
      <c r="AE19" s="580">
        <v>7</v>
      </c>
      <c r="AF19" s="580">
        <v>2</v>
      </c>
      <c r="AG19" s="580"/>
      <c r="AH19" s="580">
        <v>1</v>
      </c>
      <c r="AI19" s="580">
        <v>1</v>
      </c>
      <c r="AJ19" s="580">
        <v>1</v>
      </c>
      <c r="AK19" s="647">
        <v>29</v>
      </c>
    </row>
    <row r="20" spans="18:37">
      <c r="R20" s="640"/>
      <c r="S20" s="640"/>
      <c r="T20" s="649" t="s">
        <v>2025</v>
      </c>
      <c r="U20" s="647">
        <v>77.749999999999986</v>
      </c>
      <c r="W20" s="640"/>
      <c r="X20" s="640"/>
      <c r="Y20" s="649" t="s">
        <v>2045</v>
      </c>
      <c r="Z20" s="652">
        <v>4.6395061728395068E-2</v>
      </c>
      <c r="AB20" s="640"/>
      <c r="AC20" s="644" t="s">
        <v>290</v>
      </c>
      <c r="AD20" s="658">
        <v>9</v>
      </c>
      <c r="AE20" s="580">
        <v>4</v>
      </c>
      <c r="AF20" s="580">
        <v>3</v>
      </c>
      <c r="AG20" s="580"/>
      <c r="AH20" s="580"/>
      <c r="AI20" s="580"/>
      <c r="AJ20" s="580"/>
      <c r="AK20" s="647">
        <v>16</v>
      </c>
    </row>
    <row r="21" spans="18:37">
      <c r="R21" s="640"/>
      <c r="S21" s="643" t="s">
        <v>2032</v>
      </c>
      <c r="T21" s="637" t="s">
        <v>2021</v>
      </c>
      <c r="U21" s="646">
        <v>292.41000000000003</v>
      </c>
      <c r="W21" s="640"/>
      <c r="X21" s="643" t="s">
        <v>2032</v>
      </c>
      <c r="Y21" s="637" t="s">
        <v>2043</v>
      </c>
      <c r="Z21" s="651">
        <v>0.36099999999999999</v>
      </c>
      <c r="AB21" s="640"/>
      <c r="AC21" s="644" t="s">
        <v>2031</v>
      </c>
      <c r="AD21" s="658">
        <v>12</v>
      </c>
      <c r="AE21" s="580">
        <v>1</v>
      </c>
      <c r="AF21" s="580">
        <v>2</v>
      </c>
      <c r="AG21" s="580">
        <v>2</v>
      </c>
      <c r="AH21" s="580"/>
      <c r="AI21" s="580">
        <v>2</v>
      </c>
      <c r="AJ21" s="580"/>
      <c r="AK21" s="647">
        <v>19</v>
      </c>
    </row>
    <row r="22" spans="18:37">
      <c r="R22" s="640"/>
      <c r="S22" s="640"/>
      <c r="T22" s="649" t="s">
        <v>2024</v>
      </c>
      <c r="U22" s="647">
        <v>142.17999999999995</v>
      </c>
      <c r="W22" s="640"/>
      <c r="X22" s="640"/>
      <c r="Y22" s="649" t="s">
        <v>2044</v>
      </c>
      <c r="Z22" s="652">
        <v>0.18546913580246915</v>
      </c>
      <c r="AB22" s="640"/>
      <c r="AC22" s="644" t="s">
        <v>2032</v>
      </c>
      <c r="AD22" s="658">
        <v>7</v>
      </c>
      <c r="AE22" s="580">
        <v>4</v>
      </c>
      <c r="AF22" s="580">
        <v>2</v>
      </c>
      <c r="AG22" s="580"/>
      <c r="AH22" s="580"/>
      <c r="AI22" s="580"/>
      <c r="AJ22" s="580"/>
      <c r="AK22" s="647">
        <v>13</v>
      </c>
    </row>
    <row r="23" spans="18:37">
      <c r="R23" s="640"/>
      <c r="S23" s="640"/>
      <c r="T23" s="649" t="s">
        <v>2025</v>
      </c>
      <c r="U23" s="647">
        <v>150.22999999999999</v>
      </c>
      <c r="W23" s="640"/>
      <c r="X23" s="640"/>
      <c r="Y23" s="649" t="s">
        <v>2045</v>
      </c>
      <c r="Z23" s="652">
        <v>0.17553086419753092</v>
      </c>
      <c r="AB23" s="640"/>
      <c r="AC23" s="644" t="s">
        <v>2033</v>
      </c>
      <c r="AD23" s="658">
        <v>3</v>
      </c>
      <c r="AE23" s="580">
        <v>2</v>
      </c>
      <c r="AF23" s="580"/>
      <c r="AG23" s="580"/>
      <c r="AH23" s="580"/>
      <c r="AI23" s="580">
        <v>1</v>
      </c>
      <c r="AJ23" s="580"/>
      <c r="AK23" s="647">
        <v>6</v>
      </c>
    </row>
    <row r="24" spans="18:37">
      <c r="R24" s="640"/>
      <c r="S24" s="643" t="s">
        <v>2033</v>
      </c>
      <c r="T24" s="637" t="s">
        <v>2021</v>
      </c>
      <c r="U24" s="646">
        <v>111.33000000000007</v>
      </c>
      <c r="W24" s="640"/>
      <c r="X24" s="643" t="s">
        <v>2033</v>
      </c>
      <c r="Y24" s="637" t="s">
        <v>2043</v>
      </c>
      <c r="Z24" s="651">
        <v>0.13744444444444431</v>
      </c>
      <c r="AB24" s="640"/>
      <c r="AC24" s="644" t="s">
        <v>2034</v>
      </c>
      <c r="AD24" s="658">
        <v>8</v>
      </c>
      <c r="AE24" s="580">
        <v>1</v>
      </c>
      <c r="AF24" s="580">
        <v>2</v>
      </c>
      <c r="AG24" s="580">
        <v>1</v>
      </c>
      <c r="AH24" s="580">
        <v>2</v>
      </c>
      <c r="AI24" s="580"/>
      <c r="AJ24" s="580"/>
      <c r="AK24" s="647">
        <v>14</v>
      </c>
    </row>
    <row r="25" spans="18:37">
      <c r="R25" s="640"/>
      <c r="S25" s="640"/>
      <c r="T25" s="649" t="s">
        <v>2024</v>
      </c>
      <c r="U25" s="647">
        <v>42.339999999999996</v>
      </c>
      <c r="W25" s="640"/>
      <c r="X25" s="640"/>
      <c r="Y25" s="649" t="s">
        <v>2044</v>
      </c>
      <c r="Z25" s="652">
        <v>8.5172839506172784E-2</v>
      </c>
      <c r="AB25" s="640"/>
      <c r="AC25" s="644" t="s">
        <v>2035</v>
      </c>
      <c r="AD25" s="658">
        <v>6</v>
      </c>
      <c r="AE25" s="580">
        <v>2</v>
      </c>
      <c r="AF25" s="580">
        <v>1</v>
      </c>
      <c r="AG25" s="580">
        <v>2</v>
      </c>
      <c r="AH25" s="580"/>
      <c r="AI25" s="580"/>
      <c r="AJ25" s="580">
        <v>1</v>
      </c>
      <c r="AK25" s="647">
        <v>12</v>
      </c>
    </row>
    <row r="26" spans="18:37">
      <c r="R26" s="640"/>
      <c r="S26" s="640"/>
      <c r="T26" s="649" t="s">
        <v>2025</v>
      </c>
      <c r="U26" s="647">
        <v>68.989999999999981</v>
      </c>
      <c r="W26" s="640"/>
      <c r="X26" s="640"/>
      <c r="Y26" s="649" t="s">
        <v>2045</v>
      </c>
      <c r="Z26" s="652">
        <v>5.2271604938271612E-2</v>
      </c>
      <c r="AB26" s="640"/>
      <c r="AC26" s="644" t="s">
        <v>2036</v>
      </c>
      <c r="AD26" s="658">
        <v>12</v>
      </c>
      <c r="AE26" s="580">
        <v>5</v>
      </c>
      <c r="AF26" s="580"/>
      <c r="AG26" s="580"/>
      <c r="AH26" s="580">
        <v>1</v>
      </c>
      <c r="AI26" s="580"/>
      <c r="AJ26" s="580">
        <v>1</v>
      </c>
      <c r="AK26" s="647">
        <v>19</v>
      </c>
    </row>
    <row r="27" spans="18:37">
      <c r="R27" s="640"/>
      <c r="S27" s="643" t="s">
        <v>2034</v>
      </c>
      <c r="T27" s="637" t="s">
        <v>2021</v>
      </c>
      <c r="U27" s="646">
        <v>313.97000000000014</v>
      </c>
      <c r="W27" s="640"/>
      <c r="X27" s="643" t="s">
        <v>2034</v>
      </c>
      <c r="Y27" s="637" t="s">
        <v>2043</v>
      </c>
      <c r="Z27" s="651">
        <v>0.38761728395061718</v>
      </c>
      <c r="AB27" s="640"/>
      <c r="AC27" s="644" t="s">
        <v>2037</v>
      </c>
      <c r="AD27" s="658">
        <v>3</v>
      </c>
      <c r="AE27" s="580">
        <v>4</v>
      </c>
      <c r="AF27" s="580"/>
      <c r="AG27" s="580"/>
      <c r="AH27" s="580"/>
      <c r="AI27" s="580"/>
      <c r="AJ27" s="580"/>
      <c r="AK27" s="647">
        <v>7</v>
      </c>
    </row>
    <row r="28" spans="18:37">
      <c r="R28" s="640"/>
      <c r="S28" s="640"/>
      <c r="T28" s="649" t="s">
        <v>2024</v>
      </c>
      <c r="U28" s="647">
        <v>68.629999999999981</v>
      </c>
      <c r="W28" s="640"/>
      <c r="X28" s="640"/>
      <c r="Y28" s="649" t="s">
        <v>2044</v>
      </c>
      <c r="Z28" s="652">
        <v>0.30288888888888876</v>
      </c>
      <c r="AB28" s="637" t="s">
        <v>2039</v>
      </c>
      <c r="AC28" s="643" t="s">
        <v>2027</v>
      </c>
      <c r="AD28" s="656">
        <v>1</v>
      </c>
      <c r="AE28" s="657">
        <v>1</v>
      </c>
      <c r="AF28" s="657"/>
      <c r="AG28" s="657"/>
      <c r="AH28" s="657"/>
      <c r="AI28" s="657"/>
      <c r="AJ28" s="657"/>
      <c r="AK28" s="646">
        <v>2</v>
      </c>
    </row>
    <row r="29" spans="18:37">
      <c r="R29" s="640"/>
      <c r="S29" s="640"/>
      <c r="T29" s="649" t="s">
        <v>2025</v>
      </c>
      <c r="U29" s="647">
        <v>245.33999999999997</v>
      </c>
      <c r="W29" s="640"/>
      <c r="X29" s="640"/>
      <c r="Y29" s="649" t="s">
        <v>2045</v>
      </c>
      <c r="Z29" s="652">
        <v>8.4728395061728343E-2</v>
      </c>
      <c r="AB29" s="640"/>
      <c r="AC29" s="644" t="s">
        <v>2028</v>
      </c>
      <c r="AD29" s="658"/>
      <c r="AE29" s="580">
        <v>1</v>
      </c>
      <c r="AF29" s="580"/>
      <c r="AG29" s="580">
        <v>1</v>
      </c>
      <c r="AH29" s="580"/>
      <c r="AI29" s="580"/>
      <c r="AJ29" s="580"/>
      <c r="AK29" s="647">
        <v>2</v>
      </c>
    </row>
    <row r="30" spans="18:37">
      <c r="R30" s="640"/>
      <c r="S30" s="643" t="s">
        <v>2035</v>
      </c>
      <c r="T30" s="637" t="s">
        <v>2021</v>
      </c>
      <c r="U30" s="646">
        <v>171.30999999999986</v>
      </c>
      <c r="W30" s="640"/>
      <c r="X30" s="643" t="s">
        <v>2035</v>
      </c>
      <c r="Y30" s="637" t="s">
        <v>2043</v>
      </c>
      <c r="Z30" s="651">
        <v>0.21149382716049378</v>
      </c>
      <c r="AB30" s="640"/>
      <c r="AC30" s="644" t="s">
        <v>2029</v>
      </c>
      <c r="AD30" s="658">
        <v>2</v>
      </c>
      <c r="AE30" s="580">
        <v>1</v>
      </c>
      <c r="AF30" s="580">
        <v>1</v>
      </c>
      <c r="AG30" s="580"/>
      <c r="AH30" s="580"/>
      <c r="AI30" s="580"/>
      <c r="AJ30" s="580">
        <v>1</v>
      </c>
      <c r="AK30" s="647">
        <v>5</v>
      </c>
    </row>
    <row r="31" spans="18:37">
      <c r="R31" s="640"/>
      <c r="S31" s="640"/>
      <c r="T31" s="649" t="s">
        <v>2024</v>
      </c>
      <c r="U31" s="647">
        <v>104.13999999999999</v>
      </c>
      <c r="W31" s="640"/>
      <c r="X31" s="640"/>
      <c r="Y31" s="649" t="s">
        <v>2044</v>
      </c>
      <c r="Z31" s="652">
        <v>8.2925925925925889E-2</v>
      </c>
      <c r="AB31" s="640"/>
      <c r="AC31" s="644" t="s">
        <v>2030</v>
      </c>
      <c r="AD31" s="658">
        <v>6</v>
      </c>
      <c r="AE31" s="580"/>
      <c r="AF31" s="580"/>
      <c r="AG31" s="580"/>
      <c r="AH31" s="580"/>
      <c r="AI31" s="580"/>
      <c r="AJ31" s="580"/>
      <c r="AK31" s="647">
        <v>6</v>
      </c>
    </row>
    <row r="32" spans="18:37">
      <c r="R32" s="640"/>
      <c r="S32" s="640"/>
      <c r="T32" s="649" t="s">
        <v>2025</v>
      </c>
      <c r="U32" s="647">
        <v>67.169999999999987</v>
      </c>
      <c r="W32" s="640"/>
      <c r="X32" s="640"/>
      <c r="Y32" s="649" t="s">
        <v>2045</v>
      </c>
      <c r="Z32" s="652">
        <v>0.12856790123456788</v>
      </c>
      <c r="AB32" s="640"/>
      <c r="AC32" s="644" t="s">
        <v>290</v>
      </c>
      <c r="AD32" s="658">
        <v>5</v>
      </c>
      <c r="AE32" s="580">
        <v>6</v>
      </c>
      <c r="AF32" s="580"/>
      <c r="AG32" s="580"/>
      <c r="AH32" s="580"/>
      <c r="AI32" s="580"/>
      <c r="AJ32" s="580"/>
      <c r="AK32" s="647">
        <v>11</v>
      </c>
    </row>
    <row r="33" spans="18:37">
      <c r="R33" s="640"/>
      <c r="S33" s="643" t="s">
        <v>2036</v>
      </c>
      <c r="T33" s="637" t="s">
        <v>2021</v>
      </c>
      <c r="U33" s="646">
        <v>37.200000000000003</v>
      </c>
      <c r="W33" s="640"/>
      <c r="X33" s="643" t="s">
        <v>2036</v>
      </c>
      <c r="Y33" s="637" t="s">
        <v>2043</v>
      </c>
      <c r="Z33" s="651">
        <v>4.5925925925925933E-2</v>
      </c>
      <c r="AB33" s="640"/>
      <c r="AC33" s="644" t="s">
        <v>2031</v>
      </c>
      <c r="AD33" s="658">
        <v>3</v>
      </c>
      <c r="AE33" s="580">
        <v>2</v>
      </c>
      <c r="AF33" s="580"/>
      <c r="AG33" s="580">
        <v>1</v>
      </c>
      <c r="AH33" s="580"/>
      <c r="AI33" s="580"/>
      <c r="AJ33" s="580"/>
      <c r="AK33" s="647">
        <v>6</v>
      </c>
    </row>
    <row r="34" spans="18:37">
      <c r="R34" s="640"/>
      <c r="S34" s="640"/>
      <c r="T34" s="649" t="s">
        <v>2024</v>
      </c>
      <c r="U34" s="647">
        <v>13.320000000000002</v>
      </c>
      <c r="W34" s="640"/>
      <c r="X34" s="640"/>
      <c r="Y34" s="649" t="s">
        <v>2044</v>
      </c>
      <c r="Z34" s="652">
        <v>2.9481481481481484E-2</v>
      </c>
      <c r="AB34" s="640"/>
      <c r="AC34" s="644" t="s">
        <v>2032</v>
      </c>
      <c r="AD34" s="658">
        <v>7</v>
      </c>
      <c r="AE34" s="580">
        <v>4</v>
      </c>
      <c r="AF34" s="580">
        <v>1</v>
      </c>
      <c r="AG34" s="580"/>
      <c r="AH34" s="580"/>
      <c r="AI34" s="580"/>
      <c r="AJ34" s="580"/>
      <c r="AK34" s="647">
        <v>12</v>
      </c>
    </row>
    <row r="35" spans="18:37">
      <c r="R35" s="640"/>
      <c r="S35" s="640"/>
      <c r="T35" s="649" t="s">
        <v>2025</v>
      </c>
      <c r="U35" s="647">
        <v>23.880000000000003</v>
      </c>
      <c r="W35" s="640"/>
      <c r="X35" s="640"/>
      <c r="Y35" s="649" t="s">
        <v>2045</v>
      </c>
      <c r="Z35" s="652">
        <v>1.6444444444444446E-2</v>
      </c>
      <c r="AB35" s="640"/>
      <c r="AC35" s="644" t="s">
        <v>2033</v>
      </c>
      <c r="AD35" s="658">
        <v>5</v>
      </c>
      <c r="AE35" s="580">
        <v>3</v>
      </c>
      <c r="AF35" s="580">
        <v>2</v>
      </c>
      <c r="AG35" s="580">
        <v>1</v>
      </c>
      <c r="AH35" s="580">
        <v>1</v>
      </c>
      <c r="AI35" s="580"/>
      <c r="AJ35" s="580"/>
      <c r="AK35" s="647">
        <v>12</v>
      </c>
    </row>
    <row r="36" spans="18:37">
      <c r="R36" s="640"/>
      <c r="S36" s="643" t="s">
        <v>2037</v>
      </c>
      <c r="T36" s="637" t="s">
        <v>2021</v>
      </c>
      <c r="U36" s="646">
        <v>152.71999999999997</v>
      </c>
      <c r="W36" s="640"/>
      <c r="X36" s="643" t="s">
        <v>2037</v>
      </c>
      <c r="Y36" s="637" t="s">
        <v>2043</v>
      </c>
      <c r="Z36" s="651">
        <v>0.18854320987654322</v>
      </c>
      <c r="AB36" s="640"/>
      <c r="AC36" s="644" t="s">
        <v>2034</v>
      </c>
      <c r="AD36" s="658">
        <v>2</v>
      </c>
      <c r="AE36" s="580">
        <v>1</v>
      </c>
      <c r="AF36" s="580">
        <v>2</v>
      </c>
      <c r="AG36" s="580"/>
      <c r="AH36" s="580">
        <v>1</v>
      </c>
      <c r="AI36" s="580"/>
      <c r="AJ36" s="580"/>
      <c r="AK36" s="647">
        <v>6</v>
      </c>
    </row>
    <row r="37" spans="18:37">
      <c r="R37" s="640"/>
      <c r="S37" s="640"/>
      <c r="T37" s="649" t="s">
        <v>2024</v>
      </c>
      <c r="U37" s="647">
        <v>19.240000000000002</v>
      </c>
      <c r="W37" s="640"/>
      <c r="X37" s="640"/>
      <c r="Y37" s="649" t="s">
        <v>2044</v>
      </c>
      <c r="Z37" s="652">
        <v>0.16479012345679012</v>
      </c>
      <c r="AB37" s="640"/>
      <c r="AC37" s="644" t="s">
        <v>2035</v>
      </c>
      <c r="AD37" s="658">
        <v>2</v>
      </c>
      <c r="AE37" s="580"/>
      <c r="AF37" s="580"/>
      <c r="AG37" s="580"/>
      <c r="AH37" s="580"/>
      <c r="AI37" s="580"/>
      <c r="AJ37" s="580"/>
      <c r="AK37" s="647">
        <v>2</v>
      </c>
    </row>
    <row r="38" spans="18:37">
      <c r="R38" s="640"/>
      <c r="S38" s="640"/>
      <c r="T38" s="649" t="s">
        <v>2025</v>
      </c>
      <c r="U38" s="647">
        <v>133.47999999999999</v>
      </c>
      <c r="W38" s="640"/>
      <c r="X38" s="640"/>
      <c r="Y38" s="649" t="s">
        <v>2045</v>
      </c>
      <c r="Z38" s="652">
        <v>2.375308641975309E-2</v>
      </c>
      <c r="AB38" s="640"/>
      <c r="AC38" s="644" t="s">
        <v>2036</v>
      </c>
      <c r="AD38" s="658">
        <v>5</v>
      </c>
      <c r="AE38" s="580">
        <v>1</v>
      </c>
      <c r="AF38" s="580"/>
      <c r="AG38" s="580">
        <v>1</v>
      </c>
      <c r="AH38" s="580"/>
      <c r="AI38" s="580"/>
      <c r="AJ38" s="580"/>
      <c r="AK38" s="647">
        <v>7</v>
      </c>
    </row>
    <row r="39" spans="18:37">
      <c r="R39" s="637" t="s">
        <v>2038</v>
      </c>
      <c r="S39" s="643" t="s">
        <v>2027</v>
      </c>
      <c r="T39" s="637" t="s">
        <v>2021</v>
      </c>
      <c r="U39" s="646">
        <v>261.99999999999983</v>
      </c>
      <c r="W39" s="637" t="s">
        <v>2038</v>
      </c>
      <c r="X39" s="643" t="s">
        <v>2027</v>
      </c>
      <c r="Y39" s="637" t="s">
        <v>2043</v>
      </c>
      <c r="Z39" s="651">
        <v>0.32345679012345674</v>
      </c>
      <c r="AB39" s="640"/>
      <c r="AC39" s="644" t="s">
        <v>2037</v>
      </c>
      <c r="AD39" s="658">
        <v>7</v>
      </c>
      <c r="AE39" s="580">
        <v>1</v>
      </c>
      <c r="AF39" s="580"/>
      <c r="AG39" s="580"/>
      <c r="AH39" s="580"/>
      <c r="AI39" s="580"/>
      <c r="AJ39" s="580"/>
      <c r="AK39" s="647">
        <v>8</v>
      </c>
    </row>
    <row r="40" spans="18:37">
      <c r="R40" s="640"/>
      <c r="S40" s="640"/>
      <c r="T40" s="649" t="s">
        <v>2024</v>
      </c>
      <c r="U40" s="647">
        <v>93.90000000000002</v>
      </c>
      <c r="W40" s="640"/>
      <c r="X40" s="640"/>
      <c r="Y40" s="649" t="s">
        <v>2044</v>
      </c>
      <c r="Z40" s="652">
        <v>0.20753086419753095</v>
      </c>
      <c r="AB40" s="637" t="s">
        <v>2040</v>
      </c>
      <c r="AC40" s="643" t="s">
        <v>2027</v>
      </c>
      <c r="AD40" s="656">
        <v>3</v>
      </c>
      <c r="AE40" s="657"/>
      <c r="AF40" s="657"/>
      <c r="AG40" s="657"/>
      <c r="AH40" s="657"/>
      <c r="AI40" s="657"/>
      <c r="AJ40" s="657"/>
      <c r="AK40" s="646">
        <v>3</v>
      </c>
    </row>
    <row r="41" spans="18:37">
      <c r="R41" s="640"/>
      <c r="S41" s="640"/>
      <c r="T41" s="649" t="s">
        <v>2025</v>
      </c>
      <c r="U41" s="647">
        <v>168.09999999999985</v>
      </c>
      <c r="W41" s="640"/>
      <c r="X41" s="640"/>
      <c r="Y41" s="649" t="s">
        <v>2045</v>
      </c>
      <c r="Z41" s="652">
        <v>0.11592592592592592</v>
      </c>
      <c r="AB41" s="640"/>
      <c r="AC41" s="644" t="s">
        <v>2028</v>
      </c>
      <c r="AD41" s="658">
        <v>2</v>
      </c>
      <c r="AE41" s="580">
        <v>3</v>
      </c>
      <c r="AF41" s="580">
        <v>1</v>
      </c>
      <c r="AG41" s="580"/>
      <c r="AH41" s="580">
        <v>1</v>
      </c>
      <c r="AI41" s="580"/>
      <c r="AJ41" s="580"/>
      <c r="AK41" s="647">
        <v>7</v>
      </c>
    </row>
    <row r="42" spans="18:37">
      <c r="R42" s="640"/>
      <c r="S42" s="643" t="s">
        <v>2028</v>
      </c>
      <c r="T42" s="637" t="s">
        <v>2021</v>
      </c>
      <c r="U42" s="646">
        <v>228.62999999999988</v>
      </c>
      <c r="W42" s="640"/>
      <c r="X42" s="643" t="s">
        <v>2028</v>
      </c>
      <c r="Y42" s="637" t="s">
        <v>2043</v>
      </c>
      <c r="Z42" s="651">
        <v>0.28225925925925921</v>
      </c>
      <c r="AB42" s="640"/>
      <c r="AC42" s="644" t="s">
        <v>2029</v>
      </c>
      <c r="AD42" s="658">
        <v>6</v>
      </c>
      <c r="AE42" s="580">
        <v>1</v>
      </c>
      <c r="AF42" s="580"/>
      <c r="AG42" s="580"/>
      <c r="AH42" s="580"/>
      <c r="AI42" s="580">
        <v>1</v>
      </c>
      <c r="AJ42" s="580">
        <v>1</v>
      </c>
      <c r="AK42" s="647">
        <v>9</v>
      </c>
    </row>
    <row r="43" spans="18:37">
      <c r="R43" s="640"/>
      <c r="S43" s="640"/>
      <c r="T43" s="649" t="s">
        <v>2024</v>
      </c>
      <c r="U43" s="647">
        <v>116.24000000000002</v>
      </c>
      <c r="W43" s="640"/>
      <c r="X43" s="640"/>
      <c r="Y43" s="649" t="s">
        <v>2044</v>
      </c>
      <c r="Z43" s="652">
        <v>0.13875308641975306</v>
      </c>
      <c r="AB43" s="640"/>
      <c r="AC43" s="644" t="s">
        <v>2030</v>
      </c>
      <c r="AD43" s="658">
        <v>3</v>
      </c>
      <c r="AE43" s="580"/>
      <c r="AF43" s="580"/>
      <c r="AG43" s="580"/>
      <c r="AH43" s="580"/>
      <c r="AI43" s="580"/>
      <c r="AJ43" s="580"/>
      <c r="AK43" s="647">
        <v>3</v>
      </c>
    </row>
    <row r="44" spans="18:37">
      <c r="R44" s="640"/>
      <c r="S44" s="640"/>
      <c r="T44" s="649" t="s">
        <v>2025</v>
      </c>
      <c r="U44" s="647">
        <v>112.39000000000003</v>
      </c>
      <c r="W44" s="640"/>
      <c r="X44" s="640"/>
      <c r="Y44" s="649" t="s">
        <v>2045</v>
      </c>
      <c r="Z44" s="652">
        <v>0.14350617283950617</v>
      </c>
      <c r="AB44" s="640"/>
      <c r="AC44" s="644" t="s">
        <v>290</v>
      </c>
      <c r="AD44" s="658">
        <v>2</v>
      </c>
      <c r="AE44" s="580">
        <v>1</v>
      </c>
      <c r="AF44" s="580">
        <v>2</v>
      </c>
      <c r="AG44" s="580">
        <v>1</v>
      </c>
      <c r="AH44" s="580"/>
      <c r="AI44" s="580"/>
      <c r="AJ44" s="580"/>
      <c r="AK44" s="647">
        <v>6</v>
      </c>
    </row>
    <row r="45" spans="18:37">
      <c r="R45" s="640"/>
      <c r="S45" s="643" t="s">
        <v>2029</v>
      </c>
      <c r="T45" s="637" t="s">
        <v>2021</v>
      </c>
      <c r="U45" s="646">
        <v>108.73999999999997</v>
      </c>
      <c r="W45" s="640"/>
      <c r="X45" s="643" t="s">
        <v>2029</v>
      </c>
      <c r="Y45" s="637" t="s">
        <v>2043</v>
      </c>
      <c r="Z45" s="651">
        <v>0.13424691358024682</v>
      </c>
      <c r="AB45" s="640"/>
      <c r="AC45" s="644" t="s">
        <v>2031</v>
      </c>
      <c r="AD45" s="658">
        <v>1</v>
      </c>
      <c r="AE45" s="580">
        <v>3</v>
      </c>
      <c r="AF45" s="580"/>
      <c r="AG45" s="580"/>
      <c r="AH45" s="580"/>
      <c r="AI45" s="580"/>
      <c r="AJ45" s="580">
        <v>1</v>
      </c>
      <c r="AK45" s="647">
        <v>5</v>
      </c>
    </row>
    <row r="46" spans="18:37">
      <c r="R46" s="640"/>
      <c r="S46" s="640"/>
      <c r="T46" s="649" t="s">
        <v>2024</v>
      </c>
      <c r="U46" s="647">
        <v>73.219999999999985</v>
      </c>
      <c r="W46" s="640"/>
      <c r="X46" s="640"/>
      <c r="Y46" s="649" t="s">
        <v>2044</v>
      </c>
      <c r="Z46" s="652">
        <v>4.3851851851851857E-2</v>
      </c>
      <c r="AB46" s="640"/>
      <c r="AC46" s="644" t="s">
        <v>2032</v>
      </c>
      <c r="AD46" s="658">
        <v>1</v>
      </c>
      <c r="AE46" s="580">
        <v>1</v>
      </c>
      <c r="AF46" s="580"/>
      <c r="AG46" s="580"/>
      <c r="AH46" s="580"/>
      <c r="AI46" s="580"/>
      <c r="AJ46" s="580"/>
      <c r="AK46" s="647">
        <v>2</v>
      </c>
    </row>
    <row r="47" spans="18:37">
      <c r="R47" s="640"/>
      <c r="S47" s="640"/>
      <c r="T47" s="649" t="s">
        <v>2025</v>
      </c>
      <c r="U47" s="647">
        <v>35.520000000000003</v>
      </c>
      <c r="W47" s="640"/>
      <c r="X47" s="640"/>
      <c r="Y47" s="649" t="s">
        <v>2045</v>
      </c>
      <c r="Z47" s="652">
        <v>9.0395061728395051E-2</v>
      </c>
      <c r="AB47" s="640"/>
      <c r="AC47" s="644" t="s">
        <v>2033</v>
      </c>
      <c r="AD47" s="658"/>
      <c r="AE47" s="580">
        <v>1</v>
      </c>
      <c r="AF47" s="580"/>
      <c r="AG47" s="580"/>
      <c r="AH47" s="580"/>
      <c r="AI47" s="580"/>
      <c r="AJ47" s="580">
        <v>1</v>
      </c>
      <c r="AK47" s="647">
        <v>2</v>
      </c>
    </row>
    <row r="48" spans="18:37">
      <c r="R48" s="640"/>
      <c r="S48" s="643" t="s">
        <v>2030</v>
      </c>
      <c r="T48" s="637" t="s">
        <v>2021</v>
      </c>
      <c r="U48" s="646">
        <v>235.99999999999994</v>
      </c>
      <c r="W48" s="640"/>
      <c r="X48" s="643" t="s">
        <v>2030</v>
      </c>
      <c r="Y48" s="637" t="s">
        <v>2043</v>
      </c>
      <c r="Z48" s="651">
        <v>0.29135802469135796</v>
      </c>
      <c r="AB48" s="640"/>
      <c r="AC48" s="644" t="s">
        <v>2034</v>
      </c>
      <c r="AD48" s="658">
        <v>1</v>
      </c>
      <c r="AE48" s="580"/>
      <c r="AF48" s="580">
        <v>1</v>
      </c>
      <c r="AG48" s="580"/>
      <c r="AH48" s="580"/>
      <c r="AI48" s="580">
        <v>2</v>
      </c>
      <c r="AJ48" s="580"/>
      <c r="AK48" s="647">
        <v>4</v>
      </c>
    </row>
    <row r="49" spans="18:37">
      <c r="R49" s="640"/>
      <c r="S49" s="640"/>
      <c r="T49" s="649" t="s">
        <v>2024</v>
      </c>
      <c r="U49" s="647">
        <v>79.239999999999995</v>
      </c>
      <c r="W49" s="640"/>
      <c r="X49" s="640"/>
      <c r="Y49" s="649" t="s">
        <v>2044</v>
      </c>
      <c r="Z49" s="652">
        <v>0.19353086419753085</v>
      </c>
      <c r="AB49" s="640"/>
      <c r="AC49" s="644" t="s">
        <v>2035</v>
      </c>
      <c r="AD49" s="658">
        <v>3</v>
      </c>
      <c r="AE49" s="580">
        <v>1</v>
      </c>
      <c r="AF49" s="580"/>
      <c r="AG49" s="580"/>
      <c r="AH49" s="580"/>
      <c r="AI49" s="580">
        <v>1</v>
      </c>
      <c r="AJ49" s="580"/>
      <c r="AK49" s="647">
        <v>5</v>
      </c>
    </row>
    <row r="50" spans="18:37">
      <c r="R50" s="640"/>
      <c r="S50" s="640"/>
      <c r="T50" s="649" t="s">
        <v>2025</v>
      </c>
      <c r="U50" s="647">
        <v>156.76</v>
      </c>
      <c r="W50" s="640"/>
      <c r="X50" s="640"/>
      <c r="Y50" s="649" t="s">
        <v>2045</v>
      </c>
      <c r="Z50" s="652">
        <v>9.7827160493827128E-2</v>
      </c>
      <c r="AB50" s="640"/>
      <c r="AC50" s="644" t="s">
        <v>2036</v>
      </c>
      <c r="AD50" s="658">
        <v>2</v>
      </c>
      <c r="AE50" s="580"/>
      <c r="AF50" s="580"/>
      <c r="AG50" s="580"/>
      <c r="AH50" s="580"/>
      <c r="AI50" s="580">
        <v>1</v>
      </c>
      <c r="AJ50" s="580"/>
      <c r="AK50" s="647">
        <v>3</v>
      </c>
    </row>
    <row r="51" spans="18:37">
      <c r="R51" s="640"/>
      <c r="S51" s="643" t="s">
        <v>290</v>
      </c>
      <c r="T51" s="637" t="s">
        <v>2021</v>
      </c>
      <c r="U51" s="646">
        <v>39.120000000000005</v>
      </c>
      <c r="W51" s="640"/>
      <c r="X51" s="643" t="s">
        <v>290</v>
      </c>
      <c r="Y51" s="637" t="s">
        <v>2043</v>
      </c>
      <c r="Z51" s="651">
        <v>4.8296296296296296E-2</v>
      </c>
      <c r="AB51" s="640"/>
      <c r="AC51" s="644" t="s">
        <v>2037</v>
      </c>
      <c r="AD51" s="658">
        <v>2</v>
      </c>
      <c r="AE51" s="580">
        <v>1</v>
      </c>
      <c r="AF51" s="580"/>
      <c r="AG51" s="580"/>
      <c r="AH51" s="580"/>
      <c r="AI51" s="580"/>
      <c r="AJ51" s="580"/>
      <c r="AK51" s="647">
        <v>3</v>
      </c>
    </row>
    <row r="52" spans="18:37">
      <c r="R52" s="640"/>
      <c r="S52" s="640"/>
      <c r="T52" s="649" t="s">
        <v>2024</v>
      </c>
      <c r="U52" s="647">
        <v>22.39</v>
      </c>
      <c r="W52" s="640"/>
      <c r="X52" s="640"/>
      <c r="Y52" s="649" t="s">
        <v>2044</v>
      </c>
      <c r="Z52" s="652">
        <v>2.065432098765432E-2</v>
      </c>
      <c r="AB52" s="637" t="s">
        <v>2041</v>
      </c>
      <c r="AC52" s="643" t="s">
        <v>2027</v>
      </c>
      <c r="AD52" s="656">
        <v>1</v>
      </c>
      <c r="AE52" s="657">
        <v>2</v>
      </c>
      <c r="AF52" s="657"/>
      <c r="AG52" s="657">
        <v>1</v>
      </c>
      <c r="AH52" s="657"/>
      <c r="AI52" s="657"/>
      <c r="AJ52" s="657"/>
      <c r="AK52" s="646">
        <v>4</v>
      </c>
    </row>
    <row r="53" spans="18:37">
      <c r="R53" s="640"/>
      <c r="S53" s="640"/>
      <c r="T53" s="649" t="s">
        <v>2025</v>
      </c>
      <c r="U53" s="647">
        <v>16.73</v>
      </c>
      <c r="W53" s="640"/>
      <c r="X53" s="640"/>
      <c r="Y53" s="649" t="s">
        <v>2045</v>
      </c>
      <c r="Z53" s="652">
        <v>2.7641975308641976E-2</v>
      </c>
      <c r="AB53" s="640"/>
      <c r="AC53" s="644" t="s">
        <v>2028</v>
      </c>
      <c r="AD53" s="658">
        <v>2</v>
      </c>
      <c r="AE53" s="580">
        <v>1</v>
      </c>
      <c r="AF53" s="580"/>
      <c r="AG53" s="580"/>
      <c r="AH53" s="580"/>
      <c r="AI53" s="580"/>
      <c r="AJ53" s="580"/>
      <c r="AK53" s="647">
        <v>3</v>
      </c>
    </row>
    <row r="54" spans="18:37">
      <c r="R54" s="640"/>
      <c r="S54" s="643" t="s">
        <v>2031</v>
      </c>
      <c r="T54" s="637" t="s">
        <v>2021</v>
      </c>
      <c r="U54" s="646">
        <v>126.53000000000003</v>
      </c>
      <c r="W54" s="640"/>
      <c r="X54" s="643" t="s">
        <v>2031</v>
      </c>
      <c r="Y54" s="637" t="s">
        <v>2043</v>
      </c>
      <c r="Z54" s="651">
        <v>0.15620987654320992</v>
      </c>
      <c r="AB54" s="640"/>
      <c r="AC54" s="644" t="s">
        <v>2029</v>
      </c>
      <c r="AD54" s="658">
        <v>3</v>
      </c>
      <c r="AE54" s="580"/>
      <c r="AF54" s="580"/>
      <c r="AG54" s="580">
        <v>1</v>
      </c>
      <c r="AH54" s="580"/>
      <c r="AI54" s="580"/>
      <c r="AJ54" s="580"/>
      <c r="AK54" s="647">
        <v>4</v>
      </c>
    </row>
    <row r="55" spans="18:37">
      <c r="R55" s="640"/>
      <c r="S55" s="640"/>
      <c r="T55" s="649" t="s">
        <v>2024</v>
      </c>
      <c r="U55" s="647">
        <v>79.030000000000015</v>
      </c>
      <c r="W55" s="640"/>
      <c r="X55" s="640"/>
      <c r="Y55" s="649" t="s">
        <v>2044</v>
      </c>
      <c r="Z55" s="652">
        <v>5.8641975308641979E-2</v>
      </c>
      <c r="AB55" s="640"/>
      <c r="AC55" s="644" t="s">
        <v>2030</v>
      </c>
      <c r="AD55" s="658">
        <v>2</v>
      </c>
      <c r="AE55" s="580">
        <v>1</v>
      </c>
      <c r="AF55" s="580"/>
      <c r="AG55" s="580"/>
      <c r="AH55" s="580"/>
      <c r="AI55" s="580"/>
      <c r="AJ55" s="580"/>
      <c r="AK55" s="647">
        <v>3</v>
      </c>
    </row>
    <row r="56" spans="18:37">
      <c r="R56" s="640"/>
      <c r="S56" s="640"/>
      <c r="T56" s="649" t="s">
        <v>2025</v>
      </c>
      <c r="U56" s="647">
        <v>47.499999999999986</v>
      </c>
      <c r="W56" s="640"/>
      <c r="X56" s="640"/>
      <c r="Y56" s="649" t="s">
        <v>2045</v>
      </c>
      <c r="Z56" s="652">
        <v>9.7567901234567864E-2</v>
      </c>
      <c r="AB56" s="640"/>
      <c r="AC56" s="644" t="s">
        <v>2031</v>
      </c>
      <c r="AD56" s="658">
        <v>1</v>
      </c>
      <c r="AE56" s="580">
        <v>3</v>
      </c>
      <c r="AF56" s="580"/>
      <c r="AG56" s="580"/>
      <c r="AH56" s="580"/>
      <c r="AI56" s="580"/>
      <c r="AJ56" s="580"/>
      <c r="AK56" s="647">
        <v>4</v>
      </c>
    </row>
    <row r="57" spans="18:37">
      <c r="R57" s="640"/>
      <c r="S57" s="643" t="s">
        <v>2032</v>
      </c>
      <c r="T57" s="637" t="s">
        <v>2021</v>
      </c>
      <c r="U57" s="646">
        <v>31.479999999999997</v>
      </c>
      <c r="W57" s="640"/>
      <c r="X57" s="643" t="s">
        <v>2032</v>
      </c>
      <c r="Y57" s="637" t="s">
        <v>2043</v>
      </c>
      <c r="Z57" s="651">
        <v>3.8864197530864196E-2</v>
      </c>
      <c r="AB57" s="640"/>
      <c r="AC57" s="644" t="s">
        <v>2032</v>
      </c>
      <c r="AD57" s="658">
        <v>1</v>
      </c>
      <c r="AE57" s="580"/>
      <c r="AF57" s="580"/>
      <c r="AG57" s="580"/>
      <c r="AH57" s="580"/>
      <c r="AI57" s="580"/>
      <c r="AJ57" s="580"/>
      <c r="AK57" s="647">
        <v>1</v>
      </c>
    </row>
    <row r="58" spans="18:37">
      <c r="R58" s="640"/>
      <c r="S58" s="640"/>
      <c r="T58" s="649" t="s">
        <v>2024</v>
      </c>
      <c r="U58" s="647">
        <v>15.01</v>
      </c>
      <c r="W58" s="640"/>
      <c r="X58" s="640"/>
      <c r="Y58" s="649" t="s">
        <v>2044</v>
      </c>
      <c r="Z58" s="652">
        <v>2.0333333333333335E-2</v>
      </c>
      <c r="AB58" s="640"/>
      <c r="AC58" s="644" t="s">
        <v>2033</v>
      </c>
      <c r="AD58" s="658">
        <v>6</v>
      </c>
      <c r="AE58" s="580">
        <v>2</v>
      </c>
      <c r="AF58" s="580"/>
      <c r="AG58" s="580">
        <v>1</v>
      </c>
      <c r="AH58" s="580">
        <v>1</v>
      </c>
      <c r="AI58" s="580"/>
      <c r="AJ58" s="580"/>
      <c r="AK58" s="647">
        <v>10</v>
      </c>
    </row>
    <row r="59" spans="18:37">
      <c r="R59" s="640"/>
      <c r="S59" s="640"/>
      <c r="T59" s="649" t="s">
        <v>2025</v>
      </c>
      <c r="U59" s="647">
        <v>16.47</v>
      </c>
      <c r="W59" s="640"/>
      <c r="X59" s="640"/>
      <c r="Y59" s="649" t="s">
        <v>2045</v>
      </c>
      <c r="Z59" s="652">
        <v>1.8530864197530864E-2</v>
      </c>
      <c r="AB59" s="640"/>
      <c r="AC59" s="644" t="s">
        <v>2034</v>
      </c>
      <c r="AD59" s="658">
        <v>2</v>
      </c>
      <c r="AE59" s="580">
        <v>1</v>
      </c>
      <c r="AF59" s="580"/>
      <c r="AG59" s="580"/>
      <c r="AH59" s="580"/>
      <c r="AI59" s="580"/>
      <c r="AJ59" s="580"/>
      <c r="AK59" s="647">
        <v>3</v>
      </c>
    </row>
    <row r="60" spans="18:37">
      <c r="R60" s="640"/>
      <c r="S60" s="643" t="s">
        <v>2033</v>
      </c>
      <c r="T60" s="637" t="s">
        <v>2021</v>
      </c>
      <c r="U60" s="646">
        <v>50.529999999999994</v>
      </c>
      <c r="W60" s="640"/>
      <c r="X60" s="643" t="s">
        <v>2033</v>
      </c>
      <c r="Y60" s="637" t="s">
        <v>2043</v>
      </c>
      <c r="Z60" s="651">
        <v>6.2382716049382718E-2</v>
      </c>
      <c r="AB60" s="640"/>
      <c r="AC60" s="644" t="s">
        <v>2035</v>
      </c>
      <c r="AD60" s="658">
        <v>1</v>
      </c>
      <c r="AE60" s="580"/>
      <c r="AF60" s="580">
        <v>1</v>
      </c>
      <c r="AG60" s="580"/>
      <c r="AH60" s="580"/>
      <c r="AI60" s="580"/>
      <c r="AJ60" s="580"/>
      <c r="AK60" s="647">
        <v>2</v>
      </c>
    </row>
    <row r="61" spans="18:37">
      <c r="R61" s="640"/>
      <c r="S61" s="640"/>
      <c r="T61" s="649" t="s">
        <v>2024</v>
      </c>
      <c r="U61" s="647">
        <v>8.86</v>
      </c>
      <c r="W61" s="640"/>
      <c r="X61" s="640"/>
      <c r="Y61" s="649" t="s">
        <v>2044</v>
      </c>
      <c r="Z61" s="652">
        <v>5.1444444444444445E-2</v>
      </c>
      <c r="AB61" s="640"/>
      <c r="AC61" s="644" t="s">
        <v>2036</v>
      </c>
      <c r="AD61" s="658">
        <v>1</v>
      </c>
      <c r="AE61" s="580"/>
      <c r="AF61" s="580"/>
      <c r="AG61" s="580"/>
      <c r="AH61" s="580"/>
      <c r="AI61" s="580"/>
      <c r="AJ61" s="580"/>
      <c r="AK61" s="647">
        <v>1</v>
      </c>
    </row>
    <row r="62" spans="18:37">
      <c r="R62" s="640"/>
      <c r="S62" s="640"/>
      <c r="T62" s="649" t="s">
        <v>2025</v>
      </c>
      <c r="U62" s="647">
        <v>41.669999999999995</v>
      </c>
      <c r="W62" s="640"/>
      <c r="X62" s="640"/>
      <c r="Y62" s="649" t="s">
        <v>2045</v>
      </c>
      <c r="Z62" s="652">
        <v>1.0938271604938272E-2</v>
      </c>
      <c r="AB62" s="640"/>
      <c r="AC62" s="644" t="s">
        <v>2037</v>
      </c>
      <c r="AD62" s="658">
        <v>1</v>
      </c>
      <c r="AE62" s="580"/>
      <c r="AF62" s="580"/>
      <c r="AG62" s="580"/>
      <c r="AH62" s="580"/>
      <c r="AI62" s="580"/>
      <c r="AJ62" s="580"/>
      <c r="AK62" s="647">
        <v>1</v>
      </c>
    </row>
    <row r="63" spans="18:37">
      <c r="R63" s="640"/>
      <c r="S63" s="643" t="s">
        <v>2034</v>
      </c>
      <c r="T63" s="637" t="s">
        <v>2021</v>
      </c>
      <c r="U63" s="646">
        <v>68.109999999999985</v>
      </c>
      <c r="W63" s="640"/>
      <c r="X63" s="643" t="s">
        <v>2034</v>
      </c>
      <c r="Y63" s="637" t="s">
        <v>2043</v>
      </c>
      <c r="Z63" s="651">
        <v>8.4086419753086422E-2</v>
      </c>
      <c r="AB63" s="637" t="s">
        <v>2042</v>
      </c>
      <c r="AC63" s="643" t="s">
        <v>2027</v>
      </c>
      <c r="AD63" s="656">
        <v>1</v>
      </c>
      <c r="AE63" s="657"/>
      <c r="AF63" s="657"/>
      <c r="AG63" s="657"/>
      <c r="AH63" s="657"/>
      <c r="AI63" s="657"/>
      <c r="AJ63" s="657"/>
      <c r="AK63" s="646">
        <v>1</v>
      </c>
    </row>
    <row r="64" spans="18:37">
      <c r="R64" s="640"/>
      <c r="S64" s="640"/>
      <c r="T64" s="649" t="s">
        <v>2024</v>
      </c>
      <c r="U64" s="647">
        <v>54.58</v>
      </c>
      <c r="W64" s="640"/>
      <c r="X64" s="640"/>
      <c r="Y64" s="649" t="s">
        <v>2044</v>
      </c>
      <c r="Z64" s="652">
        <v>1.6703703703703703E-2</v>
      </c>
      <c r="AB64" s="640"/>
      <c r="AC64" s="644" t="s">
        <v>2028</v>
      </c>
      <c r="AD64" s="658">
        <v>6</v>
      </c>
      <c r="AE64" s="580">
        <v>2</v>
      </c>
      <c r="AF64" s="580"/>
      <c r="AG64" s="580"/>
      <c r="AH64" s="580"/>
      <c r="AI64" s="580"/>
      <c r="AJ64" s="580"/>
      <c r="AK64" s="647">
        <v>8</v>
      </c>
    </row>
    <row r="65" spans="18:37">
      <c r="R65" s="640"/>
      <c r="S65" s="640"/>
      <c r="T65" s="649" t="s">
        <v>2025</v>
      </c>
      <c r="U65" s="647">
        <v>13.53</v>
      </c>
      <c r="W65" s="640"/>
      <c r="X65" s="640"/>
      <c r="Y65" s="649" t="s">
        <v>2045</v>
      </c>
      <c r="Z65" s="652">
        <v>6.7382716049382715E-2</v>
      </c>
      <c r="AB65" s="640"/>
      <c r="AC65" s="644" t="s">
        <v>2029</v>
      </c>
      <c r="AD65" s="658">
        <v>11</v>
      </c>
      <c r="AE65" s="580">
        <v>6</v>
      </c>
      <c r="AF65" s="580">
        <v>3</v>
      </c>
      <c r="AG65" s="580">
        <v>1</v>
      </c>
      <c r="AH65" s="580">
        <v>1</v>
      </c>
      <c r="AI65" s="580"/>
      <c r="AJ65" s="580"/>
      <c r="AK65" s="647">
        <v>22</v>
      </c>
    </row>
    <row r="66" spans="18:37">
      <c r="R66" s="640"/>
      <c r="S66" s="643" t="s">
        <v>2035</v>
      </c>
      <c r="T66" s="637" t="s">
        <v>2021</v>
      </c>
      <c r="U66" s="646">
        <v>158.61999999999998</v>
      </c>
      <c r="W66" s="640"/>
      <c r="X66" s="643" t="s">
        <v>2035</v>
      </c>
      <c r="Y66" s="637" t="s">
        <v>2043</v>
      </c>
      <c r="Z66" s="651">
        <v>0.1958271604938272</v>
      </c>
      <c r="AB66" s="640"/>
      <c r="AC66" s="644" t="s">
        <v>2030</v>
      </c>
      <c r="AD66" s="658">
        <v>21</v>
      </c>
      <c r="AE66" s="580">
        <v>4</v>
      </c>
      <c r="AF66" s="580"/>
      <c r="AG66" s="580">
        <v>2</v>
      </c>
      <c r="AH66" s="580">
        <v>1</v>
      </c>
      <c r="AI66" s="580">
        <v>1</v>
      </c>
      <c r="AJ66" s="580"/>
      <c r="AK66" s="647">
        <v>29</v>
      </c>
    </row>
    <row r="67" spans="18:37">
      <c r="R67" s="640"/>
      <c r="S67" s="640"/>
      <c r="T67" s="649" t="s">
        <v>2024</v>
      </c>
      <c r="U67" s="647">
        <v>145.07999999999998</v>
      </c>
      <c r="W67" s="640"/>
      <c r="X67" s="640"/>
      <c r="Y67" s="649" t="s">
        <v>2044</v>
      </c>
      <c r="Z67" s="652">
        <v>1.671604938271605E-2</v>
      </c>
      <c r="AB67" s="640"/>
      <c r="AC67" s="644" t="s">
        <v>290</v>
      </c>
      <c r="AD67" s="658">
        <v>15</v>
      </c>
      <c r="AE67" s="580">
        <v>4</v>
      </c>
      <c r="AF67" s="580"/>
      <c r="AG67" s="580">
        <v>1</v>
      </c>
      <c r="AH67" s="580"/>
      <c r="AI67" s="580">
        <v>1</v>
      </c>
      <c r="AJ67" s="580">
        <v>1</v>
      </c>
      <c r="AK67" s="647">
        <v>22</v>
      </c>
    </row>
    <row r="68" spans="18:37">
      <c r="R68" s="640"/>
      <c r="S68" s="640"/>
      <c r="T68" s="649" t="s">
        <v>2025</v>
      </c>
      <c r="U68" s="647">
        <v>13.540000000000001</v>
      </c>
      <c r="W68" s="640"/>
      <c r="X68" s="640"/>
      <c r="Y68" s="649" t="s">
        <v>2045</v>
      </c>
      <c r="Z68" s="652">
        <v>0.17911111111111111</v>
      </c>
      <c r="AB68" s="640"/>
      <c r="AC68" s="644" t="s">
        <v>2031</v>
      </c>
      <c r="AD68" s="658">
        <v>17</v>
      </c>
      <c r="AE68" s="580">
        <v>4</v>
      </c>
      <c r="AF68" s="580">
        <v>1</v>
      </c>
      <c r="AG68" s="580">
        <v>3</v>
      </c>
      <c r="AH68" s="580">
        <v>1</v>
      </c>
      <c r="AI68" s="580"/>
      <c r="AJ68" s="580"/>
      <c r="AK68" s="647">
        <v>26</v>
      </c>
    </row>
    <row r="69" spans="18:37">
      <c r="R69" s="640"/>
      <c r="S69" s="643" t="s">
        <v>2036</v>
      </c>
      <c r="T69" s="637" t="s">
        <v>2021</v>
      </c>
      <c r="U69" s="646">
        <v>173.2399999999999</v>
      </c>
      <c r="W69" s="640"/>
      <c r="X69" s="643" t="s">
        <v>2036</v>
      </c>
      <c r="Y69" s="637" t="s">
        <v>2043</v>
      </c>
      <c r="Z69" s="651">
        <v>0.21387654320987656</v>
      </c>
      <c r="AB69" s="640"/>
      <c r="AC69" s="644" t="s">
        <v>2032</v>
      </c>
      <c r="AD69" s="658">
        <v>3</v>
      </c>
      <c r="AE69" s="580">
        <v>2</v>
      </c>
      <c r="AF69" s="580"/>
      <c r="AG69" s="580"/>
      <c r="AH69" s="580"/>
      <c r="AI69" s="580"/>
      <c r="AJ69" s="580"/>
      <c r="AK69" s="647">
        <v>5</v>
      </c>
    </row>
    <row r="70" spans="18:37">
      <c r="R70" s="640"/>
      <c r="S70" s="640"/>
      <c r="T70" s="649" t="s">
        <v>2024</v>
      </c>
      <c r="U70" s="647">
        <v>133.15999999999997</v>
      </c>
      <c r="W70" s="640"/>
      <c r="X70" s="640"/>
      <c r="Y70" s="649" t="s">
        <v>2044</v>
      </c>
      <c r="Z70" s="652">
        <v>4.9481481481481494E-2</v>
      </c>
      <c r="AB70" s="640"/>
      <c r="AC70" s="644" t="s">
        <v>2033</v>
      </c>
      <c r="AD70" s="658">
        <v>2</v>
      </c>
      <c r="AE70" s="580">
        <v>1</v>
      </c>
      <c r="AF70" s="580">
        <v>1</v>
      </c>
      <c r="AG70" s="580"/>
      <c r="AH70" s="580">
        <v>1</v>
      </c>
      <c r="AI70" s="580"/>
      <c r="AJ70" s="580"/>
      <c r="AK70" s="647">
        <v>5</v>
      </c>
    </row>
    <row r="71" spans="18:37">
      <c r="R71" s="640"/>
      <c r="S71" s="640"/>
      <c r="T71" s="649" t="s">
        <v>2025</v>
      </c>
      <c r="U71" s="647">
        <v>40.080000000000005</v>
      </c>
      <c r="W71" s="640"/>
      <c r="X71" s="640"/>
      <c r="Y71" s="649" t="s">
        <v>2045</v>
      </c>
      <c r="Z71" s="652">
        <v>0.16439506172839505</v>
      </c>
      <c r="AB71" s="640"/>
      <c r="AC71" s="644" t="s">
        <v>2034</v>
      </c>
      <c r="AD71" s="658">
        <v>4</v>
      </c>
      <c r="AE71" s="580">
        <v>2</v>
      </c>
      <c r="AF71" s="580">
        <v>2</v>
      </c>
      <c r="AG71" s="580"/>
      <c r="AH71" s="580"/>
      <c r="AI71" s="580"/>
      <c r="AJ71" s="580"/>
      <c r="AK71" s="647">
        <v>8</v>
      </c>
    </row>
    <row r="72" spans="18:37">
      <c r="R72" s="640"/>
      <c r="S72" s="643" t="s">
        <v>2037</v>
      </c>
      <c r="T72" s="637" t="s">
        <v>2021</v>
      </c>
      <c r="U72" s="646">
        <v>16.260000000000002</v>
      </c>
      <c r="W72" s="640"/>
      <c r="X72" s="643" t="s">
        <v>2037</v>
      </c>
      <c r="Y72" s="637" t="s">
        <v>2043</v>
      </c>
      <c r="Z72" s="651">
        <v>2.0074074074074078E-2</v>
      </c>
      <c r="AB72" s="640"/>
      <c r="AC72" s="644" t="s">
        <v>2035</v>
      </c>
      <c r="AD72" s="658">
        <v>3</v>
      </c>
      <c r="AE72" s="580">
        <v>2</v>
      </c>
      <c r="AF72" s="580"/>
      <c r="AG72" s="580">
        <v>1</v>
      </c>
      <c r="AH72" s="580"/>
      <c r="AI72" s="580"/>
      <c r="AJ72" s="580">
        <v>1</v>
      </c>
      <c r="AK72" s="647">
        <v>7</v>
      </c>
    </row>
    <row r="73" spans="18:37">
      <c r="R73" s="640"/>
      <c r="S73" s="640"/>
      <c r="T73" s="649" t="s">
        <v>2024</v>
      </c>
      <c r="U73" s="647">
        <v>10.34</v>
      </c>
      <c r="W73" s="640"/>
      <c r="X73" s="640"/>
      <c r="Y73" s="649" t="s">
        <v>2044</v>
      </c>
      <c r="Z73" s="652">
        <v>7.3086419753086423E-3</v>
      </c>
      <c r="AB73" s="640"/>
      <c r="AC73" s="644" t="s">
        <v>2036</v>
      </c>
      <c r="AD73" s="658">
        <v>4</v>
      </c>
      <c r="AE73" s="580"/>
      <c r="AF73" s="580">
        <v>1</v>
      </c>
      <c r="AG73" s="580"/>
      <c r="AH73" s="580">
        <v>1</v>
      </c>
      <c r="AI73" s="580"/>
      <c r="AJ73" s="580"/>
      <c r="AK73" s="647">
        <v>6</v>
      </c>
    </row>
    <row r="74" spans="18:37">
      <c r="R74" s="640"/>
      <c r="S74" s="640"/>
      <c r="T74" s="649" t="s">
        <v>2025</v>
      </c>
      <c r="U74" s="647">
        <v>5.92</v>
      </c>
      <c r="W74" s="640"/>
      <c r="X74" s="640"/>
      <c r="Y74" s="649" t="s">
        <v>2045</v>
      </c>
      <c r="Z74" s="652">
        <v>1.2765432098765433E-2</v>
      </c>
      <c r="AB74" s="661" t="s">
        <v>240</v>
      </c>
      <c r="AC74" s="662"/>
      <c r="AD74" s="659">
        <v>543</v>
      </c>
      <c r="AE74" s="660">
        <v>185</v>
      </c>
      <c r="AF74" s="660">
        <v>63</v>
      </c>
      <c r="AG74" s="660">
        <v>32</v>
      </c>
      <c r="AH74" s="660">
        <v>29</v>
      </c>
      <c r="AI74" s="660">
        <v>20</v>
      </c>
      <c r="AJ74" s="660">
        <v>15</v>
      </c>
      <c r="AK74" s="654">
        <v>887</v>
      </c>
    </row>
    <row r="75" spans="18:37">
      <c r="R75" s="637" t="s">
        <v>2039</v>
      </c>
      <c r="S75" s="643" t="s">
        <v>2027</v>
      </c>
      <c r="T75" s="637" t="s">
        <v>2021</v>
      </c>
      <c r="U75" s="646">
        <v>4.4399999999999995</v>
      </c>
      <c r="W75" s="637" t="s">
        <v>2039</v>
      </c>
      <c r="X75" s="643" t="s">
        <v>2027</v>
      </c>
      <c r="Y75" s="637" t="s">
        <v>2043</v>
      </c>
      <c r="Z75" s="651">
        <v>5.4814814814814813E-3</v>
      </c>
    </row>
    <row r="76" spans="18:37">
      <c r="R76" s="640"/>
      <c r="S76" s="640"/>
      <c r="T76" s="649" t="s">
        <v>2024</v>
      </c>
      <c r="U76" s="647">
        <v>4.4399999999999995</v>
      </c>
      <c r="W76" s="640"/>
      <c r="X76" s="640"/>
      <c r="Y76" s="649" t="s">
        <v>2044</v>
      </c>
      <c r="Z76" s="652">
        <v>0</v>
      </c>
    </row>
    <row r="77" spans="18:37">
      <c r="R77" s="640"/>
      <c r="S77" s="640"/>
      <c r="T77" s="649" t="s">
        <v>2025</v>
      </c>
      <c r="U77" s="647">
        <v>0</v>
      </c>
      <c r="W77" s="640"/>
      <c r="X77" s="640"/>
      <c r="Y77" s="649" t="s">
        <v>2045</v>
      </c>
      <c r="Z77" s="652">
        <v>5.4814814814814813E-3</v>
      </c>
    </row>
    <row r="78" spans="18:37">
      <c r="R78" s="640"/>
      <c r="S78" s="643" t="s">
        <v>2028</v>
      </c>
      <c r="T78" s="637" t="s">
        <v>2021</v>
      </c>
      <c r="U78" s="646">
        <v>11.059999999999999</v>
      </c>
      <c r="W78" s="640"/>
      <c r="X78" s="643" t="s">
        <v>2028</v>
      </c>
      <c r="Y78" s="637" t="s">
        <v>2043</v>
      </c>
      <c r="Z78" s="651">
        <v>1.365432098765432E-2</v>
      </c>
    </row>
    <row r="79" spans="18:37">
      <c r="R79" s="640"/>
      <c r="S79" s="640"/>
      <c r="T79" s="649" t="s">
        <v>2024</v>
      </c>
      <c r="U79" s="647">
        <v>11.059999999999999</v>
      </c>
      <c r="W79" s="640"/>
      <c r="X79" s="640"/>
      <c r="Y79" s="649" t="s">
        <v>2044</v>
      </c>
      <c r="Z79" s="652">
        <v>0</v>
      </c>
    </row>
    <row r="80" spans="18:37">
      <c r="R80" s="640"/>
      <c r="S80" s="640"/>
      <c r="T80" s="649" t="s">
        <v>2025</v>
      </c>
      <c r="U80" s="647">
        <v>0</v>
      </c>
      <c r="W80" s="640"/>
      <c r="X80" s="640"/>
      <c r="Y80" s="649" t="s">
        <v>2045</v>
      </c>
      <c r="Z80" s="652">
        <v>1.365432098765432E-2</v>
      </c>
    </row>
    <row r="81" spans="18:26">
      <c r="R81" s="640"/>
      <c r="S81" s="643" t="s">
        <v>2029</v>
      </c>
      <c r="T81" s="637" t="s">
        <v>2021</v>
      </c>
      <c r="U81" s="646">
        <v>133.49</v>
      </c>
      <c r="W81" s="640"/>
      <c r="X81" s="643" t="s">
        <v>2029</v>
      </c>
      <c r="Y81" s="637" t="s">
        <v>2043</v>
      </c>
      <c r="Z81" s="651">
        <v>0.16480246913580249</v>
      </c>
    </row>
    <row r="82" spans="18:26">
      <c r="R82" s="640"/>
      <c r="S82" s="640"/>
      <c r="T82" s="649" t="s">
        <v>2024</v>
      </c>
      <c r="U82" s="647">
        <v>133.49</v>
      </c>
      <c r="W82" s="640"/>
      <c r="X82" s="640"/>
      <c r="Y82" s="649" t="s">
        <v>2044</v>
      </c>
      <c r="Z82" s="652">
        <v>0</v>
      </c>
    </row>
    <row r="83" spans="18:26">
      <c r="R83" s="640"/>
      <c r="S83" s="640"/>
      <c r="T83" s="649" t="s">
        <v>2025</v>
      </c>
      <c r="U83" s="647">
        <v>0</v>
      </c>
      <c r="W83" s="640"/>
      <c r="X83" s="640"/>
      <c r="Y83" s="649" t="s">
        <v>2045</v>
      </c>
      <c r="Z83" s="652">
        <v>0.16480246913580249</v>
      </c>
    </row>
    <row r="84" spans="18:26">
      <c r="R84" s="640"/>
      <c r="S84" s="643" t="s">
        <v>2030</v>
      </c>
      <c r="T84" s="637" t="s">
        <v>2021</v>
      </c>
      <c r="U84" s="646">
        <v>8.8800000000000008</v>
      </c>
      <c r="W84" s="640"/>
      <c r="X84" s="643" t="s">
        <v>2030</v>
      </c>
      <c r="Y84" s="637" t="s">
        <v>2043</v>
      </c>
      <c r="Z84" s="651">
        <v>1.0962962962962964E-2</v>
      </c>
    </row>
    <row r="85" spans="18:26">
      <c r="R85" s="640"/>
      <c r="S85" s="640"/>
      <c r="T85" s="649" t="s">
        <v>2024</v>
      </c>
      <c r="U85" s="647">
        <v>4.4399999999999995</v>
      </c>
      <c r="W85" s="640"/>
      <c r="X85" s="640"/>
      <c r="Y85" s="649" t="s">
        <v>2044</v>
      </c>
      <c r="Z85" s="652">
        <v>5.4814814814814813E-3</v>
      </c>
    </row>
    <row r="86" spans="18:26">
      <c r="R86" s="640"/>
      <c r="S86" s="640"/>
      <c r="T86" s="649" t="s">
        <v>2025</v>
      </c>
      <c r="U86" s="647">
        <v>4.4399999999999995</v>
      </c>
      <c r="W86" s="640"/>
      <c r="X86" s="640"/>
      <c r="Y86" s="649" t="s">
        <v>2045</v>
      </c>
      <c r="Z86" s="652">
        <v>5.4814814814814813E-3</v>
      </c>
    </row>
    <row r="87" spans="18:26">
      <c r="R87" s="640"/>
      <c r="S87" s="643" t="s">
        <v>290</v>
      </c>
      <c r="T87" s="637" t="s">
        <v>2021</v>
      </c>
      <c r="U87" s="646">
        <v>25.150000000000006</v>
      </c>
      <c r="W87" s="640"/>
      <c r="X87" s="643" t="s">
        <v>290</v>
      </c>
      <c r="Y87" s="637" t="s">
        <v>2043</v>
      </c>
      <c r="Z87" s="651">
        <v>3.104938271604939E-2</v>
      </c>
    </row>
    <row r="88" spans="18:26">
      <c r="R88" s="640"/>
      <c r="S88" s="640"/>
      <c r="T88" s="649" t="s">
        <v>2024</v>
      </c>
      <c r="U88" s="647">
        <v>19.230000000000004</v>
      </c>
      <c r="W88" s="640"/>
      <c r="X88" s="640"/>
      <c r="Y88" s="649" t="s">
        <v>2044</v>
      </c>
      <c r="Z88" s="652">
        <v>7.3086419753086423E-3</v>
      </c>
    </row>
    <row r="89" spans="18:26">
      <c r="R89" s="640"/>
      <c r="S89" s="640"/>
      <c r="T89" s="649" t="s">
        <v>2025</v>
      </c>
      <c r="U89" s="647">
        <v>5.92</v>
      </c>
      <c r="W89" s="640"/>
      <c r="X89" s="640"/>
      <c r="Y89" s="649" t="s">
        <v>2045</v>
      </c>
      <c r="Z89" s="652">
        <v>2.3740740740740746E-2</v>
      </c>
    </row>
    <row r="90" spans="18:26">
      <c r="R90" s="640"/>
      <c r="S90" s="643" t="s">
        <v>2031</v>
      </c>
      <c r="T90" s="637" t="s">
        <v>2021</v>
      </c>
      <c r="U90" s="646">
        <v>18.459999999999997</v>
      </c>
      <c r="W90" s="640"/>
      <c r="X90" s="643" t="s">
        <v>2031</v>
      </c>
      <c r="Y90" s="637" t="s">
        <v>2043</v>
      </c>
      <c r="Z90" s="651">
        <v>2.2790123456790122E-2</v>
      </c>
    </row>
    <row r="91" spans="18:26">
      <c r="R91" s="640"/>
      <c r="S91" s="640"/>
      <c r="T91" s="649" t="s">
        <v>2024</v>
      </c>
      <c r="U91" s="647">
        <v>5.9</v>
      </c>
      <c r="W91" s="640"/>
      <c r="X91" s="640"/>
      <c r="Y91" s="649" t="s">
        <v>2044</v>
      </c>
      <c r="Z91" s="652">
        <v>1.5506172839506172E-2</v>
      </c>
    </row>
    <row r="92" spans="18:26">
      <c r="R92" s="640"/>
      <c r="S92" s="640"/>
      <c r="T92" s="649" t="s">
        <v>2025</v>
      </c>
      <c r="U92" s="647">
        <v>12.559999999999999</v>
      </c>
      <c r="W92" s="640"/>
      <c r="X92" s="640"/>
      <c r="Y92" s="649" t="s">
        <v>2045</v>
      </c>
      <c r="Z92" s="652">
        <v>7.2839506172839505E-3</v>
      </c>
    </row>
    <row r="93" spans="18:26">
      <c r="R93" s="640"/>
      <c r="S93" s="643" t="s">
        <v>2032</v>
      </c>
      <c r="T93" s="637" t="s">
        <v>2021</v>
      </c>
      <c r="U93" s="646">
        <v>26.840000000000003</v>
      </c>
      <c r="W93" s="640"/>
      <c r="X93" s="643" t="s">
        <v>2032</v>
      </c>
      <c r="Y93" s="637" t="s">
        <v>2043</v>
      </c>
      <c r="Z93" s="651">
        <v>3.3135802469135806E-2</v>
      </c>
    </row>
    <row r="94" spans="18:26">
      <c r="R94" s="640"/>
      <c r="S94" s="640"/>
      <c r="T94" s="649" t="s">
        <v>2024</v>
      </c>
      <c r="U94" s="647">
        <v>14.8</v>
      </c>
      <c r="W94" s="640"/>
      <c r="X94" s="640"/>
      <c r="Y94" s="649" t="s">
        <v>2044</v>
      </c>
      <c r="Z94" s="652">
        <v>1.4864197530864199E-2</v>
      </c>
    </row>
    <row r="95" spans="18:26">
      <c r="R95" s="640"/>
      <c r="S95" s="640"/>
      <c r="T95" s="649" t="s">
        <v>2025</v>
      </c>
      <c r="U95" s="647">
        <v>12.04</v>
      </c>
      <c r="W95" s="640"/>
      <c r="X95" s="640"/>
      <c r="Y95" s="649" t="s">
        <v>2045</v>
      </c>
      <c r="Z95" s="652">
        <v>1.8271604938271607E-2</v>
      </c>
    </row>
    <row r="96" spans="18:26">
      <c r="R96" s="640"/>
      <c r="S96" s="643" t="s">
        <v>2033</v>
      </c>
      <c r="T96" s="637" t="s">
        <v>2021</v>
      </c>
      <c r="U96" s="646">
        <v>51.639999999999986</v>
      </c>
      <c r="W96" s="640"/>
      <c r="X96" s="643" t="s">
        <v>2033</v>
      </c>
      <c r="Y96" s="637" t="s">
        <v>2043</v>
      </c>
      <c r="Z96" s="651">
        <v>6.375308641975308E-2</v>
      </c>
    </row>
    <row r="97" spans="18:26">
      <c r="R97" s="640"/>
      <c r="S97" s="640"/>
      <c r="T97" s="649" t="s">
        <v>2024</v>
      </c>
      <c r="U97" s="647">
        <v>17.950000000000003</v>
      </c>
      <c r="W97" s="640"/>
      <c r="X97" s="640"/>
      <c r="Y97" s="649" t="s">
        <v>2044</v>
      </c>
      <c r="Z97" s="652">
        <v>4.1592592592592591E-2</v>
      </c>
    </row>
    <row r="98" spans="18:26">
      <c r="R98" s="640"/>
      <c r="S98" s="640"/>
      <c r="T98" s="649" t="s">
        <v>2025</v>
      </c>
      <c r="U98" s="647">
        <v>33.69</v>
      </c>
      <c r="W98" s="640"/>
      <c r="X98" s="640"/>
      <c r="Y98" s="649" t="s">
        <v>2045</v>
      </c>
      <c r="Z98" s="652">
        <v>2.2160493827160496E-2</v>
      </c>
    </row>
    <row r="99" spans="18:26">
      <c r="R99" s="640"/>
      <c r="S99" s="643" t="s">
        <v>2034</v>
      </c>
      <c r="T99" s="637" t="s">
        <v>2021</v>
      </c>
      <c r="U99" s="646">
        <v>33.18</v>
      </c>
      <c r="W99" s="640"/>
      <c r="X99" s="643" t="s">
        <v>2034</v>
      </c>
      <c r="Y99" s="637" t="s">
        <v>2043</v>
      </c>
      <c r="Z99" s="651">
        <v>4.0962962962962965E-2</v>
      </c>
    </row>
    <row r="100" spans="18:26">
      <c r="R100" s="640"/>
      <c r="S100" s="640"/>
      <c r="T100" s="649" t="s">
        <v>2024</v>
      </c>
      <c r="U100" s="647">
        <v>20.910000000000004</v>
      </c>
      <c r="W100" s="640"/>
      <c r="X100" s="640"/>
      <c r="Y100" s="649" t="s">
        <v>2044</v>
      </c>
      <c r="Z100" s="652">
        <v>1.514814814814815E-2</v>
      </c>
    </row>
    <row r="101" spans="18:26">
      <c r="R101" s="640"/>
      <c r="S101" s="640"/>
      <c r="T101" s="649" t="s">
        <v>2025</v>
      </c>
      <c r="U101" s="647">
        <v>12.27</v>
      </c>
      <c r="W101" s="640"/>
      <c r="X101" s="640"/>
      <c r="Y101" s="649" t="s">
        <v>2045</v>
      </c>
      <c r="Z101" s="652">
        <v>2.5814814814814818E-2</v>
      </c>
    </row>
    <row r="102" spans="18:26">
      <c r="R102" s="640"/>
      <c r="S102" s="643" t="s">
        <v>2035</v>
      </c>
      <c r="T102" s="637" t="s">
        <v>2021</v>
      </c>
      <c r="U102" s="646">
        <v>2.96</v>
      </c>
      <c r="W102" s="640"/>
      <c r="X102" s="643" t="s">
        <v>2035</v>
      </c>
      <c r="Y102" s="637" t="s">
        <v>2043</v>
      </c>
      <c r="Z102" s="651">
        <v>3.6543209876543211E-3</v>
      </c>
    </row>
    <row r="103" spans="18:26">
      <c r="R103" s="640"/>
      <c r="S103" s="640"/>
      <c r="T103" s="649" t="s">
        <v>2024</v>
      </c>
      <c r="U103" s="647">
        <v>1.48</v>
      </c>
      <c r="W103" s="640"/>
      <c r="X103" s="640"/>
      <c r="Y103" s="649" t="s">
        <v>2044</v>
      </c>
      <c r="Z103" s="652">
        <v>1.8271604938271606E-3</v>
      </c>
    </row>
    <row r="104" spans="18:26">
      <c r="R104" s="640"/>
      <c r="S104" s="640"/>
      <c r="T104" s="649" t="s">
        <v>2025</v>
      </c>
      <c r="U104" s="647">
        <v>1.48</v>
      </c>
      <c r="W104" s="640"/>
      <c r="X104" s="640"/>
      <c r="Y104" s="649" t="s">
        <v>2045</v>
      </c>
      <c r="Z104" s="652">
        <v>1.8271604938271606E-3</v>
      </c>
    </row>
    <row r="105" spans="18:26">
      <c r="R105" s="640"/>
      <c r="S105" s="643" t="s">
        <v>2036</v>
      </c>
      <c r="T105" s="637" t="s">
        <v>2021</v>
      </c>
      <c r="U105" s="646">
        <v>18.510000000000002</v>
      </c>
      <c r="W105" s="640"/>
      <c r="X105" s="643" t="s">
        <v>2036</v>
      </c>
      <c r="Y105" s="637" t="s">
        <v>2043</v>
      </c>
      <c r="Z105" s="651">
        <v>2.2851851851851856E-2</v>
      </c>
    </row>
    <row r="106" spans="18:26">
      <c r="R106" s="640"/>
      <c r="S106" s="640"/>
      <c r="T106" s="649" t="s">
        <v>2024</v>
      </c>
      <c r="U106" s="647">
        <v>8.89</v>
      </c>
      <c r="W106" s="640"/>
      <c r="X106" s="640"/>
      <c r="Y106" s="649" t="s">
        <v>2044</v>
      </c>
      <c r="Z106" s="652">
        <v>1.1876543209876545E-2</v>
      </c>
    </row>
    <row r="107" spans="18:26">
      <c r="R107" s="640"/>
      <c r="S107" s="640"/>
      <c r="T107" s="649" t="s">
        <v>2025</v>
      </c>
      <c r="U107" s="647">
        <v>9.620000000000001</v>
      </c>
      <c r="W107" s="640"/>
      <c r="X107" s="640"/>
      <c r="Y107" s="649" t="s">
        <v>2045</v>
      </c>
      <c r="Z107" s="652">
        <v>1.0975308641975309E-2</v>
      </c>
    </row>
    <row r="108" spans="18:26">
      <c r="R108" s="640"/>
      <c r="S108" s="643" t="s">
        <v>2037</v>
      </c>
      <c r="T108" s="637" t="s">
        <v>2021</v>
      </c>
      <c r="U108" s="646">
        <v>13.340000000000002</v>
      </c>
      <c r="W108" s="640"/>
      <c r="X108" s="643" t="s">
        <v>2037</v>
      </c>
      <c r="Y108" s="637" t="s">
        <v>2043</v>
      </c>
      <c r="Z108" s="651">
        <v>1.6469135802469139E-2</v>
      </c>
    </row>
    <row r="109" spans="18:26">
      <c r="R109" s="640"/>
      <c r="S109" s="640"/>
      <c r="T109" s="649" t="s">
        <v>2024</v>
      </c>
      <c r="U109" s="647">
        <v>2.96</v>
      </c>
      <c r="W109" s="640"/>
      <c r="X109" s="640"/>
      <c r="Y109" s="649" t="s">
        <v>2044</v>
      </c>
      <c r="Z109" s="652">
        <v>1.2814814814814815E-2</v>
      </c>
    </row>
    <row r="110" spans="18:26">
      <c r="R110" s="640"/>
      <c r="S110" s="640"/>
      <c r="T110" s="649" t="s">
        <v>2025</v>
      </c>
      <c r="U110" s="647">
        <v>10.38</v>
      </c>
      <c r="W110" s="640"/>
      <c r="X110" s="640"/>
      <c r="Y110" s="649" t="s">
        <v>2045</v>
      </c>
      <c r="Z110" s="652">
        <v>3.6543209876543211E-3</v>
      </c>
    </row>
    <row r="111" spans="18:26">
      <c r="R111" s="637" t="s">
        <v>2040</v>
      </c>
      <c r="S111" s="643" t="s">
        <v>2027</v>
      </c>
      <c r="T111" s="637" t="s">
        <v>2021</v>
      </c>
      <c r="U111" s="646">
        <v>4.4399999999999995</v>
      </c>
      <c r="W111" s="637" t="s">
        <v>2040</v>
      </c>
      <c r="X111" s="643" t="s">
        <v>2027</v>
      </c>
      <c r="Y111" s="637" t="s">
        <v>2043</v>
      </c>
      <c r="Z111" s="651">
        <v>5.4814814814814813E-3</v>
      </c>
    </row>
    <row r="112" spans="18:26">
      <c r="R112" s="640"/>
      <c r="S112" s="640"/>
      <c r="T112" s="649" t="s">
        <v>2024</v>
      </c>
      <c r="U112" s="647">
        <v>2.96</v>
      </c>
      <c r="W112" s="640"/>
      <c r="X112" s="640"/>
      <c r="Y112" s="649" t="s">
        <v>2044</v>
      </c>
      <c r="Z112" s="652">
        <v>1.8271604938271606E-3</v>
      </c>
    </row>
    <row r="113" spans="18:26">
      <c r="R113" s="640"/>
      <c r="S113" s="640"/>
      <c r="T113" s="649" t="s">
        <v>2025</v>
      </c>
      <c r="U113" s="647">
        <v>1.48</v>
      </c>
      <c r="W113" s="640"/>
      <c r="X113" s="640"/>
      <c r="Y113" s="649" t="s">
        <v>2045</v>
      </c>
      <c r="Z113" s="652">
        <v>3.6543209876543211E-3</v>
      </c>
    </row>
    <row r="114" spans="18:26">
      <c r="R114" s="640"/>
      <c r="S114" s="643" t="s">
        <v>2028</v>
      </c>
      <c r="T114" s="637" t="s">
        <v>2021</v>
      </c>
      <c r="U114" s="646">
        <v>34.44</v>
      </c>
      <c r="W114" s="640"/>
      <c r="X114" s="643" t="s">
        <v>2028</v>
      </c>
      <c r="Y114" s="637" t="s">
        <v>2043</v>
      </c>
      <c r="Z114" s="651">
        <v>4.2518518518518525E-2</v>
      </c>
    </row>
    <row r="115" spans="18:26">
      <c r="R115" s="640"/>
      <c r="S115" s="640"/>
      <c r="T115" s="649" t="s">
        <v>2024</v>
      </c>
      <c r="U115" s="647">
        <v>29.990000000000002</v>
      </c>
      <c r="W115" s="640"/>
      <c r="X115" s="640"/>
      <c r="Y115" s="649" t="s">
        <v>2044</v>
      </c>
      <c r="Z115" s="652">
        <v>5.493827160493828E-3</v>
      </c>
    </row>
    <row r="116" spans="18:26">
      <c r="R116" s="640"/>
      <c r="S116" s="640"/>
      <c r="T116" s="649" t="s">
        <v>2025</v>
      </c>
      <c r="U116" s="647">
        <v>4.45</v>
      </c>
      <c r="W116" s="640"/>
      <c r="X116" s="640"/>
      <c r="Y116" s="649" t="s">
        <v>2045</v>
      </c>
      <c r="Z116" s="652">
        <v>3.7024691358024692E-2</v>
      </c>
    </row>
    <row r="117" spans="18:26">
      <c r="R117" s="640"/>
      <c r="S117" s="643" t="s">
        <v>2029</v>
      </c>
      <c r="T117" s="637" t="s">
        <v>2021</v>
      </c>
      <c r="U117" s="646">
        <v>175.03999999999996</v>
      </c>
      <c r="W117" s="640"/>
      <c r="X117" s="643" t="s">
        <v>2029</v>
      </c>
      <c r="Y117" s="637" t="s">
        <v>2043</v>
      </c>
      <c r="Z117" s="651">
        <v>0.21609876543209883</v>
      </c>
    </row>
    <row r="118" spans="18:26">
      <c r="R118" s="640"/>
      <c r="S118" s="640"/>
      <c r="T118" s="649" t="s">
        <v>2024</v>
      </c>
      <c r="U118" s="647">
        <v>11.85</v>
      </c>
      <c r="W118" s="640"/>
      <c r="X118" s="640"/>
      <c r="Y118" s="649" t="s">
        <v>2044</v>
      </c>
      <c r="Z118" s="652">
        <v>0.20146913580246914</v>
      </c>
    </row>
    <row r="119" spans="18:26">
      <c r="R119" s="640"/>
      <c r="S119" s="640"/>
      <c r="T119" s="649" t="s">
        <v>2025</v>
      </c>
      <c r="U119" s="647">
        <v>163.19</v>
      </c>
      <c r="W119" s="640"/>
      <c r="X119" s="640"/>
      <c r="Y119" s="649" t="s">
        <v>2045</v>
      </c>
      <c r="Z119" s="652">
        <v>1.4629629629629631E-2</v>
      </c>
    </row>
    <row r="120" spans="18:26">
      <c r="R120" s="640"/>
      <c r="S120" s="643" t="s">
        <v>2030</v>
      </c>
      <c r="T120" s="637" t="s">
        <v>2021</v>
      </c>
      <c r="U120" s="646">
        <v>4.4399999999999995</v>
      </c>
      <c r="W120" s="640"/>
      <c r="X120" s="643" t="s">
        <v>2030</v>
      </c>
      <c r="Y120" s="637" t="s">
        <v>2043</v>
      </c>
      <c r="Z120" s="651">
        <v>5.4814814814814813E-3</v>
      </c>
    </row>
    <row r="121" spans="18:26">
      <c r="R121" s="640"/>
      <c r="S121" s="640"/>
      <c r="T121" s="649" t="s">
        <v>2024</v>
      </c>
      <c r="U121" s="647">
        <v>1.48</v>
      </c>
      <c r="W121" s="640"/>
      <c r="X121" s="640"/>
      <c r="Y121" s="649" t="s">
        <v>2044</v>
      </c>
      <c r="Z121" s="652">
        <v>3.6543209876543211E-3</v>
      </c>
    </row>
    <row r="122" spans="18:26">
      <c r="R122" s="640"/>
      <c r="S122" s="640"/>
      <c r="T122" s="649" t="s">
        <v>2025</v>
      </c>
      <c r="U122" s="647">
        <v>2.96</v>
      </c>
      <c r="W122" s="640"/>
      <c r="X122" s="640"/>
      <c r="Y122" s="649" t="s">
        <v>2045</v>
      </c>
      <c r="Z122" s="652">
        <v>1.8271604938271606E-3</v>
      </c>
    </row>
    <row r="123" spans="18:26">
      <c r="R123" s="640"/>
      <c r="S123" s="643" t="s">
        <v>290</v>
      </c>
      <c r="T123" s="637" t="s">
        <v>2021</v>
      </c>
      <c r="U123" s="646">
        <v>23.360000000000003</v>
      </c>
      <c r="W123" s="640"/>
      <c r="X123" s="643" t="s">
        <v>290</v>
      </c>
      <c r="Y123" s="637" t="s">
        <v>2043</v>
      </c>
      <c r="Z123" s="651">
        <v>2.8839506172839507E-2</v>
      </c>
    </row>
    <row r="124" spans="18:26">
      <c r="R124" s="640"/>
      <c r="S124" s="640"/>
      <c r="T124" s="649" t="s">
        <v>2024</v>
      </c>
      <c r="U124" s="647">
        <v>17.21</v>
      </c>
      <c r="W124" s="640"/>
      <c r="X124" s="640"/>
      <c r="Y124" s="649" t="s">
        <v>2044</v>
      </c>
      <c r="Z124" s="652">
        <v>7.5925925925925918E-3</v>
      </c>
    </row>
    <row r="125" spans="18:26">
      <c r="R125" s="640"/>
      <c r="S125" s="640"/>
      <c r="T125" s="649" t="s">
        <v>2025</v>
      </c>
      <c r="U125" s="647">
        <v>6.15</v>
      </c>
      <c r="W125" s="640"/>
      <c r="X125" s="640"/>
      <c r="Y125" s="649" t="s">
        <v>2045</v>
      </c>
      <c r="Z125" s="652">
        <v>2.1246913580246916E-2</v>
      </c>
    </row>
    <row r="126" spans="18:26">
      <c r="R126" s="640"/>
      <c r="S126" s="643" t="s">
        <v>2031</v>
      </c>
      <c r="T126" s="637" t="s">
        <v>2021</v>
      </c>
      <c r="U126" s="646">
        <v>133.14999999999998</v>
      </c>
      <c r="W126" s="640"/>
      <c r="X126" s="643" t="s">
        <v>2031</v>
      </c>
      <c r="Y126" s="637" t="s">
        <v>2043</v>
      </c>
      <c r="Z126" s="651">
        <v>0.1643827160493827</v>
      </c>
    </row>
    <row r="127" spans="18:26">
      <c r="R127" s="640"/>
      <c r="S127" s="640"/>
      <c r="T127" s="649" t="s">
        <v>2024</v>
      </c>
      <c r="U127" s="647">
        <v>7.4099999999999993</v>
      </c>
      <c r="W127" s="640"/>
      <c r="X127" s="640"/>
      <c r="Y127" s="649" t="s">
        <v>2044</v>
      </c>
      <c r="Z127" s="652">
        <v>0.15523456790123455</v>
      </c>
    </row>
    <row r="128" spans="18:26">
      <c r="R128" s="640"/>
      <c r="S128" s="640"/>
      <c r="T128" s="649" t="s">
        <v>2025</v>
      </c>
      <c r="U128" s="647">
        <v>125.74</v>
      </c>
      <c r="W128" s="640"/>
      <c r="X128" s="640"/>
      <c r="Y128" s="649" t="s">
        <v>2045</v>
      </c>
      <c r="Z128" s="652">
        <v>9.1481481481481483E-3</v>
      </c>
    </row>
    <row r="129" spans="18:26">
      <c r="R129" s="640"/>
      <c r="S129" s="643" t="s">
        <v>2032</v>
      </c>
      <c r="T129" s="637" t="s">
        <v>2021</v>
      </c>
      <c r="U129" s="646">
        <v>4.4399999999999995</v>
      </c>
      <c r="W129" s="640"/>
      <c r="X129" s="643" t="s">
        <v>2032</v>
      </c>
      <c r="Y129" s="637" t="s">
        <v>2043</v>
      </c>
      <c r="Z129" s="651">
        <v>5.4814814814814813E-3</v>
      </c>
    </row>
    <row r="130" spans="18:26">
      <c r="R130" s="640"/>
      <c r="S130" s="640"/>
      <c r="T130" s="649" t="s">
        <v>2024</v>
      </c>
      <c r="U130" s="647">
        <v>2.96</v>
      </c>
      <c r="W130" s="640"/>
      <c r="X130" s="640"/>
      <c r="Y130" s="649" t="s">
        <v>2044</v>
      </c>
      <c r="Z130" s="652">
        <v>1.8271604938271606E-3</v>
      </c>
    </row>
    <row r="131" spans="18:26">
      <c r="R131" s="640"/>
      <c r="S131" s="640"/>
      <c r="T131" s="649" t="s">
        <v>2025</v>
      </c>
      <c r="U131" s="647">
        <v>1.48</v>
      </c>
      <c r="W131" s="640"/>
      <c r="X131" s="640"/>
      <c r="Y131" s="649" t="s">
        <v>2045</v>
      </c>
      <c r="Z131" s="652">
        <v>3.6543209876543211E-3</v>
      </c>
    </row>
    <row r="132" spans="18:26">
      <c r="R132" s="640"/>
      <c r="S132" s="643" t="s">
        <v>2033</v>
      </c>
      <c r="T132" s="637" t="s">
        <v>2021</v>
      </c>
      <c r="U132" s="646">
        <v>126.02</v>
      </c>
      <c r="W132" s="640"/>
      <c r="X132" s="643" t="s">
        <v>2033</v>
      </c>
      <c r="Y132" s="637" t="s">
        <v>2043</v>
      </c>
      <c r="Z132" s="651">
        <v>0.15558024691358024</v>
      </c>
    </row>
    <row r="133" spans="18:26">
      <c r="R133" s="640"/>
      <c r="S133" s="640"/>
      <c r="T133" s="649" t="s">
        <v>2024</v>
      </c>
      <c r="U133" s="647">
        <v>123.06</v>
      </c>
      <c r="W133" s="640"/>
      <c r="X133" s="640"/>
      <c r="Y133" s="649" t="s">
        <v>2044</v>
      </c>
      <c r="Z133" s="652">
        <v>3.6543209876543211E-3</v>
      </c>
    </row>
    <row r="134" spans="18:26">
      <c r="R134" s="640"/>
      <c r="S134" s="640"/>
      <c r="T134" s="649" t="s">
        <v>2025</v>
      </c>
      <c r="U134" s="647">
        <v>2.96</v>
      </c>
      <c r="W134" s="640"/>
      <c r="X134" s="640"/>
      <c r="Y134" s="649" t="s">
        <v>2045</v>
      </c>
      <c r="Z134" s="652">
        <v>0.15192592592592594</v>
      </c>
    </row>
    <row r="135" spans="18:26">
      <c r="R135" s="640"/>
      <c r="S135" s="643" t="s">
        <v>2034</v>
      </c>
      <c r="T135" s="637" t="s">
        <v>2021</v>
      </c>
      <c r="U135" s="646">
        <v>86.47999999999999</v>
      </c>
      <c r="W135" s="640"/>
      <c r="X135" s="643" t="s">
        <v>2034</v>
      </c>
      <c r="Y135" s="637" t="s">
        <v>2043</v>
      </c>
      <c r="Z135" s="651">
        <v>0.10676543209876542</v>
      </c>
    </row>
    <row r="136" spans="18:26">
      <c r="R136" s="640"/>
      <c r="S136" s="640"/>
      <c r="T136" s="649" t="s">
        <v>2024</v>
      </c>
      <c r="U136" s="647">
        <v>6.13</v>
      </c>
      <c r="W136" s="640"/>
      <c r="X136" s="640"/>
      <c r="Y136" s="649" t="s">
        <v>2044</v>
      </c>
      <c r="Z136" s="652">
        <v>9.9197530864197525E-2</v>
      </c>
    </row>
    <row r="137" spans="18:26">
      <c r="R137" s="640"/>
      <c r="S137" s="640"/>
      <c r="T137" s="649" t="s">
        <v>2025</v>
      </c>
      <c r="U137" s="647">
        <v>80.349999999999994</v>
      </c>
      <c r="W137" s="640"/>
      <c r="X137" s="640"/>
      <c r="Y137" s="649" t="s">
        <v>2045</v>
      </c>
      <c r="Z137" s="652">
        <v>7.5679012345679017E-3</v>
      </c>
    </row>
    <row r="138" spans="18:26">
      <c r="R138" s="640"/>
      <c r="S138" s="643" t="s">
        <v>2035</v>
      </c>
      <c r="T138" s="637" t="s">
        <v>2021</v>
      </c>
      <c r="U138" s="646">
        <v>47.47999999999999</v>
      </c>
      <c r="W138" s="640"/>
      <c r="X138" s="643" t="s">
        <v>2035</v>
      </c>
      <c r="Y138" s="637" t="s">
        <v>2043</v>
      </c>
      <c r="Z138" s="651">
        <v>5.8617283950617285E-2</v>
      </c>
    </row>
    <row r="139" spans="18:26">
      <c r="R139" s="640"/>
      <c r="S139" s="640"/>
      <c r="T139" s="649" t="s">
        <v>2024</v>
      </c>
      <c r="U139" s="647">
        <v>43.04999999999999</v>
      </c>
      <c r="W139" s="640"/>
      <c r="X139" s="640"/>
      <c r="Y139" s="649" t="s">
        <v>2044</v>
      </c>
      <c r="Z139" s="652">
        <v>5.4691358024691362E-3</v>
      </c>
    </row>
    <row r="140" spans="18:26">
      <c r="R140" s="640"/>
      <c r="S140" s="640"/>
      <c r="T140" s="649" t="s">
        <v>2025</v>
      </c>
      <c r="U140" s="647">
        <v>4.43</v>
      </c>
      <c r="W140" s="640"/>
      <c r="X140" s="640"/>
      <c r="Y140" s="649" t="s">
        <v>2045</v>
      </c>
      <c r="Z140" s="652">
        <v>5.3148148148148146E-2</v>
      </c>
    </row>
    <row r="141" spans="18:26">
      <c r="R141" s="640"/>
      <c r="S141" s="643" t="s">
        <v>2036</v>
      </c>
      <c r="T141" s="637" t="s">
        <v>2021</v>
      </c>
      <c r="U141" s="646">
        <v>43.08</v>
      </c>
      <c r="W141" s="640"/>
      <c r="X141" s="643" t="s">
        <v>2036</v>
      </c>
      <c r="Y141" s="637" t="s">
        <v>2043</v>
      </c>
      <c r="Z141" s="651">
        <v>5.318518518518519E-2</v>
      </c>
    </row>
    <row r="142" spans="18:26">
      <c r="R142" s="640"/>
      <c r="S142" s="640"/>
      <c r="T142" s="649" t="s">
        <v>2024</v>
      </c>
      <c r="U142" s="647">
        <v>41.6</v>
      </c>
      <c r="W142" s="640"/>
      <c r="X142" s="640"/>
      <c r="Y142" s="649" t="s">
        <v>2044</v>
      </c>
      <c r="Z142" s="652">
        <v>1.8271604938271606E-3</v>
      </c>
    </row>
    <row r="143" spans="18:26">
      <c r="R143" s="640"/>
      <c r="S143" s="640"/>
      <c r="T143" s="649" t="s">
        <v>2025</v>
      </c>
      <c r="U143" s="647">
        <v>1.48</v>
      </c>
      <c r="W143" s="640"/>
      <c r="X143" s="640"/>
      <c r="Y143" s="649" t="s">
        <v>2045</v>
      </c>
      <c r="Z143" s="652">
        <v>5.1358024691358029E-2</v>
      </c>
    </row>
    <row r="144" spans="18:26">
      <c r="R144" s="640"/>
      <c r="S144" s="643" t="s">
        <v>2037</v>
      </c>
      <c r="T144" s="637" t="s">
        <v>2021</v>
      </c>
      <c r="U144" s="646">
        <v>5.91</v>
      </c>
      <c r="W144" s="640"/>
      <c r="X144" s="643" t="s">
        <v>2037</v>
      </c>
      <c r="Y144" s="637" t="s">
        <v>2043</v>
      </c>
      <c r="Z144" s="651">
        <v>7.2962962962962973E-3</v>
      </c>
    </row>
    <row r="145" spans="18:26">
      <c r="R145" s="640"/>
      <c r="S145" s="640"/>
      <c r="T145" s="649" t="s">
        <v>2024</v>
      </c>
      <c r="U145" s="647">
        <v>4.43</v>
      </c>
      <c r="W145" s="640"/>
      <c r="X145" s="640"/>
      <c r="Y145" s="649" t="s">
        <v>2044</v>
      </c>
      <c r="Z145" s="652">
        <v>1.8271604938271606E-3</v>
      </c>
    </row>
    <row r="146" spans="18:26">
      <c r="R146" s="640"/>
      <c r="S146" s="640"/>
      <c r="T146" s="649" t="s">
        <v>2025</v>
      </c>
      <c r="U146" s="647">
        <v>1.48</v>
      </c>
      <c r="W146" s="640"/>
      <c r="X146" s="640"/>
      <c r="Y146" s="649" t="s">
        <v>2045</v>
      </c>
      <c r="Z146" s="652">
        <v>5.4691358024691362E-3</v>
      </c>
    </row>
    <row r="147" spans="18:26">
      <c r="R147" s="637" t="s">
        <v>2041</v>
      </c>
      <c r="S147" s="643" t="s">
        <v>2027</v>
      </c>
      <c r="T147" s="637" t="s">
        <v>2021</v>
      </c>
      <c r="U147" s="646">
        <v>15.54</v>
      </c>
      <c r="W147" s="637" t="s">
        <v>2041</v>
      </c>
      <c r="X147" s="643" t="s">
        <v>2027</v>
      </c>
      <c r="Y147" s="637" t="s">
        <v>2043</v>
      </c>
      <c r="Z147" s="651">
        <v>1.9185185185185187E-2</v>
      </c>
    </row>
    <row r="148" spans="18:26">
      <c r="R148" s="640"/>
      <c r="S148" s="640"/>
      <c r="T148" s="649" t="s">
        <v>2024</v>
      </c>
      <c r="U148" s="647">
        <v>11.100000000000001</v>
      </c>
      <c r="W148" s="640"/>
      <c r="X148" s="640"/>
      <c r="Y148" s="649" t="s">
        <v>2044</v>
      </c>
      <c r="Z148" s="652">
        <v>5.4814814814814813E-3</v>
      </c>
    </row>
    <row r="149" spans="18:26">
      <c r="R149" s="640"/>
      <c r="S149" s="640"/>
      <c r="T149" s="649" t="s">
        <v>2025</v>
      </c>
      <c r="U149" s="647">
        <v>4.4399999999999995</v>
      </c>
      <c r="W149" s="640"/>
      <c r="X149" s="640"/>
      <c r="Y149" s="649" t="s">
        <v>2045</v>
      </c>
      <c r="Z149" s="652">
        <v>1.3703703703703704E-2</v>
      </c>
    </row>
    <row r="150" spans="18:26">
      <c r="R150" s="640"/>
      <c r="S150" s="643" t="s">
        <v>2028</v>
      </c>
      <c r="T150" s="637" t="s">
        <v>2021</v>
      </c>
      <c r="U150" s="646">
        <v>5.92</v>
      </c>
      <c r="W150" s="640"/>
      <c r="X150" s="643" t="s">
        <v>2028</v>
      </c>
      <c r="Y150" s="637" t="s">
        <v>2043</v>
      </c>
      <c r="Z150" s="651">
        <v>7.3086419753086423E-3</v>
      </c>
    </row>
    <row r="151" spans="18:26">
      <c r="R151" s="640"/>
      <c r="S151" s="640"/>
      <c r="T151" s="649" t="s">
        <v>2024</v>
      </c>
      <c r="U151" s="647">
        <v>5.92</v>
      </c>
      <c r="W151" s="640"/>
      <c r="X151" s="640"/>
      <c r="Y151" s="649" t="s">
        <v>2044</v>
      </c>
      <c r="Z151" s="652">
        <v>0</v>
      </c>
    </row>
    <row r="152" spans="18:26">
      <c r="R152" s="640"/>
      <c r="S152" s="640"/>
      <c r="T152" s="649" t="s">
        <v>2025</v>
      </c>
      <c r="U152" s="647">
        <v>0</v>
      </c>
      <c r="W152" s="640"/>
      <c r="X152" s="640"/>
      <c r="Y152" s="649" t="s">
        <v>2045</v>
      </c>
      <c r="Z152" s="652">
        <v>7.3086419753086423E-3</v>
      </c>
    </row>
    <row r="153" spans="18:26">
      <c r="R153" s="640"/>
      <c r="S153" s="643" t="s">
        <v>2029</v>
      </c>
      <c r="T153" s="637" t="s">
        <v>2021</v>
      </c>
      <c r="U153" s="646">
        <v>12.55</v>
      </c>
      <c r="W153" s="640"/>
      <c r="X153" s="643" t="s">
        <v>2029</v>
      </c>
      <c r="Y153" s="637" t="s">
        <v>2043</v>
      </c>
      <c r="Z153" s="651">
        <v>1.5493827160493828E-2</v>
      </c>
    </row>
    <row r="154" spans="18:26">
      <c r="R154" s="640"/>
      <c r="S154" s="640"/>
      <c r="T154" s="649" t="s">
        <v>2024</v>
      </c>
      <c r="U154" s="647">
        <v>1.48</v>
      </c>
      <c r="W154" s="640"/>
      <c r="X154" s="640"/>
      <c r="Y154" s="649" t="s">
        <v>2044</v>
      </c>
      <c r="Z154" s="652">
        <v>1.3666666666666667E-2</v>
      </c>
    </row>
    <row r="155" spans="18:26">
      <c r="R155" s="640"/>
      <c r="S155" s="640"/>
      <c r="T155" s="649" t="s">
        <v>2025</v>
      </c>
      <c r="U155" s="647">
        <v>11.07</v>
      </c>
      <c r="W155" s="640"/>
      <c r="X155" s="640"/>
      <c r="Y155" s="649" t="s">
        <v>2045</v>
      </c>
      <c r="Z155" s="652">
        <v>1.8271604938271606E-3</v>
      </c>
    </row>
    <row r="156" spans="18:26">
      <c r="R156" s="640"/>
      <c r="S156" s="643" t="s">
        <v>2030</v>
      </c>
      <c r="T156" s="637" t="s">
        <v>2021</v>
      </c>
      <c r="U156" s="646">
        <v>5.93</v>
      </c>
      <c r="W156" s="640"/>
      <c r="X156" s="643" t="s">
        <v>2030</v>
      </c>
      <c r="Y156" s="637" t="s">
        <v>2043</v>
      </c>
      <c r="Z156" s="651">
        <v>7.3209876543209873E-3</v>
      </c>
    </row>
    <row r="157" spans="18:26">
      <c r="R157" s="640"/>
      <c r="S157" s="640"/>
      <c r="T157" s="649" t="s">
        <v>2024</v>
      </c>
      <c r="U157" s="647">
        <v>2.9699999999999998</v>
      </c>
      <c r="W157" s="640"/>
      <c r="X157" s="640"/>
      <c r="Y157" s="649" t="s">
        <v>2044</v>
      </c>
      <c r="Z157" s="652">
        <v>3.6543209876543211E-3</v>
      </c>
    </row>
    <row r="158" spans="18:26">
      <c r="R158" s="640"/>
      <c r="S158" s="640"/>
      <c r="T158" s="649" t="s">
        <v>2025</v>
      </c>
      <c r="U158" s="647">
        <v>2.96</v>
      </c>
      <c r="W158" s="640"/>
      <c r="X158" s="640"/>
      <c r="Y158" s="649" t="s">
        <v>2045</v>
      </c>
      <c r="Z158" s="652">
        <v>3.6666666666666662E-3</v>
      </c>
    </row>
    <row r="159" spans="18:26">
      <c r="R159" s="640"/>
      <c r="S159" s="643" t="s">
        <v>2031</v>
      </c>
      <c r="T159" s="637" t="s">
        <v>2021</v>
      </c>
      <c r="U159" s="646">
        <v>10.36</v>
      </c>
      <c r="W159" s="640"/>
      <c r="X159" s="643" t="s">
        <v>2031</v>
      </c>
      <c r="Y159" s="637" t="s">
        <v>2043</v>
      </c>
      <c r="Z159" s="651">
        <v>1.2790123456790124E-2</v>
      </c>
    </row>
    <row r="160" spans="18:26">
      <c r="R160" s="640"/>
      <c r="S160" s="640"/>
      <c r="T160" s="649" t="s">
        <v>2024</v>
      </c>
      <c r="U160" s="647">
        <v>7.4</v>
      </c>
      <c r="W160" s="640"/>
      <c r="X160" s="640"/>
      <c r="Y160" s="649" t="s">
        <v>2044</v>
      </c>
      <c r="Z160" s="652">
        <v>3.6543209876543211E-3</v>
      </c>
    </row>
    <row r="161" spans="18:26">
      <c r="R161" s="640"/>
      <c r="S161" s="640"/>
      <c r="T161" s="649" t="s">
        <v>2025</v>
      </c>
      <c r="U161" s="647">
        <v>2.96</v>
      </c>
      <c r="W161" s="640"/>
      <c r="X161" s="640"/>
      <c r="Y161" s="649" t="s">
        <v>2045</v>
      </c>
      <c r="Z161" s="652">
        <v>9.1358024691358033E-3</v>
      </c>
    </row>
    <row r="162" spans="18:26">
      <c r="R162" s="640"/>
      <c r="S162" s="643" t="s">
        <v>2032</v>
      </c>
      <c r="T162" s="637" t="s">
        <v>2021</v>
      </c>
      <c r="U162" s="646">
        <v>1.48</v>
      </c>
      <c r="W162" s="640"/>
      <c r="X162" s="643" t="s">
        <v>2032</v>
      </c>
      <c r="Y162" s="637" t="s">
        <v>2043</v>
      </c>
      <c r="Z162" s="651">
        <v>1.8271604938271606E-3</v>
      </c>
    </row>
    <row r="163" spans="18:26">
      <c r="R163" s="640"/>
      <c r="S163" s="640"/>
      <c r="T163" s="649" t="s">
        <v>2024</v>
      </c>
      <c r="U163" s="647">
        <v>0</v>
      </c>
      <c r="W163" s="640"/>
      <c r="X163" s="640"/>
      <c r="Y163" s="649" t="s">
        <v>2044</v>
      </c>
      <c r="Z163" s="652">
        <v>1.8271604938271606E-3</v>
      </c>
    </row>
    <row r="164" spans="18:26">
      <c r="R164" s="640"/>
      <c r="S164" s="640"/>
      <c r="T164" s="649" t="s">
        <v>2025</v>
      </c>
      <c r="U164" s="647">
        <v>1.48</v>
      </c>
      <c r="W164" s="640"/>
      <c r="X164" s="640"/>
      <c r="Y164" s="649" t="s">
        <v>2045</v>
      </c>
      <c r="Z164" s="652">
        <v>0</v>
      </c>
    </row>
    <row r="165" spans="18:26">
      <c r="R165" s="640"/>
      <c r="S165" s="643" t="s">
        <v>2033</v>
      </c>
      <c r="T165" s="637" t="s">
        <v>2021</v>
      </c>
      <c r="U165" s="646">
        <v>40.82</v>
      </c>
      <c r="W165" s="640"/>
      <c r="X165" s="643" t="s">
        <v>2033</v>
      </c>
      <c r="Y165" s="637" t="s">
        <v>2043</v>
      </c>
      <c r="Z165" s="651">
        <v>5.0395061728395064E-2</v>
      </c>
    </row>
    <row r="166" spans="18:26">
      <c r="R166" s="640"/>
      <c r="S166" s="640"/>
      <c r="T166" s="649" t="s">
        <v>2024</v>
      </c>
      <c r="U166" s="647">
        <v>19.41</v>
      </c>
      <c r="W166" s="640"/>
      <c r="X166" s="640"/>
      <c r="Y166" s="649" t="s">
        <v>2044</v>
      </c>
      <c r="Z166" s="652">
        <v>2.6432098765432101E-2</v>
      </c>
    </row>
    <row r="167" spans="18:26">
      <c r="R167" s="640"/>
      <c r="S167" s="640"/>
      <c r="T167" s="649" t="s">
        <v>2025</v>
      </c>
      <c r="U167" s="647">
        <v>21.41</v>
      </c>
      <c r="W167" s="640"/>
      <c r="X167" s="640"/>
      <c r="Y167" s="649" t="s">
        <v>2045</v>
      </c>
      <c r="Z167" s="652">
        <v>2.3962962962962964E-2</v>
      </c>
    </row>
    <row r="168" spans="18:26">
      <c r="R168" s="640"/>
      <c r="S168" s="643" t="s">
        <v>2034</v>
      </c>
      <c r="T168" s="637" t="s">
        <v>2021</v>
      </c>
      <c r="U168" s="646">
        <v>5.9</v>
      </c>
      <c r="W168" s="640"/>
      <c r="X168" s="643" t="s">
        <v>2034</v>
      </c>
      <c r="Y168" s="637" t="s">
        <v>2043</v>
      </c>
      <c r="Z168" s="651">
        <v>7.2839506172839505E-3</v>
      </c>
    </row>
    <row r="169" spans="18:26">
      <c r="R169" s="640"/>
      <c r="S169" s="640"/>
      <c r="T169" s="649" t="s">
        <v>2024</v>
      </c>
      <c r="U169" s="647">
        <v>0</v>
      </c>
      <c r="W169" s="640"/>
      <c r="X169" s="640"/>
      <c r="Y169" s="649" t="s">
        <v>2044</v>
      </c>
      <c r="Z169" s="652">
        <v>7.2839506172839505E-3</v>
      </c>
    </row>
    <row r="170" spans="18:26">
      <c r="R170" s="640"/>
      <c r="S170" s="640"/>
      <c r="T170" s="649" t="s">
        <v>2025</v>
      </c>
      <c r="U170" s="647">
        <v>5.9</v>
      </c>
      <c r="W170" s="640"/>
      <c r="X170" s="640"/>
      <c r="Y170" s="649" t="s">
        <v>2045</v>
      </c>
      <c r="Z170" s="652">
        <v>0</v>
      </c>
    </row>
    <row r="171" spans="18:26">
      <c r="R171" s="640"/>
      <c r="S171" s="643" t="s">
        <v>2035</v>
      </c>
      <c r="T171" s="637" t="s">
        <v>2021</v>
      </c>
      <c r="U171" s="646">
        <v>6.15</v>
      </c>
      <c r="W171" s="640"/>
      <c r="X171" s="643" t="s">
        <v>2035</v>
      </c>
      <c r="Y171" s="637" t="s">
        <v>2043</v>
      </c>
      <c r="Z171" s="651">
        <v>7.5925925925925918E-3</v>
      </c>
    </row>
    <row r="172" spans="18:26">
      <c r="R172" s="640"/>
      <c r="S172" s="640"/>
      <c r="T172" s="649" t="s">
        <v>2024</v>
      </c>
      <c r="U172" s="647">
        <v>4.67</v>
      </c>
      <c r="W172" s="640"/>
      <c r="X172" s="640"/>
      <c r="Y172" s="649" t="s">
        <v>2044</v>
      </c>
      <c r="Z172" s="652">
        <v>1.8271604938271606E-3</v>
      </c>
    </row>
    <row r="173" spans="18:26">
      <c r="R173" s="640"/>
      <c r="S173" s="640"/>
      <c r="T173" s="649" t="s">
        <v>2025</v>
      </c>
      <c r="U173" s="647">
        <v>1.48</v>
      </c>
      <c r="W173" s="640"/>
      <c r="X173" s="640"/>
      <c r="Y173" s="649" t="s">
        <v>2045</v>
      </c>
      <c r="Z173" s="652">
        <v>5.7654320987654316E-3</v>
      </c>
    </row>
    <row r="174" spans="18:26">
      <c r="R174" s="640"/>
      <c r="S174" s="643" t="s">
        <v>2036</v>
      </c>
      <c r="T174" s="637" t="s">
        <v>2021</v>
      </c>
      <c r="U174" s="646">
        <v>1.48</v>
      </c>
      <c r="W174" s="640"/>
      <c r="X174" s="643" t="s">
        <v>2036</v>
      </c>
      <c r="Y174" s="637" t="s">
        <v>2043</v>
      </c>
      <c r="Z174" s="651">
        <v>1.8271604938271606E-3</v>
      </c>
    </row>
    <row r="175" spans="18:26">
      <c r="R175" s="640"/>
      <c r="S175" s="640"/>
      <c r="T175" s="649" t="s">
        <v>2024</v>
      </c>
      <c r="U175" s="647">
        <v>1.48</v>
      </c>
      <c r="W175" s="640"/>
      <c r="X175" s="640"/>
      <c r="Y175" s="649" t="s">
        <v>2044</v>
      </c>
      <c r="Z175" s="652">
        <v>0</v>
      </c>
    </row>
    <row r="176" spans="18:26">
      <c r="R176" s="640"/>
      <c r="S176" s="640"/>
      <c r="T176" s="649" t="s">
        <v>2025</v>
      </c>
      <c r="U176" s="647">
        <v>0</v>
      </c>
      <c r="W176" s="640"/>
      <c r="X176" s="640"/>
      <c r="Y176" s="649" t="s">
        <v>2045</v>
      </c>
      <c r="Z176" s="652">
        <v>1.8271604938271606E-3</v>
      </c>
    </row>
    <row r="177" spans="18:26">
      <c r="R177" s="640"/>
      <c r="S177" s="643" t="s">
        <v>2037</v>
      </c>
      <c r="T177" s="637" t="s">
        <v>2021</v>
      </c>
      <c r="U177" s="646">
        <v>1.48</v>
      </c>
      <c r="W177" s="640"/>
      <c r="X177" s="643" t="s">
        <v>2037</v>
      </c>
      <c r="Y177" s="637" t="s">
        <v>2043</v>
      </c>
      <c r="Z177" s="651">
        <v>1.8271604938271606E-3</v>
      </c>
    </row>
    <row r="178" spans="18:26">
      <c r="R178" s="640"/>
      <c r="S178" s="640"/>
      <c r="T178" s="649" t="s">
        <v>2024</v>
      </c>
      <c r="U178" s="647">
        <v>1.48</v>
      </c>
      <c r="W178" s="640"/>
      <c r="X178" s="640"/>
      <c r="Y178" s="649" t="s">
        <v>2044</v>
      </c>
      <c r="Z178" s="652">
        <v>0</v>
      </c>
    </row>
    <row r="179" spans="18:26">
      <c r="R179" s="640"/>
      <c r="S179" s="640"/>
      <c r="T179" s="649" t="s">
        <v>2025</v>
      </c>
      <c r="U179" s="647">
        <v>0</v>
      </c>
      <c r="W179" s="640"/>
      <c r="X179" s="640"/>
      <c r="Y179" s="649" t="s">
        <v>2045</v>
      </c>
      <c r="Z179" s="652">
        <v>1.8271604938271606E-3</v>
      </c>
    </row>
    <row r="180" spans="18:26">
      <c r="R180" s="637" t="s">
        <v>2042</v>
      </c>
      <c r="S180" s="643" t="s">
        <v>2027</v>
      </c>
      <c r="T180" s="637" t="s">
        <v>2021</v>
      </c>
      <c r="U180" s="646">
        <v>1.48</v>
      </c>
      <c r="W180" s="637" t="s">
        <v>2042</v>
      </c>
      <c r="X180" s="643" t="s">
        <v>2027</v>
      </c>
      <c r="Y180" s="637" t="s">
        <v>2043</v>
      </c>
      <c r="Z180" s="651">
        <v>1.8271604938271606E-3</v>
      </c>
    </row>
    <row r="181" spans="18:26">
      <c r="R181" s="640"/>
      <c r="S181" s="640"/>
      <c r="T181" s="649" t="s">
        <v>2024</v>
      </c>
      <c r="U181" s="647">
        <v>0</v>
      </c>
      <c r="W181" s="640"/>
      <c r="X181" s="640"/>
      <c r="Y181" s="649" t="s">
        <v>2044</v>
      </c>
      <c r="Z181" s="652">
        <v>1.8271604938271606E-3</v>
      </c>
    </row>
    <row r="182" spans="18:26">
      <c r="R182" s="640"/>
      <c r="S182" s="640"/>
      <c r="T182" s="649" t="s">
        <v>2025</v>
      </c>
      <c r="U182" s="647">
        <v>1.48</v>
      </c>
      <c r="W182" s="640"/>
      <c r="X182" s="640"/>
      <c r="Y182" s="649" t="s">
        <v>2045</v>
      </c>
      <c r="Z182" s="652">
        <v>0</v>
      </c>
    </row>
    <row r="183" spans="18:26">
      <c r="R183" s="640"/>
      <c r="S183" s="643" t="s">
        <v>2028</v>
      </c>
      <c r="T183" s="637" t="s">
        <v>2021</v>
      </c>
      <c r="U183" s="646">
        <v>14.780000000000003</v>
      </c>
      <c r="W183" s="640"/>
      <c r="X183" s="643" t="s">
        <v>2028</v>
      </c>
      <c r="Y183" s="637" t="s">
        <v>2043</v>
      </c>
      <c r="Z183" s="651">
        <v>1.8246913580246917E-2</v>
      </c>
    </row>
    <row r="184" spans="18:26">
      <c r="R184" s="640"/>
      <c r="S184" s="640"/>
      <c r="T184" s="649" t="s">
        <v>2024</v>
      </c>
      <c r="U184" s="647">
        <v>2.96</v>
      </c>
      <c r="W184" s="640"/>
      <c r="X184" s="640"/>
      <c r="Y184" s="649" t="s">
        <v>2044</v>
      </c>
      <c r="Z184" s="652">
        <v>1.4592592592592595E-2</v>
      </c>
    </row>
    <row r="185" spans="18:26">
      <c r="R185" s="640"/>
      <c r="S185" s="640"/>
      <c r="T185" s="649" t="s">
        <v>2025</v>
      </c>
      <c r="U185" s="647">
        <v>11.820000000000002</v>
      </c>
      <c r="W185" s="640"/>
      <c r="X185" s="640"/>
      <c r="Y185" s="649" t="s">
        <v>2045</v>
      </c>
      <c r="Z185" s="652">
        <v>3.6543209876543211E-3</v>
      </c>
    </row>
    <row r="186" spans="18:26">
      <c r="R186" s="640"/>
      <c r="S186" s="643" t="s">
        <v>2029</v>
      </c>
      <c r="T186" s="637" t="s">
        <v>2021</v>
      </c>
      <c r="U186" s="646">
        <v>73.989999999999981</v>
      </c>
      <c r="W186" s="640"/>
      <c r="X186" s="643" t="s">
        <v>2029</v>
      </c>
      <c r="Y186" s="637" t="s">
        <v>2043</v>
      </c>
      <c r="Z186" s="651">
        <v>9.1345679012345665E-2</v>
      </c>
    </row>
    <row r="187" spans="18:26">
      <c r="R187" s="640"/>
      <c r="S187" s="640"/>
      <c r="T187" s="649" t="s">
        <v>2024</v>
      </c>
      <c r="U187" s="647">
        <v>38.830000000000005</v>
      </c>
      <c r="W187" s="640"/>
      <c r="X187" s="640"/>
      <c r="Y187" s="649" t="s">
        <v>2044</v>
      </c>
      <c r="Z187" s="652">
        <v>4.3407407407407408E-2</v>
      </c>
    </row>
    <row r="188" spans="18:26">
      <c r="R188" s="640"/>
      <c r="S188" s="640"/>
      <c r="T188" s="649" t="s">
        <v>2025</v>
      </c>
      <c r="U188" s="647">
        <v>35.159999999999997</v>
      </c>
      <c r="W188" s="640"/>
      <c r="X188" s="640"/>
      <c r="Y188" s="649" t="s">
        <v>2045</v>
      </c>
      <c r="Z188" s="652">
        <v>4.7938271604938278E-2</v>
      </c>
    </row>
    <row r="189" spans="18:26">
      <c r="R189" s="640"/>
      <c r="S189" s="643" t="s">
        <v>2030</v>
      </c>
      <c r="T189" s="637" t="s">
        <v>2021</v>
      </c>
      <c r="U189" s="646">
        <v>117.20000000000003</v>
      </c>
      <c r="W189" s="640"/>
      <c r="X189" s="643" t="s">
        <v>2030</v>
      </c>
      <c r="Y189" s="637" t="s">
        <v>2043</v>
      </c>
      <c r="Z189" s="651">
        <v>0.14469135802469138</v>
      </c>
    </row>
    <row r="190" spans="18:26">
      <c r="R190" s="640"/>
      <c r="S190" s="640"/>
      <c r="T190" s="649" t="s">
        <v>2024</v>
      </c>
      <c r="U190" s="647">
        <v>96.5</v>
      </c>
      <c r="W190" s="640"/>
      <c r="X190" s="640"/>
      <c r="Y190" s="649" t="s">
        <v>2044</v>
      </c>
      <c r="Z190" s="652">
        <v>2.5555555555555561E-2</v>
      </c>
    </row>
    <row r="191" spans="18:26">
      <c r="R191" s="640"/>
      <c r="S191" s="640"/>
      <c r="T191" s="649" t="s">
        <v>2025</v>
      </c>
      <c r="U191" s="647">
        <v>20.700000000000003</v>
      </c>
      <c r="W191" s="640"/>
      <c r="X191" s="640"/>
      <c r="Y191" s="649" t="s">
        <v>2045</v>
      </c>
      <c r="Z191" s="652">
        <v>0.11913580246913576</v>
      </c>
    </row>
    <row r="192" spans="18:26">
      <c r="R192" s="640"/>
      <c r="S192" s="643" t="s">
        <v>290</v>
      </c>
      <c r="T192" s="637" t="s">
        <v>2021</v>
      </c>
      <c r="U192" s="646">
        <v>205.29999999999987</v>
      </c>
      <c r="W192" s="640"/>
      <c r="X192" s="643" t="s">
        <v>290</v>
      </c>
      <c r="Y192" s="637" t="s">
        <v>2043</v>
      </c>
      <c r="Z192" s="651">
        <v>0.25345679012345684</v>
      </c>
    </row>
    <row r="193" spans="18:26">
      <c r="R193" s="640"/>
      <c r="S193" s="640"/>
      <c r="T193" s="649" t="s">
        <v>2024</v>
      </c>
      <c r="U193" s="647">
        <v>189.01</v>
      </c>
      <c r="W193" s="640"/>
      <c r="X193" s="640"/>
      <c r="Y193" s="649" t="s">
        <v>2044</v>
      </c>
      <c r="Z193" s="652">
        <v>2.0111111111111114E-2</v>
      </c>
    </row>
    <row r="194" spans="18:26">
      <c r="R194" s="640"/>
      <c r="S194" s="640"/>
      <c r="T194" s="649" t="s">
        <v>2025</v>
      </c>
      <c r="U194" s="647">
        <v>16.290000000000003</v>
      </c>
      <c r="W194" s="640"/>
      <c r="X194" s="640"/>
      <c r="Y194" s="649" t="s">
        <v>2045</v>
      </c>
      <c r="Z194" s="652">
        <v>0.23334567901234574</v>
      </c>
    </row>
    <row r="195" spans="18:26">
      <c r="R195" s="640"/>
      <c r="S195" s="643" t="s">
        <v>2031</v>
      </c>
      <c r="T195" s="637" t="s">
        <v>2021</v>
      </c>
      <c r="U195" s="646">
        <v>84.020000000000024</v>
      </c>
      <c r="W195" s="640"/>
      <c r="X195" s="643" t="s">
        <v>2031</v>
      </c>
      <c r="Y195" s="637" t="s">
        <v>2043</v>
      </c>
      <c r="Z195" s="651">
        <v>0.10372839506172833</v>
      </c>
    </row>
    <row r="196" spans="18:26">
      <c r="R196" s="640"/>
      <c r="S196" s="640"/>
      <c r="T196" s="649" t="s">
        <v>2024</v>
      </c>
      <c r="U196" s="647">
        <v>30.56</v>
      </c>
      <c r="W196" s="640"/>
      <c r="X196" s="640"/>
      <c r="Y196" s="649" t="s">
        <v>2044</v>
      </c>
      <c r="Z196" s="652">
        <v>6.5999999999999989E-2</v>
      </c>
    </row>
    <row r="197" spans="18:26">
      <c r="R197" s="640"/>
      <c r="S197" s="640"/>
      <c r="T197" s="649" t="s">
        <v>2025</v>
      </c>
      <c r="U197" s="647">
        <v>53.459999999999972</v>
      </c>
      <c r="W197" s="640"/>
      <c r="X197" s="640"/>
      <c r="Y197" s="649" t="s">
        <v>2045</v>
      </c>
      <c r="Z197" s="652">
        <v>3.7728395061728391E-2</v>
      </c>
    </row>
    <row r="198" spans="18:26">
      <c r="R198" s="640"/>
      <c r="S198" s="643" t="s">
        <v>2032</v>
      </c>
      <c r="T198" s="637" t="s">
        <v>2021</v>
      </c>
      <c r="U198" s="646">
        <v>10.350000000000001</v>
      </c>
      <c r="W198" s="640"/>
      <c r="X198" s="643" t="s">
        <v>2032</v>
      </c>
      <c r="Y198" s="637" t="s">
        <v>2043</v>
      </c>
      <c r="Z198" s="651">
        <v>1.2777777777777779E-2</v>
      </c>
    </row>
    <row r="199" spans="18:26">
      <c r="R199" s="640"/>
      <c r="S199" s="640"/>
      <c r="T199" s="649" t="s">
        <v>2024</v>
      </c>
      <c r="U199" s="647">
        <v>5.93</v>
      </c>
      <c r="W199" s="640"/>
      <c r="X199" s="640"/>
      <c r="Y199" s="649" t="s">
        <v>2044</v>
      </c>
      <c r="Z199" s="652">
        <v>5.4567901234567912E-3</v>
      </c>
    </row>
    <row r="200" spans="18:26">
      <c r="R200" s="640"/>
      <c r="S200" s="640"/>
      <c r="T200" s="649" t="s">
        <v>2025</v>
      </c>
      <c r="U200" s="647">
        <v>4.42</v>
      </c>
      <c r="W200" s="640"/>
      <c r="X200" s="640"/>
      <c r="Y200" s="649" t="s">
        <v>2045</v>
      </c>
      <c r="Z200" s="652">
        <v>7.3209876543209882E-3</v>
      </c>
    </row>
    <row r="201" spans="18:26">
      <c r="R201" s="640"/>
      <c r="S201" s="643" t="s">
        <v>2033</v>
      </c>
      <c r="T201" s="637" t="s">
        <v>2021</v>
      </c>
      <c r="U201" s="646">
        <v>28.540000000000003</v>
      </c>
      <c r="W201" s="640"/>
      <c r="X201" s="643" t="s">
        <v>2033</v>
      </c>
      <c r="Y201" s="637" t="s">
        <v>2043</v>
      </c>
      <c r="Z201" s="651">
        <v>3.5234567901234567E-2</v>
      </c>
    </row>
    <row r="202" spans="18:26">
      <c r="R202" s="640"/>
      <c r="S202" s="640"/>
      <c r="T202" s="649" t="s">
        <v>2024</v>
      </c>
      <c r="U202" s="647">
        <v>5.92</v>
      </c>
      <c r="W202" s="640"/>
      <c r="X202" s="640"/>
      <c r="Y202" s="649" t="s">
        <v>2044</v>
      </c>
      <c r="Z202" s="652">
        <v>2.7925925925925927E-2</v>
      </c>
    </row>
    <row r="203" spans="18:26">
      <c r="R203" s="640"/>
      <c r="S203" s="640"/>
      <c r="T203" s="649" t="s">
        <v>2025</v>
      </c>
      <c r="U203" s="647">
        <v>22.62</v>
      </c>
      <c r="W203" s="640"/>
      <c r="X203" s="640"/>
      <c r="Y203" s="649" t="s">
        <v>2045</v>
      </c>
      <c r="Z203" s="652">
        <v>7.3086419753086423E-3</v>
      </c>
    </row>
    <row r="204" spans="18:26">
      <c r="R204" s="640"/>
      <c r="S204" s="643" t="s">
        <v>2034</v>
      </c>
      <c r="T204" s="637" t="s">
        <v>2021</v>
      </c>
      <c r="U204" s="646">
        <v>21.12</v>
      </c>
      <c r="W204" s="640"/>
      <c r="X204" s="643" t="s">
        <v>2034</v>
      </c>
      <c r="Y204" s="637" t="s">
        <v>2043</v>
      </c>
      <c r="Z204" s="651">
        <v>2.6074074074074076E-2</v>
      </c>
    </row>
    <row r="205" spans="18:26">
      <c r="R205" s="640"/>
      <c r="S205" s="640"/>
      <c r="T205" s="649" t="s">
        <v>2024</v>
      </c>
      <c r="U205" s="647">
        <v>7.6</v>
      </c>
      <c r="W205" s="640"/>
      <c r="X205" s="640"/>
      <c r="Y205" s="649" t="s">
        <v>2044</v>
      </c>
      <c r="Z205" s="652">
        <v>1.669135802469136E-2</v>
      </c>
    </row>
    <row r="206" spans="18:26">
      <c r="R206" s="640"/>
      <c r="S206" s="640"/>
      <c r="T206" s="649" t="s">
        <v>2025</v>
      </c>
      <c r="U206" s="647">
        <v>13.520000000000003</v>
      </c>
      <c r="W206" s="640"/>
      <c r="X206" s="640"/>
      <c r="Y206" s="649" t="s">
        <v>2045</v>
      </c>
      <c r="Z206" s="652">
        <v>9.3827160493827159E-3</v>
      </c>
    </row>
    <row r="207" spans="18:26">
      <c r="R207" s="640"/>
      <c r="S207" s="643" t="s">
        <v>2035</v>
      </c>
      <c r="T207" s="637" t="s">
        <v>2021</v>
      </c>
      <c r="U207" s="646">
        <v>141.53</v>
      </c>
      <c r="W207" s="640"/>
      <c r="X207" s="643" t="s">
        <v>2035</v>
      </c>
      <c r="Y207" s="637" t="s">
        <v>2043</v>
      </c>
      <c r="Z207" s="651">
        <v>0.17472839506172844</v>
      </c>
    </row>
    <row r="208" spans="18:26">
      <c r="R208" s="640"/>
      <c r="S208" s="640"/>
      <c r="T208" s="649" t="s">
        <v>2024</v>
      </c>
      <c r="U208" s="647">
        <v>14.01</v>
      </c>
      <c r="W208" s="640"/>
      <c r="X208" s="640"/>
      <c r="Y208" s="649" t="s">
        <v>2044</v>
      </c>
      <c r="Z208" s="652">
        <v>0.15743209876543213</v>
      </c>
    </row>
    <row r="209" spans="18:26">
      <c r="R209" s="640"/>
      <c r="S209" s="640"/>
      <c r="T209" s="649" t="s">
        <v>2025</v>
      </c>
      <c r="U209" s="647">
        <v>127.52000000000002</v>
      </c>
      <c r="W209" s="640"/>
      <c r="X209" s="640"/>
      <c r="Y209" s="649" t="s">
        <v>2045</v>
      </c>
      <c r="Z209" s="652">
        <v>1.7296296296296296E-2</v>
      </c>
    </row>
    <row r="210" spans="18:26">
      <c r="R210" s="640"/>
      <c r="S210" s="643" t="s">
        <v>2036</v>
      </c>
      <c r="T210" s="637" t="s">
        <v>2021</v>
      </c>
      <c r="U210" s="646">
        <v>28.510000000000005</v>
      </c>
      <c r="W210" s="640"/>
      <c r="X210" s="643" t="s">
        <v>2036</v>
      </c>
      <c r="Y210" s="637" t="s">
        <v>2043</v>
      </c>
      <c r="Z210" s="651">
        <v>3.5197530864197538E-2</v>
      </c>
    </row>
    <row r="211" spans="18:26">
      <c r="R211" s="640"/>
      <c r="S211" s="640"/>
      <c r="T211" s="649" t="s">
        <v>2024</v>
      </c>
      <c r="U211" s="647">
        <v>22.39</v>
      </c>
      <c r="W211" s="640"/>
      <c r="X211" s="640"/>
      <c r="Y211" s="649" t="s">
        <v>2044</v>
      </c>
      <c r="Z211" s="652">
        <v>7.5555555555555567E-3</v>
      </c>
    </row>
    <row r="212" spans="18:26">
      <c r="R212" s="641"/>
      <c r="S212" s="641"/>
      <c r="T212" s="650" t="s">
        <v>2025</v>
      </c>
      <c r="U212" s="648">
        <v>6.120000000000001</v>
      </c>
      <c r="W212" s="641"/>
      <c r="X212" s="641"/>
      <c r="Y212" s="650" t="s">
        <v>2045</v>
      </c>
      <c r="Z212" s="653">
        <v>2.7641975308641979E-2</v>
      </c>
    </row>
  </sheetData>
  <pageMargins left="0.7" right="0.7" top="0.75" bottom="0.75" header="0.3" footer="0.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N35" sqref="N35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206</v>
      </c>
      <c r="B1" s="402" t="s">
        <v>207</v>
      </c>
      <c r="C1" s="401" t="s">
        <v>208</v>
      </c>
      <c r="D1" s="401" t="s">
        <v>209</v>
      </c>
      <c r="E1" s="401" t="s">
        <v>210</v>
      </c>
      <c r="F1" s="401" t="s">
        <v>232</v>
      </c>
      <c r="G1" s="401" t="s">
        <v>211</v>
      </c>
      <c r="H1" s="401" t="s">
        <v>212</v>
      </c>
      <c r="I1" s="409" t="s">
        <v>213</v>
      </c>
      <c r="J1" s="401" t="s">
        <v>233</v>
      </c>
      <c r="K1" s="401" t="s">
        <v>214</v>
      </c>
      <c r="L1" s="401" t="s">
        <v>215</v>
      </c>
      <c r="M1" s="401" t="s">
        <v>216</v>
      </c>
      <c r="N1" s="401" t="s">
        <v>217</v>
      </c>
      <c r="O1" s="401" t="s">
        <v>218</v>
      </c>
      <c r="P1" s="401" t="s">
        <v>219</v>
      </c>
      <c r="Q1" s="401" t="s">
        <v>220</v>
      </c>
      <c r="R1" s="401" t="s">
        <v>221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44" bestFit="1" customWidth="1"/>
  </cols>
  <sheetData>
    <row r="1" spans="1:15" s="404" customFormat="1" ht="25.5">
      <c r="A1" s="401" t="s">
        <v>223</v>
      </c>
      <c r="B1" s="401" t="s">
        <v>222</v>
      </c>
      <c r="C1" s="401" t="s">
        <v>224</v>
      </c>
      <c r="D1" s="401" t="s">
        <v>225</v>
      </c>
      <c r="E1" s="401" t="s">
        <v>226</v>
      </c>
      <c r="F1" s="406" t="s">
        <v>227</v>
      </c>
      <c r="G1" s="401" t="s">
        <v>228</v>
      </c>
      <c r="H1" s="406" t="s">
        <v>235</v>
      </c>
      <c r="I1" s="401" t="s">
        <v>236</v>
      </c>
      <c r="J1" s="406" t="s">
        <v>229</v>
      </c>
      <c r="K1" s="401" t="s">
        <v>230</v>
      </c>
      <c r="L1" s="401" t="s">
        <v>231</v>
      </c>
      <c r="M1" s="401" t="s">
        <v>234</v>
      </c>
      <c r="N1" s="401" t="s">
        <v>88</v>
      </c>
      <c r="O1" s="407" t="s">
        <v>95</v>
      </c>
    </row>
    <row r="2" spans="1:15">
      <c r="A2" s="543"/>
      <c r="B2" s="543"/>
      <c r="C2" s="543"/>
      <c r="F2" s="411"/>
      <c r="H2" s="411"/>
    </row>
    <row r="3" spans="1:15">
      <c r="A3" s="543"/>
      <c r="B3" s="543"/>
      <c r="C3" s="543"/>
      <c r="F3" s="411"/>
      <c r="H3" s="411"/>
    </row>
    <row r="4" spans="1:15">
      <c r="A4" s="543"/>
      <c r="B4" s="543"/>
      <c r="C4" s="543"/>
      <c r="F4" s="411"/>
      <c r="H4" s="411"/>
    </row>
    <row r="5" spans="1:15">
      <c r="A5" s="543"/>
      <c r="B5" s="543"/>
      <c r="C5" s="543"/>
      <c r="F5" s="411"/>
      <c r="H5" s="411"/>
    </row>
    <row r="6" spans="1:15">
      <c r="A6" s="543"/>
      <c r="B6" s="543"/>
      <c r="C6" s="543"/>
      <c r="F6" s="411"/>
      <c r="H6" s="411"/>
    </row>
    <row r="7" spans="1:15">
      <c r="A7" s="543"/>
      <c r="B7" s="543"/>
      <c r="C7" s="543"/>
      <c r="F7" s="411"/>
      <c r="H7" s="411"/>
    </row>
    <row r="8" spans="1:15">
      <c r="A8" s="543"/>
      <c r="B8" s="543"/>
      <c r="C8" s="543"/>
      <c r="F8" s="411"/>
      <c r="H8" s="411"/>
    </row>
    <row r="9" spans="1:15">
      <c r="A9" s="543"/>
      <c r="B9" s="543"/>
      <c r="C9" s="543"/>
      <c r="F9" s="411"/>
      <c r="H9" s="411"/>
    </row>
    <row r="10" spans="1:15">
      <c r="A10" s="543"/>
      <c r="B10" s="543"/>
      <c r="C10" s="543"/>
      <c r="F10" s="411"/>
      <c r="H10" s="411"/>
    </row>
    <row r="11" spans="1:15">
      <c r="A11" s="543"/>
      <c r="B11" s="543"/>
      <c r="C11" s="543"/>
      <c r="F11" s="411"/>
      <c r="H11" s="411"/>
    </row>
    <row r="12" spans="1:15">
      <c r="A12" s="543"/>
      <c r="B12" s="543"/>
      <c r="C12" s="543"/>
      <c r="F12" s="411"/>
      <c r="H12" s="411"/>
    </row>
    <row r="13" spans="1:15">
      <c r="A13" s="543"/>
      <c r="B13" s="543"/>
      <c r="C13" s="543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8"/>
  <dimension ref="A1:S1601"/>
  <sheetViews>
    <sheetView workbookViewId="0">
      <pane ySplit="1" topLeftCell="A2" activePane="bottomLeft" state="frozen"/>
      <selection pane="bottomLeft" activeCell="S2" sqref="S2:S1601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206</v>
      </c>
      <c r="B1" s="402" t="s">
        <v>207</v>
      </c>
      <c r="C1" s="401" t="s">
        <v>208</v>
      </c>
      <c r="D1" s="401" t="s">
        <v>209</v>
      </c>
      <c r="E1" s="401" t="s">
        <v>210</v>
      </c>
      <c r="F1" s="401" t="s">
        <v>232</v>
      </c>
      <c r="G1" s="401" t="s">
        <v>211</v>
      </c>
      <c r="H1" s="401" t="s">
        <v>212</v>
      </c>
      <c r="I1" s="402" t="s">
        <v>213</v>
      </c>
      <c r="J1" s="401" t="s">
        <v>233</v>
      </c>
      <c r="K1" s="401" t="s">
        <v>214</v>
      </c>
      <c r="L1" s="401" t="s">
        <v>215</v>
      </c>
      <c r="M1" s="401" t="s">
        <v>216</v>
      </c>
      <c r="N1" s="401" t="s">
        <v>217</v>
      </c>
      <c r="O1" s="401" t="s">
        <v>218</v>
      </c>
      <c r="P1" s="401" t="s">
        <v>219</v>
      </c>
      <c r="Q1" s="401" t="s">
        <v>220</v>
      </c>
      <c r="R1" s="401" t="s">
        <v>221</v>
      </c>
      <c r="S1" s="585" t="s">
        <v>224</v>
      </c>
    </row>
    <row r="2" spans="1:19">
      <c r="A2">
        <v>1</v>
      </c>
      <c r="B2" s="400">
        <v>42019.042361111111</v>
      </c>
      <c r="C2" s="578" t="s">
        <v>96</v>
      </c>
      <c r="D2">
        <v>0.01</v>
      </c>
      <c r="F2">
        <v>1.4486600000000001</v>
      </c>
      <c r="I2" s="400">
        <v>42019.463888888888</v>
      </c>
      <c r="J2">
        <v>1.4378500000000001</v>
      </c>
      <c r="N2">
        <v>-8.08</v>
      </c>
      <c r="Q2">
        <v>1</v>
      </c>
      <c r="R2" s="578" t="s">
        <v>96</v>
      </c>
      <c r="S2" s="578">
        <v>4</v>
      </c>
    </row>
    <row r="3" spans="1:19">
      <c r="A3">
        <v>2</v>
      </c>
      <c r="B3" s="400">
        <v>42019.073611111111</v>
      </c>
      <c r="C3" s="578" t="s">
        <v>96</v>
      </c>
      <c r="D3">
        <v>0.01</v>
      </c>
      <c r="F3">
        <v>1.4369000000000001</v>
      </c>
      <c r="I3" s="400">
        <v>42019.463888888888</v>
      </c>
      <c r="J3">
        <v>1.4378500000000001</v>
      </c>
      <c r="N3">
        <v>0.6</v>
      </c>
      <c r="Q3">
        <v>1</v>
      </c>
      <c r="R3" s="578" t="s">
        <v>96</v>
      </c>
      <c r="S3" s="578">
        <v>4</v>
      </c>
    </row>
    <row r="4" spans="1:19">
      <c r="A4">
        <v>3</v>
      </c>
      <c r="B4" s="400">
        <v>42019.286805555559</v>
      </c>
      <c r="C4" s="578" t="s">
        <v>96</v>
      </c>
      <c r="D4">
        <v>0.01</v>
      </c>
      <c r="F4">
        <v>1.4332800000000001</v>
      </c>
      <c r="I4" s="400">
        <v>42019.463888888888</v>
      </c>
      <c r="J4">
        <v>1.4378500000000001</v>
      </c>
      <c r="N4">
        <v>3.28</v>
      </c>
      <c r="Q4">
        <v>1</v>
      </c>
      <c r="R4" s="578" t="s">
        <v>96</v>
      </c>
      <c r="S4" s="578">
        <v>4</v>
      </c>
    </row>
    <row r="5" spans="1:19">
      <c r="A5">
        <v>4</v>
      </c>
      <c r="B5" s="400">
        <v>42019.408333333333</v>
      </c>
      <c r="C5" s="578" t="s">
        <v>96</v>
      </c>
      <c r="D5">
        <v>0.02</v>
      </c>
      <c r="F5">
        <v>1.42937</v>
      </c>
      <c r="I5" s="400">
        <v>42019.463888888888</v>
      </c>
      <c r="J5">
        <v>1.4378500000000001</v>
      </c>
      <c r="N5">
        <v>12.32</v>
      </c>
      <c r="Q5">
        <v>1</v>
      </c>
      <c r="R5" s="578" t="s">
        <v>96</v>
      </c>
      <c r="S5" s="578">
        <v>4</v>
      </c>
    </row>
    <row r="6" spans="1:19">
      <c r="A6">
        <v>5</v>
      </c>
      <c r="B6" s="400">
        <v>42019.802777777775</v>
      </c>
      <c r="C6" s="578" t="s">
        <v>96</v>
      </c>
      <c r="D6">
        <v>0.01</v>
      </c>
      <c r="F6">
        <v>1.4167799999999999</v>
      </c>
      <c r="I6" s="400">
        <v>42019.963888888888</v>
      </c>
      <c r="J6">
        <v>1.41703</v>
      </c>
      <c r="N6">
        <v>0.08</v>
      </c>
      <c r="Q6">
        <v>2</v>
      </c>
      <c r="R6" s="578" t="s">
        <v>96</v>
      </c>
      <c r="S6" s="578">
        <v>2</v>
      </c>
    </row>
    <row r="7" spans="1:19">
      <c r="A7">
        <v>6</v>
      </c>
      <c r="B7" s="400">
        <v>42019.839583333334</v>
      </c>
      <c r="C7" s="578" t="s">
        <v>96</v>
      </c>
      <c r="D7">
        <v>0.01</v>
      </c>
      <c r="F7">
        <v>1.413</v>
      </c>
      <c r="I7" s="400">
        <v>42019.963888888888</v>
      </c>
      <c r="J7">
        <v>1.41703</v>
      </c>
      <c r="N7">
        <v>2.88</v>
      </c>
      <c r="Q7">
        <v>2</v>
      </c>
      <c r="R7" s="578" t="s">
        <v>96</v>
      </c>
      <c r="S7" s="578">
        <v>2</v>
      </c>
    </row>
    <row r="8" spans="1:19">
      <c r="A8">
        <v>7</v>
      </c>
      <c r="B8" s="400">
        <v>42020.395833333336</v>
      </c>
      <c r="C8" s="578" t="s">
        <v>97</v>
      </c>
      <c r="D8">
        <v>0.01</v>
      </c>
      <c r="F8">
        <v>1.41414</v>
      </c>
      <c r="I8" s="400">
        <v>42020.412499999999</v>
      </c>
      <c r="J8">
        <v>1.4119999999999999</v>
      </c>
      <c r="N8">
        <v>1.48</v>
      </c>
      <c r="Q8">
        <v>3</v>
      </c>
      <c r="R8" s="578" t="s">
        <v>97</v>
      </c>
      <c r="S8" s="578">
        <v>1</v>
      </c>
    </row>
    <row r="9" spans="1:19">
      <c r="A9">
        <v>8</v>
      </c>
      <c r="B9" s="400">
        <v>42023.385416666664</v>
      </c>
      <c r="C9" s="578" t="s">
        <v>96</v>
      </c>
      <c r="D9">
        <v>0.01</v>
      </c>
      <c r="F9">
        <v>1.4084000000000001</v>
      </c>
      <c r="I9" s="400">
        <v>42023.402083333334</v>
      </c>
      <c r="J9">
        <v>1.4105399999999999</v>
      </c>
      <c r="N9">
        <v>1.48</v>
      </c>
      <c r="Q9">
        <v>4</v>
      </c>
      <c r="R9" s="578" t="s">
        <v>96</v>
      </c>
      <c r="S9" s="578">
        <v>1</v>
      </c>
    </row>
    <row r="10" spans="1:19">
      <c r="A10">
        <v>9</v>
      </c>
      <c r="B10" s="400">
        <v>42023.5625</v>
      </c>
      <c r="C10" s="578" t="s">
        <v>96</v>
      </c>
      <c r="D10">
        <v>0.01</v>
      </c>
      <c r="F10">
        <v>1.41326</v>
      </c>
      <c r="I10" s="400">
        <v>42023.682638888888</v>
      </c>
      <c r="J10">
        <v>1.4154</v>
      </c>
      <c r="N10">
        <v>1.48</v>
      </c>
      <c r="Q10">
        <v>5</v>
      </c>
      <c r="R10" s="578" t="s">
        <v>96</v>
      </c>
      <c r="S10" s="578">
        <v>1</v>
      </c>
    </row>
    <row r="11" spans="1:19">
      <c r="A11">
        <v>10</v>
      </c>
      <c r="B11" s="400">
        <v>42024.345138888886</v>
      </c>
      <c r="C11" s="578" t="s">
        <v>96</v>
      </c>
      <c r="D11">
        <v>0.01</v>
      </c>
      <c r="F11">
        <v>1.41506</v>
      </c>
      <c r="I11" s="400">
        <v>42024.681250000001</v>
      </c>
      <c r="J11">
        <v>1.4172</v>
      </c>
      <c r="N11">
        <v>1.48</v>
      </c>
      <c r="Q11">
        <v>6</v>
      </c>
      <c r="R11" s="578" t="s">
        <v>96</v>
      </c>
      <c r="S11" s="578">
        <v>1</v>
      </c>
    </row>
    <row r="12" spans="1:19">
      <c r="A12">
        <v>11</v>
      </c>
      <c r="B12" s="400">
        <v>42024.710416666669</v>
      </c>
      <c r="C12" s="578" t="s">
        <v>96</v>
      </c>
      <c r="D12">
        <v>0.01</v>
      </c>
      <c r="F12">
        <v>1.4161900000000001</v>
      </c>
      <c r="I12" s="400">
        <v>42025.407638888886</v>
      </c>
      <c r="J12">
        <v>1.4145099999999999</v>
      </c>
      <c r="N12">
        <v>-1.34</v>
      </c>
      <c r="Q12">
        <v>7</v>
      </c>
      <c r="R12" s="578" t="s">
        <v>96</v>
      </c>
      <c r="S12" s="578">
        <v>3</v>
      </c>
    </row>
    <row r="13" spans="1:19">
      <c r="A13">
        <v>12</v>
      </c>
      <c r="B13" s="400">
        <v>42024.793749999997</v>
      </c>
      <c r="C13" s="578" t="s">
        <v>96</v>
      </c>
      <c r="D13">
        <v>0.01</v>
      </c>
      <c r="F13">
        <v>1.4128799999999999</v>
      </c>
      <c r="I13" s="400">
        <v>42025.407638888886</v>
      </c>
      <c r="J13">
        <v>1.4145099999999999</v>
      </c>
      <c r="N13">
        <v>1.1100000000000001</v>
      </c>
      <c r="Q13">
        <v>7</v>
      </c>
      <c r="R13" s="578" t="s">
        <v>96</v>
      </c>
      <c r="S13" s="578">
        <v>3</v>
      </c>
    </row>
    <row r="14" spans="1:19">
      <c r="A14">
        <v>14</v>
      </c>
      <c r="B14" s="400">
        <v>42025.228472222225</v>
      </c>
      <c r="C14" s="578" t="s">
        <v>96</v>
      </c>
      <c r="D14">
        <v>0.01</v>
      </c>
      <c r="F14">
        <v>1.4077500000000001</v>
      </c>
      <c r="I14" s="400">
        <v>42025.407638888886</v>
      </c>
      <c r="J14">
        <v>1.4145099999999999</v>
      </c>
      <c r="N14">
        <v>4.8899999999999997</v>
      </c>
      <c r="Q14">
        <v>7</v>
      </c>
      <c r="R14" s="578" t="s">
        <v>96</v>
      </c>
      <c r="S14" s="578">
        <v>3</v>
      </c>
    </row>
    <row r="15" spans="1:19">
      <c r="A15">
        <v>13</v>
      </c>
      <c r="B15" s="400">
        <v>42025.125</v>
      </c>
      <c r="C15" s="578" t="s">
        <v>97</v>
      </c>
      <c r="D15">
        <v>0.01</v>
      </c>
      <c r="F15">
        <v>1.41265</v>
      </c>
      <c r="I15" s="400">
        <v>42025.192361111112</v>
      </c>
      <c r="J15">
        <v>1.4105099999999999</v>
      </c>
      <c r="N15">
        <v>1.48</v>
      </c>
      <c r="Q15">
        <v>8</v>
      </c>
      <c r="R15" s="578" t="s">
        <v>97</v>
      </c>
      <c r="S15" s="578">
        <v>1</v>
      </c>
    </row>
    <row r="16" spans="1:19">
      <c r="A16">
        <v>15</v>
      </c>
      <c r="B16" s="400">
        <v>42025.356249999997</v>
      </c>
      <c r="C16" s="578" t="s">
        <v>97</v>
      </c>
      <c r="D16">
        <v>0.01</v>
      </c>
      <c r="F16">
        <v>1.4076500000000001</v>
      </c>
      <c r="I16" s="400">
        <v>42025.541666666664</v>
      </c>
      <c r="J16">
        <v>1.40896</v>
      </c>
      <c r="N16">
        <v>-1.07</v>
      </c>
      <c r="Q16">
        <v>9</v>
      </c>
      <c r="R16" s="578" t="s">
        <v>97</v>
      </c>
      <c r="S16" s="578">
        <v>3</v>
      </c>
    </row>
    <row r="17" spans="1:19">
      <c r="A17">
        <v>16</v>
      </c>
      <c r="B17" s="400">
        <v>42025.397916666669</v>
      </c>
      <c r="C17" s="578" t="s">
        <v>97</v>
      </c>
      <c r="D17">
        <v>0.01</v>
      </c>
      <c r="F17">
        <v>1.41117</v>
      </c>
      <c r="I17" s="400">
        <v>42025.541666666664</v>
      </c>
      <c r="J17">
        <v>1.40896</v>
      </c>
      <c r="N17">
        <v>1.53</v>
      </c>
      <c r="Q17">
        <v>9</v>
      </c>
      <c r="R17" s="578" t="s">
        <v>97</v>
      </c>
      <c r="S17" s="578">
        <v>3</v>
      </c>
    </row>
    <row r="18" spans="1:19">
      <c r="A18">
        <v>17</v>
      </c>
      <c r="B18" s="400">
        <v>42025.413194444445</v>
      </c>
      <c r="C18" s="578" t="s">
        <v>97</v>
      </c>
      <c r="D18">
        <v>0.01</v>
      </c>
      <c r="F18">
        <v>1.4147799999999999</v>
      </c>
      <c r="I18" s="400">
        <v>42025.541666666664</v>
      </c>
      <c r="J18">
        <v>1.40896</v>
      </c>
      <c r="N18">
        <v>4.2</v>
      </c>
      <c r="Q18">
        <v>9</v>
      </c>
      <c r="R18" s="578" t="s">
        <v>97</v>
      </c>
      <c r="S18" s="578">
        <v>3</v>
      </c>
    </row>
    <row r="19" spans="1:19">
      <c r="A19">
        <v>18</v>
      </c>
      <c r="B19" s="400">
        <v>42025.65625</v>
      </c>
      <c r="C19" s="578" t="s">
        <v>96</v>
      </c>
      <c r="D19">
        <v>0.01</v>
      </c>
      <c r="F19">
        <v>1.4132100000000001</v>
      </c>
      <c r="I19" s="400">
        <v>42025.656944444447</v>
      </c>
      <c r="J19">
        <v>1.4153500000000001</v>
      </c>
      <c r="N19">
        <v>1.48</v>
      </c>
      <c r="Q19">
        <v>10</v>
      </c>
      <c r="R19" s="578" t="s">
        <v>96</v>
      </c>
      <c r="S19" s="578">
        <v>1</v>
      </c>
    </row>
    <row r="20" spans="1:19">
      <c r="A20">
        <v>19</v>
      </c>
      <c r="B20" s="400">
        <v>42025.71875</v>
      </c>
      <c r="C20" s="578" t="s">
        <v>96</v>
      </c>
      <c r="D20">
        <v>0.01</v>
      </c>
      <c r="F20">
        <v>1.4262600000000001</v>
      </c>
      <c r="I20" s="400">
        <v>42025.719444444447</v>
      </c>
      <c r="J20">
        <v>1.4283999999999999</v>
      </c>
      <c r="N20">
        <v>1.48</v>
      </c>
      <c r="Q20">
        <v>11</v>
      </c>
      <c r="R20" s="578" t="s">
        <v>96</v>
      </c>
      <c r="S20" s="578">
        <v>1</v>
      </c>
    </row>
    <row r="21" spans="1:19">
      <c r="A21">
        <v>20</v>
      </c>
      <c r="B21" s="400">
        <v>42025.834027777775</v>
      </c>
      <c r="C21" s="578" t="s">
        <v>96</v>
      </c>
      <c r="D21">
        <v>0.01</v>
      </c>
      <c r="F21">
        <v>1.4316199999999999</v>
      </c>
      <c r="I21" s="400">
        <v>42025.931944444441</v>
      </c>
      <c r="J21">
        <v>1.4337599999999999</v>
      </c>
      <c r="N21">
        <v>1.48</v>
      </c>
      <c r="Q21">
        <v>12</v>
      </c>
      <c r="R21" s="578" t="s">
        <v>96</v>
      </c>
      <c r="S21" s="578">
        <v>1</v>
      </c>
    </row>
    <row r="22" spans="1:19">
      <c r="A22">
        <v>21</v>
      </c>
      <c r="B22" s="400">
        <v>42026.094444444447</v>
      </c>
      <c r="C22" s="578" t="s">
        <v>96</v>
      </c>
      <c r="D22">
        <v>0.01</v>
      </c>
      <c r="F22">
        <v>1.4346399999999999</v>
      </c>
      <c r="I22" s="400">
        <v>42026.161805555559</v>
      </c>
      <c r="J22">
        <v>1.4367799999999999</v>
      </c>
      <c r="N22">
        <v>1.48</v>
      </c>
      <c r="Q22">
        <v>13</v>
      </c>
      <c r="R22" s="578" t="s">
        <v>96</v>
      </c>
      <c r="S22" s="578">
        <v>1</v>
      </c>
    </row>
    <row r="23" spans="1:19">
      <c r="A23">
        <v>22</v>
      </c>
      <c r="B23" s="400">
        <v>42026.4375</v>
      </c>
      <c r="C23" s="578" t="s">
        <v>96</v>
      </c>
      <c r="D23">
        <v>0.01</v>
      </c>
      <c r="F23">
        <v>1.4361600000000001</v>
      </c>
      <c r="I23" s="400">
        <v>42027.573611111111</v>
      </c>
      <c r="J23">
        <v>1.4159200000000001</v>
      </c>
      <c r="N23">
        <v>-15.05</v>
      </c>
      <c r="Q23">
        <v>14</v>
      </c>
      <c r="R23" s="578" t="s">
        <v>96</v>
      </c>
      <c r="S23" s="578">
        <v>5</v>
      </c>
    </row>
    <row r="24" spans="1:19">
      <c r="A24">
        <v>24</v>
      </c>
      <c r="B24" s="400">
        <v>42026.45208333333</v>
      </c>
      <c r="C24" s="578" t="s">
        <v>96</v>
      </c>
      <c r="D24">
        <v>0.01</v>
      </c>
      <c r="F24">
        <v>1.43285</v>
      </c>
      <c r="I24" s="400">
        <v>42027.573611111111</v>
      </c>
      <c r="J24">
        <v>1.4159200000000001</v>
      </c>
      <c r="N24">
        <v>-12.6</v>
      </c>
      <c r="Q24">
        <v>14</v>
      </c>
      <c r="R24" s="578" t="s">
        <v>96</v>
      </c>
      <c r="S24" s="578">
        <v>5</v>
      </c>
    </row>
    <row r="25" spans="1:19">
      <c r="A25">
        <v>26</v>
      </c>
      <c r="B25" s="400">
        <v>42026.636805555558</v>
      </c>
      <c r="C25" s="578" t="s">
        <v>96</v>
      </c>
      <c r="D25">
        <v>0.01</v>
      </c>
      <c r="F25">
        <v>1.41906</v>
      </c>
      <c r="I25" s="400">
        <v>42027.573611111111</v>
      </c>
      <c r="J25">
        <v>1.4159200000000001</v>
      </c>
      <c r="N25">
        <v>-2.42</v>
      </c>
      <c r="Q25">
        <v>14</v>
      </c>
      <c r="R25" s="578" t="s">
        <v>96</v>
      </c>
      <c r="S25" s="578">
        <v>5</v>
      </c>
    </row>
    <row r="26" spans="1:19">
      <c r="A26">
        <v>27</v>
      </c>
      <c r="B26" s="400">
        <v>42026.767361111109</v>
      </c>
      <c r="C26" s="578" t="s">
        <v>96</v>
      </c>
      <c r="D26">
        <v>0.02</v>
      </c>
      <c r="F26">
        <v>1.4082399999999999</v>
      </c>
      <c r="I26" s="400">
        <v>42027.573611111111</v>
      </c>
      <c r="J26">
        <v>1.4159200000000001</v>
      </c>
      <c r="N26">
        <v>11.14</v>
      </c>
      <c r="Q26">
        <v>14</v>
      </c>
      <c r="R26" s="578" t="s">
        <v>96</v>
      </c>
      <c r="S26" s="578">
        <v>5</v>
      </c>
    </row>
    <row r="27" spans="1:19">
      <c r="A27">
        <v>31</v>
      </c>
      <c r="B27" s="400">
        <v>42027.541666666664</v>
      </c>
      <c r="C27" s="578" t="s">
        <v>96</v>
      </c>
      <c r="D27">
        <v>0.04</v>
      </c>
      <c r="F27">
        <v>1.4033100000000001</v>
      </c>
      <c r="I27" s="400">
        <v>42027.573611111111</v>
      </c>
      <c r="J27">
        <v>1.4159200000000001</v>
      </c>
      <c r="N27">
        <v>36.840000000000003</v>
      </c>
      <c r="Q27">
        <v>14</v>
      </c>
      <c r="R27" s="578" t="s">
        <v>96</v>
      </c>
      <c r="S27" s="578">
        <v>5</v>
      </c>
    </row>
    <row r="28" spans="1:19">
      <c r="A28">
        <v>23</v>
      </c>
      <c r="B28" s="400">
        <v>42026.449305555558</v>
      </c>
      <c r="C28" s="578" t="s">
        <v>97</v>
      </c>
      <c r="D28">
        <v>0.01</v>
      </c>
      <c r="F28">
        <v>1.4328700000000001</v>
      </c>
      <c r="I28" s="400">
        <v>42026.542361111111</v>
      </c>
      <c r="J28">
        <v>1.4307300000000001</v>
      </c>
      <c r="N28">
        <v>1.48</v>
      </c>
      <c r="Q28">
        <v>15</v>
      </c>
      <c r="R28" s="578" t="s">
        <v>97</v>
      </c>
      <c r="S28" s="578">
        <v>1</v>
      </c>
    </row>
    <row r="29" spans="1:19">
      <c r="A29">
        <v>25</v>
      </c>
      <c r="B29" s="400">
        <v>42026.542361111111</v>
      </c>
      <c r="C29" s="578" t="s">
        <v>97</v>
      </c>
      <c r="D29">
        <v>0.01</v>
      </c>
      <c r="F29">
        <v>1.4305699999999999</v>
      </c>
      <c r="I29" s="400">
        <v>42026.572222222225</v>
      </c>
      <c r="J29">
        <v>1.4284300000000001</v>
      </c>
      <c r="N29">
        <v>1.48</v>
      </c>
      <c r="Q29">
        <v>16</v>
      </c>
      <c r="R29" s="578" t="s">
        <v>97</v>
      </c>
      <c r="S29" s="578">
        <v>1</v>
      </c>
    </row>
    <row r="30" spans="1:19">
      <c r="A30">
        <v>28</v>
      </c>
      <c r="B30" s="400">
        <v>42027.063194444447</v>
      </c>
      <c r="C30" s="578" t="s">
        <v>97</v>
      </c>
      <c r="D30">
        <v>0.01</v>
      </c>
      <c r="F30">
        <v>1.41381</v>
      </c>
      <c r="I30" s="400">
        <v>42027.406944444447</v>
      </c>
      <c r="J30">
        <v>1.41334</v>
      </c>
      <c r="N30">
        <v>0.25</v>
      </c>
      <c r="Q30">
        <v>17</v>
      </c>
      <c r="R30" s="578" t="s">
        <v>97</v>
      </c>
      <c r="S30" s="578">
        <v>2</v>
      </c>
    </row>
    <row r="31" spans="1:19">
      <c r="A31">
        <v>29</v>
      </c>
      <c r="B31" s="400">
        <v>42027.125</v>
      </c>
      <c r="C31" s="578" t="s">
        <v>97</v>
      </c>
      <c r="D31">
        <v>0.01</v>
      </c>
      <c r="F31">
        <v>1.4171400000000001</v>
      </c>
      <c r="I31" s="400">
        <v>42027.406944444447</v>
      </c>
      <c r="J31">
        <v>1.41334</v>
      </c>
      <c r="N31">
        <v>2.71</v>
      </c>
      <c r="Q31">
        <v>17</v>
      </c>
      <c r="R31" s="578" t="s">
        <v>97</v>
      </c>
      <c r="S31" s="578">
        <v>2</v>
      </c>
    </row>
    <row r="32" spans="1:19">
      <c r="A32">
        <v>30</v>
      </c>
      <c r="B32" s="400">
        <v>42027.459722222222</v>
      </c>
      <c r="C32" s="578" t="s">
        <v>97</v>
      </c>
      <c r="D32">
        <v>0.01</v>
      </c>
      <c r="F32">
        <v>1.4114800000000001</v>
      </c>
      <c r="I32" s="400">
        <v>42027.529861111114</v>
      </c>
      <c r="J32">
        <v>1.40934</v>
      </c>
      <c r="N32">
        <v>1.48</v>
      </c>
      <c r="Q32">
        <v>18</v>
      </c>
      <c r="R32" s="578" t="s">
        <v>97</v>
      </c>
      <c r="S32" s="578">
        <v>1</v>
      </c>
    </row>
    <row r="33" spans="1:19">
      <c r="A33">
        <v>32</v>
      </c>
      <c r="B33" s="400">
        <v>42027.594444444447</v>
      </c>
      <c r="C33" s="578" t="s">
        <v>97</v>
      </c>
      <c r="D33">
        <v>0.01</v>
      </c>
      <c r="F33">
        <v>1.4165700000000001</v>
      </c>
      <c r="I33" s="400">
        <v>42027.602777777778</v>
      </c>
      <c r="J33">
        <v>1.4144300000000001</v>
      </c>
      <c r="N33">
        <v>1.48</v>
      </c>
      <c r="Q33">
        <v>19</v>
      </c>
      <c r="R33" s="578" t="s">
        <v>97</v>
      </c>
      <c r="S33" s="578">
        <v>1</v>
      </c>
    </row>
    <row r="34" spans="1:19">
      <c r="A34">
        <v>33</v>
      </c>
      <c r="B34" s="400">
        <v>42027.813194444447</v>
      </c>
      <c r="C34" s="578" t="s">
        <v>97</v>
      </c>
      <c r="D34">
        <v>0.01</v>
      </c>
      <c r="F34">
        <v>1.4191400000000001</v>
      </c>
      <c r="I34" s="400">
        <v>42027.832638888889</v>
      </c>
      <c r="J34">
        <v>1.417</v>
      </c>
      <c r="N34">
        <v>1.48</v>
      </c>
      <c r="Q34">
        <v>20</v>
      </c>
      <c r="R34" s="578" t="s">
        <v>97</v>
      </c>
      <c r="S34" s="578">
        <v>1</v>
      </c>
    </row>
    <row r="35" spans="1:19">
      <c r="A35">
        <v>34</v>
      </c>
      <c r="B35" s="400">
        <v>42027.928472222222</v>
      </c>
      <c r="C35" s="578" t="s">
        <v>96</v>
      </c>
      <c r="D35">
        <v>0.01</v>
      </c>
      <c r="F35">
        <v>1.41791</v>
      </c>
      <c r="I35" s="400">
        <v>42030.052083333336</v>
      </c>
      <c r="J35">
        <v>1.41733</v>
      </c>
      <c r="N35">
        <v>-0.52</v>
      </c>
      <c r="Q35">
        <v>21</v>
      </c>
      <c r="R35" s="578" t="s">
        <v>96</v>
      </c>
      <c r="S35" s="578">
        <v>2</v>
      </c>
    </row>
    <row r="36" spans="1:19">
      <c r="A36">
        <v>35</v>
      </c>
      <c r="B36" s="400">
        <v>42030.000694444447</v>
      </c>
      <c r="C36" s="578" t="s">
        <v>96</v>
      </c>
      <c r="D36">
        <v>0.01</v>
      </c>
      <c r="F36">
        <v>1.41248</v>
      </c>
      <c r="I36" s="400">
        <v>42030.052083333336</v>
      </c>
      <c r="J36">
        <v>1.41733</v>
      </c>
      <c r="N36">
        <v>3.48</v>
      </c>
      <c r="Q36">
        <v>21</v>
      </c>
      <c r="R36" s="578" t="s">
        <v>96</v>
      </c>
      <c r="S36" s="578">
        <v>2</v>
      </c>
    </row>
    <row r="37" spans="1:19">
      <c r="A37">
        <v>36</v>
      </c>
      <c r="B37" s="400">
        <v>42030.356249999997</v>
      </c>
      <c r="C37" s="578" t="s">
        <v>97</v>
      </c>
      <c r="D37">
        <v>0.01</v>
      </c>
      <c r="F37">
        <v>1.4182900000000001</v>
      </c>
      <c r="I37" s="400">
        <v>42030.953472222223</v>
      </c>
      <c r="J37">
        <v>1.4184000000000001</v>
      </c>
      <c r="N37">
        <v>-0.18</v>
      </c>
      <c r="Q37">
        <v>22</v>
      </c>
      <c r="R37" s="578" t="s">
        <v>97</v>
      </c>
      <c r="S37" s="578">
        <v>2</v>
      </c>
    </row>
    <row r="38" spans="1:19">
      <c r="A38">
        <v>37</v>
      </c>
      <c r="B38" s="400">
        <v>42030.623611111114</v>
      </c>
      <c r="C38" s="578" t="s">
        <v>97</v>
      </c>
      <c r="D38">
        <v>0.01</v>
      </c>
      <c r="F38">
        <v>1.42279</v>
      </c>
      <c r="I38" s="400">
        <v>42030.953472222223</v>
      </c>
      <c r="J38">
        <v>1.4184000000000001</v>
      </c>
      <c r="N38">
        <v>3.14</v>
      </c>
      <c r="Q38">
        <v>22</v>
      </c>
      <c r="R38" s="578" t="s">
        <v>97</v>
      </c>
      <c r="S38" s="578">
        <v>2</v>
      </c>
    </row>
    <row r="39" spans="1:19">
      <c r="A39">
        <v>38</v>
      </c>
      <c r="B39" s="400">
        <v>42030.667361111111</v>
      </c>
      <c r="C39" s="578" t="s">
        <v>96</v>
      </c>
      <c r="D39">
        <v>0.01</v>
      </c>
      <c r="F39">
        <v>1.4240900000000001</v>
      </c>
      <c r="I39" s="400">
        <v>42031.384722222225</v>
      </c>
      <c r="J39">
        <v>1.4224699999999999</v>
      </c>
      <c r="N39">
        <v>-1.29</v>
      </c>
      <c r="Q39">
        <v>23</v>
      </c>
      <c r="R39" s="578" t="s">
        <v>96</v>
      </c>
      <c r="S39" s="578">
        <v>3</v>
      </c>
    </row>
    <row r="40" spans="1:19">
      <c r="A40">
        <v>39</v>
      </c>
      <c r="B40" s="400">
        <v>42030.771527777775</v>
      </c>
      <c r="C40" s="578" t="s">
        <v>96</v>
      </c>
      <c r="D40">
        <v>0.01</v>
      </c>
      <c r="F40">
        <v>1.42066</v>
      </c>
      <c r="I40" s="400">
        <v>42031.384722222225</v>
      </c>
      <c r="J40">
        <v>1.4224699999999999</v>
      </c>
      <c r="N40">
        <v>1.24</v>
      </c>
      <c r="Q40">
        <v>23</v>
      </c>
      <c r="R40" s="578" t="s">
        <v>96</v>
      </c>
      <c r="S40" s="578">
        <v>3</v>
      </c>
    </row>
    <row r="41" spans="1:19">
      <c r="A41">
        <v>40</v>
      </c>
      <c r="B41" s="400">
        <v>42031.212500000001</v>
      </c>
      <c r="C41" s="578" t="s">
        <v>96</v>
      </c>
      <c r="D41">
        <v>0.01</v>
      </c>
      <c r="F41">
        <v>1.41594</v>
      </c>
      <c r="I41" s="400">
        <v>42031.384722222225</v>
      </c>
      <c r="J41">
        <v>1.4224699999999999</v>
      </c>
      <c r="N41">
        <v>4.72</v>
      </c>
      <c r="Q41">
        <v>23</v>
      </c>
      <c r="R41" s="578" t="s">
        <v>96</v>
      </c>
      <c r="S41" s="578">
        <v>3</v>
      </c>
    </row>
    <row r="42" spans="1:19">
      <c r="A42">
        <v>41</v>
      </c>
      <c r="B42" s="400">
        <v>42032.459027777775</v>
      </c>
      <c r="C42" s="578" t="s">
        <v>96</v>
      </c>
      <c r="D42">
        <v>0.01</v>
      </c>
      <c r="F42">
        <v>1.4217200000000001</v>
      </c>
      <c r="I42" s="400">
        <v>42032.478472222225</v>
      </c>
      <c r="J42">
        <v>1.4238599999999999</v>
      </c>
      <c r="N42">
        <v>1.48</v>
      </c>
      <c r="Q42">
        <v>24</v>
      </c>
      <c r="R42" s="578" t="s">
        <v>96</v>
      </c>
      <c r="S42" s="578">
        <v>1</v>
      </c>
    </row>
    <row r="43" spans="1:19">
      <c r="A43">
        <v>42</v>
      </c>
      <c r="B43" s="400">
        <v>42032.552777777775</v>
      </c>
      <c r="C43" s="578" t="s">
        <v>97</v>
      </c>
      <c r="D43">
        <v>0.01</v>
      </c>
      <c r="F43">
        <v>1.42659</v>
      </c>
      <c r="I43" s="400">
        <v>42032.579861111109</v>
      </c>
      <c r="J43">
        <v>1.42445</v>
      </c>
      <c r="N43">
        <v>1.48</v>
      </c>
      <c r="Q43">
        <v>25</v>
      </c>
      <c r="R43" s="578" t="s">
        <v>97</v>
      </c>
      <c r="S43" s="578">
        <v>1</v>
      </c>
    </row>
    <row r="44" spans="1:19">
      <c r="A44">
        <v>43</v>
      </c>
      <c r="B44" s="400">
        <v>42032.948611111111</v>
      </c>
      <c r="C44" s="578" t="s">
        <v>96</v>
      </c>
      <c r="D44">
        <v>0.01</v>
      </c>
      <c r="F44">
        <v>1.4310499999999999</v>
      </c>
      <c r="I44" s="400">
        <v>42033.280555555553</v>
      </c>
      <c r="J44">
        <v>1.43319</v>
      </c>
      <c r="N44">
        <v>1.48</v>
      </c>
      <c r="Q44">
        <v>26</v>
      </c>
      <c r="R44" s="578" t="s">
        <v>96</v>
      </c>
      <c r="S44" s="578">
        <v>1</v>
      </c>
    </row>
    <row r="45" spans="1:19">
      <c r="A45">
        <v>44</v>
      </c>
      <c r="B45" s="400">
        <v>42033.313888888886</v>
      </c>
      <c r="C45" s="578" t="s">
        <v>97</v>
      </c>
      <c r="D45">
        <v>0.01</v>
      </c>
      <c r="F45">
        <v>1.4338200000000001</v>
      </c>
      <c r="I45" s="400">
        <v>42034.706944444442</v>
      </c>
      <c r="J45">
        <v>1.4517800000000001</v>
      </c>
      <c r="N45">
        <v>-13.36</v>
      </c>
      <c r="Q45">
        <v>27</v>
      </c>
      <c r="R45" s="578" t="s">
        <v>97</v>
      </c>
      <c r="S45" s="578">
        <v>6</v>
      </c>
    </row>
    <row r="46" spans="1:19">
      <c r="A46">
        <v>45</v>
      </c>
      <c r="B46" s="400">
        <v>42033.388888888891</v>
      </c>
      <c r="C46" s="578" t="s">
        <v>97</v>
      </c>
      <c r="D46">
        <v>0.01</v>
      </c>
      <c r="F46">
        <v>1.43842</v>
      </c>
      <c r="I46" s="400">
        <v>42034.706944444442</v>
      </c>
      <c r="J46">
        <v>1.4517800000000001</v>
      </c>
      <c r="N46">
        <v>-9.9600000000000009</v>
      </c>
      <c r="Q46">
        <v>27</v>
      </c>
      <c r="R46" s="578" t="s">
        <v>97</v>
      </c>
      <c r="S46" s="578">
        <v>6</v>
      </c>
    </row>
    <row r="47" spans="1:19">
      <c r="A47">
        <v>46</v>
      </c>
      <c r="B47" s="400">
        <v>42033.439583333333</v>
      </c>
      <c r="C47" s="578" t="s">
        <v>97</v>
      </c>
      <c r="D47">
        <v>0.01</v>
      </c>
      <c r="F47">
        <v>1.4472400000000001</v>
      </c>
      <c r="I47" s="400">
        <v>42034.706944444442</v>
      </c>
      <c r="J47">
        <v>1.4517800000000001</v>
      </c>
      <c r="N47">
        <v>-3.45</v>
      </c>
      <c r="Q47">
        <v>27</v>
      </c>
      <c r="R47" s="578" t="s">
        <v>97</v>
      </c>
      <c r="S47" s="578">
        <v>6</v>
      </c>
    </row>
    <row r="48" spans="1:19">
      <c r="A48">
        <v>47</v>
      </c>
      <c r="B48" s="400">
        <v>42033.51458333333</v>
      </c>
      <c r="C48" s="578" t="s">
        <v>97</v>
      </c>
      <c r="D48">
        <v>0.02</v>
      </c>
      <c r="F48">
        <v>1.4511700000000001</v>
      </c>
      <c r="I48" s="400">
        <v>42034.706944444442</v>
      </c>
      <c r="J48">
        <v>1.4517800000000001</v>
      </c>
      <c r="N48">
        <v>-1.1000000000000001</v>
      </c>
      <c r="Q48">
        <v>27</v>
      </c>
      <c r="R48" s="578" t="s">
        <v>97</v>
      </c>
      <c r="S48" s="578">
        <v>6</v>
      </c>
    </row>
    <row r="49" spans="1:19">
      <c r="A49">
        <v>49</v>
      </c>
      <c r="B49" s="400">
        <v>42033.636805555558</v>
      </c>
      <c r="C49" s="578" t="s">
        <v>97</v>
      </c>
      <c r="D49">
        <v>0.04</v>
      </c>
      <c r="F49">
        <v>1.4559200000000001</v>
      </c>
      <c r="I49" s="400">
        <v>42034.706944444442</v>
      </c>
      <c r="J49">
        <v>1.4517800000000001</v>
      </c>
      <c r="N49">
        <v>11.82</v>
      </c>
      <c r="Q49">
        <v>27</v>
      </c>
      <c r="R49" s="578" t="s">
        <v>97</v>
      </c>
      <c r="S49" s="578">
        <v>6</v>
      </c>
    </row>
    <row r="50" spans="1:19">
      <c r="A50">
        <v>51</v>
      </c>
      <c r="B50" s="400">
        <v>42033.785416666666</v>
      </c>
      <c r="C50" s="578" t="s">
        <v>97</v>
      </c>
      <c r="D50">
        <v>0.08</v>
      </c>
      <c r="F50">
        <v>1.4614400000000001</v>
      </c>
      <c r="I50" s="400">
        <v>42034.706944444442</v>
      </c>
      <c r="J50">
        <v>1.4517800000000001</v>
      </c>
      <c r="N50">
        <v>56.25</v>
      </c>
      <c r="Q50">
        <v>27</v>
      </c>
      <c r="R50" s="578" t="s">
        <v>97</v>
      </c>
      <c r="S50" s="578">
        <v>6</v>
      </c>
    </row>
    <row r="51" spans="1:19">
      <c r="A51">
        <v>48</v>
      </c>
      <c r="B51" s="400">
        <v>42033.625</v>
      </c>
      <c r="C51" s="578" t="s">
        <v>96</v>
      </c>
      <c r="D51">
        <v>0.01</v>
      </c>
      <c r="F51">
        <v>1.4545399999999999</v>
      </c>
      <c r="I51" s="400">
        <v>42033.643750000003</v>
      </c>
      <c r="J51">
        <v>1.45668</v>
      </c>
      <c r="N51">
        <v>1.48</v>
      </c>
      <c r="Q51">
        <v>28</v>
      </c>
      <c r="R51" s="578" t="s">
        <v>96</v>
      </c>
      <c r="S51" s="578">
        <v>1</v>
      </c>
    </row>
    <row r="52" spans="1:19">
      <c r="A52">
        <v>50</v>
      </c>
      <c r="B52" s="400">
        <v>42033.78125</v>
      </c>
      <c r="C52" s="578" t="s">
        <v>96</v>
      </c>
      <c r="D52">
        <v>0.01</v>
      </c>
      <c r="F52">
        <v>1.46041</v>
      </c>
      <c r="I52" s="400">
        <v>42033.786111111112</v>
      </c>
      <c r="J52">
        <v>1.46255</v>
      </c>
      <c r="N52">
        <v>1.48</v>
      </c>
      <c r="Q52">
        <v>29</v>
      </c>
      <c r="R52" s="578" t="s">
        <v>96</v>
      </c>
      <c r="S52" s="578">
        <v>1</v>
      </c>
    </row>
    <row r="53" spans="1:19">
      <c r="A53">
        <v>52</v>
      </c>
      <c r="B53" s="400">
        <v>42034.489583333336</v>
      </c>
      <c r="C53" s="578" t="s">
        <v>96</v>
      </c>
      <c r="D53">
        <v>0.01</v>
      </c>
      <c r="F53">
        <v>1.4661900000000001</v>
      </c>
      <c r="I53" s="400">
        <v>42034.620138888888</v>
      </c>
      <c r="J53">
        <v>1.4617500000000001</v>
      </c>
      <c r="N53">
        <v>-3.38</v>
      </c>
      <c r="Q53">
        <v>30</v>
      </c>
      <c r="R53" s="578" t="s">
        <v>96</v>
      </c>
      <c r="S53" s="578">
        <v>4</v>
      </c>
    </row>
    <row r="54" spans="1:19">
      <c r="A54">
        <v>53</v>
      </c>
      <c r="B54" s="400">
        <v>42034.510416666664</v>
      </c>
      <c r="C54" s="578" t="s">
        <v>96</v>
      </c>
      <c r="D54">
        <v>0.01</v>
      </c>
      <c r="F54">
        <v>1.4628699999999999</v>
      </c>
      <c r="I54" s="400">
        <v>42034.620138888888</v>
      </c>
      <c r="J54">
        <v>1.4617500000000001</v>
      </c>
      <c r="N54">
        <v>-0.93</v>
      </c>
      <c r="Q54">
        <v>30</v>
      </c>
      <c r="R54" s="578" t="s">
        <v>96</v>
      </c>
      <c r="S54" s="578">
        <v>4</v>
      </c>
    </row>
    <row r="55" spans="1:19">
      <c r="A55">
        <v>54</v>
      </c>
      <c r="B55" s="400">
        <v>42034.563194444447</v>
      </c>
      <c r="C55" s="578" t="s">
        <v>96</v>
      </c>
      <c r="D55">
        <v>0.01</v>
      </c>
      <c r="F55">
        <v>1.4592499999999999</v>
      </c>
      <c r="I55" s="400">
        <v>42034.620138888888</v>
      </c>
      <c r="J55">
        <v>1.4617500000000001</v>
      </c>
      <c r="N55">
        <v>1.74</v>
      </c>
      <c r="Q55">
        <v>30</v>
      </c>
      <c r="R55" s="578" t="s">
        <v>96</v>
      </c>
      <c r="S55" s="578">
        <v>4</v>
      </c>
    </row>
    <row r="56" spans="1:19">
      <c r="A56">
        <v>55</v>
      </c>
      <c r="B56" s="400">
        <v>42034.59652777778</v>
      </c>
      <c r="C56" s="578" t="s">
        <v>96</v>
      </c>
      <c r="D56">
        <v>0.02</v>
      </c>
      <c r="F56">
        <v>1.4543900000000001</v>
      </c>
      <c r="I56" s="400">
        <v>42034.620138888888</v>
      </c>
      <c r="J56">
        <v>1.4617500000000001</v>
      </c>
      <c r="N56">
        <v>10.67</v>
      </c>
      <c r="Q56">
        <v>30</v>
      </c>
      <c r="R56" s="578" t="s">
        <v>96</v>
      </c>
      <c r="S56" s="578">
        <v>4</v>
      </c>
    </row>
    <row r="57" spans="1:19">
      <c r="A57">
        <v>56</v>
      </c>
      <c r="B57" s="400">
        <v>42034.875</v>
      </c>
      <c r="C57" s="578" t="s">
        <v>97</v>
      </c>
      <c r="D57">
        <v>0.01</v>
      </c>
      <c r="F57">
        <v>1.4510400000000001</v>
      </c>
      <c r="I57" s="400">
        <v>42037.3</v>
      </c>
      <c r="J57">
        <v>1.45105</v>
      </c>
      <c r="N57">
        <v>-0.11</v>
      </c>
      <c r="Q57">
        <v>31</v>
      </c>
      <c r="R57" s="578" t="s">
        <v>97</v>
      </c>
      <c r="S57" s="578">
        <v>2</v>
      </c>
    </row>
    <row r="58" spans="1:19">
      <c r="A58">
        <v>57</v>
      </c>
      <c r="B58" s="400">
        <v>42036.981249999997</v>
      </c>
      <c r="C58" s="578" t="s">
        <v>97</v>
      </c>
      <c r="D58">
        <v>0.01</v>
      </c>
      <c r="F58">
        <v>1.4553400000000001</v>
      </c>
      <c r="I58" s="400">
        <v>42037.3</v>
      </c>
      <c r="J58">
        <v>1.45105</v>
      </c>
      <c r="N58">
        <v>3.06</v>
      </c>
      <c r="Q58">
        <v>31</v>
      </c>
      <c r="R58" s="578" t="s">
        <v>97</v>
      </c>
      <c r="S58" s="578">
        <v>2</v>
      </c>
    </row>
    <row r="59" spans="1:19">
      <c r="A59">
        <v>58</v>
      </c>
      <c r="B59" s="400">
        <v>42037.1875</v>
      </c>
      <c r="C59" s="578" t="s">
        <v>96</v>
      </c>
      <c r="D59">
        <v>0.01</v>
      </c>
      <c r="F59">
        <v>1.4554499999999999</v>
      </c>
      <c r="I59" s="400">
        <v>42037.396527777775</v>
      </c>
      <c r="J59">
        <v>1.4559299999999999</v>
      </c>
      <c r="N59">
        <v>0.26</v>
      </c>
      <c r="Q59">
        <v>32</v>
      </c>
      <c r="R59" s="578" t="s">
        <v>96</v>
      </c>
      <c r="S59" s="578">
        <v>2</v>
      </c>
    </row>
    <row r="60" spans="1:19">
      <c r="A60">
        <v>59</v>
      </c>
      <c r="B60" s="400">
        <v>42037.293749999997</v>
      </c>
      <c r="C60" s="578" t="s">
        <v>96</v>
      </c>
      <c r="D60">
        <v>0.01</v>
      </c>
      <c r="F60">
        <v>1.45214</v>
      </c>
      <c r="I60" s="400">
        <v>42037.396527777775</v>
      </c>
      <c r="J60">
        <v>1.4559299999999999</v>
      </c>
      <c r="N60">
        <v>2.7</v>
      </c>
      <c r="Q60">
        <v>32</v>
      </c>
      <c r="R60" s="578" t="s">
        <v>96</v>
      </c>
      <c r="S60" s="578">
        <v>2</v>
      </c>
    </row>
    <row r="61" spans="1:19">
      <c r="A61">
        <v>60</v>
      </c>
      <c r="B61" s="400">
        <v>42037.345138888886</v>
      </c>
      <c r="C61" s="578" t="s">
        <v>97</v>
      </c>
      <c r="D61">
        <v>0.01</v>
      </c>
      <c r="F61">
        <v>1.45119</v>
      </c>
      <c r="I61" s="400">
        <v>42037.40902777778</v>
      </c>
      <c r="J61">
        <v>1.45075</v>
      </c>
      <c r="N61">
        <v>0.23</v>
      </c>
      <c r="Q61">
        <v>33</v>
      </c>
      <c r="R61" s="578" t="s">
        <v>97</v>
      </c>
      <c r="S61" s="578">
        <v>2</v>
      </c>
    </row>
    <row r="62" spans="1:19">
      <c r="A62">
        <v>61</v>
      </c>
      <c r="B62" s="400">
        <v>42037.388888888891</v>
      </c>
      <c r="C62" s="578" t="s">
        <v>97</v>
      </c>
      <c r="D62">
        <v>0.01</v>
      </c>
      <c r="F62">
        <v>1.45458</v>
      </c>
      <c r="I62" s="400">
        <v>42037.40902777778</v>
      </c>
      <c r="J62">
        <v>1.45075</v>
      </c>
      <c r="N62">
        <v>2.73</v>
      </c>
      <c r="Q62">
        <v>33</v>
      </c>
      <c r="R62" s="578" t="s">
        <v>97</v>
      </c>
      <c r="S62" s="578">
        <v>2</v>
      </c>
    </row>
    <row r="63" spans="1:19">
      <c r="A63">
        <v>62</v>
      </c>
      <c r="B63" s="400">
        <v>42037.501388888886</v>
      </c>
      <c r="C63" s="578" t="s">
        <v>97</v>
      </c>
      <c r="D63">
        <v>0.01</v>
      </c>
      <c r="F63">
        <v>1.4531400000000001</v>
      </c>
      <c r="I63" s="400">
        <v>42037.517361111109</v>
      </c>
      <c r="J63">
        <v>1.4510000000000001</v>
      </c>
      <c r="N63">
        <v>1.48</v>
      </c>
      <c r="Q63">
        <v>34</v>
      </c>
      <c r="R63" s="578" t="s">
        <v>97</v>
      </c>
      <c r="S63" s="578">
        <v>1</v>
      </c>
    </row>
    <row r="64" spans="1:19">
      <c r="A64">
        <v>63</v>
      </c>
      <c r="B64" s="400">
        <v>42037.522222222222</v>
      </c>
      <c r="C64" s="578" t="s">
        <v>96</v>
      </c>
      <c r="D64">
        <v>0.01</v>
      </c>
      <c r="F64">
        <v>1.45374</v>
      </c>
      <c r="I64" s="400">
        <v>42037.868055555555</v>
      </c>
      <c r="J64">
        <v>1.4540900000000001</v>
      </c>
      <c r="N64">
        <v>0.16</v>
      </c>
      <c r="Q64">
        <v>35</v>
      </c>
      <c r="R64" s="578" t="s">
        <v>96</v>
      </c>
      <c r="S64" s="578">
        <v>2</v>
      </c>
    </row>
    <row r="65" spans="1:19">
      <c r="A65">
        <v>64</v>
      </c>
      <c r="B65" s="400">
        <v>42037.71875</v>
      </c>
      <c r="C65" s="578" t="s">
        <v>96</v>
      </c>
      <c r="D65">
        <v>0.01</v>
      </c>
      <c r="F65">
        <v>1.4501599999999999</v>
      </c>
      <c r="I65" s="400">
        <v>42037.868055555555</v>
      </c>
      <c r="J65">
        <v>1.4540900000000001</v>
      </c>
      <c r="N65">
        <v>2.8</v>
      </c>
      <c r="Q65">
        <v>35</v>
      </c>
      <c r="R65" s="578" t="s">
        <v>96</v>
      </c>
      <c r="S65" s="578">
        <v>2</v>
      </c>
    </row>
    <row r="66" spans="1:19">
      <c r="A66">
        <v>65</v>
      </c>
      <c r="B66" s="400">
        <v>42038.177777777775</v>
      </c>
      <c r="C66" s="578" t="s">
        <v>96</v>
      </c>
      <c r="D66">
        <v>0.01</v>
      </c>
      <c r="F66">
        <v>1.4537800000000001</v>
      </c>
      <c r="I66" s="400">
        <v>42038.186805555553</v>
      </c>
      <c r="J66">
        <v>1.4559200000000001</v>
      </c>
      <c r="N66">
        <v>1.48</v>
      </c>
      <c r="Q66">
        <v>36</v>
      </c>
      <c r="R66" s="578" t="s">
        <v>96</v>
      </c>
      <c r="S66" s="578">
        <v>1</v>
      </c>
    </row>
    <row r="67" spans="1:19">
      <c r="A67">
        <v>66</v>
      </c>
      <c r="B67" s="400">
        <v>42038.302083333336</v>
      </c>
      <c r="C67" s="578" t="s">
        <v>97</v>
      </c>
      <c r="D67">
        <v>0.01</v>
      </c>
      <c r="F67">
        <v>1.47678</v>
      </c>
      <c r="I67" s="400">
        <v>42038.413194444445</v>
      </c>
      <c r="J67">
        <v>1.4783500000000001</v>
      </c>
      <c r="N67">
        <v>-1.26</v>
      </c>
      <c r="Q67">
        <v>37</v>
      </c>
      <c r="R67" s="578" t="s">
        <v>97</v>
      </c>
      <c r="S67" s="578">
        <v>2</v>
      </c>
    </row>
    <row r="68" spans="1:19">
      <c r="A68">
        <v>67</v>
      </c>
      <c r="B68" s="400">
        <v>42038.379861111112</v>
      </c>
      <c r="C68" s="578" t="s">
        <v>97</v>
      </c>
      <c r="D68">
        <v>0.01</v>
      </c>
      <c r="F68">
        <v>1.4841899999999999</v>
      </c>
      <c r="I68" s="400">
        <v>42038.413194444445</v>
      </c>
      <c r="J68">
        <v>1.4783500000000001</v>
      </c>
      <c r="N68">
        <v>4.21</v>
      </c>
      <c r="Q68">
        <v>37</v>
      </c>
      <c r="R68" s="578" t="s">
        <v>97</v>
      </c>
      <c r="S68" s="578">
        <v>2</v>
      </c>
    </row>
    <row r="69" spans="1:19">
      <c r="A69">
        <v>68</v>
      </c>
      <c r="B69" s="400">
        <v>42038.656944444447</v>
      </c>
      <c r="C69" s="578" t="s">
        <v>97</v>
      </c>
      <c r="D69">
        <v>0.01</v>
      </c>
      <c r="F69">
        <v>1.48417</v>
      </c>
      <c r="I69" s="400">
        <v>42038.727083333331</v>
      </c>
      <c r="J69">
        <v>1.48369</v>
      </c>
      <c r="N69">
        <v>0.26</v>
      </c>
      <c r="Q69">
        <v>38</v>
      </c>
      <c r="R69" s="578" t="s">
        <v>97</v>
      </c>
      <c r="S69" s="578">
        <v>2</v>
      </c>
    </row>
    <row r="70" spans="1:19">
      <c r="A70">
        <v>69</v>
      </c>
      <c r="B70" s="400">
        <v>42038.698611111111</v>
      </c>
      <c r="C70" s="578" t="s">
        <v>97</v>
      </c>
      <c r="D70">
        <v>0.01</v>
      </c>
      <c r="F70">
        <v>1.4874799999999999</v>
      </c>
      <c r="I70" s="400">
        <v>42038.727083333331</v>
      </c>
      <c r="J70">
        <v>1.48369</v>
      </c>
      <c r="N70">
        <v>2.7</v>
      </c>
      <c r="Q70">
        <v>38</v>
      </c>
      <c r="R70" s="578" t="s">
        <v>97</v>
      </c>
      <c r="S70" s="578">
        <v>2</v>
      </c>
    </row>
    <row r="71" spans="1:19">
      <c r="A71">
        <v>70</v>
      </c>
      <c r="B71" s="400">
        <v>42038.854861111111</v>
      </c>
      <c r="C71" s="578" t="s">
        <v>96</v>
      </c>
      <c r="D71">
        <v>0.01</v>
      </c>
      <c r="F71">
        <v>1.47733</v>
      </c>
      <c r="I71" s="400">
        <v>42038.998611111114</v>
      </c>
      <c r="J71">
        <v>1.4761599999999999</v>
      </c>
      <c r="N71">
        <v>-0.96</v>
      </c>
      <c r="Q71">
        <v>39</v>
      </c>
      <c r="R71" s="578" t="s">
        <v>96</v>
      </c>
      <c r="S71" s="578">
        <v>2</v>
      </c>
    </row>
    <row r="72" spans="1:19">
      <c r="A72">
        <v>71</v>
      </c>
      <c r="B72" s="400">
        <v>42038.885416666664</v>
      </c>
      <c r="C72" s="578" t="s">
        <v>96</v>
      </c>
      <c r="D72">
        <v>0.01</v>
      </c>
      <c r="F72">
        <v>1.47072</v>
      </c>
      <c r="I72" s="400">
        <v>42038.998611111114</v>
      </c>
      <c r="J72">
        <v>1.4761599999999999</v>
      </c>
      <c r="N72">
        <v>3.92</v>
      </c>
      <c r="Q72">
        <v>39</v>
      </c>
      <c r="R72" s="578" t="s">
        <v>96</v>
      </c>
      <c r="S72" s="578">
        <v>2</v>
      </c>
    </row>
    <row r="73" spans="1:19">
      <c r="A73">
        <v>72</v>
      </c>
      <c r="B73" s="400">
        <v>42039.270833333336</v>
      </c>
      <c r="C73" s="578" t="s">
        <v>97</v>
      </c>
      <c r="D73">
        <v>0.01</v>
      </c>
      <c r="F73">
        <v>1.46465</v>
      </c>
      <c r="I73" s="400">
        <v>42039.477083333331</v>
      </c>
      <c r="J73">
        <v>1.46418</v>
      </c>
      <c r="N73">
        <v>0.25</v>
      </c>
      <c r="Q73">
        <v>40</v>
      </c>
      <c r="R73" s="578" t="s">
        <v>97</v>
      </c>
      <c r="S73" s="578">
        <v>2</v>
      </c>
    </row>
    <row r="74" spans="1:19">
      <c r="A74">
        <v>73</v>
      </c>
      <c r="B74" s="400">
        <v>42039.319444444445</v>
      </c>
      <c r="C74" s="578" t="s">
        <v>97</v>
      </c>
      <c r="D74">
        <v>0.01</v>
      </c>
      <c r="F74">
        <v>1.4679899999999999</v>
      </c>
      <c r="I74" s="400">
        <v>42039.477083333331</v>
      </c>
      <c r="J74">
        <v>1.46418</v>
      </c>
      <c r="N74">
        <v>2.71</v>
      </c>
      <c r="Q74">
        <v>40</v>
      </c>
      <c r="R74" s="578" t="s">
        <v>97</v>
      </c>
      <c r="S74" s="578">
        <v>2</v>
      </c>
    </row>
    <row r="75" spans="1:19">
      <c r="A75">
        <v>74</v>
      </c>
      <c r="B75" s="400">
        <v>42039.500694444447</v>
      </c>
      <c r="C75" s="578" t="s">
        <v>97</v>
      </c>
      <c r="D75">
        <v>0.01</v>
      </c>
      <c r="F75">
        <v>1.4671799999999999</v>
      </c>
      <c r="I75" s="400">
        <v>42039.511805555558</v>
      </c>
      <c r="J75">
        <v>1.4650399999999999</v>
      </c>
      <c r="N75">
        <v>1.48</v>
      </c>
      <c r="Q75">
        <v>41</v>
      </c>
      <c r="R75" s="578" t="s">
        <v>97</v>
      </c>
      <c r="S75" s="578">
        <v>1</v>
      </c>
    </row>
    <row r="76" spans="1:19">
      <c r="A76">
        <v>75</v>
      </c>
      <c r="B76" s="400">
        <v>42040.072916666664</v>
      </c>
      <c r="C76" s="578" t="s">
        <v>96</v>
      </c>
      <c r="D76">
        <v>0.01</v>
      </c>
      <c r="F76">
        <v>1.4631000000000001</v>
      </c>
      <c r="I76" s="400">
        <v>42040.074305555558</v>
      </c>
      <c r="J76">
        <v>1.4652400000000001</v>
      </c>
      <c r="N76">
        <v>1.48</v>
      </c>
      <c r="Q76">
        <v>42</v>
      </c>
      <c r="R76" s="578" t="s">
        <v>96</v>
      </c>
      <c r="S76" s="578">
        <v>1</v>
      </c>
    </row>
    <row r="77" spans="1:19">
      <c r="A77">
        <v>76</v>
      </c>
      <c r="B77" s="400">
        <v>42040.53125</v>
      </c>
      <c r="C77" s="578" t="s">
        <v>97</v>
      </c>
      <c r="D77">
        <v>0.01</v>
      </c>
      <c r="F77">
        <v>1.4635199999999999</v>
      </c>
      <c r="I77" s="400">
        <v>42040.553472222222</v>
      </c>
      <c r="J77">
        <v>1.4613799999999999</v>
      </c>
      <c r="N77">
        <v>1.48</v>
      </c>
      <c r="Q77">
        <v>43</v>
      </c>
      <c r="R77" s="578" t="s">
        <v>97</v>
      </c>
      <c r="S77" s="578">
        <v>1</v>
      </c>
    </row>
    <row r="78" spans="1:19">
      <c r="A78">
        <v>77</v>
      </c>
      <c r="B78" s="400">
        <v>42040.802777777775</v>
      </c>
      <c r="C78" s="578" t="s">
        <v>96</v>
      </c>
      <c r="D78">
        <v>0.01</v>
      </c>
      <c r="F78">
        <v>1.47109</v>
      </c>
      <c r="I78" s="400">
        <v>42045.646527777775</v>
      </c>
      <c r="J78">
        <v>1.4562600000000001</v>
      </c>
      <c r="N78">
        <v>-11.05</v>
      </c>
      <c r="Q78">
        <v>44</v>
      </c>
      <c r="R78" s="578" t="s">
        <v>96</v>
      </c>
      <c r="S78" s="578">
        <v>6</v>
      </c>
    </row>
    <row r="79" spans="1:19">
      <c r="A79">
        <v>78</v>
      </c>
      <c r="B79" s="400">
        <v>42041.084722222222</v>
      </c>
      <c r="C79" s="578" t="s">
        <v>96</v>
      </c>
      <c r="D79">
        <v>0.01</v>
      </c>
      <c r="F79">
        <v>1.4650700000000001</v>
      </c>
      <c r="I79" s="400">
        <v>42045.646527777775</v>
      </c>
      <c r="J79">
        <v>1.4562600000000001</v>
      </c>
      <c r="N79">
        <v>-6.6</v>
      </c>
      <c r="Q79">
        <v>44</v>
      </c>
      <c r="R79" s="578" t="s">
        <v>96</v>
      </c>
      <c r="S79" s="578">
        <v>6</v>
      </c>
    </row>
    <row r="80" spans="1:19">
      <c r="A80">
        <v>79</v>
      </c>
      <c r="B80" s="400">
        <v>42041.4</v>
      </c>
      <c r="C80" s="578" t="s">
        <v>96</v>
      </c>
      <c r="D80">
        <v>0.01</v>
      </c>
      <c r="F80">
        <v>1.4614499999999999</v>
      </c>
      <c r="I80" s="400">
        <v>42045.646527777775</v>
      </c>
      <c r="J80">
        <v>1.4562600000000001</v>
      </c>
      <c r="N80">
        <v>-3.93</v>
      </c>
      <c r="Q80">
        <v>44</v>
      </c>
      <c r="R80" s="578" t="s">
        <v>96</v>
      </c>
      <c r="S80" s="578">
        <v>6</v>
      </c>
    </row>
    <row r="81" spans="1:19">
      <c r="A81">
        <v>80</v>
      </c>
      <c r="B81" s="400">
        <v>42041.57916666667</v>
      </c>
      <c r="C81" s="578" t="s">
        <v>96</v>
      </c>
      <c r="D81">
        <v>0.02</v>
      </c>
      <c r="F81">
        <v>1.4573400000000001</v>
      </c>
      <c r="I81" s="400">
        <v>42045.646527777775</v>
      </c>
      <c r="J81">
        <v>1.4562600000000001</v>
      </c>
      <c r="N81">
        <v>-1.79</v>
      </c>
      <c r="Q81">
        <v>44</v>
      </c>
      <c r="R81" s="578" t="s">
        <v>96</v>
      </c>
      <c r="S81" s="578">
        <v>6</v>
      </c>
    </row>
    <row r="82" spans="1:19">
      <c r="A82">
        <v>82</v>
      </c>
      <c r="B82" s="400">
        <v>42041.729166666664</v>
      </c>
      <c r="C82" s="578" t="s">
        <v>96</v>
      </c>
      <c r="D82">
        <v>0.04</v>
      </c>
      <c r="F82">
        <v>1.45262</v>
      </c>
      <c r="I82" s="400">
        <v>42045.646527777775</v>
      </c>
      <c r="J82">
        <v>1.4562600000000001</v>
      </c>
      <c r="N82">
        <v>10.35</v>
      </c>
      <c r="Q82">
        <v>44</v>
      </c>
      <c r="R82" s="578" t="s">
        <v>96</v>
      </c>
      <c r="S82" s="578">
        <v>6</v>
      </c>
    </row>
    <row r="83" spans="1:19">
      <c r="A83">
        <v>83</v>
      </c>
      <c r="B83" s="400">
        <v>42044.541666666664</v>
      </c>
      <c r="C83" s="578" t="s">
        <v>96</v>
      </c>
      <c r="D83">
        <v>0.08</v>
      </c>
      <c r="F83">
        <v>1.44712</v>
      </c>
      <c r="I83" s="400">
        <v>42045.646527777775</v>
      </c>
      <c r="J83">
        <v>1.4562600000000001</v>
      </c>
      <c r="N83">
        <v>53.19</v>
      </c>
      <c r="Q83">
        <v>44</v>
      </c>
      <c r="R83" s="578" t="s">
        <v>96</v>
      </c>
      <c r="S83" s="578">
        <v>6</v>
      </c>
    </row>
    <row r="84" spans="1:19">
      <c r="A84">
        <v>81</v>
      </c>
      <c r="B84" s="400">
        <v>42041.595138888886</v>
      </c>
      <c r="C84" s="578" t="s">
        <v>97</v>
      </c>
      <c r="D84">
        <v>0.01</v>
      </c>
      <c r="F84">
        <v>1.4562200000000001</v>
      </c>
      <c r="I84" s="400">
        <v>42041.615972222222</v>
      </c>
      <c r="J84">
        <v>1.45408</v>
      </c>
      <c r="N84">
        <v>1.48</v>
      </c>
      <c r="Q84">
        <v>45</v>
      </c>
      <c r="R84" s="578" t="s">
        <v>97</v>
      </c>
      <c r="S84" s="578">
        <v>1</v>
      </c>
    </row>
    <row r="85" spans="1:19">
      <c r="A85">
        <v>84</v>
      </c>
      <c r="B85" s="400">
        <v>42045.65625</v>
      </c>
      <c r="C85" s="578" t="s">
        <v>97</v>
      </c>
      <c r="D85">
        <v>0.01</v>
      </c>
      <c r="F85">
        <v>1.4563600000000001</v>
      </c>
      <c r="I85" s="400">
        <v>42045.756249999999</v>
      </c>
      <c r="J85">
        <v>1.4542200000000001</v>
      </c>
      <c r="N85">
        <v>1.48</v>
      </c>
      <c r="Q85">
        <v>46</v>
      </c>
      <c r="R85" s="578" t="s">
        <v>97</v>
      </c>
      <c r="S85" s="578">
        <v>1</v>
      </c>
    </row>
    <row r="86" spans="1:19">
      <c r="A86">
        <v>85</v>
      </c>
      <c r="B86" s="400">
        <v>42046.365972222222</v>
      </c>
      <c r="C86" s="578" t="s">
        <v>96</v>
      </c>
      <c r="D86">
        <v>0.01</v>
      </c>
      <c r="F86">
        <v>1.45807</v>
      </c>
      <c r="I86" s="400">
        <v>42046.480555555558</v>
      </c>
      <c r="J86">
        <v>1.46021</v>
      </c>
      <c r="N86">
        <v>1.48</v>
      </c>
      <c r="Q86">
        <v>47</v>
      </c>
      <c r="R86" s="578" t="s">
        <v>96</v>
      </c>
      <c r="S86" s="578">
        <v>1</v>
      </c>
    </row>
    <row r="87" spans="1:19">
      <c r="A87">
        <v>86</v>
      </c>
      <c r="B87" s="400">
        <v>42047.114583333336</v>
      </c>
      <c r="C87" s="578" t="s">
        <v>97</v>
      </c>
      <c r="D87">
        <v>0.01</v>
      </c>
      <c r="F87">
        <v>1.47818</v>
      </c>
      <c r="I87" s="400">
        <v>42047.198611111111</v>
      </c>
      <c r="J87">
        <v>1.47604</v>
      </c>
      <c r="N87">
        <v>1.48</v>
      </c>
      <c r="Q87">
        <v>48</v>
      </c>
      <c r="R87" s="578" t="s">
        <v>97</v>
      </c>
      <c r="S87" s="578">
        <v>1</v>
      </c>
    </row>
    <row r="88" spans="1:19">
      <c r="A88">
        <v>87</v>
      </c>
      <c r="B88" s="400">
        <v>42047.541666666664</v>
      </c>
      <c r="C88" s="578" t="s">
        <v>97</v>
      </c>
      <c r="D88">
        <v>0.01</v>
      </c>
      <c r="F88">
        <v>1.47465</v>
      </c>
      <c r="I88" s="400">
        <v>42047.698611111111</v>
      </c>
      <c r="J88">
        <v>1.47417</v>
      </c>
      <c r="N88">
        <v>0.26</v>
      </c>
      <c r="Q88">
        <v>49</v>
      </c>
      <c r="R88" s="578" t="s">
        <v>97</v>
      </c>
      <c r="S88" s="578">
        <v>2</v>
      </c>
    </row>
    <row r="89" spans="1:19">
      <c r="A89">
        <v>88</v>
      </c>
      <c r="B89" s="400">
        <v>42047.617361111108</v>
      </c>
      <c r="C89" s="578" t="s">
        <v>97</v>
      </c>
      <c r="D89">
        <v>0.01</v>
      </c>
      <c r="F89">
        <v>1.47797</v>
      </c>
      <c r="I89" s="400">
        <v>42047.698611111111</v>
      </c>
      <c r="J89">
        <v>1.47417</v>
      </c>
      <c r="N89">
        <v>2.71</v>
      </c>
      <c r="Q89">
        <v>49</v>
      </c>
      <c r="R89" s="578" t="s">
        <v>97</v>
      </c>
      <c r="S89" s="578">
        <v>2</v>
      </c>
    </row>
    <row r="90" spans="1:19">
      <c r="A90">
        <v>89</v>
      </c>
      <c r="B90" s="400">
        <v>42047.699305555558</v>
      </c>
      <c r="C90" s="578" t="s">
        <v>97</v>
      </c>
      <c r="D90">
        <v>0.01</v>
      </c>
      <c r="F90">
        <v>1.4739500000000001</v>
      </c>
      <c r="I90" s="400">
        <v>42047.71597222222</v>
      </c>
      <c r="J90">
        <v>1.4718100000000001</v>
      </c>
      <c r="N90">
        <v>1.48</v>
      </c>
      <c r="Q90">
        <v>50</v>
      </c>
      <c r="R90" s="578" t="s">
        <v>97</v>
      </c>
      <c r="S90" s="578">
        <v>1</v>
      </c>
    </row>
    <row r="91" spans="1:19">
      <c r="A91">
        <v>90</v>
      </c>
      <c r="B91" s="400">
        <v>42048.052777777775</v>
      </c>
      <c r="C91" s="578" t="s">
        <v>96</v>
      </c>
      <c r="D91">
        <v>0.01</v>
      </c>
      <c r="F91">
        <v>1.4716800000000001</v>
      </c>
      <c r="I91" s="400">
        <v>42048.373611111114</v>
      </c>
      <c r="J91">
        <v>1.4721599999999999</v>
      </c>
      <c r="N91">
        <v>0.26</v>
      </c>
      <c r="Q91">
        <v>51</v>
      </c>
      <c r="R91" s="578" t="s">
        <v>96</v>
      </c>
      <c r="S91" s="578">
        <v>2</v>
      </c>
    </row>
    <row r="92" spans="1:19">
      <c r="A92">
        <v>92</v>
      </c>
      <c r="B92" s="400">
        <v>42048.211111111108</v>
      </c>
      <c r="C92" s="578" t="s">
        <v>96</v>
      </c>
      <c r="D92">
        <v>0.01</v>
      </c>
      <c r="F92">
        <v>1.4683600000000001</v>
      </c>
      <c r="I92" s="400">
        <v>42048.373611111114</v>
      </c>
      <c r="J92">
        <v>1.4721599999999999</v>
      </c>
      <c r="N92">
        <v>2.71</v>
      </c>
      <c r="Q92">
        <v>51</v>
      </c>
      <c r="R92" s="578" t="s">
        <v>96</v>
      </c>
      <c r="S92" s="578">
        <v>2</v>
      </c>
    </row>
    <row r="93" spans="1:19">
      <c r="A93">
        <v>91</v>
      </c>
      <c r="B93" s="400">
        <v>42048.209027777775</v>
      </c>
      <c r="C93" s="578" t="s">
        <v>97</v>
      </c>
      <c r="D93">
        <v>0.01</v>
      </c>
      <c r="F93">
        <v>1.46872</v>
      </c>
      <c r="I93" s="400">
        <v>42048.582638888889</v>
      </c>
      <c r="J93">
        <v>1.4709700000000001</v>
      </c>
      <c r="N93">
        <v>-1.76</v>
      </c>
      <c r="Q93">
        <v>52</v>
      </c>
      <c r="R93" s="578" t="s">
        <v>97</v>
      </c>
      <c r="S93" s="578">
        <v>3</v>
      </c>
    </row>
    <row r="94" spans="1:19">
      <c r="A94">
        <v>93</v>
      </c>
      <c r="B94" s="400">
        <v>42048.393055555556</v>
      </c>
      <c r="C94" s="578" t="s">
        <v>97</v>
      </c>
      <c r="D94">
        <v>0.01</v>
      </c>
      <c r="F94">
        <v>1.4736199999999999</v>
      </c>
      <c r="I94" s="400">
        <v>42048.582638888889</v>
      </c>
      <c r="J94">
        <v>1.4709700000000001</v>
      </c>
      <c r="N94">
        <v>1.86</v>
      </c>
      <c r="Q94">
        <v>52</v>
      </c>
      <c r="R94" s="578" t="s">
        <v>97</v>
      </c>
      <c r="S94" s="578">
        <v>3</v>
      </c>
    </row>
    <row r="95" spans="1:19">
      <c r="A95">
        <v>94</v>
      </c>
      <c r="B95" s="400">
        <v>42048.459027777775</v>
      </c>
      <c r="C95" s="578" t="s">
        <v>97</v>
      </c>
      <c r="D95">
        <v>0.01</v>
      </c>
      <c r="F95">
        <v>1.4772700000000001</v>
      </c>
      <c r="I95" s="400">
        <v>42048.582638888889</v>
      </c>
      <c r="J95">
        <v>1.4709700000000001</v>
      </c>
      <c r="N95">
        <v>4.55</v>
      </c>
      <c r="Q95">
        <v>52</v>
      </c>
      <c r="R95" s="578" t="s">
        <v>97</v>
      </c>
      <c r="S95" s="578">
        <v>3</v>
      </c>
    </row>
    <row r="96" spans="1:19">
      <c r="A96">
        <v>95</v>
      </c>
      <c r="B96" s="400">
        <v>42051.75</v>
      </c>
      <c r="C96" s="578" t="s">
        <v>96</v>
      </c>
      <c r="D96">
        <v>0.01</v>
      </c>
      <c r="F96">
        <v>1.4644900000000001</v>
      </c>
      <c r="I96" s="400">
        <v>42052.536111111112</v>
      </c>
      <c r="J96">
        <v>1.46211</v>
      </c>
      <c r="N96">
        <v>-1.86</v>
      </c>
      <c r="Q96">
        <v>53</v>
      </c>
      <c r="R96" s="578" t="s">
        <v>96</v>
      </c>
      <c r="S96" s="578">
        <v>3</v>
      </c>
    </row>
    <row r="97" spans="1:19">
      <c r="A97">
        <v>96</v>
      </c>
      <c r="B97" s="400">
        <v>42051.823611111111</v>
      </c>
      <c r="C97" s="578" t="s">
        <v>96</v>
      </c>
      <c r="D97">
        <v>0.01</v>
      </c>
      <c r="F97">
        <v>1.4593700000000001</v>
      </c>
      <c r="I97" s="400">
        <v>42052.536111111112</v>
      </c>
      <c r="J97">
        <v>1.46211</v>
      </c>
      <c r="N97">
        <v>1.92</v>
      </c>
      <c r="Q97">
        <v>53</v>
      </c>
      <c r="R97" s="578" t="s">
        <v>96</v>
      </c>
      <c r="S97" s="578">
        <v>3</v>
      </c>
    </row>
    <row r="98" spans="1:19">
      <c r="A98">
        <v>97</v>
      </c>
      <c r="B98" s="400">
        <v>42052.105555555558</v>
      </c>
      <c r="C98" s="578" t="s">
        <v>96</v>
      </c>
      <c r="D98">
        <v>0.01</v>
      </c>
      <c r="F98">
        <v>1.4557599999999999</v>
      </c>
      <c r="I98" s="400">
        <v>42052.536111111112</v>
      </c>
      <c r="J98">
        <v>1.46211</v>
      </c>
      <c r="N98">
        <v>4.59</v>
      </c>
      <c r="Q98">
        <v>53</v>
      </c>
      <c r="R98" s="578" t="s">
        <v>96</v>
      </c>
      <c r="S98" s="578">
        <v>3</v>
      </c>
    </row>
    <row r="99" spans="1:19">
      <c r="A99">
        <v>98</v>
      </c>
      <c r="B99" s="400">
        <v>42052.543055555558</v>
      </c>
      <c r="C99" s="578" t="s">
        <v>97</v>
      </c>
      <c r="D99">
        <v>0.01</v>
      </c>
      <c r="F99">
        <v>1.4619200000000001</v>
      </c>
      <c r="I99" s="400">
        <v>42052.57708333333</v>
      </c>
      <c r="J99">
        <v>1.4597800000000001</v>
      </c>
      <c r="N99">
        <v>1.48</v>
      </c>
      <c r="Q99">
        <v>54</v>
      </c>
      <c r="R99" s="578" t="s">
        <v>97</v>
      </c>
      <c r="S99" s="578">
        <v>1</v>
      </c>
    </row>
    <row r="100" spans="1:19">
      <c r="A100">
        <v>99</v>
      </c>
      <c r="B100" s="400">
        <v>42054.417361111111</v>
      </c>
      <c r="C100" s="578" t="s">
        <v>96</v>
      </c>
      <c r="D100">
        <v>0.01</v>
      </c>
      <c r="F100">
        <v>1.4717100000000001</v>
      </c>
      <c r="I100" s="400">
        <v>42055.682638888888</v>
      </c>
      <c r="J100">
        <v>1.44781</v>
      </c>
      <c r="N100">
        <v>-17.75</v>
      </c>
      <c r="Q100">
        <v>55</v>
      </c>
      <c r="R100" s="578" t="s">
        <v>96</v>
      </c>
      <c r="S100" s="578">
        <v>7</v>
      </c>
    </row>
    <row r="101" spans="1:19">
      <c r="A101">
        <v>100</v>
      </c>
      <c r="B101" s="400">
        <v>42054.458333333336</v>
      </c>
      <c r="C101" s="578" t="s">
        <v>96</v>
      </c>
      <c r="D101">
        <v>0.01</v>
      </c>
      <c r="F101">
        <v>1.4683900000000001</v>
      </c>
      <c r="I101" s="400">
        <v>42055.682638888888</v>
      </c>
      <c r="J101">
        <v>1.44781</v>
      </c>
      <c r="N101">
        <v>-15.29</v>
      </c>
      <c r="Q101">
        <v>55</v>
      </c>
      <c r="R101" s="578" t="s">
        <v>96</v>
      </c>
      <c r="S101" s="578">
        <v>7</v>
      </c>
    </row>
    <row r="102" spans="1:19">
      <c r="A102">
        <v>101</v>
      </c>
      <c r="B102" s="400">
        <v>42054.530555555553</v>
      </c>
      <c r="C102" s="578" t="s">
        <v>96</v>
      </c>
      <c r="D102">
        <v>0.01</v>
      </c>
      <c r="F102">
        <v>1.4616800000000001</v>
      </c>
      <c r="I102" s="400">
        <v>42055.682638888888</v>
      </c>
      <c r="J102">
        <v>1.44781</v>
      </c>
      <c r="N102">
        <v>-10.34</v>
      </c>
      <c r="Q102">
        <v>55</v>
      </c>
      <c r="R102" s="578" t="s">
        <v>96</v>
      </c>
      <c r="S102" s="578">
        <v>7</v>
      </c>
    </row>
    <row r="103" spans="1:19">
      <c r="A103">
        <v>102</v>
      </c>
      <c r="B103" s="400">
        <v>42054.5625</v>
      </c>
      <c r="C103" s="578" t="s">
        <v>96</v>
      </c>
      <c r="D103">
        <v>0.02</v>
      </c>
      <c r="F103">
        <v>1.4577500000000001</v>
      </c>
      <c r="I103" s="400">
        <v>42055.682638888888</v>
      </c>
      <c r="J103">
        <v>1.44781</v>
      </c>
      <c r="N103">
        <v>-14.88</v>
      </c>
      <c r="Q103">
        <v>55</v>
      </c>
      <c r="R103" s="578" t="s">
        <v>96</v>
      </c>
      <c r="S103" s="578">
        <v>7</v>
      </c>
    </row>
    <row r="104" spans="1:19">
      <c r="A104">
        <v>103</v>
      </c>
      <c r="B104" s="400">
        <v>42055.351388888892</v>
      </c>
      <c r="C104" s="578" t="s">
        <v>96</v>
      </c>
      <c r="D104">
        <v>0.04</v>
      </c>
      <c r="F104">
        <v>1.45208</v>
      </c>
      <c r="I104" s="400">
        <v>42055.682638888888</v>
      </c>
      <c r="J104">
        <v>1.44781</v>
      </c>
      <c r="N104">
        <v>-13</v>
      </c>
      <c r="Q104">
        <v>55</v>
      </c>
      <c r="R104" s="578" t="s">
        <v>96</v>
      </c>
      <c r="S104" s="578">
        <v>7</v>
      </c>
    </row>
    <row r="105" spans="1:19">
      <c r="A105">
        <v>104</v>
      </c>
      <c r="B105" s="400">
        <v>42055.432638888888</v>
      </c>
      <c r="C105" s="578" t="s">
        <v>96</v>
      </c>
      <c r="D105">
        <v>0.08</v>
      </c>
      <c r="F105">
        <v>1.4453199999999999</v>
      </c>
      <c r="I105" s="400">
        <v>42055.682638888888</v>
      </c>
      <c r="J105">
        <v>1.44781</v>
      </c>
      <c r="N105">
        <v>13.91</v>
      </c>
      <c r="Q105">
        <v>55</v>
      </c>
      <c r="R105" s="578" t="s">
        <v>96</v>
      </c>
      <c r="S105" s="578">
        <v>7</v>
      </c>
    </row>
    <row r="106" spans="1:19">
      <c r="A106">
        <v>105</v>
      </c>
      <c r="B106" s="400">
        <v>42055.594444444447</v>
      </c>
      <c r="C106" s="578" t="s">
        <v>96</v>
      </c>
      <c r="D106">
        <v>0.28000000000000003</v>
      </c>
      <c r="F106">
        <v>1.43896</v>
      </c>
      <c r="I106" s="400">
        <v>42055.682638888888</v>
      </c>
      <c r="J106">
        <v>1.44781</v>
      </c>
      <c r="N106">
        <v>180.14</v>
      </c>
      <c r="Q106">
        <v>55</v>
      </c>
      <c r="R106" s="578" t="s">
        <v>96</v>
      </c>
      <c r="S106" s="578">
        <v>7</v>
      </c>
    </row>
    <row r="107" spans="1:19">
      <c r="A107">
        <v>106</v>
      </c>
      <c r="B107" s="400">
        <v>42059.677083333336</v>
      </c>
      <c r="C107" s="578" t="s">
        <v>97</v>
      </c>
      <c r="D107">
        <v>0.01</v>
      </c>
      <c r="F107">
        <v>1.4554100000000001</v>
      </c>
      <c r="I107" s="400">
        <v>42059.682638888888</v>
      </c>
      <c r="J107">
        <v>1.4532700000000001</v>
      </c>
      <c r="N107">
        <v>1.48</v>
      </c>
      <c r="Q107">
        <v>56</v>
      </c>
      <c r="R107" s="578" t="s">
        <v>97</v>
      </c>
      <c r="S107" s="578">
        <v>1</v>
      </c>
    </row>
    <row r="108" spans="1:19">
      <c r="A108">
        <v>107</v>
      </c>
      <c r="B108" s="400">
        <v>42060.345138888886</v>
      </c>
      <c r="C108" s="578" t="s">
        <v>96</v>
      </c>
      <c r="D108">
        <v>0.01</v>
      </c>
      <c r="F108">
        <v>1.4410499999999999</v>
      </c>
      <c r="I108" s="400">
        <v>42060.354166666664</v>
      </c>
      <c r="J108">
        <v>1.44319</v>
      </c>
      <c r="N108">
        <v>1.48</v>
      </c>
      <c r="Q108">
        <v>57</v>
      </c>
      <c r="R108" s="578" t="s">
        <v>96</v>
      </c>
      <c r="S108" s="578">
        <v>1</v>
      </c>
    </row>
    <row r="109" spans="1:19">
      <c r="A109">
        <v>108</v>
      </c>
      <c r="B109" s="400">
        <v>42061.375694444447</v>
      </c>
      <c r="C109" s="578" t="s">
        <v>97</v>
      </c>
      <c r="D109">
        <v>0.01</v>
      </c>
      <c r="F109">
        <v>1.4430000000000001</v>
      </c>
      <c r="I109" s="400">
        <v>42061.387499999997</v>
      </c>
      <c r="J109">
        <v>1.44086</v>
      </c>
      <c r="N109">
        <v>1.48</v>
      </c>
      <c r="Q109">
        <v>58</v>
      </c>
      <c r="R109" s="578" t="s">
        <v>97</v>
      </c>
      <c r="S109" s="578">
        <v>1</v>
      </c>
    </row>
    <row r="110" spans="1:19">
      <c r="A110">
        <v>109</v>
      </c>
      <c r="B110" s="400">
        <v>42065.709722222222</v>
      </c>
      <c r="C110" s="578" t="s">
        <v>97</v>
      </c>
      <c r="D110">
        <v>0.01</v>
      </c>
      <c r="F110">
        <v>1.4379299999999999</v>
      </c>
      <c r="I110" s="400">
        <v>42066.186805555553</v>
      </c>
      <c r="J110">
        <v>1.4374400000000001</v>
      </c>
      <c r="N110">
        <v>0.26</v>
      </c>
      <c r="Q110">
        <v>59</v>
      </c>
      <c r="R110" s="578" t="s">
        <v>97</v>
      </c>
      <c r="S110" s="578">
        <v>2</v>
      </c>
    </row>
    <row r="111" spans="1:19">
      <c r="A111">
        <v>110</v>
      </c>
      <c r="B111" s="400">
        <v>42066.033333333333</v>
      </c>
      <c r="C111" s="578" t="s">
        <v>97</v>
      </c>
      <c r="D111">
        <v>0.01</v>
      </c>
      <c r="F111">
        <v>1.44123</v>
      </c>
      <c r="I111" s="400">
        <v>42066.186805555553</v>
      </c>
      <c r="J111">
        <v>1.4374400000000001</v>
      </c>
      <c r="N111">
        <v>2.7</v>
      </c>
      <c r="Q111">
        <v>59</v>
      </c>
      <c r="R111" s="578" t="s">
        <v>97</v>
      </c>
      <c r="S111" s="578">
        <v>2</v>
      </c>
    </row>
    <row r="112" spans="1:19">
      <c r="A112">
        <v>111</v>
      </c>
      <c r="B112" s="400">
        <v>42068.595138888886</v>
      </c>
      <c r="C112" s="578" t="s">
        <v>96</v>
      </c>
      <c r="D112">
        <v>0.01</v>
      </c>
      <c r="F112">
        <v>1.4214100000000001</v>
      </c>
      <c r="I112" s="400">
        <v>42068.609027777777</v>
      </c>
      <c r="J112">
        <v>1.4235500000000001</v>
      </c>
      <c r="N112">
        <v>1.48</v>
      </c>
      <c r="Q112">
        <v>60</v>
      </c>
      <c r="R112" s="578" t="s">
        <v>96</v>
      </c>
      <c r="S112" s="578">
        <v>1</v>
      </c>
    </row>
    <row r="113" spans="1:19">
      <c r="A113">
        <v>112</v>
      </c>
      <c r="B113" s="400">
        <v>42073.46875</v>
      </c>
      <c r="C113" s="578" t="s">
        <v>97</v>
      </c>
      <c r="D113">
        <v>0.01</v>
      </c>
      <c r="F113">
        <v>1.41079</v>
      </c>
      <c r="I113" s="400">
        <v>42073.520138888889</v>
      </c>
      <c r="J113">
        <v>1.40865</v>
      </c>
      <c r="N113">
        <v>1.48</v>
      </c>
      <c r="Q113">
        <v>61</v>
      </c>
      <c r="R113" s="578" t="s">
        <v>97</v>
      </c>
      <c r="S113" s="578">
        <v>1</v>
      </c>
    </row>
    <row r="114" spans="1:19">
      <c r="A114">
        <v>113</v>
      </c>
      <c r="B114" s="400">
        <v>42073.771527777775</v>
      </c>
      <c r="C114" s="578" t="s">
        <v>96</v>
      </c>
      <c r="D114">
        <v>0.01</v>
      </c>
      <c r="F114">
        <v>1.4068000000000001</v>
      </c>
      <c r="I114" s="400">
        <v>42074.313194444447</v>
      </c>
      <c r="J114">
        <v>1.4072899999999999</v>
      </c>
      <c r="N114">
        <v>0.26</v>
      </c>
      <c r="Q114">
        <v>62</v>
      </c>
      <c r="R114" s="578" t="s">
        <v>96</v>
      </c>
      <c r="S114" s="578">
        <v>2</v>
      </c>
    </row>
    <row r="115" spans="1:19">
      <c r="A115">
        <v>114</v>
      </c>
      <c r="B115" s="400">
        <v>42073.929861111108</v>
      </c>
      <c r="C115" s="578" t="s">
        <v>96</v>
      </c>
      <c r="D115">
        <v>0.01</v>
      </c>
      <c r="F115">
        <v>1.4035</v>
      </c>
      <c r="I115" s="400">
        <v>42074.313194444447</v>
      </c>
      <c r="J115">
        <v>1.4072899999999999</v>
      </c>
      <c r="N115">
        <v>2.7</v>
      </c>
      <c r="Q115">
        <v>62</v>
      </c>
      <c r="R115" s="578" t="s">
        <v>96</v>
      </c>
      <c r="S115" s="578">
        <v>2</v>
      </c>
    </row>
    <row r="116" spans="1:19">
      <c r="A116">
        <v>115</v>
      </c>
      <c r="B116" s="400">
        <v>42075.375</v>
      </c>
      <c r="C116" s="578" t="s">
        <v>96</v>
      </c>
      <c r="D116">
        <v>0.01</v>
      </c>
      <c r="F116">
        <v>1.3827199999999999</v>
      </c>
      <c r="I116" s="400">
        <v>42075.414583333331</v>
      </c>
      <c r="J116">
        <v>1.38486</v>
      </c>
      <c r="N116">
        <v>1.48</v>
      </c>
      <c r="Q116">
        <v>63</v>
      </c>
      <c r="R116" s="578" t="s">
        <v>96</v>
      </c>
      <c r="S116" s="578">
        <v>1</v>
      </c>
    </row>
    <row r="117" spans="1:19">
      <c r="A117">
        <v>116</v>
      </c>
      <c r="B117" s="400">
        <v>42075.626388888886</v>
      </c>
      <c r="C117" s="578" t="s">
        <v>97</v>
      </c>
      <c r="D117">
        <v>0.01</v>
      </c>
      <c r="F117">
        <v>1.3791</v>
      </c>
      <c r="I117" s="400">
        <v>42075.635416666664</v>
      </c>
      <c r="J117">
        <v>1.37696</v>
      </c>
      <c r="N117">
        <v>1.48</v>
      </c>
      <c r="Q117">
        <v>64</v>
      </c>
      <c r="R117" s="578" t="s">
        <v>97</v>
      </c>
      <c r="S117" s="578">
        <v>1</v>
      </c>
    </row>
    <row r="118" spans="1:19">
      <c r="A118">
        <v>117</v>
      </c>
      <c r="B118" s="400">
        <v>42075.6875</v>
      </c>
      <c r="C118" s="578" t="s">
        <v>96</v>
      </c>
      <c r="D118">
        <v>0.01</v>
      </c>
      <c r="F118">
        <v>1.37906</v>
      </c>
      <c r="I118" s="400">
        <v>42076.240277777775</v>
      </c>
      <c r="J118">
        <v>1.3812</v>
      </c>
      <c r="N118">
        <v>1.48</v>
      </c>
      <c r="Q118">
        <v>65</v>
      </c>
      <c r="R118" s="578" t="s">
        <v>96</v>
      </c>
      <c r="S118" s="578">
        <v>1</v>
      </c>
    </row>
    <row r="119" spans="1:19">
      <c r="A119">
        <v>118</v>
      </c>
      <c r="B119" s="400">
        <v>42076.240277777775</v>
      </c>
      <c r="C119" s="578" t="s">
        <v>96</v>
      </c>
      <c r="D119">
        <v>0.01</v>
      </c>
      <c r="F119">
        <v>1.38134</v>
      </c>
      <c r="I119" s="400">
        <v>42076.48333333333</v>
      </c>
      <c r="J119">
        <v>1.38348</v>
      </c>
      <c r="N119">
        <v>1.48</v>
      </c>
      <c r="Q119">
        <v>66</v>
      </c>
      <c r="R119" s="578" t="s">
        <v>96</v>
      </c>
      <c r="S119" s="578">
        <v>1</v>
      </c>
    </row>
    <row r="120" spans="1:19">
      <c r="A120">
        <v>119</v>
      </c>
      <c r="B120" s="400">
        <v>42076.531944444447</v>
      </c>
      <c r="C120" s="578" t="s">
        <v>97</v>
      </c>
      <c r="D120">
        <v>0.01</v>
      </c>
      <c r="F120">
        <v>1.38171</v>
      </c>
      <c r="I120" s="400">
        <v>42076.657638888886</v>
      </c>
      <c r="J120">
        <v>1.37957</v>
      </c>
      <c r="N120">
        <v>1.48</v>
      </c>
      <c r="Q120">
        <v>67</v>
      </c>
      <c r="R120" s="578" t="s">
        <v>97</v>
      </c>
      <c r="S120" s="578">
        <v>1</v>
      </c>
    </row>
    <row r="121" spans="1:19">
      <c r="A121">
        <v>120</v>
      </c>
      <c r="B121" s="400">
        <v>42080.469444444447</v>
      </c>
      <c r="C121" s="578" t="s">
        <v>97</v>
      </c>
      <c r="D121">
        <v>0.01</v>
      </c>
      <c r="F121">
        <v>1.3815</v>
      </c>
      <c r="I121" s="400">
        <v>42082.390972222223</v>
      </c>
      <c r="J121">
        <v>1.3898999999999999</v>
      </c>
      <c r="N121">
        <v>-6.3</v>
      </c>
      <c r="Q121">
        <v>68</v>
      </c>
      <c r="R121" s="578" t="s">
        <v>97</v>
      </c>
      <c r="S121" s="578">
        <v>5</v>
      </c>
    </row>
    <row r="122" spans="1:19">
      <c r="A122">
        <v>121</v>
      </c>
      <c r="B122" s="400">
        <v>42080.510416666664</v>
      </c>
      <c r="C122" s="578" t="s">
        <v>97</v>
      </c>
      <c r="D122">
        <v>0.01</v>
      </c>
      <c r="F122">
        <v>1.3849899999999999</v>
      </c>
      <c r="I122" s="400">
        <v>42082.390972222223</v>
      </c>
      <c r="J122">
        <v>1.3898999999999999</v>
      </c>
      <c r="N122">
        <v>-3.73</v>
      </c>
      <c r="Q122">
        <v>68</v>
      </c>
      <c r="R122" s="578" t="s">
        <v>97</v>
      </c>
      <c r="S122" s="578">
        <v>5</v>
      </c>
    </row>
    <row r="123" spans="1:19">
      <c r="A123">
        <v>122</v>
      </c>
      <c r="B123" s="400">
        <v>42080.602083333331</v>
      </c>
      <c r="C123" s="578" t="s">
        <v>97</v>
      </c>
      <c r="D123">
        <v>0.01</v>
      </c>
      <c r="F123">
        <v>1.38903</v>
      </c>
      <c r="I123" s="400">
        <v>42082.390972222223</v>
      </c>
      <c r="J123">
        <v>1.3898999999999999</v>
      </c>
      <c r="N123">
        <v>-0.74</v>
      </c>
      <c r="Q123">
        <v>68</v>
      </c>
      <c r="R123" s="578" t="s">
        <v>97</v>
      </c>
      <c r="S123" s="578">
        <v>5</v>
      </c>
    </row>
    <row r="124" spans="1:19">
      <c r="A124">
        <v>123</v>
      </c>
      <c r="B124" s="400">
        <v>42080.668055555558</v>
      </c>
      <c r="C124" s="578" t="s">
        <v>97</v>
      </c>
      <c r="D124">
        <v>0.02</v>
      </c>
      <c r="F124">
        <v>1.3929499999999999</v>
      </c>
      <c r="I124" s="400">
        <v>42082.390972222223</v>
      </c>
      <c r="J124">
        <v>1.3898999999999999</v>
      </c>
      <c r="N124">
        <v>4.3</v>
      </c>
      <c r="Q124">
        <v>68</v>
      </c>
      <c r="R124" s="578" t="s">
        <v>97</v>
      </c>
      <c r="S124" s="578">
        <v>5</v>
      </c>
    </row>
    <row r="125" spans="1:19">
      <c r="A125">
        <v>125</v>
      </c>
      <c r="B125" s="400">
        <v>42082</v>
      </c>
      <c r="C125" s="578" t="s">
        <v>97</v>
      </c>
      <c r="D125">
        <v>0.04</v>
      </c>
      <c r="F125">
        <v>1.39829</v>
      </c>
      <c r="I125" s="400">
        <v>42082.390972222223</v>
      </c>
      <c r="J125">
        <v>1.3898999999999999</v>
      </c>
      <c r="N125">
        <v>24.37</v>
      </c>
      <c r="Q125">
        <v>68</v>
      </c>
      <c r="R125" s="578" t="s">
        <v>97</v>
      </c>
      <c r="S125" s="578">
        <v>5</v>
      </c>
    </row>
    <row r="126" spans="1:19">
      <c r="A126">
        <v>124</v>
      </c>
      <c r="B126" s="400">
        <v>42081.917361111111</v>
      </c>
      <c r="C126" s="578" t="s">
        <v>96</v>
      </c>
      <c r="D126">
        <v>0.01</v>
      </c>
      <c r="F126">
        <v>1.3923300000000001</v>
      </c>
      <c r="I126" s="400">
        <v>42081.918055555558</v>
      </c>
      <c r="J126">
        <v>1.3944700000000001</v>
      </c>
      <c r="N126">
        <v>1.48</v>
      </c>
      <c r="Q126">
        <v>69</v>
      </c>
      <c r="R126" s="578" t="s">
        <v>96</v>
      </c>
      <c r="S126" s="578">
        <v>1</v>
      </c>
    </row>
    <row r="127" spans="1:19">
      <c r="A127">
        <v>126</v>
      </c>
      <c r="B127" s="400">
        <v>42083.813194444447</v>
      </c>
      <c r="C127" s="578" t="s">
        <v>97</v>
      </c>
      <c r="D127">
        <v>0.01</v>
      </c>
      <c r="F127">
        <v>1.39371</v>
      </c>
      <c r="I127" s="400">
        <v>42083.831250000003</v>
      </c>
      <c r="J127">
        <v>1.39157</v>
      </c>
      <c r="N127">
        <v>1.48</v>
      </c>
      <c r="Q127">
        <v>70</v>
      </c>
      <c r="R127" s="578" t="s">
        <v>97</v>
      </c>
      <c r="S127" s="578">
        <v>1</v>
      </c>
    </row>
    <row r="128" spans="1:19">
      <c r="A128">
        <v>127</v>
      </c>
      <c r="B128" s="400">
        <v>42086.760416666664</v>
      </c>
      <c r="C128" s="578" t="s">
        <v>97</v>
      </c>
      <c r="D128">
        <v>0.01</v>
      </c>
      <c r="F128">
        <v>1.3897600000000001</v>
      </c>
      <c r="I128" s="400">
        <v>42087.038194444445</v>
      </c>
      <c r="J128">
        <v>1.3876200000000001</v>
      </c>
      <c r="N128">
        <v>1.48</v>
      </c>
      <c r="Q128">
        <v>71</v>
      </c>
      <c r="R128" s="578" t="s">
        <v>97</v>
      </c>
      <c r="S128" s="578">
        <v>1</v>
      </c>
    </row>
    <row r="129" spans="1:19">
      <c r="A129">
        <v>128</v>
      </c>
      <c r="B129" s="400">
        <v>42087.397222222222</v>
      </c>
      <c r="C129" s="578" t="s">
        <v>96</v>
      </c>
      <c r="D129">
        <v>0.01</v>
      </c>
      <c r="F129">
        <v>1.38988</v>
      </c>
      <c r="I129" s="400">
        <v>42087.411805555559</v>
      </c>
      <c r="J129">
        <v>1.39202</v>
      </c>
      <c r="N129">
        <v>1.48</v>
      </c>
      <c r="Q129">
        <v>72</v>
      </c>
      <c r="R129" s="578" t="s">
        <v>96</v>
      </c>
      <c r="S129" s="578">
        <v>1</v>
      </c>
    </row>
    <row r="130" spans="1:19">
      <c r="A130">
        <v>129</v>
      </c>
      <c r="B130" s="400">
        <v>42087.531944444447</v>
      </c>
      <c r="C130" s="578" t="s">
        <v>97</v>
      </c>
      <c r="D130">
        <v>0.01</v>
      </c>
      <c r="F130">
        <v>1.39011</v>
      </c>
      <c r="I130" s="400">
        <v>42087.617361111108</v>
      </c>
      <c r="J130">
        <v>1.3879699999999999</v>
      </c>
      <c r="N130">
        <v>1.48</v>
      </c>
      <c r="Q130">
        <v>73</v>
      </c>
      <c r="R130" s="578" t="s">
        <v>97</v>
      </c>
      <c r="S130" s="578">
        <v>1</v>
      </c>
    </row>
    <row r="131" spans="1:19">
      <c r="A131">
        <v>130</v>
      </c>
      <c r="B131" s="400">
        <v>42090.395833333336</v>
      </c>
      <c r="C131" s="578" t="s">
        <v>97</v>
      </c>
      <c r="D131">
        <v>0.01</v>
      </c>
      <c r="F131">
        <v>1.39238</v>
      </c>
      <c r="I131" s="400">
        <v>42090.404861111114</v>
      </c>
      <c r="J131">
        <v>1.3902399999999999</v>
      </c>
      <c r="N131">
        <v>1.48</v>
      </c>
      <c r="Q131">
        <v>74</v>
      </c>
      <c r="R131" s="578" t="s">
        <v>97</v>
      </c>
      <c r="S131" s="578">
        <v>1</v>
      </c>
    </row>
    <row r="132" spans="1:19">
      <c r="A132">
        <v>131</v>
      </c>
      <c r="B132" s="400">
        <v>42096.344444444447</v>
      </c>
      <c r="C132" s="578" t="s">
        <v>96</v>
      </c>
      <c r="D132">
        <v>0.01</v>
      </c>
      <c r="F132">
        <v>1.4231</v>
      </c>
      <c r="I132" s="400">
        <v>42096.365277777775</v>
      </c>
      <c r="J132">
        <v>1.4252400000000001</v>
      </c>
      <c r="N132">
        <v>1.48</v>
      </c>
      <c r="Q132">
        <v>75</v>
      </c>
      <c r="R132" s="578" t="s">
        <v>96</v>
      </c>
      <c r="S132" s="578">
        <v>1</v>
      </c>
    </row>
    <row r="133" spans="1:19">
      <c r="A133">
        <v>132</v>
      </c>
      <c r="B133" s="400">
        <v>42102.845138888886</v>
      </c>
      <c r="C133" s="578" t="s">
        <v>97</v>
      </c>
      <c r="D133">
        <v>0.01</v>
      </c>
      <c r="F133">
        <v>1.40141</v>
      </c>
      <c r="I133" s="400">
        <v>42103.206250000003</v>
      </c>
      <c r="J133">
        <v>1.40093</v>
      </c>
      <c r="N133">
        <v>0.25</v>
      </c>
      <c r="Q133">
        <v>76</v>
      </c>
      <c r="R133" s="578" t="s">
        <v>97</v>
      </c>
      <c r="S133" s="578">
        <v>2</v>
      </c>
    </row>
    <row r="134" spans="1:19">
      <c r="A134">
        <v>133</v>
      </c>
      <c r="B134" s="400">
        <v>42103.1</v>
      </c>
      <c r="C134" s="578" t="s">
        <v>97</v>
      </c>
      <c r="D134">
        <v>0.01</v>
      </c>
      <c r="F134">
        <v>1.40472</v>
      </c>
      <c r="I134" s="400">
        <v>42103.206250000003</v>
      </c>
      <c r="J134">
        <v>1.40093</v>
      </c>
      <c r="N134">
        <v>2.69</v>
      </c>
      <c r="Q134">
        <v>76</v>
      </c>
      <c r="R134" s="578" t="s">
        <v>97</v>
      </c>
      <c r="S134" s="578">
        <v>2</v>
      </c>
    </row>
    <row r="135" spans="1:19">
      <c r="A135">
        <v>134</v>
      </c>
      <c r="B135" s="400">
        <v>42104.59375</v>
      </c>
      <c r="C135" s="578" t="s">
        <v>97</v>
      </c>
      <c r="D135">
        <v>0.01</v>
      </c>
      <c r="F135">
        <v>1.38245</v>
      </c>
      <c r="I135" s="400">
        <v>42104.661805555559</v>
      </c>
      <c r="J135">
        <v>1.3803099999999999</v>
      </c>
      <c r="N135">
        <v>1.48</v>
      </c>
      <c r="Q135">
        <v>77</v>
      </c>
      <c r="R135" s="578" t="s">
        <v>97</v>
      </c>
      <c r="S135" s="578">
        <v>1</v>
      </c>
    </row>
    <row r="136" spans="1:19">
      <c r="A136">
        <v>135</v>
      </c>
      <c r="B136" s="400">
        <v>42109.459722222222</v>
      </c>
      <c r="C136" s="578" t="s">
        <v>97</v>
      </c>
      <c r="D136">
        <v>0.01</v>
      </c>
      <c r="F136">
        <v>1.3943000000000001</v>
      </c>
      <c r="I136" s="400">
        <v>42109.666666666664</v>
      </c>
      <c r="J136">
        <v>1.3938299999999999</v>
      </c>
      <c r="N136">
        <v>0.24</v>
      </c>
      <c r="Q136">
        <v>78</v>
      </c>
      <c r="R136" s="578" t="s">
        <v>97</v>
      </c>
      <c r="S136" s="578">
        <v>2</v>
      </c>
    </row>
    <row r="137" spans="1:19">
      <c r="A137">
        <v>136</v>
      </c>
      <c r="B137" s="400">
        <v>42109.65625</v>
      </c>
      <c r="C137" s="578" t="s">
        <v>97</v>
      </c>
      <c r="D137">
        <v>0.01</v>
      </c>
      <c r="F137">
        <v>1.39764</v>
      </c>
      <c r="I137" s="400">
        <v>42109.666666666664</v>
      </c>
      <c r="J137">
        <v>1.3938299999999999</v>
      </c>
      <c r="N137">
        <v>2.71</v>
      </c>
      <c r="Q137">
        <v>78</v>
      </c>
      <c r="R137" s="578" t="s">
        <v>97</v>
      </c>
      <c r="S137" s="578">
        <v>2</v>
      </c>
    </row>
    <row r="138" spans="1:19">
      <c r="A138">
        <v>137</v>
      </c>
      <c r="B138" s="400">
        <v>42110.709027777775</v>
      </c>
      <c r="C138" s="578" t="s">
        <v>96</v>
      </c>
      <c r="D138">
        <v>0.01</v>
      </c>
      <c r="F138">
        <v>1.37747</v>
      </c>
      <c r="I138" s="400">
        <v>42110.814583333333</v>
      </c>
      <c r="J138">
        <v>1.37961</v>
      </c>
      <c r="N138">
        <v>1.48</v>
      </c>
      <c r="Q138">
        <v>79</v>
      </c>
      <c r="R138" s="578" t="s">
        <v>96</v>
      </c>
      <c r="S138" s="578">
        <v>1</v>
      </c>
    </row>
    <row r="139" spans="1:19">
      <c r="A139">
        <v>138</v>
      </c>
      <c r="B139" s="400">
        <v>42111.708333333336</v>
      </c>
      <c r="C139" s="578" t="s">
        <v>96</v>
      </c>
      <c r="D139">
        <v>0.01</v>
      </c>
      <c r="F139">
        <v>1.3870499999999999</v>
      </c>
      <c r="I139" s="400">
        <v>42111.895833333336</v>
      </c>
      <c r="J139">
        <v>1.3891899999999999</v>
      </c>
      <c r="N139">
        <v>1.48</v>
      </c>
      <c r="Q139">
        <v>80</v>
      </c>
      <c r="R139" s="578" t="s">
        <v>96</v>
      </c>
      <c r="S139" s="578">
        <v>1</v>
      </c>
    </row>
    <row r="140" spans="1:19">
      <c r="A140">
        <v>139</v>
      </c>
      <c r="B140" s="400">
        <v>42116.59375</v>
      </c>
      <c r="C140" s="578" t="s">
        <v>97</v>
      </c>
      <c r="D140">
        <v>0.01</v>
      </c>
      <c r="F140">
        <v>1.3794299999999999</v>
      </c>
      <c r="I140" s="400">
        <v>42118.59375</v>
      </c>
      <c r="J140">
        <v>1.3883399999999999</v>
      </c>
      <c r="N140">
        <v>-6.67</v>
      </c>
      <c r="Q140">
        <v>81</v>
      </c>
      <c r="R140" s="578" t="s">
        <v>97</v>
      </c>
      <c r="S140" s="578">
        <v>5</v>
      </c>
    </row>
    <row r="141" spans="1:19">
      <c r="A141">
        <v>140</v>
      </c>
      <c r="B141" s="400">
        <v>42116.666666666664</v>
      </c>
      <c r="C141" s="578" t="s">
        <v>97</v>
      </c>
      <c r="D141">
        <v>0.01</v>
      </c>
      <c r="F141">
        <v>1.38307</v>
      </c>
      <c r="I141" s="400">
        <v>42118.59375</v>
      </c>
      <c r="J141">
        <v>1.3883399999999999</v>
      </c>
      <c r="N141">
        <v>-3.99</v>
      </c>
      <c r="Q141">
        <v>81</v>
      </c>
      <c r="R141" s="578" t="s">
        <v>97</v>
      </c>
      <c r="S141" s="578">
        <v>5</v>
      </c>
    </row>
    <row r="142" spans="1:19">
      <c r="A142">
        <v>141</v>
      </c>
      <c r="B142" s="400">
        <v>42117.465277777781</v>
      </c>
      <c r="C142" s="578" t="s">
        <v>97</v>
      </c>
      <c r="D142">
        <v>0.01</v>
      </c>
      <c r="F142">
        <v>1.3867100000000001</v>
      </c>
      <c r="I142" s="400">
        <v>42118.59375</v>
      </c>
      <c r="J142">
        <v>1.3883399999999999</v>
      </c>
      <c r="N142">
        <v>-1.3</v>
      </c>
      <c r="Q142">
        <v>81</v>
      </c>
      <c r="R142" s="578" t="s">
        <v>97</v>
      </c>
      <c r="S142" s="578">
        <v>5</v>
      </c>
    </row>
    <row r="143" spans="1:19">
      <c r="A143">
        <v>142</v>
      </c>
      <c r="B143" s="400">
        <v>42117.507638888892</v>
      </c>
      <c r="C143" s="578" t="s">
        <v>97</v>
      </c>
      <c r="D143">
        <v>0.02</v>
      </c>
      <c r="F143">
        <v>1.39209</v>
      </c>
      <c r="I143" s="400">
        <v>42118.59375</v>
      </c>
      <c r="J143">
        <v>1.3883399999999999</v>
      </c>
      <c r="N143">
        <v>5.33</v>
      </c>
      <c r="Q143">
        <v>81</v>
      </c>
      <c r="R143" s="578" t="s">
        <v>97</v>
      </c>
      <c r="S143" s="578">
        <v>5</v>
      </c>
    </row>
    <row r="144" spans="1:19">
      <c r="A144">
        <v>143</v>
      </c>
      <c r="B144" s="400">
        <v>42118.451388888891</v>
      </c>
      <c r="C144" s="578" t="s">
        <v>97</v>
      </c>
      <c r="D144">
        <v>0.04</v>
      </c>
      <c r="F144">
        <v>1.3968</v>
      </c>
      <c r="I144" s="400">
        <v>42118.59375</v>
      </c>
      <c r="J144">
        <v>1.3883399999999999</v>
      </c>
      <c r="N144">
        <v>24.58</v>
      </c>
      <c r="Q144">
        <v>81</v>
      </c>
      <c r="R144" s="578" t="s">
        <v>97</v>
      </c>
      <c r="S144" s="578">
        <v>5</v>
      </c>
    </row>
    <row r="145" spans="1:19">
      <c r="A145">
        <v>144</v>
      </c>
      <c r="B145" s="400">
        <v>42118.709027777775</v>
      </c>
      <c r="C145" s="578" t="s">
        <v>97</v>
      </c>
      <c r="D145">
        <v>0.01</v>
      </c>
      <c r="F145">
        <v>1.3877699999999999</v>
      </c>
      <c r="I145" s="400">
        <v>42121.432638888888</v>
      </c>
      <c r="J145">
        <v>1.3872899999999999</v>
      </c>
      <c r="N145">
        <v>0.25</v>
      </c>
      <c r="Q145">
        <v>82</v>
      </c>
      <c r="R145" s="578" t="s">
        <v>97</v>
      </c>
      <c r="S145" s="578">
        <v>2</v>
      </c>
    </row>
    <row r="146" spans="1:19">
      <c r="A146">
        <v>145</v>
      </c>
      <c r="B146" s="400">
        <v>42121.37222222222</v>
      </c>
      <c r="C146" s="578" t="s">
        <v>97</v>
      </c>
      <c r="D146">
        <v>0.01</v>
      </c>
      <c r="F146">
        <v>1.3910899999999999</v>
      </c>
      <c r="I146" s="400">
        <v>42121.432638888888</v>
      </c>
      <c r="J146">
        <v>1.3872899999999999</v>
      </c>
      <c r="N146">
        <v>2.7</v>
      </c>
      <c r="Q146">
        <v>82</v>
      </c>
      <c r="R146" s="578" t="s">
        <v>97</v>
      </c>
      <c r="S146" s="578">
        <v>2</v>
      </c>
    </row>
    <row r="147" spans="1:19">
      <c r="A147">
        <v>146</v>
      </c>
      <c r="B147" s="400">
        <v>42122.635416666664</v>
      </c>
      <c r="C147" s="578" t="s">
        <v>97</v>
      </c>
      <c r="D147">
        <v>0.01</v>
      </c>
      <c r="F147">
        <v>1.3725400000000001</v>
      </c>
      <c r="I147" s="400">
        <v>42122.698611111111</v>
      </c>
      <c r="J147">
        <v>1.3704000000000001</v>
      </c>
      <c r="N147">
        <v>1.48</v>
      </c>
      <c r="Q147">
        <v>83</v>
      </c>
      <c r="R147" s="578" t="s">
        <v>97</v>
      </c>
      <c r="S147" s="578">
        <v>1</v>
      </c>
    </row>
    <row r="148" spans="1:19">
      <c r="A148">
        <v>147</v>
      </c>
      <c r="B148" s="400">
        <v>42124</v>
      </c>
      <c r="C148" s="578" t="s">
        <v>97</v>
      </c>
      <c r="D148">
        <v>0.01</v>
      </c>
      <c r="F148">
        <v>1.3903799999999999</v>
      </c>
      <c r="I148" s="400">
        <v>42124.115277777775</v>
      </c>
      <c r="J148">
        <v>1.3882399999999999</v>
      </c>
      <c r="N148">
        <v>1.48</v>
      </c>
      <c r="Q148">
        <v>84</v>
      </c>
      <c r="R148" s="578" t="s">
        <v>97</v>
      </c>
      <c r="S148" s="578">
        <v>1</v>
      </c>
    </row>
    <row r="149" spans="1:19">
      <c r="A149">
        <v>148</v>
      </c>
      <c r="B149" s="400">
        <v>42124.573611111111</v>
      </c>
      <c r="C149" s="578" t="s">
        <v>96</v>
      </c>
      <c r="D149">
        <v>0.01</v>
      </c>
      <c r="F149">
        <v>1.41604</v>
      </c>
      <c r="I149" s="400">
        <v>42124.678472222222</v>
      </c>
      <c r="J149">
        <v>1.4165000000000001</v>
      </c>
      <c r="N149">
        <v>0.24</v>
      </c>
      <c r="Q149">
        <v>85</v>
      </c>
      <c r="R149" s="578" t="s">
        <v>96</v>
      </c>
      <c r="S149" s="578">
        <v>2</v>
      </c>
    </row>
    <row r="150" spans="1:19">
      <c r="A150">
        <v>149</v>
      </c>
      <c r="B150" s="400">
        <v>42124.615972222222</v>
      </c>
      <c r="C150" s="578" t="s">
        <v>96</v>
      </c>
      <c r="D150">
        <v>0.01</v>
      </c>
      <c r="F150">
        <v>1.41269</v>
      </c>
      <c r="I150" s="400">
        <v>42124.678472222222</v>
      </c>
      <c r="J150">
        <v>1.4165000000000001</v>
      </c>
      <c r="N150">
        <v>2.71</v>
      </c>
      <c r="Q150">
        <v>85</v>
      </c>
      <c r="R150" s="578" t="s">
        <v>96</v>
      </c>
      <c r="S150" s="578">
        <v>2</v>
      </c>
    </row>
    <row r="151" spans="1:19">
      <c r="A151">
        <v>150</v>
      </c>
      <c r="B151" s="400">
        <v>42124.875</v>
      </c>
      <c r="C151" s="578" t="s">
        <v>96</v>
      </c>
      <c r="D151">
        <v>0.01</v>
      </c>
      <c r="F151">
        <v>1.4223300000000001</v>
      </c>
      <c r="I151" s="400">
        <v>42125.184027777781</v>
      </c>
      <c r="J151">
        <v>1.42252</v>
      </c>
      <c r="N151">
        <v>0.04</v>
      </c>
      <c r="Q151">
        <v>86</v>
      </c>
      <c r="R151" s="578" t="s">
        <v>96</v>
      </c>
      <c r="S151" s="578">
        <v>2</v>
      </c>
    </row>
    <row r="152" spans="1:19">
      <c r="A152">
        <v>151</v>
      </c>
      <c r="B152" s="400">
        <v>42124.927083333336</v>
      </c>
      <c r="C152" s="578" t="s">
        <v>96</v>
      </c>
      <c r="D152">
        <v>0.01</v>
      </c>
      <c r="F152">
        <v>1.4184399999999999</v>
      </c>
      <c r="I152" s="400">
        <v>42125.184027777781</v>
      </c>
      <c r="J152">
        <v>1.42252</v>
      </c>
      <c r="N152">
        <v>2.91</v>
      </c>
      <c r="Q152">
        <v>86</v>
      </c>
      <c r="R152" s="578" t="s">
        <v>96</v>
      </c>
      <c r="S152" s="578">
        <v>2</v>
      </c>
    </row>
    <row r="153" spans="1:19">
      <c r="A153">
        <v>152</v>
      </c>
      <c r="B153" s="400">
        <v>42125.364583333336</v>
      </c>
      <c r="C153" s="578" t="s">
        <v>96</v>
      </c>
      <c r="D153">
        <v>0.01</v>
      </c>
      <c r="F153">
        <v>1.4228700000000001</v>
      </c>
      <c r="I153" s="400">
        <v>42125.367361111108</v>
      </c>
      <c r="J153">
        <v>1.4250100000000001</v>
      </c>
      <c r="N153">
        <v>1.48</v>
      </c>
      <c r="Q153">
        <v>87</v>
      </c>
      <c r="R153" s="578" t="s">
        <v>96</v>
      </c>
      <c r="S153" s="578">
        <v>1</v>
      </c>
    </row>
    <row r="154" spans="1:19">
      <c r="A154">
        <v>153</v>
      </c>
      <c r="B154" s="400">
        <v>42129.344444444447</v>
      </c>
      <c r="C154" s="578" t="s">
        <v>96</v>
      </c>
      <c r="D154">
        <v>0.01</v>
      </c>
      <c r="F154">
        <v>1.41069</v>
      </c>
      <c r="I154" s="400">
        <v>42129.493055555555</v>
      </c>
      <c r="J154">
        <v>1.4111800000000001</v>
      </c>
      <c r="N154">
        <v>0.26</v>
      </c>
      <c r="Q154">
        <v>88</v>
      </c>
      <c r="R154" s="578" t="s">
        <v>96</v>
      </c>
      <c r="S154" s="578">
        <v>2</v>
      </c>
    </row>
    <row r="155" spans="1:19">
      <c r="A155">
        <v>154</v>
      </c>
      <c r="B155" s="400">
        <v>42129.417361111111</v>
      </c>
      <c r="C155" s="578" t="s">
        <v>96</v>
      </c>
      <c r="D155">
        <v>0.01</v>
      </c>
      <c r="F155">
        <v>1.4073899999999999</v>
      </c>
      <c r="I155" s="400">
        <v>42129.493055555555</v>
      </c>
      <c r="J155">
        <v>1.4111800000000001</v>
      </c>
      <c r="N155">
        <v>2.7</v>
      </c>
      <c r="Q155">
        <v>88</v>
      </c>
      <c r="R155" s="578" t="s">
        <v>96</v>
      </c>
      <c r="S155" s="578">
        <v>2</v>
      </c>
    </row>
    <row r="156" spans="1:19">
      <c r="A156">
        <v>155</v>
      </c>
      <c r="B156" s="400">
        <v>42129.511111111111</v>
      </c>
      <c r="C156" s="578" t="s">
        <v>96</v>
      </c>
      <c r="D156">
        <v>0.01</v>
      </c>
      <c r="F156">
        <v>1.4130499999999999</v>
      </c>
      <c r="I156" s="400">
        <v>42130.661111111112</v>
      </c>
      <c r="J156">
        <v>1.4118599999999999</v>
      </c>
      <c r="N156">
        <v>-0.98</v>
      </c>
      <c r="Q156">
        <v>89</v>
      </c>
      <c r="R156" s="578" t="s">
        <v>96</v>
      </c>
      <c r="S156" s="578">
        <v>3</v>
      </c>
    </row>
    <row r="157" spans="1:19">
      <c r="A157">
        <v>156</v>
      </c>
      <c r="B157" s="400">
        <v>42129.647916666669</v>
      </c>
      <c r="C157" s="578" t="s">
        <v>96</v>
      </c>
      <c r="D157">
        <v>0.01</v>
      </c>
      <c r="F157">
        <v>1.4097200000000001</v>
      </c>
      <c r="I157" s="400">
        <v>42130.661111111112</v>
      </c>
      <c r="J157">
        <v>1.4118599999999999</v>
      </c>
      <c r="N157">
        <v>1.48</v>
      </c>
      <c r="Q157">
        <v>89</v>
      </c>
      <c r="R157" s="578" t="s">
        <v>96</v>
      </c>
      <c r="S157" s="578">
        <v>3</v>
      </c>
    </row>
    <row r="158" spans="1:19">
      <c r="A158">
        <v>157</v>
      </c>
      <c r="B158" s="400">
        <v>42130.459722222222</v>
      </c>
      <c r="C158" s="578" t="s">
        <v>96</v>
      </c>
      <c r="D158">
        <v>0.01</v>
      </c>
      <c r="F158">
        <v>1.40611</v>
      </c>
      <c r="I158" s="400">
        <v>42130.661111111112</v>
      </c>
      <c r="J158">
        <v>1.4118599999999999</v>
      </c>
      <c r="N158">
        <v>4.1399999999999997</v>
      </c>
      <c r="Q158">
        <v>89</v>
      </c>
      <c r="R158" s="578" t="s">
        <v>96</v>
      </c>
      <c r="S158" s="578">
        <v>3</v>
      </c>
    </row>
    <row r="159" spans="1:19">
      <c r="A159">
        <v>158</v>
      </c>
      <c r="B159" s="400">
        <v>42131.386111111111</v>
      </c>
      <c r="C159" s="578" t="s">
        <v>96</v>
      </c>
      <c r="D159">
        <v>0.01</v>
      </c>
      <c r="F159">
        <v>1.4265000000000001</v>
      </c>
      <c r="I159" s="400">
        <v>42131.411805555559</v>
      </c>
      <c r="J159">
        <v>1.4286399999999999</v>
      </c>
      <c r="N159">
        <v>1.48</v>
      </c>
      <c r="Q159">
        <v>90</v>
      </c>
      <c r="R159" s="578" t="s">
        <v>96</v>
      </c>
      <c r="S159" s="578">
        <v>1</v>
      </c>
    </row>
    <row r="160" spans="1:19">
      <c r="A160">
        <v>159</v>
      </c>
      <c r="B160" s="400">
        <v>42131.46875</v>
      </c>
      <c r="C160" s="578" t="s">
        <v>96</v>
      </c>
      <c r="D160">
        <v>0.01</v>
      </c>
      <c r="F160">
        <v>1.4337500000000001</v>
      </c>
      <c r="I160" s="400">
        <v>42132.150694444441</v>
      </c>
      <c r="J160">
        <v>1.42814</v>
      </c>
      <c r="N160">
        <v>-4.24</v>
      </c>
      <c r="Q160">
        <v>91</v>
      </c>
      <c r="R160" s="578" t="s">
        <v>96</v>
      </c>
      <c r="S160" s="578">
        <v>4</v>
      </c>
    </row>
    <row r="161" spans="1:19">
      <c r="A161">
        <v>160</v>
      </c>
      <c r="B161" s="400">
        <v>42131.479166666664</v>
      </c>
      <c r="C161" s="578" t="s">
        <v>96</v>
      </c>
      <c r="D161">
        <v>0.01</v>
      </c>
      <c r="F161">
        <v>1.4303999999999999</v>
      </c>
      <c r="I161" s="400">
        <v>42132.150694444441</v>
      </c>
      <c r="J161">
        <v>1.42814</v>
      </c>
      <c r="N161">
        <v>-1.77</v>
      </c>
      <c r="Q161">
        <v>91</v>
      </c>
      <c r="R161" s="578" t="s">
        <v>96</v>
      </c>
      <c r="S161" s="578">
        <v>4</v>
      </c>
    </row>
    <row r="162" spans="1:19">
      <c r="A162">
        <v>161</v>
      </c>
      <c r="B162" s="400">
        <v>42131.548611111109</v>
      </c>
      <c r="C162" s="578" t="s">
        <v>96</v>
      </c>
      <c r="D162">
        <v>0.01</v>
      </c>
      <c r="F162">
        <v>1.4242300000000001</v>
      </c>
      <c r="I162" s="400">
        <v>42132.150694444441</v>
      </c>
      <c r="J162">
        <v>1.42814</v>
      </c>
      <c r="N162">
        <v>2.79</v>
      </c>
      <c r="Q162">
        <v>91</v>
      </c>
      <c r="R162" s="578" t="s">
        <v>96</v>
      </c>
      <c r="S162" s="578">
        <v>4</v>
      </c>
    </row>
    <row r="163" spans="1:19">
      <c r="A163">
        <v>162</v>
      </c>
      <c r="B163" s="400">
        <v>42131.584027777775</v>
      </c>
      <c r="C163" s="578" t="s">
        <v>96</v>
      </c>
      <c r="D163">
        <v>0.02</v>
      </c>
      <c r="F163">
        <v>1.42032</v>
      </c>
      <c r="I163" s="400">
        <v>42132.150694444441</v>
      </c>
      <c r="J163">
        <v>1.42814</v>
      </c>
      <c r="N163">
        <v>11.34</v>
      </c>
      <c r="Q163">
        <v>91</v>
      </c>
      <c r="R163" s="578" t="s">
        <v>96</v>
      </c>
      <c r="S163" s="578">
        <v>4</v>
      </c>
    </row>
    <row r="164" spans="1:19">
      <c r="A164">
        <v>163</v>
      </c>
      <c r="B164" s="400">
        <v>42132.322916666664</v>
      </c>
      <c r="C164" s="578" t="s">
        <v>97</v>
      </c>
      <c r="D164">
        <v>0.01</v>
      </c>
      <c r="F164">
        <v>1.4175800000000001</v>
      </c>
      <c r="I164" s="400">
        <v>42132.347222222219</v>
      </c>
      <c r="J164">
        <v>1.41544</v>
      </c>
      <c r="N164">
        <v>1.48</v>
      </c>
      <c r="Q164">
        <v>92</v>
      </c>
      <c r="R164" s="578" t="s">
        <v>97</v>
      </c>
      <c r="S164" s="578">
        <v>1</v>
      </c>
    </row>
    <row r="165" spans="1:19">
      <c r="A165">
        <v>164</v>
      </c>
      <c r="B165" s="400">
        <v>42132.395833333336</v>
      </c>
      <c r="C165" s="578" t="s">
        <v>96</v>
      </c>
      <c r="D165">
        <v>0.01</v>
      </c>
      <c r="F165">
        <v>1.4160699999999999</v>
      </c>
      <c r="I165" s="400">
        <v>42132.420138888891</v>
      </c>
      <c r="J165">
        <v>1.41821</v>
      </c>
      <c r="N165">
        <v>1.48</v>
      </c>
      <c r="Q165">
        <v>93</v>
      </c>
      <c r="R165" s="578" t="s">
        <v>96</v>
      </c>
      <c r="S165" s="578">
        <v>1</v>
      </c>
    </row>
    <row r="166" spans="1:19">
      <c r="A166">
        <v>165</v>
      </c>
      <c r="B166" s="400">
        <v>42132.626388888886</v>
      </c>
      <c r="C166" s="578" t="s">
        <v>97</v>
      </c>
      <c r="D166">
        <v>0.01</v>
      </c>
      <c r="F166">
        <v>1.41828</v>
      </c>
      <c r="I166" s="400">
        <v>42132.640972222223</v>
      </c>
      <c r="J166">
        <v>1.41614</v>
      </c>
      <c r="N166">
        <v>1.48</v>
      </c>
      <c r="Q166">
        <v>94</v>
      </c>
      <c r="R166" s="578" t="s">
        <v>97</v>
      </c>
      <c r="S166" s="578">
        <v>1</v>
      </c>
    </row>
    <row r="167" spans="1:19">
      <c r="A167">
        <v>166</v>
      </c>
      <c r="B167" s="400">
        <v>42135.15625</v>
      </c>
      <c r="C167" s="578" t="s">
        <v>96</v>
      </c>
      <c r="D167">
        <v>0.01</v>
      </c>
      <c r="F167">
        <v>1.4131800000000001</v>
      </c>
      <c r="I167" s="400">
        <v>42135.378472222219</v>
      </c>
      <c r="J167">
        <v>1.4153199999999999</v>
      </c>
      <c r="N167">
        <v>1.48</v>
      </c>
      <c r="Q167">
        <v>95</v>
      </c>
      <c r="R167" s="578" t="s">
        <v>96</v>
      </c>
      <c r="S167" s="578">
        <v>1</v>
      </c>
    </row>
    <row r="168" spans="1:19">
      <c r="A168">
        <v>167</v>
      </c>
      <c r="B168" s="400">
        <v>42135.532638888886</v>
      </c>
      <c r="C168" s="578" t="s">
        <v>97</v>
      </c>
      <c r="D168">
        <v>0.01</v>
      </c>
      <c r="F168">
        <v>1.4115800000000001</v>
      </c>
      <c r="I168" s="400">
        <v>42135.615277777775</v>
      </c>
      <c r="J168">
        <v>1.40944</v>
      </c>
      <c r="N168">
        <v>1.48</v>
      </c>
      <c r="Q168">
        <v>96</v>
      </c>
      <c r="R168" s="578" t="s">
        <v>97</v>
      </c>
      <c r="S168" s="578">
        <v>1</v>
      </c>
    </row>
    <row r="169" spans="1:19">
      <c r="A169">
        <v>168</v>
      </c>
      <c r="B169" s="400">
        <v>42136.386805555558</v>
      </c>
      <c r="C169" s="578" t="s">
        <v>96</v>
      </c>
      <c r="D169">
        <v>0.01</v>
      </c>
      <c r="F169">
        <v>1.4119900000000001</v>
      </c>
      <c r="I169" s="400">
        <v>42136.40902777778</v>
      </c>
      <c r="J169">
        <v>1.4141300000000001</v>
      </c>
      <c r="N169">
        <v>1.48</v>
      </c>
      <c r="Q169">
        <v>97</v>
      </c>
      <c r="R169" s="578" t="s">
        <v>96</v>
      </c>
      <c r="S169" s="578">
        <v>1</v>
      </c>
    </row>
    <row r="170" spans="1:19">
      <c r="A170">
        <v>169</v>
      </c>
      <c r="B170" s="400">
        <v>42136.417361111111</v>
      </c>
      <c r="C170" s="578" t="s">
        <v>96</v>
      </c>
      <c r="D170">
        <v>0.01</v>
      </c>
      <c r="F170">
        <v>1.41557</v>
      </c>
      <c r="I170" s="400">
        <v>42136.654861111114</v>
      </c>
      <c r="J170">
        <v>1.4136200000000001</v>
      </c>
      <c r="N170">
        <v>-1.54</v>
      </c>
      <c r="Q170">
        <v>98</v>
      </c>
      <c r="R170" s="578" t="s">
        <v>96</v>
      </c>
      <c r="S170" s="578">
        <v>3</v>
      </c>
    </row>
    <row r="171" spans="1:19">
      <c r="A171">
        <v>170</v>
      </c>
      <c r="B171" s="400">
        <v>42136.511111111111</v>
      </c>
      <c r="C171" s="578" t="s">
        <v>96</v>
      </c>
      <c r="D171">
        <v>0.01</v>
      </c>
      <c r="F171">
        <v>1.4117599999999999</v>
      </c>
      <c r="I171" s="400">
        <v>42136.654861111114</v>
      </c>
      <c r="J171">
        <v>1.4136200000000001</v>
      </c>
      <c r="N171">
        <v>1.27</v>
      </c>
      <c r="Q171">
        <v>98</v>
      </c>
      <c r="R171" s="578" t="s">
        <v>96</v>
      </c>
      <c r="S171" s="578">
        <v>3</v>
      </c>
    </row>
    <row r="172" spans="1:19">
      <c r="A172">
        <v>171</v>
      </c>
      <c r="B172" s="400">
        <v>42136.592361111114</v>
      </c>
      <c r="C172" s="578" t="s">
        <v>96</v>
      </c>
      <c r="D172">
        <v>0.01</v>
      </c>
      <c r="F172">
        <v>1.40683</v>
      </c>
      <c r="I172" s="400">
        <v>42136.654861111114</v>
      </c>
      <c r="J172">
        <v>1.4136200000000001</v>
      </c>
      <c r="N172">
        <v>4.91</v>
      </c>
      <c r="Q172">
        <v>98</v>
      </c>
      <c r="R172" s="578" t="s">
        <v>96</v>
      </c>
      <c r="S172" s="578">
        <v>3</v>
      </c>
    </row>
    <row r="173" spans="1:19">
      <c r="A173">
        <v>172</v>
      </c>
      <c r="B173" s="400">
        <v>42137.095138888886</v>
      </c>
      <c r="C173" s="578" t="s">
        <v>97</v>
      </c>
      <c r="D173">
        <v>0.01</v>
      </c>
      <c r="F173">
        <v>1.4022399999999999</v>
      </c>
      <c r="I173" s="400">
        <v>42137.439583333333</v>
      </c>
      <c r="J173">
        <v>1.4034199999999999</v>
      </c>
      <c r="N173">
        <v>-0.97</v>
      </c>
      <c r="Q173">
        <v>99</v>
      </c>
      <c r="R173" s="578" t="s">
        <v>97</v>
      </c>
      <c r="S173" s="578">
        <v>3</v>
      </c>
    </row>
    <row r="174" spans="1:19">
      <c r="A174">
        <v>173</v>
      </c>
      <c r="B174" s="400">
        <v>42137.178472222222</v>
      </c>
      <c r="C174" s="578" t="s">
        <v>97</v>
      </c>
      <c r="D174">
        <v>0.01</v>
      </c>
      <c r="F174">
        <v>1.40557</v>
      </c>
      <c r="I174" s="400">
        <v>42137.439583333333</v>
      </c>
      <c r="J174">
        <v>1.4034199999999999</v>
      </c>
      <c r="N174">
        <v>1.49</v>
      </c>
      <c r="Q174">
        <v>99</v>
      </c>
      <c r="R174" s="578" t="s">
        <v>97</v>
      </c>
      <c r="S174" s="578">
        <v>3</v>
      </c>
    </row>
    <row r="175" spans="1:19">
      <c r="A175">
        <v>174</v>
      </c>
      <c r="B175" s="400">
        <v>42137.244444444441</v>
      </c>
      <c r="C175" s="578" t="s">
        <v>97</v>
      </c>
      <c r="D175">
        <v>0.01</v>
      </c>
      <c r="F175">
        <v>1.40917</v>
      </c>
      <c r="I175" s="400">
        <v>42137.439583333333</v>
      </c>
      <c r="J175">
        <v>1.4034199999999999</v>
      </c>
      <c r="N175">
        <v>4.1500000000000004</v>
      </c>
      <c r="Q175">
        <v>99</v>
      </c>
      <c r="R175" s="578" t="s">
        <v>97</v>
      </c>
      <c r="S175" s="578">
        <v>3</v>
      </c>
    </row>
    <row r="176" spans="1:19">
      <c r="A176">
        <v>175</v>
      </c>
      <c r="B176" s="400">
        <v>42137.313194444447</v>
      </c>
      <c r="C176" s="578" t="s">
        <v>96</v>
      </c>
      <c r="D176">
        <v>0.01</v>
      </c>
      <c r="F176">
        <v>1.41089</v>
      </c>
      <c r="I176" s="400">
        <v>42138.339583333334</v>
      </c>
      <c r="J176">
        <v>1.40222</v>
      </c>
      <c r="N176">
        <v>-6.5</v>
      </c>
      <c r="Q176">
        <v>100</v>
      </c>
      <c r="R176" s="578" t="s">
        <v>96</v>
      </c>
      <c r="S176" s="578">
        <v>5</v>
      </c>
    </row>
    <row r="177" spans="1:19">
      <c r="A177">
        <v>176</v>
      </c>
      <c r="B177" s="400">
        <v>42137.415972222225</v>
      </c>
      <c r="C177" s="578" t="s">
        <v>96</v>
      </c>
      <c r="D177">
        <v>0.01</v>
      </c>
      <c r="F177">
        <v>1.4075899999999999</v>
      </c>
      <c r="I177" s="400">
        <v>42138.339583333334</v>
      </c>
      <c r="J177">
        <v>1.40222</v>
      </c>
      <c r="N177">
        <v>-4.0599999999999996</v>
      </c>
      <c r="Q177">
        <v>100</v>
      </c>
      <c r="R177" s="578" t="s">
        <v>96</v>
      </c>
      <c r="S177" s="578">
        <v>5</v>
      </c>
    </row>
    <row r="178" spans="1:19">
      <c r="A178">
        <v>177</v>
      </c>
      <c r="B178" s="400">
        <v>42137.4375</v>
      </c>
      <c r="C178" s="578" t="s">
        <v>96</v>
      </c>
      <c r="D178">
        <v>0.01</v>
      </c>
      <c r="F178">
        <v>1.40398</v>
      </c>
      <c r="I178" s="400">
        <v>42138.339583333334</v>
      </c>
      <c r="J178">
        <v>1.40222</v>
      </c>
      <c r="N178">
        <v>-1.4</v>
      </c>
      <c r="Q178">
        <v>100</v>
      </c>
      <c r="R178" s="578" t="s">
        <v>96</v>
      </c>
      <c r="S178" s="578">
        <v>5</v>
      </c>
    </row>
    <row r="179" spans="1:19">
      <c r="A179">
        <v>178</v>
      </c>
      <c r="B179" s="400">
        <v>42137.473611111112</v>
      </c>
      <c r="C179" s="578" t="s">
        <v>96</v>
      </c>
      <c r="D179">
        <v>0.02</v>
      </c>
      <c r="F179">
        <v>1.3984799999999999</v>
      </c>
      <c r="I179" s="400">
        <v>42138.339583333334</v>
      </c>
      <c r="J179">
        <v>1.40222</v>
      </c>
      <c r="N179">
        <v>5.32</v>
      </c>
      <c r="Q179">
        <v>100</v>
      </c>
      <c r="R179" s="578" t="s">
        <v>96</v>
      </c>
      <c r="S179" s="578">
        <v>5</v>
      </c>
    </row>
    <row r="180" spans="1:19">
      <c r="A180">
        <v>179</v>
      </c>
      <c r="B180" s="400">
        <v>42138.155555555553</v>
      </c>
      <c r="C180" s="578" t="s">
        <v>96</v>
      </c>
      <c r="D180">
        <v>0.04</v>
      </c>
      <c r="F180">
        <v>1.3937600000000001</v>
      </c>
      <c r="I180" s="400">
        <v>42138.339583333334</v>
      </c>
      <c r="J180">
        <v>1.40222</v>
      </c>
      <c r="N180">
        <v>24.58</v>
      </c>
      <c r="Q180">
        <v>100</v>
      </c>
      <c r="R180" s="578" t="s">
        <v>96</v>
      </c>
      <c r="S180" s="578">
        <v>5</v>
      </c>
    </row>
    <row r="181" spans="1:19">
      <c r="A181">
        <v>180</v>
      </c>
      <c r="B181" s="400">
        <v>42138.542361111111</v>
      </c>
      <c r="C181" s="578" t="s">
        <v>97</v>
      </c>
      <c r="D181">
        <v>0.01</v>
      </c>
      <c r="F181">
        <v>1.41198</v>
      </c>
      <c r="I181" s="400">
        <v>42138.567361111112</v>
      </c>
      <c r="J181">
        <v>1.40984</v>
      </c>
      <c r="N181">
        <v>1.48</v>
      </c>
      <c r="Q181">
        <v>101</v>
      </c>
      <c r="R181" s="578" t="s">
        <v>97</v>
      </c>
      <c r="S181" s="578">
        <v>1</v>
      </c>
    </row>
    <row r="182" spans="1:19">
      <c r="A182">
        <v>181</v>
      </c>
      <c r="B182" s="400">
        <v>42138.740277777775</v>
      </c>
      <c r="C182" s="578" t="s">
        <v>96</v>
      </c>
      <c r="D182">
        <v>0.01</v>
      </c>
      <c r="F182">
        <v>1.4078999999999999</v>
      </c>
      <c r="I182" s="400">
        <v>42138.84375</v>
      </c>
      <c r="J182">
        <v>1.41004</v>
      </c>
      <c r="N182">
        <v>1.48</v>
      </c>
      <c r="Q182">
        <v>102</v>
      </c>
      <c r="R182" s="578" t="s">
        <v>96</v>
      </c>
      <c r="S182" s="578">
        <v>1</v>
      </c>
    </row>
    <row r="183" spans="1:19">
      <c r="A183">
        <v>182</v>
      </c>
      <c r="B183" s="400">
        <v>42138.844444444447</v>
      </c>
      <c r="C183" s="578" t="s">
        <v>96</v>
      </c>
      <c r="D183">
        <v>0.01</v>
      </c>
      <c r="F183">
        <v>1.41046</v>
      </c>
      <c r="I183" s="400">
        <v>42138.864583333336</v>
      </c>
      <c r="J183">
        <v>1.4126000000000001</v>
      </c>
      <c r="N183">
        <v>1.48</v>
      </c>
      <c r="Q183">
        <v>103</v>
      </c>
      <c r="R183" s="578" t="s">
        <v>96</v>
      </c>
      <c r="S183" s="578">
        <v>1</v>
      </c>
    </row>
    <row r="184" spans="1:19">
      <c r="A184">
        <v>183</v>
      </c>
      <c r="B184" s="400">
        <v>42139.334722222222</v>
      </c>
      <c r="C184" s="578" t="s">
        <v>97</v>
      </c>
      <c r="D184">
        <v>0.01</v>
      </c>
      <c r="F184">
        <v>1.4151899999999999</v>
      </c>
      <c r="I184" s="400">
        <v>42139.348611111112</v>
      </c>
      <c r="J184">
        <v>1.4130499999999999</v>
      </c>
      <c r="N184">
        <v>1.48</v>
      </c>
      <c r="Q184">
        <v>104</v>
      </c>
      <c r="R184" s="578" t="s">
        <v>97</v>
      </c>
      <c r="S184" s="578">
        <v>1</v>
      </c>
    </row>
    <row r="185" spans="1:19">
      <c r="A185">
        <v>184</v>
      </c>
      <c r="B185" s="400">
        <v>42142.490277777775</v>
      </c>
      <c r="C185" s="578" t="s">
        <v>96</v>
      </c>
      <c r="D185">
        <v>0.01</v>
      </c>
      <c r="F185">
        <v>1.423</v>
      </c>
      <c r="I185" s="400">
        <v>42142.52847222222</v>
      </c>
      <c r="J185">
        <v>1.4251400000000001</v>
      </c>
      <c r="N185">
        <v>1.48</v>
      </c>
      <c r="Q185">
        <v>105</v>
      </c>
      <c r="R185" s="578" t="s">
        <v>96</v>
      </c>
      <c r="S185" s="578">
        <v>1</v>
      </c>
    </row>
    <row r="186" spans="1:19">
      <c r="A186">
        <v>185</v>
      </c>
      <c r="B186" s="400">
        <v>42144.438194444447</v>
      </c>
      <c r="C186" s="578" t="s">
        <v>97</v>
      </c>
      <c r="D186">
        <v>0.01</v>
      </c>
      <c r="F186">
        <v>1.4065799999999999</v>
      </c>
      <c r="I186" s="400">
        <v>42145.333333333336</v>
      </c>
      <c r="J186">
        <v>1.4060999999999999</v>
      </c>
      <c r="N186">
        <v>0.26</v>
      </c>
      <c r="Q186">
        <v>106</v>
      </c>
      <c r="R186" s="578" t="s">
        <v>97</v>
      </c>
      <c r="S186" s="578">
        <v>2</v>
      </c>
    </row>
    <row r="187" spans="1:19">
      <c r="A187">
        <v>187</v>
      </c>
      <c r="B187" s="400">
        <v>42144.679166666669</v>
      </c>
      <c r="C187" s="578" t="s">
        <v>97</v>
      </c>
      <c r="D187">
        <v>0.01</v>
      </c>
      <c r="F187">
        <v>1.4098900000000001</v>
      </c>
      <c r="I187" s="400">
        <v>42145.333333333336</v>
      </c>
      <c r="J187">
        <v>1.4060999999999999</v>
      </c>
      <c r="N187">
        <v>2.7</v>
      </c>
      <c r="Q187">
        <v>106</v>
      </c>
      <c r="R187" s="578" t="s">
        <v>97</v>
      </c>
      <c r="S187" s="578">
        <v>2</v>
      </c>
    </row>
    <row r="188" spans="1:19">
      <c r="A188">
        <v>186</v>
      </c>
      <c r="B188" s="400">
        <v>42144.606249999997</v>
      </c>
      <c r="C188" s="578" t="s">
        <v>96</v>
      </c>
      <c r="D188">
        <v>0.01</v>
      </c>
      <c r="F188">
        <v>1.40889</v>
      </c>
      <c r="I188" s="400">
        <v>42144.704861111109</v>
      </c>
      <c r="J188">
        <v>1.41103</v>
      </c>
      <c r="N188">
        <v>1.48</v>
      </c>
      <c r="Q188">
        <v>107</v>
      </c>
      <c r="R188" s="578" t="s">
        <v>96</v>
      </c>
      <c r="S188" s="578">
        <v>1</v>
      </c>
    </row>
    <row r="189" spans="1:19">
      <c r="A189">
        <v>188</v>
      </c>
      <c r="B189" s="400">
        <v>42152.208333333336</v>
      </c>
      <c r="C189" s="578" t="s">
        <v>97</v>
      </c>
      <c r="D189">
        <v>0.01</v>
      </c>
      <c r="F189">
        <v>1.4178500000000001</v>
      </c>
      <c r="I189" s="400">
        <v>42152.314583333333</v>
      </c>
      <c r="J189">
        <v>1.41737</v>
      </c>
      <c r="N189">
        <v>0.26</v>
      </c>
      <c r="Q189">
        <v>108</v>
      </c>
      <c r="R189" s="578" t="s">
        <v>97</v>
      </c>
      <c r="S189" s="578">
        <v>2</v>
      </c>
    </row>
    <row r="190" spans="1:19">
      <c r="A190">
        <v>189</v>
      </c>
      <c r="B190" s="400">
        <v>42152.267361111109</v>
      </c>
      <c r="C190" s="578" t="s">
        <v>97</v>
      </c>
      <c r="D190">
        <v>0.01</v>
      </c>
      <c r="F190">
        <v>1.42117</v>
      </c>
      <c r="I190" s="400">
        <v>42152.314583333333</v>
      </c>
      <c r="J190">
        <v>1.41737</v>
      </c>
      <c r="N190">
        <v>2.71</v>
      </c>
      <c r="Q190">
        <v>108</v>
      </c>
      <c r="R190" s="578" t="s">
        <v>97</v>
      </c>
      <c r="S190" s="578">
        <v>2</v>
      </c>
    </row>
    <row r="191" spans="1:19">
      <c r="A191">
        <v>190</v>
      </c>
      <c r="B191" s="400">
        <v>42153.416666666664</v>
      </c>
      <c r="C191" s="578" t="s">
        <v>96</v>
      </c>
      <c r="D191">
        <v>0.01</v>
      </c>
      <c r="F191">
        <v>1.4322699999999999</v>
      </c>
      <c r="I191" s="400">
        <v>42153.481944444444</v>
      </c>
      <c r="J191">
        <v>1.43441</v>
      </c>
      <c r="N191">
        <v>1.48</v>
      </c>
      <c r="Q191">
        <v>109</v>
      </c>
      <c r="R191" s="578" t="s">
        <v>96</v>
      </c>
      <c r="S191" s="578">
        <v>1</v>
      </c>
    </row>
    <row r="192" spans="1:19">
      <c r="A192">
        <v>191</v>
      </c>
      <c r="B192" s="400">
        <v>42156.520833333336</v>
      </c>
      <c r="C192" s="578" t="s">
        <v>96</v>
      </c>
      <c r="D192">
        <v>0.01</v>
      </c>
      <c r="F192">
        <v>1.43153</v>
      </c>
      <c r="I192" s="400">
        <v>42156.593055555553</v>
      </c>
      <c r="J192">
        <v>1.43367</v>
      </c>
      <c r="N192">
        <v>1.48</v>
      </c>
      <c r="Q192">
        <v>110</v>
      </c>
      <c r="R192" s="578" t="s">
        <v>96</v>
      </c>
      <c r="S192" s="578">
        <v>1</v>
      </c>
    </row>
    <row r="193" spans="1:19">
      <c r="A193">
        <v>192</v>
      </c>
      <c r="B193" s="400">
        <v>42156.59375</v>
      </c>
      <c r="C193" s="578" t="s">
        <v>96</v>
      </c>
      <c r="D193">
        <v>0.01</v>
      </c>
      <c r="F193">
        <v>1.4341900000000001</v>
      </c>
      <c r="I193" s="400">
        <v>42156.754861111112</v>
      </c>
      <c r="J193">
        <v>1.43466</v>
      </c>
      <c r="N193">
        <v>0.24</v>
      </c>
      <c r="Q193">
        <v>111</v>
      </c>
      <c r="R193" s="578" t="s">
        <v>96</v>
      </c>
      <c r="S193" s="578">
        <v>2</v>
      </c>
    </row>
    <row r="194" spans="1:19">
      <c r="A194">
        <v>193</v>
      </c>
      <c r="B194" s="400">
        <v>42156.710416666669</v>
      </c>
      <c r="C194" s="578" t="s">
        <v>96</v>
      </c>
      <c r="D194">
        <v>0.01</v>
      </c>
      <c r="F194">
        <v>1.43086</v>
      </c>
      <c r="I194" s="400">
        <v>42156.754861111112</v>
      </c>
      <c r="J194">
        <v>1.43466</v>
      </c>
      <c r="N194">
        <v>2.7</v>
      </c>
      <c r="Q194">
        <v>111</v>
      </c>
      <c r="R194" s="578" t="s">
        <v>96</v>
      </c>
      <c r="S194" s="578">
        <v>2</v>
      </c>
    </row>
    <row r="195" spans="1:19">
      <c r="A195">
        <v>194</v>
      </c>
      <c r="B195" s="400">
        <v>42157.386111111111</v>
      </c>
      <c r="C195" s="578" t="s">
        <v>96</v>
      </c>
      <c r="D195">
        <v>0.01</v>
      </c>
      <c r="F195">
        <v>1.42604</v>
      </c>
      <c r="I195" s="400">
        <v>42157.452777777777</v>
      </c>
      <c r="J195">
        <v>1.42818</v>
      </c>
      <c r="N195">
        <v>1.48</v>
      </c>
      <c r="Q195">
        <v>112</v>
      </c>
      <c r="R195" s="578" t="s">
        <v>96</v>
      </c>
      <c r="S195" s="578">
        <v>1</v>
      </c>
    </row>
    <row r="196" spans="1:19">
      <c r="A196">
        <v>195</v>
      </c>
      <c r="B196" s="400">
        <v>42157.501388888886</v>
      </c>
      <c r="C196" s="578" t="s">
        <v>96</v>
      </c>
      <c r="D196">
        <v>0.01</v>
      </c>
      <c r="F196">
        <v>1.4311100000000001</v>
      </c>
      <c r="I196" s="400">
        <v>42157.513194444444</v>
      </c>
      <c r="J196">
        <v>1.4332499999999999</v>
      </c>
      <c r="N196">
        <v>1.48</v>
      </c>
      <c r="Q196">
        <v>113</v>
      </c>
      <c r="R196" s="578" t="s">
        <v>96</v>
      </c>
      <c r="S196" s="578">
        <v>1</v>
      </c>
    </row>
    <row r="197" spans="1:19">
      <c r="A197">
        <v>196</v>
      </c>
      <c r="B197" s="400">
        <v>42157.625</v>
      </c>
      <c r="C197" s="578" t="s">
        <v>96</v>
      </c>
      <c r="D197">
        <v>0.01</v>
      </c>
      <c r="F197">
        <v>1.4399500000000001</v>
      </c>
      <c r="I197" s="400">
        <v>42157.629166666666</v>
      </c>
      <c r="J197">
        <v>1.4420900000000001</v>
      </c>
      <c r="N197">
        <v>1.48</v>
      </c>
      <c r="Q197">
        <v>114</v>
      </c>
      <c r="R197" s="578" t="s">
        <v>96</v>
      </c>
      <c r="S197" s="578">
        <v>1</v>
      </c>
    </row>
    <row r="198" spans="1:19">
      <c r="A198">
        <v>197</v>
      </c>
      <c r="B198" s="400">
        <v>42157.658333333333</v>
      </c>
      <c r="C198" s="578" t="s">
        <v>97</v>
      </c>
      <c r="D198">
        <v>0.01</v>
      </c>
      <c r="F198">
        <v>1.4368099999999999</v>
      </c>
      <c r="I198" s="400">
        <v>42157.673611111109</v>
      </c>
      <c r="J198">
        <v>1.4346699999999999</v>
      </c>
      <c r="N198">
        <v>1.48</v>
      </c>
      <c r="Q198">
        <v>115</v>
      </c>
      <c r="R198" s="578" t="s">
        <v>97</v>
      </c>
      <c r="S198" s="578">
        <v>1</v>
      </c>
    </row>
    <row r="199" spans="1:19">
      <c r="A199">
        <v>198</v>
      </c>
      <c r="B199" s="400">
        <v>42158.647222222222</v>
      </c>
      <c r="C199" s="578" t="s">
        <v>96</v>
      </c>
      <c r="D199">
        <v>0.01</v>
      </c>
      <c r="F199">
        <v>1.4372199999999999</v>
      </c>
      <c r="I199" s="400">
        <v>42158.647222222222</v>
      </c>
      <c r="J199">
        <v>1.43936</v>
      </c>
      <c r="N199">
        <v>1.47</v>
      </c>
      <c r="Q199">
        <v>116</v>
      </c>
      <c r="R199" s="578" t="s">
        <v>96</v>
      </c>
      <c r="S199" s="578">
        <v>1</v>
      </c>
    </row>
    <row r="200" spans="1:19">
      <c r="A200">
        <v>199</v>
      </c>
      <c r="B200" s="400">
        <v>42159.4375</v>
      </c>
      <c r="C200" s="578" t="s">
        <v>97</v>
      </c>
      <c r="D200">
        <v>0.01</v>
      </c>
      <c r="F200">
        <v>1.4643600000000001</v>
      </c>
      <c r="I200" s="400">
        <v>42159.554166666669</v>
      </c>
      <c r="J200">
        <v>1.4622200000000001</v>
      </c>
      <c r="N200">
        <v>1.48</v>
      </c>
      <c r="Q200">
        <v>117</v>
      </c>
      <c r="R200" s="578" t="s">
        <v>97</v>
      </c>
      <c r="S200" s="578">
        <v>1</v>
      </c>
    </row>
    <row r="201" spans="1:19">
      <c r="A201">
        <v>200</v>
      </c>
      <c r="B201" s="400">
        <v>42159.667361111111</v>
      </c>
      <c r="C201" s="578" t="s">
        <v>96</v>
      </c>
      <c r="D201">
        <v>0.01</v>
      </c>
      <c r="F201">
        <v>1.4657199999999999</v>
      </c>
      <c r="I201" s="400">
        <v>42159.690972222219</v>
      </c>
      <c r="J201">
        <v>1.4678599999999999</v>
      </c>
      <c r="N201">
        <v>1.48</v>
      </c>
      <c r="Q201">
        <v>118</v>
      </c>
      <c r="R201" s="578" t="s">
        <v>96</v>
      </c>
      <c r="S201" s="578">
        <v>1</v>
      </c>
    </row>
    <row r="202" spans="1:19">
      <c r="A202">
        <v>201</v>
      </c>
      <c r="B202" s="400">
        <v>42159.823611111111</v>
      </c>
      <c r="C202" s="578" t="s">
        <v>97</v>
      </c>
      <c r="D202">
        <v>0.01</v>
      </c>
      <c r="F202">
        <v>1.46594</v>
      </c>
      <c r="I202" s="400">
        <v>42159.829861111109</v>
      </c>
      <c r="J202">
        <v>1.4638</v>
      </c>
      <c r="N202">
        <v>1.48</v>
      </c>
      <c r="Q202">
        <v>119</v>
      </c>
      <c r="R202" s="578" t="s">
        <v>97</v>
      </c>
      <c r="S202" s="578">
        <v>1</v>
      </c>
    </row>
    <row r="203" spans="1:19">
      <c r="A203">
        <v>202</v>
      </c>
      <c r="B203" s="400">
        <v>42160.709027777775</v>
      </c>
      <c r="C203" s="578" t="s">
        <v>96</v>
      </c>
      <c r="D203">
        <v>0.01</v>
      </c>
      <c r="F203">
        <v>1.4569300000000001</v>
      </c>
      <c r="I203" s="400">
        <v>42160.782638888886</v>
      </c>
      <c r="J203">
        <v>1.4590700000000001</v>
      </c>
      <c r="N203">
        <v>1.48</v>
      </c>
      <c r="Q203">
        <v>120</v>
      </c>
      <c r="R203" s="578" t="s">
        <v>96</v>
      </c>
      <c r="S203" s="578">
        <v>1</v>
      </c>
    </row>
    <row r="204" spans="1:19">
      <c r="A204">
        <v>203</v>
      </c>
      <c r="B204" s="400">
        <v>42163.459027777775</v>
      </c>
      <c r="C204" s="578" t="s">
        <v>97</v>
      </c>
      <c r="D204">
        <v>0.01</v>
      </c>
      <c r="F204">
        <v>1.45625</v>
      </c>
      <c r="I204" s="400">
        <v>42164.51458333333</v>
      </c>
      <c r="J204">
        <v>1.4654700000000001</v>
      </c>
      <c r="N204">
        <v>-6.91</v>
      </c>
      <c r="Q204">
        <v>121</v>
      </c>
      <c r="R204" s="578" t="s">
        <v>97</v>
      </c>
      <c r="S204" s="578">
        <v>5</v>
      </c>
    </row>
    <row r="205" spans="1:19">
      <c r="A205">
        <v>204</v>
      </c>
      <c r="B205" s="400">
        <v>42163.586805555555</v>
      </c>
      <c r="C205" s="578" t="s">
        <v>97</v>
      </c>
      <c r="D205">
        <v>0.01</v>
      </c>
      <c r="F205">
        <v>1.46136</v>
      </c>
      <c r="I205" s="400">
        <v>42164.51458333333</v>
      </c>
      <c r="J205">
        <v>1.4654700000000001</v>
      </c>
      <c r="N205">
        <v>-3.13</v>
      </c>
      <c r="Q205">
        <v>121</v>
      </c>
      <c r="R205" s="578" t="s">
        <v>97</v>
      </c>
      <c r="S205" s="578">
        <v>5</v>
      </c>
    </row>
    <row r="206" spans="1:19">
      <c r="A206">
        <v>205</v>
      </c>
      <c r="B206" s="400">
        <v>42163.659722222219</v>
      </c>
      <c r="C206" s="578" t="s">
        <v>97</v>
      </c>
      <c r="D206">
        <v>0.01</v>
      </c>
      <c r="F206">
        <v>1.4649799999999999</v>
      </c>
      <c r="I206" s="400">
        <v>42164.51458333333</v>
      </c>
      <c r="J206">
        <v>1.4654700000000001</v>
      </c>
      <c r="N206">
        <v>-0.46</v>
      </c>
      <c r="Q206">
        <v>121</v>
      </c>
      <c r="R206" s="578" t="s">
        <v>97</v>
      </c>
      <c r="S206" s="578">
        <v>5</v>
      </c>
    </row>
    <row r="207" spans="1:19">
      <c r="A207">
        <v>207</v>
      </c>
      <c r="B207" s="400">
        <v>42163.756249999999</v>
      </c>
      <c r="C207" s="578" t="s">
        <v>97</v>
      </c>
      <c r="D207">
        <v>0.02</v>
      </c>
      <c r="F207">
        <v>1.46888</v>
      </c>
      <c r="I207" s="400">
        <v>42164.51458333333</v>
      </c>
      <c r="J207">
        <v>1.4654700000000001</v>
      </c>
      <c r="N207">
        <v>4.83</v>
      </c>
      <c r="Q207">
        <v>121</v>
      </c>
      <c r="R207" s="578" t="s">
        <v>97</v>
      </c>
      <c r="S207" s="578">
        <v>5</v>
      </c>
    </row>
    <row r="208" spans="1:19">
      <c r="A208">
        <v>209</v>
      </c>
      <c r="B208" s="400">
        <v>42164.370138888888</v>
      </c>
      <c r="C208" s="578" t="s">
        <v>97</v>
      </c>
      <c r="D208">
        <v>0.04</v>
      </c>
      <c r="F208">
        <v>1.47359</v>
      </c>
      <c r="I208" s="400">
        <v>42164.51458333333</v>
      </c>
      <c r="J208">
        <v>1.4654700000000001</v>
      </c>
      <c r="N208">
        <v>23.58</v>
      </c>
      <c r="Q208">
        <v>121</v>
      </c>
      <c r="R208" s="578" t="s">
        <v>97</v>
      </c>
      <c r="S208" s="578">
        <v>5</v>
      </c>
    </row>
    <row r="209" spans="1:19">
      <c r="A209">
        <v>206</v>
      </c>
      <c r="B209" s="400">
        <v>42163.740277777775</v>
      </c>
      <c r="C209" s="578" t="s">
        <v>96</v>
      </c>
      <c r="D209">
        <v>0.01</v>
      </c>
      <c r="F209">
        <v>1.4682500000000001</v>
      </c>
      <c r="I209" s="400">
        <v>42164.112500000003</v>
      </c>
      <c r="J209">
        <v>1.4687300000000001</v>
      </c>
      <c r="N209">
        <v>0.26</v>
      </c>
      <c r="Q209">
        <v>122</v>
      </c>
      <c r="R209" s="578" t="s">
        <v>96</v>
      </c>
      <c r="S209" s="578">
        <v>2</v>
      </c>
    </row>
    <row r="210" spans="1:19">
      <c r="A210">
        <v>208</v>
      </c>
      <c r="B210" s="400">
        <v>42163.87777777778</v>
      </c>
      <c r="C210" s="578" t="s">
        <v>96</v>
      </c>
      <c r="D210">
        <v>0.01</v>
      </c>
      <c r="F210">
        <v>1.4649399999999999</v>
      </c>
      <c r="I210" s="400">
        <v>42164.112500000003</v>
      </c>
      <c r="J210">
        <v>1.4687300000000001</v>
      </c>
      <c r="N210">
        <v>2.7</v>
      </c>
      <c r="Q210">
        <v>122</v>
      </c>
      <c r="R210" s="578" t="s">
        <v>96</v>
      </c>
      <c r="S210" s="578">
        <v>2</v>
      </c>
    </row>
    <row r="211" spans="1:19">
      <c r="A211">
        <v>210</v>
      </c>
      <c r="B211" s="400">
        <v>42164.645833333336</v>
      </c>
      <c r="C211" s="578" t="s">
        <v>97</v>
      </c>
      <c r="D211">
        <v>0.01</v>
      </c>
      <c r="F211">
        <v>1.4597800000000001</v>
      </c>
      <c r="I211" s="400">
        <v>42165.268750000003</v>
      </c>
      <c r="J211">
        <v>1.4680200000000001</v>
      </c>
      <c r="N211">
        <v>-6.18</v>
      </c>
      <c r="Q211">
        <v>123</v>
      </c>
      <c r="R211" s="578" t="s">
        <v>97</v>
      </c>
      <c r="S211" s="578">
        <v>5</v>
      </c>
    </row>
    <row r="212" spans="1:19">
      <c r="A212">
        <v>211</v>
      </c>
      <c r="B212" s="400">
        <v>42164.666666666664</v>
      </c>
      <c r="C212" s="578" t="s">
        <v>97</v>
      </c>
      <c r="D212">
        <v>0.01</v>
      </c>
      <c r="F212">
        <v>1.46312</v>
      </c>
      <c r="I212" s="400">
        <v>42165.268750000003</v>
      </c>
      <c r="J212">
        <v>1.4680200000000001</v>
      </c>
      <c r="N212">
        <v>-3.71</v>
      </c>
      <c r="Q212">
        <v>123</v>
      </c>
      <c r="R212" s="578" t="s">
        <v>97</v>
      </c>
      <c r="S212" s="578">
        <v>5</v>
      </c>
    </row>
    <row r="213" spans="1:19">
      <c r="A213">
        <v>213</v>
      </c>
      <c r="B213" s="400">
        <v>42164.727083333331</v>
      </c>
      <c r="C213" s="578" t="s">
        <v>97</v>
      </c>
      <c r="D213">
        <v>0.01</v>
      </c>
      <c r="F213">
        <v>1.46722</v>
      </c>
      <c r="I213" s="400">
        <v>42165.268750000003</v>
      </c>
      <c r="J213">
        <v>1.4680200000000001</v>
      </c>
      <c r="N213">
        <v>-0.69</v>
      </c>
      <c r="Q213">
        <v>123</v>
      </c>
      <c r="R213" s="578" t="s">
        <v>97</v>
      </c>
      <c r="S213" s="578">
        <v>5</v>
      </c>
    </row>
    <row r="214" spans="1:19">
      <c r="A214">
        <v>214</v>
      </c>
      <c r="B214" s="400">
        <v>42165.114583333336</v>
      </c>
      <c r="C214" s="578" t="s">
        <v>97</v>
      </c>
      <c r="D214">
        <v>0.02</v>
      </c>
      <c r="F214">
        <v>1.47143</v>
      </c>
      <c r="I214" s="400">
        <v>42165.268750000003</v>
      </c>
      <c r="J214">
        <v>1.4680200000000001</v>
      </c>
      <c r="N214">
        <v>4.84</v>
      </c>
      <c r="Q214">
        <v>123</v>
      </c>
      <c r="R214" s="578" t="s">
        <v>97</v>
      </c>
      <c r="S214" s="578">
        <v>5</v>
      </c>
    </row>
    <row r="215" spans="1:19">
      <c r="A215">
        <v>215</v>
      </c>
      <c r="B215" s="400">
        <v>42165.220833333333</v>
      </c>
      <c r="C215" s="578" t="s">
        <v>97</v>
      </c>
      <c r="D215">
        <v>0.04</v>
      </c>
      <c r="F215">
        <v>1.4761899999999999</v>
      </c>
      <c r="I215" s="400">
        <v>42165.268750000003</v>
      </c>
      <c r="J215">
        <v>1.4680200000000001</v>
      </c>
      <c r="N215">
        <v>23.72</v>
      </c>
      <c r="Q215">
        <v>123</v>
      </c>
      <c r="R215" s="578" t="s">
        <v>97</v>
      </c>
      <c r="S215" s="578">
        <v>5</v>
      </c>
    </row>
    <row r="216" spans="1:19">
      <c r="A216">
        <v>212</v>
      </c>
      <c r="B216" s="400">
        <v>42164.709027777775</v>
      </c>
      <c r="C216" s="578" t="s">
        <v>96</v>
      </c>
      <c r="D216">
        <v>0.01</v>
      </c>
      <c r="F216">
        <v>1.46553</v>
      </c>
      <c r="I216" s="400">
        <v>42164.72152777778</v>
      </c>
      <c r="J216">
        <v>1.46767</v>
      </c>
      <c r="N216">
        <v>1.48</v>
      </c>
      <c r="Q216">
        <v>124</v>
      </c>
      <c r="R216" s="578" t="s">
        <v>96</v>
      </c>
      <c r="S216" s="578">
        <v>1</v>
      </c>
    </row>
    <row r="217" spans="1:19">
      <c r="A217">
        <v>216</v>
      </c>
      <c r="B217" s="400">
        <v>42167.59375</v>
      </c>
      <c r="C217" s="578" t="s">
        <v>96</v>
      </c>
      <c r="D217">
        <v>0.01</v>
      </c>
      <c r="F217">
        <v>1.45625</v>
      </c>
      <c r="I217" s="400">
        <v>42167.626388888886</v>
      </c>
      <c r="J217">
        <v>1.4583900000000001</v>
      </c>
      <c r="N217">
        <v>1.48</v>
      </c>
      <c r="Q217">
        <v>125</v>
      </c>
      <c r="R217" s="578" t="s">
        <v>96</v>
      </c>
      <c r="S217" s="578">
        <v>1</v>
      </c>
    </row>
    <row r="218" spans="1:19">
      <c r="A218">
        <v>217</v>
      </c>
      <c r="B218" s="400">
        <v>42167.626388888886</v>
      </c>
      <c r="C218" s="578" t="s">
        <v>96</v>
      </c>
      <c r="D218">
        <v>0.01</v>
      </c>
      <c r="F218">
        <v>1.4585300000000001</v>
      </c>
      <c r="I218" s="400">
        <v>42170.42083333333</v>
      </c>
      <c r="J218">
        <v>1.45726</v>
      </c>
      <c r="N218">
        <v>-1.04</v>
      </c>
      <c r="Q218">
        <v>126</v>
      </c>
      <c r="R218" s="578" t="s">
        <v>96</v>
      </c>
      <c r="S218" s="578">
        <v>3</v>
      </c>
    </row>
    <row r="219" spans="1:19">
      <c r="A219">
        <v>219</v>
      </c>
      <c r="B219" s="400">
        <v>42167.666666666664</v>
      </c>
      <c r="C219" s="578" t="s">
        <v>96</v>
      </c>
      <c r="D219">
        <v>0.01</v>
      </c>
      <c r="F219">
        <v>1.4550700000000001</v>
      </c>
      <c r="I219" s="400">
        <v>42170.42083333333</v>
      </c>
      <c r="J219">
        <v>1.45726</v>
      </c>
      <c r="N219">
        <v>1.51</v>
      </c>
      <c r="Q219">
        <v>126</v>
      </c>
      <c r="R219" s="578" t="s">
        <v>96</v>
      </c>
      <c r="S219" s="578">
        <v>3</v>
      </c>
    </row>
    <row r="220" spans="1:19">
      <c r="A220">
        <v>220</v>
      </c>
      <c r="B220" s="400">
        <v>42170.029861111114</v>
      </c>
      <c r="C220" s="578" t="s">
        <v>96</v>
      </c>
      <c r="D220">
        <v>0.01</v>
      </c>
      <c r="F220">
        <v>1.45146</v>
      </c>
      <c r="I220" s="400">
        <v>42170.42083333333</v>
      </c>
      <c r="J220">
        <v>1.45726</v>
      </c>
      <c r="N220">
        <v>4.18</v>
      </c>
      <c r="Q220">
        <v>126</v>
      </c>
      <c r="R220" s="578" t="s">
        <v>96</v>
      </c>
      <c r="S220" s="578">
        <v>3</v>
      </c>
    </row>
    <row r="221" spans="1:19">
      <c r="A221">
        <v>218</v>
      </c>
      <c r="B221" s="400">
        <v>42167.65625</v>
      </c>
      <c r="C221" s="578" t="s">
        <v>97</v>
      </c>
      <c r="D221">
        <v>0.01</v>
      </c>
      <c r="F221">
        <v>1.45557</v>
      </c>
      <c r="I221" s="400">
        <v>42169.958333333336</v>
      </c>
      <c r="J221">
        <v>1.45343</v>
      </c>
      <c r="N221">
        <v>1.48</v>
      </c>
      <c r="Q221">
        <v>127</v>
      </c>
      <c r="R221" s="578" t="s">
        <v>97</v>
      </c>
      <c r="S221" s="578">
        <v>1</v>
      </c>
    </row>
    <row r="222" spans="1:19">
      <c r="A222">
        <v>221</v>
      </c>
      <c r="B222" s="400">
        <v>42171.418055555558</v>
      </c>
      <c r="C222" s="578" t="s">
        <v>96</v>
      </c>
      <c r="D222">
        <v>0.01</v>
      </c>
      <c r="F222">
        <v>1.45987</v>
      </c>
      <c r="I222" s="400">
        <v>42172.210416666669</v>
      </c>
      <c r="J222">
        <v>1.45696</v>
      </c>
      <c r="N222">
        <v>-2.25</v>
      </c>
      <c r="Q222">
        <v>128</v>
      </c>
      <c r="R222" s="578" t="s">
        <v>96</v>
      </c>
      <c r="S222" s="578">
        <v>3</v>
      </c>
    </row>
    <row r="223" spans="1:19">
      <c r="A223">
        <v>222</v>
      </c>
      <c r="B223" s="400">
        <v>42171.459027777775</v>
      </c>
      <c r="C223" s="578" t="s">
        <v>96</v>
      </c>
      <c r="D223">
        <v>0.01</v>
      </c>
      <c r="F223">
        <v>1.4564299999999999</v>
      </c>
      <c r="I223" s="400">
        <v>42172.210416666669</v>
      </c>
      <c r="J223">
        <v>1.45696</v>
      </c>
      <c r="N223">
        <v>0.28999999999999998</v>
      </c>
      <c r="Q223">
        <v>128</v>
      </c>
      <c r="R223" s="578" t="s">
        <v>96</v>
      </c>
      <c r="S223" s="578">
        <v>3</v>
      </c>
    </row>
    <row r="224" spans="1:19">
      <c r="A224">
        <v>223</v>
      </c>
      <c r="B224" s="400">
        <v>42171.601388888892</v>
      </c>
      <c r="C224" s="578" t="s">
        <v>96</v>
      </c>
      <c r="D224">
        <v>0.01</v>
      </c>
      <c r="F224">
        <v>1.4478800000000001</v>
      </c>
      <c r="I224" s="400">
        <v>42172.210416666669</v>
      </c>
      <c r="J224">
        <v>1.45696</v>
      </c>
      <c r="N224">
        <v>6.6</v>
      </c>
      <c r="Q224">
        <v>128</v>
      </c>
      <c r="R224" s="578" t="s">
        <v>96</v>
      </c>
      <c r="S224" s="578">
        <v>3</v>
      </c>
    </row>
    <row r="225" spans="1:19">
      <c r="A225">
        <v>224</v>
      </c>
      <c r="B225" s="400">
        <v>42172.427083333336</v>
      </c>
      <c r="C225" s="578" t="s">
        <v>96</v>
      </c>
      <c r="D225">
        <v>0.01</v>
      </c>
      <c r="F225">
        <v>1.46759</v>
      </c>
      <c r="I225" s="400">
        <v>42172.529861111114</v>
      </c>
      <c r="J225">
        <v>1.46807</v>
      </c>
      <c r="N225">
        <v>0.25</v>
      </c>
      <c r="Q225">
        <v>129</v>
      </c>
      <c r="R225" s="578" t="s">
        <v>96</v>
      </c>
      <c r="S225" s="578">
        <v>2</v>
      </c>
    </row>
    <row r="226" spans="1:19">
      <c r="A226">
        <v>225</v>
      </c>
      <c r="B226" s="400">
        <v>42172.508333333331</v>
      </c>
      <c r="C226" s="578" t="s">
        <v>96</v>
      </c>
      <c r="D226">
        <v>0.01</v>
      </c>
      <c r="F226">
        <v>1.46428</v>
      </c>
      <c r="I226" s="400">
        <v>42172.529861111114</v>
      </c>
      <c r="J226">
        <v>1.46807</v>
      </c>
      <c r="N226">
        <v>2.7</v>
      </c>
      <c r="Q226">
        <v>129</v>
      </c>
      <c r="R226" s="578" t="s">
        <v>96</v>
      </c>
      <c r="S226" s="578">
        <v>2</v>
      </c>
    </row>
    <row r="227" spans="1:19">
      <c r="A227">
        <v>226</v>
      </c>
      <c r="B227" s="400">
        <v>42172.59375</v>
      </c>
      <c r="C227" s="578" t="s">
        <v>96</v>
      </c>
      <c r="D227">
        <v>0.01</v>
      </c>
      <c r="F227">
        <v>1.4696800000000001</v>
      </c>
      <c r="I227" s="400">
        <v>42173.061805555553</v>
      </c>
      <c r="J227">
        <v>1.4684600000000001</v>
      </c>
      <c r="N227">
        <v>-1</v>
      </c>
      <c r="Q227">
        <v>130</v>
      </c>
      <c r="R227" s="578" t="s">
        <v>96</v>
      </c>
      <c r="S227" s="578">
        <v>3</v>
      </c>
    </row>
    <row r="228" spans="1:19">
      <c r="A228">
        <v>227</v>
      </c>
      <c r="B228" s="400">
        <v>42172.63958333333</v>
      </c>
      <c r="C228" s="578" t="s">
        <v>96</v>
      </c>
      <c r="D228">
        <v>0.01</v>
      </c>
      <c r="F228">
        <v>1.46634</v>
      </c>
      <c r="I228" s="400">
        <v>42173.061805555553</v>
      </c>
      <c r="J228">
        <v>1.4684600000000001</v>
      </c>
      <c r="N228">
        <v>1.47</v>
      </c>
      <c r="Q228">
        <v>130</v>
      </c>
      <c r="R228" s="578" t="s">
        <v>96</v>
      </c>
      <c r="S228" s="578">
        <v>3</v>
      </c>
    </row>
    <row r="229" spans="1:19">
      <c r="A229">
        <v>228</v>
      </c>
      <c r="B229" s="400">
        <v>42172.864583333336</v>
      </c>
      <c r="C229" s="578" t="s">
        <v>96</v>
      </c>
      <c r="D229">
        <v>0.01</v>
      </c>
      <c r="F229">
        <v>1.4626600000000001</v>
      </c>
      <c r="I229" s="400">
        <v>42173.061805555553</v>
      </c>
      <c r="J229">
        <v>1.4684600000000001</v>
      </c>
      <c r="N229">
        <v>4.18</v>
      </c>
      <c r="Q229">
        <v>130</v>
      </c>
      <c r="R229" s="578" t="s">
        <v>96</v>
      </c>
      <c r="S229" s="578">
        <v>3</v>
      </c>
    </row>
    <row r="230" spans="1:19">
      <c r="A230">
        <v>229</v>
      </c>
      <c r="B230" s="400">
        <v>42174.668749999997</v>
      </c>
      <c r="C230" s="578" t="s">
        <v>96</v>
      </c>
      <c r="D230">
        <v>0.01</v>
      </c>
      <c r="F230">
        <v>1.46204</v>
      </c>
      <c r="I230" s="400">
        <v>42176.958333333336</v>
      </c>
      <c r="J230">
        <v>1.46418</v>
      </c>
      <c r="N230">
        <v>1.48</v>
      </c>
      <c r="Q230">
        <v>131</v>
      </c>
      <c r="R230" s="578" t="s">
        <v>96</v>
      </c>
      <c r="S230" s="578">
        <v>1</v>
      </c>
    </row>
    <row r="231" spans="1:19">
      <c r="A231">
        <v>230</v>
      </c>
      <c r="B231" s="400">
        <v>42180.553472222222</v>
      </c>
      <c r="C231" s="578" t="s">
        <v>97</v>
      </c>
      <c r="D231">
        <v>0.01</v>
      </c>
      <c r="F231">
        <v>1.44604</v>
      </c>
      <c r="I231" s="400">
        <v>42183.958333333336</v>
      </c>
      <c r="J231">
        <v>1.4536500000000001</v>
      </c>
      <c r="N231">
        <v>-5.71</v>
      </c>
      <c r="Q231">
        <v>132</v>
      </c>
      <c r="R231" s="578" t="s">
        <v>97</v>
      </c>
      <c r="S231" s="578">
        <v>5</v>
      </c>
    </row>
    <row r="232" spans="1:19">
      <c r="A232">
        <v>231</v>
      </c>
      <c r="B232" s="400">
        <v>42181.087500000001</v>
      </c>
      <c r="C232" s="578" t="s">
        <v>97</v>
      </c>
      <c r="D232">
        <v>0.01</v>
      </c>
      <c r="F232">
        <v>1.4493499999999999</v>
      </c>
      <c r="I232" s="400">
        <v>42183.958333333336</v>
      </c>
      <c r="J232">
        <v>1.4536500000000001</v>
      </c>
      <c r="N232">
        <v>-3.27</v>
      </c>
      <c r="Q232">
        <v>132</v>
      </c>
      <c r="R232" s="578" t="s">
        <v>97</v>
      </c>
      <c r="S232" s="578">
        <v>5</v>
      </c>
    </row>
    <row r="233" spans="1:19">
      <c r="A233">
        <v>232</v>
      </c>
      <c r="B233" s="400">
        <v>42181.385416666664</v>
      </c>
      <c r="C233" s="578" t="s">
        <v>97</v>
      </c>
      <c r="D233">
        <v>0.01</v>
      </c>
      <c r="F233">
        <v>1.45295</v>
      </c>
      <c r="I233" s="400">
        <v>42183.958333333336</v>
      </c>
      <c r="J233">
        <v>1.4536500000000001</v>
      </c>
      <c r="N233">
        <v>-0.61</v>
      </c>
      <c r="Q233">
        <v>132</v>
      </c>
      <c r="R233" s="578" t="s">
        <v>97</v>
      </c>
      <c r="S233" s="578">
        <v>5</v>
      </c>
    </row>
    <row r="234" spans="1:19">
      <c r="A234">
        <v>233</v>
      </c>
      <c r="B234" s="400">
        <v>42181.490972222222</v>
      </c>
      <c r="C234" s="578" t="s">
        <v>97</v>
      </c>
      <c r="D234">
        <v>0.02</v>
      </c>
      <c r="F234">
        <v>1.4568700000000001</v>
      </c>
      <c r="I234" s="400">
        <v>42183.958333333336</v>
      </c>
      <c r="J234">
        <v>1.4536500000000001</v>
      </c>
      <c r="N234">
        <v>4.55</v>
      </c>
      <c r="Q234">
        <v>132</v>
      </c>
      <c r="R234" s="578" t="s">
        <v>97</v>
      </c>
      <c r="S234" s="578">
        <v>5</v>
      </c>
    </row>
    <row r="235" spans="1:19">
      <c r="A235">
        <v>234</v>
      </c>
      <c r="B235" s="400">
        <v>42181.582638888889</v>
      </c>
      <c r="C235" s="578" t="s">
        <v>97</v>
      </c>
      <c r="D235">
        <v>0.04</v>
      </c>
      <c r="F235">
        <v>1.4615800000000001</v>
      </c>
      <c r="I235" s="400">
        <v>42183.958333333336</v>
      </c>
      <c r="J235">
        <v>1.4536500000000001</v>
      </c>
      <c r="N235">
        <v>23.01</v>
      </c>
      <c r="Q235">
        <v>132</v>
      </c>
      <c r="R235" s="578" t="s">
        <v>97</v>
      </c>
      <c r="S235" s="578">
        <v>5</v>
      </c>
    </row>
    <row r="236" spans="1:19">
      <c r="A236">
        <v>235</v>
      </c>
      <c r="B236" s="400">
        <v>42184.324305555558</v>
      </c>
      <c r="C236" s="578" t="s">
        <v>97</v>
      </c>
      <c r="D236">
        <v>0.01</v>
      </c>
      <c r="F236">
        <v>1.43903</v>
      </c>
      <c r="I236" s="400">
        <v>42185.356944444444</v>
      </c>
      <c r="J236">
        <v>1.45401</v>
      </c>
      <c r="N236">
        <v>-11.16</v>
      </c>
      <c r="Q236">
        <v>133</v>
      </c>
      <c r="R236" s="578" t="s">
        <v>97</v>
      </c>
      <c r="S236" s="578">
        <v>5</v>
      </c>
    </row>
    <row r="237" spans="1:19">
      <c r="A237">
        <v>236</v>
      </c>
      <c r="B237" s="400">
        <v>42184.489583333336</v>
      </c>
      <c r="C237" s="578" t="s">
        <v>97</v>
      </c>
      <c r="D237">
        <v>0.01</v>
      </c>
      <c r="F237">
        <v>1.4502999999999999</v>
      </c>
      <c r="I237" s="400">
        <v>42185.356944444444</v>
      </c>
      <c r="J237">
        <v>1.45401</v>
      </c>
      <c r="N237">
        <v>-2.84</v>
      </c>
      <c r="Q237">
        <v>133</v>
      </c>
      <c r="R237" s="578" t="s">
        <v>97</v>
      </c>
      <c r="S237" s="578">
        <v>5</v>
      </c>
    </row>
    <row r="238" spans="1:19">
      <c r="A238">
        <v>237</v>
      </c>
      <c r="B238" s="400">
        <v>42184.667361111111</v>
      </c>
      <c r="C238" s="578" t="s">
        <v>97</v>
      </c>
      <c r="D238">
        <v>0.01</v>
      </c>
      <c r="F238">
        <v>1.45394</v>
      </c>
      <c r="I238" s="400">
        <v>42185.356944444444</v>
      </c>
      <c r="J238">
        <v>1.45401</v>
      </c>
      <c r="N238">
        <v>-0.15</v>
      </c>
      <c r="Q238">
        <v>133</v>
      </c>
      <c r="R238" s="578" t="s">
        <v>97</v>
      </c>
      <c r="S238" s="578">
        <v>5</v>
      </c>
    </row>
    <row r="239" spans="1:19">
      <c r="A239">
        <v>238</v>
      </c>
      <c r="B239" s="400">
        <v>42184.693055555559</v>
      </c>
      <c r="C239" s="578" t="s">
        <v>97</v>
      </c>
      <c r="D239">
        <v>0.02</v>
      </c>
      <c r="F239">
        <v>1.45825</v>
      </c>
      <c r="I239" s="400">
        <v>42185.356944444444</v>
      </c>
      <c r="J239">
        <v>1.45401</v>
      </c>
      <c r="N239">
        <v>6.06</v>
      </c>
      <c r="Q239">
        <v>133</v>
      </c>
      <c r="R239" s="578" t="s">
        <v>97</v>
      </c>
      <c r="S239" s="578">
        <v>5</v>
      </c>
    </row>
    <row r="240" spans="1:19">
      <c r="A240">
        <v>239</v>
      </c>
      <c r="B240" s="400">
        <v>42184.923611111109</v>
      </c>
      <c r="C240" s="578" t="s">
        <v>97</v>
      </c>
      <c r="D240">
        <v>0.04</v>
      </c>
      <c r="F240">
        <v>1.4629700000000001</v>
      </c>
      <c r="I240" s="400">
        <v>42185.356944444444</v>
      </c>
      <c r="J240">
        <v>1.45401</v>
      </c>
      <c r="N240">
        <v>26.06</v>
      </c>
      <c r="Q240">
        <v>133</v>
      </c>
      <c r="R240" s="578" t="s">
        <v>97</v>
      </c>
      <c r="S240" s="578">
        <v>5</v>
      </c>
    </row>
    <row r="241" spans="1:19">
      <c r="A241">
        <v>240</v>
      </c>
      <c r="B241" s="400">
        <v>42187.627083333333</v>
      </c>
      <c r="C241" s="578" t="s">
        <v>97</v>
      </c>
      <c r="D241">
        <v>0.01</v>
      </c>
      <c r="F241">
        <v>1.4545399999999999</v>
      </c>
      <c r="I241" s="400">
        <v>42187.920138888891</v>
      </c>
      <c r="J241">
        <v>1.4523999999999999</v>
      </c>
      <c r="N241">
        <v>1.48</v>
      </c>
      <c r="Q241">
        <v>134</v>
      </c>
      <c r="R241" s="578" t="s">
        <v>97</v>
      </c>
      <c r="S241" s="578">
        <v>1</v>
      </c>
    </row>
    <row r="242" spans="1:19">
      <c r="A242">
        <v>241</v>
      </c>
      <c r="B242" s="400">
        <v>42191.146527777775</v>
      </c>
      <c r="C242" s="578" t="s">
        <v>96</v>
      </c>
      <c r="D242">
        <v>0.01</v>
      </c>
      <c r="F242">
        <v>1.47089</v>
      </c>
      <c r="I242" s="400">
        <v>42191.177777777775</v>
      </c>
      <c r="J242">
        <v>1.4730300000000001</v>
      </c>
      <c r="N242">
        <v>1.48</v>
      </c>
      <c r="Q242">
        <v>135</v>
      </c>
      <c r="R242" s="578" t="s">
        <v>96</v>
      </c>
      <c r="S242" s="578">
        <v>1</v>
      </c>
    </row>
    <row r="243" spans="1:19">
      <c r="A243">
        <v>242</v>
      </c>
      <c r="B243" s="400">
        <v>42191.678472222222</v>
      </c>
      <c r="C243" s="578" t="s">
        <v>96</v>
      </c>
      <c r="D243">
        <v>0.01</v>
      </c>
      <c r="F243">
        <v>1.4695499999999999</v>
      </c>
      <c r="I243" s="400">
        <v>42191.6875</v>
      </c>
      <c r="J243">
        <v>1.4716899999999999</v>
      </c>
      <c r="N243">
        <v>1.48</v>
      </c>
      <c r="Q243">
        <v>136</v>
      </c>
      <c r="R243" s="578" t="s">
        <v>96</v>
      </c>
      <c r="S243" s="578">
        <v>1</v>
      </c>
    </row>
    <row r="244" spans="1:19">
      <c r="A244">
        <v>243</v>
      </c>
      <c r="B244" s="400">
        <v>42191.740277777775</v>
      </c>
      <c r="C244" s="578" t="s">
        <v>96</v>
      </c>
      <c r="D244">
        <v>0.01</v>
      </c>
      <c r="F244">
        <v>1.4728399999999999</v>
      </c>
      <c r="I244" s="400">
        <v>42191.89166666667</v>
      </c>
      <c r="J244">
        <v>1.47498</v>
      </c>
      <c r="N244">
        <v>1.48</v>
      </c>
      <c r="Q244">
        <v>137</v>
      </c>
      <c r="R244" s="578" t="s">
        <v>96</v>
      </c>
      <c r="S244" s="578">
        <v>1</v>
      </c>
    </row>
    <row r="245" spans="1:19">
      <c r="A245">
        <v>244</v>
      </c>
      <c r="B245" s="400">
        <v>42192.292361111111</v>
      </c>
      <c r="C245" s="578" t="s">
        <v>97</v>
      </c>
      <c r="D245">
        <v>0.01</v>
      </c>
      <c r="F245">
        <v>1.4737499999999999</v>
      </c>
      <c r="I245" s="400">
        <v>42192.313888888886</v>
      </c>
      <c r="J245">
        <v>1.4716100000000001</v>
      </c>
      <c r="N245">
        <v>1.48</v>
      </c>
      <c r="Q245">
        <v>138</v>
      </c>
      <c r="R245" s="578" t="s">
        <v>97</v>
      </c>
      <c r="S245" s="578">
        <v>1</v>
      </c>
    </row>
    <row r="246" spans="1:19">
      <c r="A246">
        <v>245</v>
      </c>
      <c r="B246" s="400">
        <v>42192.939583333333</v>
      </c>
      <c r="C246" s="578" t="s">
        <v>97</v>
      </c>
      <c r="D246">
        <v>0.01</v>
      </c>
      <c r="F246">
        <v>1.47756</v>
      </c>
      <c r="I246" s="400">
        <v>42193.540972222225</v>
      </c>
      <c r="J246">
        <v>1.4842</v>
      </c>
      <c r="N246">
        <v>-5</v>
      </c>
      <c r="Q246">
        <v>139</v>
      </c>
      <c r="R246" s="578" t="s">
        <v>97</v>
      </c>
      <c r="S246" s="578">
        <v>4</v>
      </c>
    </row>
    <row r="247" spans="1:19">
      <c r="A247">
        <v>246</v>
      </c>
      <c r="B247" s="400">
        <v>42193.176388888889</v>
      </c>
      <c r="C247" s="578" t="s">
        <v>97</v>
      </c>
      <c r="D247">
        <v>0.01</v>
      </c>
      <c r="F247">
        <v>1.4819100000000001</v>
      </c>
      <c r="I247" s="400">
        <v>42193.540972222225</v>
      </c>
      <c r="J247">
        <v>1.4842</v>
      </c>
      <c r="N247">
        <v>-1.79</v>
      </c>
      <c r="Q247">
        <v>139</v>
      </c>
      <c r="R247" s="578" t="s">
        <v>97</v>
      </c>
      <c r="S247" s="578">
        <v>4</v>
      </c>
    </row>
    <row r="248" spans="1:19">
      <c r="A248">
        <v>248</v>
      </c>
      <c r="B248" s="400">
        <v>42193.29791666667</v>
      </c>
      <c r="C248" s="578" t="s">
        <v>97</v>
      </c>
      <c r="D248">
        <v>0.01</v>
      </c>
      <c r="F248">
        <v>1.4855100000000001</v>
      </c>
      <c r="I248" s="400">
        <v>42193.540972222225</v>
      </c>
      <c r="J248">
        <v>1.4842</v>
      </c>
      <c r="N248">
        <v>0.87</v>
      </c>
      <c r="Q248">
        <v>139</v>
      </c>
      <c r="R248" s="578" t="s">
        <v>97</v>
      </c>
      <c r="S248" s="578">
        <v>4</v>
      </c>
    </row>
    <row r="249" spans="1:19">
      <c r="A249">
        <v>249</v>
      </c>
      <c r="B249" s="400">
        <v>42193.416666666664</v>
      </c>
      <c r="C249" s="578" t="s">
        <v>97</v>
      </c>
      <c r="D249">
        <v>0.02</v>
      </c>
      <c r="F249">
        <v>1.49386</v>
      </c>
      <c r="I249" s="400">
        <v>42193.540972222225</v>
      </c>
      <c r="J249">
        <v>1.4842</v>
      </c>
      <c r="N249">
        <v>14.06</v>
      </c>
      <c r="Q249">
        <v>139</v>
      </c>
      <c r="R249" s="578" t="s">
        <v>97</v>
      </c>
      <c r="S249" s="578">
        <v>4</v>
      </c>
    </row>
    <row r="250" spans="1:19">
      <c r="A250">
        <v>247</v>
      </c>
      <c r="B250" s="400">
        <v>42193.261805555558</v>
      </c>
      <c r="C250" s="578" t="s">
        <v>96</v>
      </c>
      <c r="D250">
        <v>0.01</v>
      </c>
      <c r="F250">
        <v>1.48302</v>
      </c>
      <c r="I250" s="400">
        <v>42193.275000000001</v>
      </c>
      <c r="J250">
        <v>1.48516</v>
      </c>
      <c r="N250">
        <v>1.48</v>
      </c>
      <c r="Q250">
        <v>140</v>
      </c>
      <c r="R250" s="578" t="s">
        <v>96</v>
      </c>
      <c r="S250" s="578">
        <v>1</v>
      </c>
    </row>
    <row r="251" spans="1:19">
      <c r="A251">
        <v>250</v>
      </c>
      <c r="B251" s="400">
        <v>42193.645833333336</v>
      </c>
      <c r="C251" s="578" t="s">
        <v>97</v>
      </c>
      <c r="D251">
        <v>0.01</v>
      </c>
      <c r="F251">
        <v>1.48756</v>
      </c>
      <c r="I251" s="400">
        <v>42193.668055555558</v>
      </c>
      <c r="J251">
        <v>1.48542</v>
      </c>
      <c r="N251">
        <v>1.48</v>
      </c>
      <c r="Q251">
        <v>141</v>
      </c>
      <c r="R251" s="578" t="s">
        <v>97</v>
      </c>
      <c r="S251" s="578">
        <v>1</v>
      </c>
    </row>
    <row r="252" spans="1:19">
      <c r="A252">
        <v>251</v>
      </c>
      <c r="B252" s="400">
        <v>42194.136805555558</v>
      </c>
      <c r="C252" s="578" t="s">
        <v>97</v>
      </c>
      <c r="D252">
        <v>0.01</v>
      </c>
      <c r="F252">
        <v>1.49122</v>
      </c>
      <c r="I252" s="400">
        <v>42194.145833333336</v>
      </c>
      <c r="J252">
        <v>1.48908</v>
      </c>
      <c r="N252">
        <v>1.48</v>
      </c>
      <c r="Q252">
        <v>142</v>
      </c>
      <c r="R252" s="578" t="s">
        <v>97</v>
      </c>
      <c r="S252" s="578">
        <v>1</v>
      </c>
    </row>
    <row r="253" spans="1:19">
      <c r="A253">
        <v>252</v>
      </c>
      <c r="B253" s="400">
        <v>42194.385416666664</v>
      </c>
      <c r="C253" s="578" t="s">
        <v>97</v>
      </c>
      <c r="D253">
        <v>0.01</v>
      </c>
      <c r="F253">
        <v>1.4801899999999999</v>
      </c>
      <c r="I253" s="400">
        <v>42194.590277777781</v>
      </c>
      <c r="J253">
        <v>1.4818100000000001</v>
      </c>
      <c r="N253">
        <v>-1.29</v>
      </c>
      <c r="Q253">
        <v>143</v>
      </c>
      <c r="R253" s="578" t="s">
        <v>97</v>
      </c>
      <c r="S253" s="578">
        <v>2</v>
      </c>
    </row>
    <row r="254" spans="1:19">
      <c r="A254">
        <v>253</v>
      </c>
      <c r="B254" s="400">
        <v>42194.520833333336</v>
      </c>
      <c r="C254" s="578" t="s">
        <v>97</v>
      </c>
      <c r="D254">
        <v>0.01</v>
      </c>
      <c r="F254">
        <v>1.4877</v>
      </c>
      <c r="I254" s="400">
        <v>42194.590277777781</v>
      </c>
      <c r="J254">
        <v>1.4818100000000001</v>
      </c>
      <c r="N254">
        <v>4.25</v>
      </c>
      <c r="Q254">
        <v>143</v>
      </c>
      <c r="R254" s="578" t="s">
        <v>97</v>
      </c>
      <c r="S254" s="578">
        <v>2</v>
      </c>
    </row>
    <row r="255" spans="1:19">
      <c r="A255">
        <v>254</v>
      </c>
      <c r="B255" s="400">
        <v>42194.656944444447</v>
      </c>
      <c r="C255" s="578" t="s">
        <v>96</v>
      </c>
      <c r="D255">
        <v>0.01</v>
      </c>
      <c r="F255">
        <v>1.4842</v>
      </c>
      <c r="I255" s="400">
        <v>42194.67291666667</v>
      </c>
      <c r="J255">
        <v>1.48634</v>
      </c>
      <c r="N255">
        <v>1.48</v>
      </c>
      <c r="Q255">
        <v>144</v>
      </c>
      <c r="R255" s="578" t="s">
        <v>96</v>
      </c>
      <c r="S255" s="578">
        <v>1</v>
      </c>
    </row>
    <row r="256" spans="1:19">
      <c r="A256">
        <v>255</v>
      </c>
      <c r="B256" s="400">
        <v>42195.604166666664</v>
      </c>
      <c r="C256" s="578" t="s">
        <v>97</v>
      </c>
      <c r="D256">
        <v>0.01</v>
      </c>
      <c r="F256">
        <v>1.49821</v>
      </c>
      <c r="I256" s="400">
        <v>42195.854861111111</v>
      </c>
      <c r="J256">
        <v>1.4995400000000001</v>
      </c>
      <c r="N256">
        <v>-1.0900000000000001</v>
      </c>
      <c r="Q256">
        <v>145</v>
      </c>
      <c r="R256" s="578" t="s">
        <v>97</v>
      </c>
      <c r="S256" s="578">
        <v>2</v>
      </c>
    </row>
    <row r="257" spans="1:19">
      <c r="A257">
        <v>256</v>
      </c>
      <c r="B257" s="400">
        <v>42195.660416666666</v>
      </c>
      <c r="C257" s="578" t="s">
        <v>97</v>
      </c>
      <c r="D257">
        <v>0.01</v>
      </c>
      <c r="F257">
        <v>1.50515</v>
      </c>
      <c r="I257" s="400">
        <v>42195.854861111111</v>
      </c>
      <c r="J257">
        <v>1.4995400000000001</v>
      </c>
      <c r="N257">
        <v>4.04</v>
      </c>
      <c r="Q257">
        <v>145</v>
      </c>
      <c r="R257" s="578" t="s">
        <v>97</v>
      </c>
      <c r="S257" s="578">
        <v>2</v>
      </c>
    </row>
    <row r="258" spans="1:19">
      <c r="A258">
        <v>257</v>
      </c>
      <c r="B258" s="400">
        <v>42195.709027777775</v>
      </c>
      <c r="C258" s="578" t="s">
        <v>96</v>
      </c>
      <c r="D258">
        <v>0.01</v>
      </c>
      <c r="F258">
        <v>1.5061899999999999</v>
      </c>
      <c r="I258" s="400">
        <v>42200.446527777778</v>
      </c>
      <c r="J258">
        <v>1.4799100000000001</v>
      </c>
      <c r="N258">
        <v>-19.5</v>
      </c>
      <c r="Q258">
        <v>146</v>
      </c>
      <c r="R258" s="578" t="s">
        <v>96</v>
      </c>
      <c r="S258" s="578">
        <v>7</v>
      </c>
    </row>
    <row r="259" spans="1:19">
      <c r="A259">
        <v>258</v>
      </c>
      <c r="B259" s="400">
        <v>42195.74722222222</v>
      </c>
      <c r="C259" s="578" t="s">
        <v>96</v>
      </c>
      <c r="D259">
        <v>0.01</v>
      </c>
      <c r="F259">
        <v>1.5020899999999999</v>
      </c>
      <c r="I259" s="400">
        <v>42200.446527777778</v>
      </c>
      <c r="J259">
        <v>1.4799100000000001</v>
      </c>
      <c r="N259">
        <v>-16.47</v>
      </c>
      <c r="Q259">
        <v>146</v>
      </c>
      <c r="R259" s="578" t="s">
        <v>96</v>
      </c>
      <c r="S259" s="578">
        <v>7</v>
      </c>
    </row>
    <row r="260" spans="1:19">
      <c r="A260">
        <v>259</v>
      </c>
      <c r="B260" s="400">
        <v>42195.87222222222</v>
      </c>
      <c r="C260" s="578" t="s">
        <v>96</v>
      </c>
      <c r="D260">
        <v>0.01</v>
      </c>
      <c r="F260">
        <v>1.4970000000000001</v>
      </c>
      <c r="I260" s="400">
        <v>42200.446527777778</v>
      </c>
      <c r="J260">
        <v>1.4799100000000001</v>
      </c>
      <c r="N260">
        <v>-12.72</v>
      </c>
      <c r="Q260">
        <v>146</v>
      </c>
      <c r="R260" s="578" t="s">
        <v>96</v>
      </c>
      <c r="S260" s="578">
        <v>7</v>
      </c>
    </row>
    <row r="261" spans="1:19">
      <c r="A261">
        <v>261</v>
      </c>
      <c r="B261" s="400">
        <v>42198.518750000003</v>
      </c>
      <c r="C261" s="578" t="s">
        <v>96</v>
      </c>
      <c r="D261">
        <v>0.02</v>
      </c>
      <c r="F261">
        <v>1.4898800000000001</v>
      </c>
      <c r="I261" s="400">
        <v>42200.446527777778</v>
      </c>
      <c r="J261">
        <v>1.4799100000000001</v>
      </c>
      <c r="N261">
        <v>-14.92</v>
      </c>
      <c r="Q261">
        <v>146</v>
      </c>
      <c r="R261" s="578" t="s">
        <v>96</v>
      </c>
      <c r="S261" s="578">
        <v>7</v>
      </c>
    </row>
    <row r="262" spans="1:19">
      <c r="A262">
        <v>262</v>
      </c>
      <c r="B262" s="400">
        <v>42198.888888888891</v>
      </c>
      <c r="C262" s="578" t="s">
        <v>96</v>
      </c>
      <c r="D262">
        <v>0.04</v>
      </c>
      <c r="F262">
        <v>1.4851000000000001</v>
      </c>
      <c r="I262" s="400">
        <v>42200.446527777778</v>
      </c>
      <c r="J262">
        <v>1.4799100000000001</v>
      </c>
      <c r="N262">
        <v>-15.73</v>
      </c>
      <c r="Q262">
        <v>146</v>
      </c>
      <c r="R262" s="578" t="s">
        <v>96</v>
      </c>
      <c r="S262" s="578">
        <v>7</v>
      </c>
    </row>
    <row r="263" spans="1:19">
      <c r="A263">
        <v>263</v>
      </c>
      <c r="B263" s="400">
        <v>42199.347222222219</v>
      </c>
      <c r="C263" s="578" t="s">
        <v>96</v>
      </c>
      <c r="D263">
        <v>0.08</v>
      </c>
      <c r="F263">
        <v>1.47854</v>
      </c>
      <c r="I263" s="400">
        <v>42200.446527777778</v>
      </c>
      <c r="J263">
        <v>1.4799100000000001</v>
      </c>
      <c r="N263">
        <v>7.29</v>
      </c>
      <c r="Q263">
        <v>146</v>
      </c>
      <c r="R263" s="578" t="s">
        <v>96</v>
      </c>
      <c r="S263" s="578">
        <v>7</v>
      </c>
    </row>
    <row r="264" spans="1:19">
      <c r="A264">
        <v>265</v>
      </c>
      <c r="B264" s="400">
        <v>42200.19027777778</v>
      </c>
      <c r="C264" s="578" t="s">
        <v>96</v>
      </c>
      <c r="D264">
        <v>0.28000000000000003</v>
      </c>
      <c r="F264">
        <v>1.47034</v>
      </c>
      <c r="I264" s="400">
        <v>42200.446527777778</v>
      </c>
      <c r="J264">
        <v>1.4799100000000001</v>
      </c>
      <c r="N264">
        <v>194.99</v>
      </c>
      <c r="Q264">
        <v>146</v>
      </c>
      <c r="R264" s="578" t="s">
        <v>96</v>
      </c>
      <c r="S264" s="578">
        <v>7</v>
      </c>
    </row>
    <row r="265" spans="1:19">
      <c r="A265">
        <v>260</v>
      </c>
      <c r="B265" s="400">
        <v>42198.355555555558</v>
      </c>
      <c r="C265" s="578" t="s">
        <v>97</v>
      </c>
      <c r="D265">
        <v>0.01</v>
      </c>
      <c r="F265">
        <v>1.4938899999999999</v>
      </c>
      <c r="I265" s="400">
        <v>42198.421527777777</v>
      </c>
      <c r="J265">
        <v>1.4917499999999999</v>
      </c>
      <c r="N265">
        <v>1.48</v>
      </c>
      <c r="Q265">
        <v>147</v>
      </c>
      <c r="R265" s="578" t="s">
        <v>97</v>
      </c>
      <c r="S265" s="578">
        <v>1</v>
      </c>
    </row>
    <row r="266" spans="1:19">
      <c r="A266">
        <v>264</v>
      </c>
      <c r="B266" s="400">
        <v>42199.583333333336</v>
      </c>
      <c r="C266" s="578" t="s">
        <v>97</v>
      </c>
      <c r="D266">
        <v>0.01</v>
      </c>
      <c r="F266">
        <v>1.4830399999999999</v>
      </c>
      <c r="I266" s="400">
        <v>42199.606249999997</v>
      </c>
      <c r="J266">
        <v>1.4809000000000001</v>
      </c>
      <c r="N266">
        <v>1.47</v>
      </c>
      <c r="Q266">
        <v>148</v>
      </c>
      <c r="R266" s="578" t="s">
        <v>97</v>
      </c>
      <c r="S266" s="578">
        <v>1</v>
      </c>
    </row>
    <row r="267" spans="1:19">
      <c r="A267">
        <v>266</v>
      </c>
      <c r="B267" s="400">
        <v>42202.448611111111</v>
      </c>
      <c r="C267" s="578" t="s">
        <v>96</v>
      </c>
      <c r="D267">
        <v>0.01</v>
      </c>
      <c r="F267">
        <v>1.47227</v>
      </c>
      <c r="I267" s="400">
        <v>42205.206944444442</v>
      </c>
      <c r="J267">
        <v>1.47275</v>
      </c>
      <c r="N267">
        <v>0.26</v>
      </c>
      <c r="Q267">
        <v>149</v>
      </c>
      <c r="R267" s="578" t="s">
        <v>96</v>
      </c>
      <c r="S267" s="578">
        <v>2</v>
      </c>
    </row>
    <row r="268" spans="1:19">
      <c r="A268">
        <v>267</v>
      </c>
      <c r="B268" s="400">
        <v>42202.925694444442</v>
      </c>
      <c r="C268" s="578" t="s">
        <v>96</v>
      </c>
      <c r="D268">
        <v>0.01</v>
      </c>
      <c r="F268">
        <v>1.46895</v>
      </c>
      <c r="I268" s="400">
        <v>42205.206944444442</v>
      </c>
      <c r="J268">
        <v>1.47275</v>
      </c>
      <c r="N268">
        <v>2.71</v>
      </c>
      <c r="Q268">
        <v>149</v>
      </c>
      <c r="R268" s="578" t="s">
        <v>96</v>
      </c>
      <c r="S268" s="578">
        <v>2</v>
      </c>
    </row>
    <row r="269" spans="1:19">
      <c r="A269">
        <v>268</v>
      </c>
      <c r="B269" s="400">
        <v>42206.584722222222</v>
      </c>
      <c r="C269" s="578" t="s">
        <v>96</v>
      </c>
      <c r="D269">
        <v>0.01</v>
      </c>
      <c r="F269">
        <v>1.47468</v>
      </c>
      <c r="I269" s="400">
        <v>42206.90347222222</v>
      </c>
      <c r="J269">
        <v>1.4742999999999999</v>
      </c>
      <c r="N269">
        <v>-0.38</v>
      </c>
      <c r="Q269">
        <v>150</v>
      </c>
      <c r="R269" s="578" t="s">
        <v>96</v>
      </c>
      <c r="S269" s="578">
        <v>2</v>
      </c>
    </row>
    <row r="270" spans="1:19">
      <c r="A270">
        <v>269</v>
      </c>
      <c r="B270" s="400">
        <v>42206.679861111108</v>
      </c>
      <c r="C270" s="578" t="s">
        <v>96</v>
      </c>
      <c r="D270">
        <v>0.01</v>
      </c>
      <c r="F270">
        <v>1.4696499999999999</v>
      </c>
      <c r="I270" s="400">
        <v>42206.90347222222</v>
      </c>
      <c r="J270">
        <v>1.4742999999999999</v>
      </c>
      <c r="N270">
        <v>3.33</v>
      </c>
      <c r="Q270">
        <v>150</v>
      </c>
      <c r="R270" s="578" t="s">
        <v>96</v>
      </c>
      <c r="S270" s="578">
        <v>2</v>
      </c>
    </row>
    <row r="271" spans="1:19">
      <c r="A271">
        <v>270</v>
      </c>
      <c r="B271" s="400">
        <v>42207.229861111111</v>
      </c>
      <c r="C271" s="578" t="s">
        <v>97</v>
      </c>
      <c r="D271">
        <v>0.01</v>
      </c>
      <c r="F271">
        <v>1.4771300000000001</v>
      </c>
      <c r="I271" s="400">
        <v>42207.238888888889</v>
      </c>
      <c r="J271">
        <v>1.47499</v>
      </c>
      <c r="N271">
        <v>1.48</v>
      </c>
      <c r="Q271">
        <v>151</v>
      </c>
      <c r="R271" s="578" t="s">
        <v>97</v>
      </c>
      <c r="S271" s="578">
        <v>1</v>
      </c>
    </row>
    <row r="272" spans="1:19">
      <c r="A272">
        <v>271</v>
      </c>
      <c r="B272" s="400">
        <v>42207.250694444447</v>
      </c>
      <c r="C272" s="578" t="s">
        <v>97</v>
      </c>
      <c r="D272">
        <v>0.01</v>
      </c>
      <c r="F272">
        <v>1.4741599999999999</v>
      </c>
      <c r="I272" s="400">
        <v>42207.39166666667</v>
      </c>
      <c r="J272">
        <v>1.4736899999999999</v>
      </c>
      <c r="N272">
        <v>0.25</v>
      </c>
      <c r="Q272">
        <v>152</v>
      </c>
      <c r="R272" s="578" t="s">
        <v>97</v>
      </c>
      <c r="S272" s="578">
        <v>2</v>
      </c>
    </row>
    <row r="273" spans="1:19">
      <c r="A273">
        <v>272</v>
      </c>
      <c r="B273" s="400">
        <v>42207.379166666666</v>
      </c>
      <c r="C273" s="578" t="s">
        <v>97</v>
      </c>
      <c r="D273">
        <v>0.01</v>
      </c>
      <c r="F273">
        <v>1.47749</v>
      </c>
      <c r="I273" s="400">
        <v>42207.39166666667</v>
      </c>
      <c r="J273">
        <v>1.4736899999999999</v>
      </c>
      <c r="N273">
        <v>2.71</v>
      </c>
      <c r="Q273">
        <v>152</v>
      </c>
      <c r="R273" s="578" t="s">
        <v>97</v>
      </c>
      <c r="S273" s="578">
        <v>2</v>
      </c>
    </row>
    <row r="274" spans="1:19">
      <c r="A274">
        <v>273</v>
      </c>
      <c r="B274" s="400">
        <v>42207.520833333336</v>
      </c>
      <c r="C274" s="578" t="s">
        <v>96</v>
      </c>
      <c r="D274">
        <v>0.01</v>
      </c>
      <c r="F274">
        <v>1.47468</v>
      </c>
      <c r="I274" s="400">
        <v>42207.573611111111</v>
      </c>
      <c r="J274">
        <v>1.47682</v>
      </c>
      <c r="N274">
        <v>1.48</v>
      </c>
      <c r="Q274">
        <v>153</v>
      </c>
      <c r="R274" s="578" t="s">
        <v>96</v>
      </c>
      <c r="S274" s="578">
        <v>1</v>
      </c>
    </row>
    <row r="275" spans="1:19">
      <c r="A275">
        <v>274</v>
      </c>
      <c r="B275" s="400">
        <v>42208.427083333336</v>
      </c>
      <c r="C275" s="578" t="s">
        <v>97</v>
      </c>
      <c r="D275">
        <v>0.01</v>
      </c>
      <c r="F275">
        <v>1.48366</v>
      </c>
      <c r="I275" s="400">
        <v>42213.504166666666</v>
      </c>
      <c r="J275">
        <v>1.51034</v>
      </c>
      <c r="N275">
        <v>-19.8</v>
      </c>
      <c r="Q275">
        <v>154</v>
      </c>
      <c r="R275" s="578" t="s">
        <v>97</v>
      </c>
      <c r="S275" s="578">
        <v>7</v>
      </c>
    </row>
    <row r="276" spans="1:19">
      <c r="A276">
        <v>275</v>
      </c>
      <c r="B276" s="400">
        <v>42208.635416666664</v>
      </c>
      <c r="C276" s="578" t="s">
        <v>97</v>
      </c>
      <c r="D276">
        <v>0.01</v>
      </c>
      <c r="F276">
        <v>1.4877199999999999</v>
      </c>
      <c r="I276" s="400">
        <v>42213.504166666666</v>
      </c>
      <c r="J276">
        <v>1.51034</v>
      </c>
      <c r="N276">
        <v>-16.8</v>
      </c>
      <c r="Q276">
        <v>154</v>
      </c>
      <c r="R276" s="578" t="s">
        <v>97</v>
      </c>
      <c r="S276" s="578">
        <v>7</v>
      </c>
    </row>
    <row r="277" spans="1:19">
      <c r="A277">
        <v>276</v>
      </c>
      <c r="B277" s="400">
        <v>42208.78125</v>
      </c>
      <c r="C277" s="578" t="s">
        <v>97</v>
      </c>
      <c r="D277">
        <v>0.01</v>
      </c>
      <c r="F277">
        <v>1.4914000000000001</v>
      </c>
      <c r="I277" s="400">
        <v>42213.504166666666</v>
      </c>
      <c r="J277">
        <v>1.51034</v>
      </c>
      <c r="N277">
        <v>-14.08</v>
      </c>
      <c r="Q277">
        <v>154</v>
      </c>
      <c r="R277" s="578" t="s">
        <v>97</v>
      </c>
      <c r="S277" s="578">
        <v>7</v>
      </c>
    </row>
    <row r="278" spans="1:19">
      <c r="A278">
        <v>277</v>
      </c>
      <c r="B278" s="400">
        <v>42209.099305555559</v>
      </c>
      <c r="C278" s="578" t="s">
        <v>97</v>
      </c>
      <c r="D278">
        <v>0.02</v>
      </c>
      <c r="F278">
        <v>1.49533</v>
      </c>
      <c r="I278" s="400">
        <v>42213.504166666666</v>
      </c>
      <c r="J278">
        <v>1.51034</v>
      </c>
      <c r="N278">
        <v>-22.37</v>
      </c>
      <c r="Q278">
        <v>154</v>
      </c>
      <c r="R278" s="578" t="s">
        <v>97</v>
      </c>
      <c r="S278" s="578">
        <v>7</v>
      </c>
    </row>
    <row r="279" spans="1:19">
      <c r="A279">
        <v>278</v>
      </c>
      <c r="B279" s="400">
        <v>42209.167361111111</v>
      </c>
      <c r="C279" s="578" t="s">
        <v>97</v>
      </c>
      <c r="D279">
        <v>0.04</v>
      </c>
      <c r="F279">
        <v>1.50257</v>
      </c>
      <c r="I279" s="400">
        <v>42213.504166666666</v>
      </c>
      <c r="J279">
        <v>1.51034</v>
      </c>
      <c r="N279">
        <v>-23.34</v>
      </c>
      <c r="Q279">
        <v>154</v>
      </c>
      <c r="R279" s="578" t="s">
        <v>97</v>
      </c>
      <c r="S279" s="578">
        <v>7</v>
      </c>
    </row>
    <row r="280" spans="1:19">
      <c r="A280">
        <v>279</v>
      </c>
      <c r="B280" s="400">
        <v>42209.678472222222</v>
      </c>
      <c r="C280" s="578" t="s">
        <v>97</v>
      </c>
      <c r="D280">
        <v>0.08</v>
      </c>
      <c r="F280">
        <v>1.5085599999999999</v>
      </c>
      <c r="I280" s="400">
        <v>42213.504166666666</v>
      </c>
      <c r="J280">
        <v>1.51034</v>
      </c>
      <c r="N280">
        <v>-11.31</v>
      </c>
      <c r="Q280">
        <v>154</v>
      </c>
      <c r="R280" s="578" t="s">
        <v>97</v>
      </c>
      <c r="S280" s="578">
        <v>7</v>
      </c>
    </row>
    <row r="281" spans="1:19">
      <c r="A281">
        <v>280</v>
      </c>
      <c r="B281" s="400">
        <v>42212.396527777775</v>
      </c>
      <c r="C281" s="578" t="s">
        <v>97</v>
      </c>
      <c r="D281">
        <v>0.28000000000000003</v>
      </c>
      <c r="F281">
        <v>1.52163</v>
      </c>
      <c r="I281" s="400">
        <v>42213.504166666666</v>
      </c>
      <c r="J281">
        <v>1.51034</v>
      </c>
      <c r="N281">
        <v>230.57</v>
      </c>
      <c r="Q281">
        <v>154</v>
      </c>
      <c r="R281" s="578" t="s">
        <v>97</v>
      </c>
      <c r="S281" s="578">
        <v>7</v>
      </c>
    </row>
    <row r="282" spans="1:19">
      <c r="A282">
        <v>281</v>
      </c>
      <c r="B282" s="400">
        <v>42215.491666666669</v>
      </c>
      <c r="C282" s="578" t="s">
        <v>96</v>
      </c>
      <c r="D282">
        <v>0.01</v>
      </c>
      <c r="F282">
        <v>1.50589</v>
      </c>
      <c r="I282" s="400">
        <v>42215.552777777775</v>
      </c>
      <c r="J282">
        <v>1.50803</v>
      </c>
      <c r="N282">
        <v>1.48</v>
      </c>
      <c r="Q282">
        <v>155</v>
      </c>
      <c r="R282" s="578" t="s">
        <v>96</v>
      </c>
      <c r="S282" s="578">
        <v>1</v>
      </c>
    </row>
    <row r="283" spans="1:19">
      <c r="A283">
        <v>282</v>
      </c>
      <c r="B283" s="400">
        <v>42216.355555555558</v>
      </c>
      <c r="C283" s="578" t="s">
        <v>96</v>
      </c>
      <c r="D283">
        <v>0.01</v>
      </c>
      <c r="F283">
        <v>1.50163</v>
      </c>
      <c r="I283" s="400">
        <v>42216.362500000003</v>
      </c>
      <c r="J283">
        <v>1.5037700000000001</v>
      </c>
      <c r="N283">
        <v>1.48</v>
      </c>
      <c r="Q283">
        <v>156</v>
      </c>
      <c r="R283" s="578" t="s">
        <v>96</v>
      </c>
      <c r="S283" s="578">
        <v>1</v>
      </c>
    </row>
    <row r="284" spans="1:19">
      <c r="A284">
        <v>283</v>
      </c>
      <c r="B284" s="400">
        <v>42216.501388888886</v>
      </c>
      <c r="C284" s="578" t="s">
        <v>96</v>
      </c>
      <c r="D284">
        <v>0.01</v>
      </c>
      <c r="F284">
        <v>1.5146900000000001</v>
      </c>
      <c r="I284" s="400">
        <v>42216.604166666664</v>
      </c>
      <c r="J284">
        <v>1.5168299999999999</v>
      </c>
      <c r="N284">
        <v>1.48</v>
      </c>
      <c r="Q284">
        <v>157</v>
      </c>
      <c r="R284" s="578" t="s">
        <v>96</v>
      </c>
      <c r="S284" s="578">
        <v>1</v>
      </c>
    </row>
    <row r="285" spans="1:19">
      <c r="A285">
        <v>284</v>
      </c>
      <c r="B285" s="400">
        <v>42220.322916666664</v>
      </c>
      <c r="C285" s="578" t="s">
        <v>97</v>
      </c>
      <c r="D285">
        <v>0.01</v>
      </c>
      <c r="F285">
        <v>1.48767</v>
      </c>
      <c r="I285" s="400">
        <v>42220.336805555555</v>
      </c>
      <c r="J285">
        <v>1.48553</v>
      </c>
      <c r="N285">
        <v>1.48</v>
      </c>
      <c r="Q285">
        <v>158</v>
      </c>
      <c r="R285" s="578" t="s">
        <v>97</v>
      </c>
      <c r="S285" s="578">
        <v>1</v>
      </c>
    </row>
    <row r="286" spans="1:19">
      <c r="A286">
        <v>285</v>
      </c>
      <c r="B286" s="400">
        <v>42221.45</v>
      </c>
      <c r="C286" s="578" t="s">
        <v>97</v>
      </c>
      <c r="D286">
        <v>0.01</v>
      </c>
      <c r="F286">
        <v>1.4743200000000001</v>
      </c>
      <c r="I286" s="400">
        <v>42223.604166666664</v>
      </c>
      <c r="J286">
        <v>1.47899</v>
      </c>
      <c r="N286">
        <v>-3.55</v>
      </c>
      <c r="Q286">
        <v>159</v>
      </c>
      <c r="R286" s="578" t="s">
        <v>97</v>
      </c>
      <c r="S286" s="578">
        <v>4</v>
      </c>
    </row>
    <row r="287" spans="1:19">
      <c r="A287">
        <v>286</v>
      </c>
      <c r="B287" s="400">
        <v>42221.62222222222</v>
      </c>
      <c r="C287" s="578" t="s">
        <v>97</v>
      </c>
      <c r="D287">
        <v>0.01</v>
      </c>
      <c r="F287">
        <v>1.47763</v>
      </c>
      <c r="I287" s="400">
        <v>42223.604166666664</v>
      </c>
      <c r="J287">
        <v>1.47899</v>
      </c>
      <c r="N287">
        <v>-1.1000000000000001</v>
      </c>
      <c r="Q287">
        <v>159</v>
      </c>
      <c r="R287" s="578" t="s">
        <v>97</v>
      </c>
      <c r="S287" s="578">
        <v>4</v>
      </c>
    </row>
    <row r="288" spans="1:19">
      <c r="A288">
        <v>287</v>
      </c>
      <c r="B288" s="400">
        <v>42221.802777777775</v>
      </c>
      <c r="C288" s="578" t="s">
        <v>97</v>
      </c>
      <c r="D288">
        <v>0.01</v>
      </c>
      <c r="F288">
        <v>1.4813799999999999</v>
      </c>
      <c r="I288" s="400">
        <v>42223.604166666664</v>
      </c>
      <c r="J288">
        <v>1.47899</v>
      </c>
      <c r="N288">
        <v>1.66</v>
      </c>
      <c r="Q288">
        <v>159</v>
      </c>
      <c r="R288" s="578" t="s">
        <v>97</v>
      </c>
      <c r="S288" s="578">
        <v>4</v>
      </c>
    </row>
    <row r="289" spans="1:19">
      <c r="A289">
        <v>288</v>
      </c>
      <c r="B289" s="400">
        <v>42222.17291666667</v>
      </c>
      <c r="C289" s="578" t="s">
        <v>97</v>
      </c>
      <c r="D289">
        <v>0.02</v>
      </c>
      <c r="F289">
        <v>1.48664</v>
      </c>
      <c r="I289" s="400">
        <v>42223.604166666664</v>
      </c>
      <c r="J289">
        <v>1.47899</v>
      </c>
      <c r="N289">
        <v>11.09</v>
      </c>
      <c r="Q289">
        <v>159</v>
      </c>
      <c r="R289" s="578" t="s">
        <v>97</v>
      </c>
      <c r="S289" s="578">
        <v>4</v>
      </c>
    </row>
    <row r="290" spans="1:19">
      <c r="A290">
        <v>289</v>
      </c>
      <c r="B290" s="400">
        <v>42223.626388888886</v>
      </c>
      <c r="C290" s="578" t="s">
        <v>96</v>
      </c>
      <c r="D290">
        <v>0.01</v>
      </c>
      <c r="F290">
        <v>1.47881</v>
      </c>
      <c r="I290" s="400">
        <v>42223.63958333333</v>
      </c>
      <c r="J290">
        <v>1.48095</v>
      </c>
      <c r="N290">
        <v>1.48</v>
      </c>
      <c r="Q290">
        <v>160</v>
      </c>
      <c r="R290" s="578" t="s">
        <v>96</v>
      </c>
      <c r="S290" s="578">
        <v>1</v>
      </c>
    </row>
    <row r="291" spans="1:19">
      <c r="A291">
        <v>290</v>
      </c>
      <c r="B291" s="400">
        <v>42227.156944444447</v>
      </c>
      <c r="C291" s="578" t="s">
        <v>96</v>
      </c>
      <c r="D291">
        <v>0.01</v>
      </c>
      <c r="F291">
        <v>1.49352</v>
      </c>
      <c r="I291" s="400">
        <v>42227.157638888886</v>
      </c>
      <c r="J291">
        <v>1.49566</v>
      </c>
      <c r="N291">
        <v>1.48</v>
      </c>
      <c r="Q291">
        <v>161</v>
      </c>
      <c r="R291" s="578" t="s">
        <v>96</v>
      </c>
      <c r="S291" s="578">
        <v>1</v>
      </c>
    </row>
    <row r="292" spans="1:19">
      <c r="A292">
        <v>291</v>
      </c>
      <c r="B292" s="400">
        <v>42227.459722222222</v>
      </c>
      <c r="C292" s="578" t="s">
        <v>97</v>
      </c>
      <c r="D292">
        <v>0.01</v>
      </c>
      <c r="F292">
        <v>1.5031399999999999</v>
      </c>
      <c r="I292" s="400">
        <v>42228.523611111108</v>
      </c>
      <c r="J292">
        <v>1.5190900000000001</v>
      </c>
      <c r="N292">
        <v>-11.87</v>
      </c>
      <c r="Q292">
        <v>162</v>
      </c>
      <c r="R292" s="578" t="s">
        <v>97</v>
      </c>
      <c r="S292" s="578">
        <v>6</v>
      </c>
    </row>
    <row r="293" spans="1:19">
      <c r="A293">
        <v>292</v>
      </c>
      <c r="B293" s="400">
        <v>42227.525000000001</v>
      </c>
      <c r="C293" s="578" t="s">
        <v>97</v>
      </c>
      <c r="D293">
        <v>0.01</v>
      </c>
      <c r="F293">
        <v>1.50644</v>
      </c>
      <c r="I293" s="400">
        <v>42228.523611111108</v>
      </c>
      <c r="J293">
        <v>1.5190900000000001</v>
      </c>
      <c r="N293">
        <v>-9.44</v>
      </c>
      <c r="Q293">
        <v>162</v>
      </c>
      <c r="R293" s="578" t="s">
        <v>97</v>
      </c>
      <c r="S293" s="578">
        <v>6</v>
      </c>
    </row>
    <row r="294" spans="1:19">
      <c r="A294">
        <v>293</v>
      </c>
      <c r="B294" s="400">
        <v>42227.609027777777</v>
      </c>
      <c r="C294" s="578" t="s">
        <v>97</v>
      </c>
      <c r="D294">
        <v>0.01</v>
      </c>
      <c r="F294">
        <v>1.5103800000000001</v>
      </c>
      <c r="I294" s="400">
        <v>42228.523611111108</v>
      </c>
      <c r="J294">
        <v>1.5190900000000001</v>
      </c>
      <c r="N294">
        <v>-6.53</v>
      </c>
      <c r="Q294">
        <v>162</v>
      </c>
      <c r="R294" s="578" t="s">
        <v>97</v>
      </c>
      <c r="S294" s="578">
        <v>6</v>
      </c>
    </row>
    <row r="295" spans="1:19">
      <c r="A295">
        <v>294</v>
      </c>
      <c r="B295" s="400">
        <v>42227.662499999999</v>
      </c>
      <c r="C295" s="578" t="s">
        <v>97</v>
      </c>
      <c r="D295">
        <v>0.02</v>
      </c>
      <c r="F295">
        <v>1.5142899999999999</v>
      </c>
      <c r="I295" s="400">
        <v>42228.523611111108</v>
      </c>
      <c r="J295">
        <v>1.5190900000000001</v>
      </c>
      <c r="N295">
        <v>-7.29</v>
      </c>
      <c r="Q295">
        <v>162</v>
      </c>
      <c r="R295" s="578" t="s">
        <v>97</v>
      </c>
      <c r="S295" s="578">
        <v>6</v>
      </c>
    </row>
    <row r="296" spans="1:19">
      <c r="A296">
        <v>298</v>
      </c>
      <c r="B296" s="400">
        <v>42228.216666666667</v>
      </c>
      <c r="C296" s="578" t="s">
        <v>97</v>
      </c>
      <c r="D296">
        <v>0.04</v>
      </c>
      <c r="F296">
        <v>1.52406</v>
      </c>
      <c r="I296" s="400">
        <v>42228.523611111108</v>
      </c>
      <c r="J296">
        <v>1.5190900000000001</v>
      </c>
      <c r="N296">
        <v>14.28</v>
      </c>
      <c r="Q296">
        <v>162</v>
      </c>
      <c r="R296" s="578" t="s">
        <v>97</v>
      </c>
      <c r="S296" s="578">
        <v>6</v>
      </c>
    </row>
    <row r="297" spans="1:19">
      <c r="A297">
        <v>300</v>
      </c>
      <c r="B297" s="400">
        <v>42228.287499999999</v>
      </c>
      <c r="C297" s="578" t="s">
        <v>97</v>
      </c>
      <c r="D297">
        <v>0.08</v>
      </c>
      <c r="F297">
        <v>1.52956</v>
      </c>
      <c r="I297" s="400">
        <v>42228.523611111108</v>
      </c>
      <c r="J297">
        <v>1.5190900000000001</v>
      </c>
      <c r="N297">
        <v>61.03</v>
      </c>
      <c r="Q297">
        <v>162</v>
      </c>
      <c r="R297" s="578" t="s">
        <v>97</v>
      </c>
      <c r="S297" s="578">
        <v>6</v>
      </c>
    </row>
    <row r="298" spans="1:19">
      <c r="A298">
        <v>295</v>
      </c>
      <c r="B298" s="400">
        <v>42227.667361111111</v>
      </c>
      <c r="C298" s="578" t="s">
        <v>96</v>
      </c>
      <c r="D298">
        <v>0.01</v>
      </c>
      <c r="F298">
        <v>1.51623</v>
      </c>
      <c r="I298" s="400">
        <v>42228.136111111111</v>
      </c>
      <c r="J298">
        <v>1.5150300000000001</v>
      </c>
      <c r="N298">
        <v>-0.98</v>
      </c>
      <c r="Q298">
        <v>163</v>
      </c>
      <c r="R298" s="578" t="s">
        <v>96</v>
      </c>
      <c r="S298" s="578">
        <v>3</v>
      </c>
    </row>
    <row r="299" spans="1:19">
      <c r="A299">
        <v>296</v>
      </c>
      <c r="B299" s="400">
        <v>42227.782638888886</v>
      </c>
      <c r="C299" s="578" t="s">
        <v>96</v>
      </c>
      <c r="D299">
        <v>0.01</v>
      </c>
      <c r="F299">
        <v>1.5128999999999999</v>
      </c>
      <c r="I299" s="400">
        <v>42228.136111111111</v>
      </c>
      <c r="J299">
        <v>1.5150300000000001</v>
      </c>
      <c r="N299">
        <v>1.48</v>
      </c>
      <c r="Q299">
        <v>163</v>
      </c>
      <c r="R299" s="578" t="s">
        <v>96</v>
      </c>
      <c r="S299" s="578">
        <v>3</v>
      </c>
    </row>
    <row r="300" spans="1:19">
      <c r="A300">
        <v>297</v>
      </c>
      <c r="B300" s="400">
        <v>42228.041666666664</v>
      </c>
      <c r="C300" s="578" t="s">
        <v>96</v>
      </c>
      <c r="D300">
        <v>0.01</v>
      </c>
      <c r="F300">
        <v>1.5092399999999999</v>
      </c>
      <c r="I300" s="400">
        <v>42228.136111111111</v>
      </c>
      <c r="J300">
        <v>1.5150300000000001</v>
      </c>
      <c r="N300">
        <v>4.18</v>
      </c>
      <c r="Q300">
        <v>163</v>
      </c>
      <c r="R300" s="578" t="s">
        <v>96</v>
      </c>
      <c r="S300" s="578">
        <v>3</v>
      </c>
    </row>
    <row r="301" spans="1:19">
      <c r="A301">
        <v>299</v>
      </c>
      <c r="B301" s="400">
        <v>42228.240277777775</v>
      </c>
      <c r="C301" s="578" t="s">
        <v>96</v>
      </c>
      <c r="D301">
        <v>0.01</v>
      </c>
      <c r="F301">
        <v>1.5277000000000001</v>
      </c>
      <c r="I301" s="400">
        <v>42228.290972222225</v>
      </c>
      <c r="J301">
        <v>1.5298400000000001</v>
      </c>
      <c r="N301">
        <v>1.48</v>
      </c>
      <c r="Q301">
        <v>164</v>
      </c>
      <c r="R301" s="578" t="s">
        <v>96</v>
      </c>
      <c r="S301" s="578">
        <v>1</v>
      </c>
    </row>
    <row r="302" spans="1:19">
      <c r="A302">
        <v>301</v>
      </c>
      <c r="B302" s="400">
        <v>42228.552777777775</v>
      </c>
      <c r="C302" s="578" t="s">
        <v>97</v>
      </c>
      <c r="D302">
        <v>0.01</v>
      </c>
      <c r="F302">
        <v>1.5169900000000001</v>
      </c>
      <c r="I302" s="400">
        <v>42228.584722222222</v>
      </c>
      <c r="J302">
        <v>1.51485</v>
      </c>
      <c r="N302">
        <v>1.48</v>
      </c>
      <c r="Q302">
        <v>165</v>
      </c>
      <c r="R302" s="578" t="s">
        <v>97</v>
      </c>
      <c r="S302" s="578">
        <v>1</v>
      </c>
    </row>
    <row r="303" spans="1:19">
      <c r="A303">
        <v>302</v>
      </c>
      <c r="B303" s="400">
        <v>42228.595138888886</v>
      </c>
      <c r="C303" s="578" t="s">
        <v>96</v>
      </c>
      <c r="D303">
        <v>0.01</v>
      </c>
      <c r="F303">
        <v>1.5134399999999999</v>
      </c>
      <c r="I303" s="400">
        <v>42228.606944444444</v>
      </c>
      <c r="J303">
        <v>1.5155799999999999</v>
      </c>
      <c r="N303">
        <v>1.48</v>
      </c>
      <c r="Q303">
        <v>166</v>
      </c>
      <c r="R303" s="578" t="s">
        <v>96</v>
      </c>
      <c r="S303" s="578">
        <v>1</v>
      </c>
    </row>
    <row r="304" spans="1:19">
      <c r="A304">
        <v>303</v>
      </c>
      <c r="B304" s="400">
        <v>42228.656944444447</v>
      </c>
      <c r="C304" s="578" t="s">
        <v>96</v>
      </c>
      <c r="D304">
        <v>0.01</v>
      </c>
      <c r="F304">
        <v>1.5201899999999999</v>
      </c>
      <c r="I304" s="400">
        <v>42229.136805555558</v>
      </c>
      <c r="J304">
        <v>1.51902</v>
      </c>
      <c r="N304">
        <v>-0.96</v>
      </c>
      <c r="Q304">
        <v>167</v>
      </c>
      <c r="R304" s="578" t="s">
        <v>96</v>
      </c>
      <c r="S304" s="578">
        <v>3</v>
      </c>
    </row>
    <row r="305" spans="1:19">
      <c r="A305">
        <v>305</v>
      </c>
      <c r="B305" s="400">
        <v>42228.761805555558</v>
      </c>
      <c r="C305" s="578" t="s">
        <v>96</v>
      </c>
      <c r="D305">
        <v>0.01</v>
      </c>
      <c r="F305">
        <v>1.5168900000000001</v>
      </c>
      <c r="I305" s="400">
        <v>42229.136805555558</v>
      </c>
      <c r="J305">
        <v>1.51902</v>
      </c>
      <c r="N305">
        <v>1.47</v>
      </c>
      <c r="Q305">
        <v>167</v>
      </c>
      <c r="R305" s="578" t="s">
        <v>96</v>
      </c>
      <c r="S305" s="578">
        <v>3</v>
      </c>
    </row>
    <row r="306" spans="1:19">
      <c r="A306">
        <v>306</v>
      </c>
      <c r="B306" s="400">
        <v>42228.897222222222</v>
      </c>
      <c r="C306" s="578" t="s">
        <v>96</v>
      </c>
      <c r="D306">
        <v>0.01</v>
      </c>
      <c r="F306">
        <v>1.51326</v>
      </c>
      <c r="I306" s="400">
        <v>42229.136805555558</v>
      </c>
      <c r="J306">
        <v>1.51902</v>
      </c>
      <c r="N306">
        <v>4.1500000000000004</v>
      </c>
      <c r="Q306">
        <v>167</v>
      </c>
      <c r="R306" s="578" t="s">
        <v>96</v>
      </c>
      <c r="S306" s="578">
        <v>3</v>
      </c>
    </row>
    <row r="307" spans="1:19">
      <c r="A307">
        <v>304</v>
      </c>
      <c r="B307" s="400">
        <v>42228.709027777775</v>
      </c>
      <c r="C307" s="578" t="s">
        <v>97</v>
      </c>
      <c r="D307">
        <v>0.01</v>
      </c>
      <c r="F307">
        <v>1.5174000000000001</v>
      </c>
      <c r="I307" s="400">
        <v>42228.788888888892</v>
      </c>
      <c r="J307">
        <v>1.5152600000000001</v>
      </c>
      <c r="N307">
        <v>1.48</v>
      </c>
      <c r="Q307">
        <v>168</v>
      </c>
      <c r="R307" s="578" t="s">
        <v>97</v>
      </c>
      <c r="S307" s="578">
        <v>1</v>
      </c>
    </row>
    <row r="308" spans="1:19">
      <c r="A308">
        <v>307</v>
      </c>
      <c r="B308" s="400">
        <v>42234.356249999997</v>
      </c>
      <c r="C308" s="578" t="s">
        <v>96</v>
      </c>
      <c r="D308">
        <v>0.01</v>
      </c>
      <c r="F308">
        <v>1.50556</v>
      </c>
      <c r="I308" s="400">
        <v>42234.388888888891</v>
      </c>
      <c r="J308">
        <v>1.5077</v>
      </c>
      <c r="N308">
        <v>1.48</v>
      </c>
      <c r="Q308">
        <v>169</v>
      </c>
      <c r="R308" s="578" t="s">
        <v>96</v>
      </c>
      <c r="S308" s="578">
        <v>1</v>
      </c>
    </row>
    <row r="309" spans="1:19">
      <c r="A309">
        <v>308</v>
      </c>
      <c r="B309" s="400">
        <v>42234.709027777775</v>
      </c>
      <c r="C309" s="578" t="s">
        <v>96</v>
      </c>
      <c r="D309">
        <v>0.01</v>
      </c>
      <c r="F309">
        <v>1.5054099999999999</v>
      </c>
      <c r="I309" s="400">
        <v>42235.206944444442</v>
      </c>
      <c r="J309">
        <v>1.50589</v>
      </c>
      <c r="N309">
        <v>0.25</v>
      </c>
      <c r="Q309">
        <v>170</v>
      </c>
      <c r="R309" s="578" t="s">
        <v>96</v>
      </c>
      <c r="S309" s="578">
        <v>2</v>
      </c>
    </row>
    <row r="310" spans="1:19">
      <c r="A310">
        <v>309</v>
      </c>
      <c r="B310" s="400">
        <v>42234.854166666664</v>
      </c>
      <c r="C310" s="578" t="s">
        <v>96</v>
      </c>
      <c r="D310">
        <v>0.01</v>
      </c>
      <c r="F310">
        <v>1.5020899999999999</v>
      </c>
      <c r="I310" s="400">
        <v>42235.206944444442</v>
      </c>
      <c r="J310">
        <v>1.50589</v>
      </c>
      <c r="N310">
        <v>2.7</v>
      </c>
      <c r="Q310">
        <v>170</v>
      </c>
      <c r="R310" s="578" t="s">
        <v>96</v>
      </c>
      <c r="S310" s="578">
        <v>2</v>
      </c>
    </row>
    <row r="311" spans="1:19">
      <c r="A311">
        <v>310</v>
      </c>
      <c r="B311" s="400">
        <v>42237.302777777775</v>
      </c>
      <c r="C311" s="578" t="s">
        <v>96</v>
      </c>
      <c r="D311">
        <v>0.01</v>
      </c>
      <c r="F311">
        <v>1.5451699999999999</v>
      </c>
      <c r="I311" s="400">
        <v>42237.709027777775</v>
      </c>
      <c r="J311">
        <v>1.54335</v>
      </c>
      <c r="N311">
        <v>-1.45</v>
      </c>
      <c r="Q311">
        <v>171</v>
      </c>
      <c r="R311" s="578" t="s">
        <v>96</v>
      </c>
      <c r="S311" s="578">
        <v>3</v>
      </c>
    </row>
    <row r="312" spans="1:19">
      <c r="A312">
        <v>311</v>
      </c>
      <c r="B312" s="400">
        <v>42237.386111111111</v>
      </c>
      <c r="C312" s="578" t="s">
        <v>96</v>
      </c>
      <c r="D312">
        <v>0.01</v>
      </c>
      <c r="F312">
        <v>1.5418499999999999</v>
      </c>
      <c r="I312" s="400">
        <v>42237.709027777775</v>
      </c>
      <c r="J312">
        <v>1.54335</v>
      </c>
      <c r="N312">
        <v>1.01</v>
      </c>
      <c r="Q312">
        <v>171</v>
      </c>
      <c r="R312" s="578" t="s">
        <v>96</v>
      </c>
      <c r="S312" s="578">
        <v>3</v>
      </c>
    </row>
    <row r="313" spans="1:19">
      <c r="A313">
        <v>312</v>
      </c>
      <c r="B313" s="400">
        <v>42237.43472222222</v>
      </c>
      <c r="C313" s="578" t="s">
        <v>96</v>
      </c>
      <c r="D313">
        <v>0.01</v>
      </c>
      <c r="F313">
        <v>1.5363100000000001</v>
      </c>
      <c r="I313" s="400">
        <v>42237.709027777775</v>
      </c>
      <c r="J313">
        <v>1.54335</v>
      </c>
      <c r="N313">
        <v>5.0999999999999996</v>
      </c>
      <c r="Q313">
        <v>171</v>
      </c>
      <c r="R313" s="578" t="s">
        <v>96</v>
      </c>
      <c r="S313" s="578">
        <v>3</v>
      </c>
    </row>
    <row r="314" spans="1:19">
      <c r="A314">
        <v>313</v>
      </c>
      <c r="B314" s="400">
        <v>42237.511111111111</v>
      </c>
      <c r="C314" s="578" t="s">
        <v>97</v>
      </c>
      <c r="D314">
        <v>0.01</v>
      </c>
      <c r="F314">
        <v>1.5383800000000001</v>
      </c>
      <c r="I314" s="400">
        <v>42237.540972222225</v>
      </c>
      <c r="J314">
        <v>1.53624</v>
      </c>
      <c r="N314">
        <v>1.48</v>
      </c>
      <c r="Q314">
        <v>172</v>
      </c>
      <c r="R314" s="578" t="s">
        <v>97</v>
      </c>
      <c r="S314" s="578">
        <v>1</v>
      </c>
    </row>
    <row r="315" spans="1:19">
      <c r="A315">
        <v>314</v>
      </c>
      <c r="B315" s="400">
        <v>42237.917361111111</v>
      </c>
      <c r="C315" s="578" t="s">
        <v>96</v>
      </c>
      <c r="D315">
        <v>0.01</v>
      </c>
      <c r="F315">
        <v>1.5509999999999999</v>
      </c>
      <c r="I315" s="400">
        <v>42237.945833333331</v>
      </c>
      <c r="J315">
        <v>1.55314</v>
      </c>
      <c r="N315">
        <v>1.48</v>
      </c>
      <c r="Q315">
        <v>173</v>
      </c>
      <c r="R315" s="578" t="s">
        <v>96</v>
      </c>
      <c r="S315" s="578">
        <v>1</v>
      </c>
    </row>
    <row r="316" spans="1:19">
      <c r="A316">
        <v>315</v>
      </c>
      <c r="B316" s="400">
        <v>42240.083333333336</v>
      </c>
      <c r="C316" s="578" t="s">
        <v>96</v>
      </c>
      <c r="D316">
        <v>0.01</v>
      </c>
      <c r="F316">
        <v>1.5686</v>
      </c>
      <c r="I316" s="400">
        <v>42240.128472222219</v>
      </c>
      <c r="J316">
        <v>1.57074</v>
      </c>
      <c r="N316">
        <v>1.48</v>
      </c>
      <c r="Q316">
        <v>174</v>
      </c>
      <c r="R316" s="578" t="s">
        <v>96</v>
      </c>
      <c r="S316" s="578">
        <v>1</v>
      </c>
    </row>
    <row r="317" spans="1:19">
      <c r="A317">
        <v>316</v>
      </c>
      <c r="B317" s="400">
        <v>42240.3125</v>
      </c>
      <c r="C317" s="578" t="s">
        <v>97</v>
      </c>
      <c r="D317">
        <v>0.01</v>
      </c>
      <c r="F317">
        <v>1.58331</v>
      </c>
      <c r="I317" s="400">
        <v>42240.330555555556</v>
      </c>
      <c r="J317">
        <v>1.58117</v>
      </c>
      <c r="N317">
        <v>1.48</v>
      </c>
      <c r="Q317">
        <v>175</v>
      </c>
      <c r="R317" s="578" t="s">
        <v>97</v>
      </c>
      <c r="S317" s="578">
        <v>1</v>
      </c>
    </row>
    <row r="318" spans="1:19">
      <c r="A318">
        <v>317</v>
      </c>
      <c r="B318" s="400">
        <v>42240.490972222222</v>
      </c>
      <c r="C318" s="578" t="s">
        <v>96</v>
      </c>
      <c r="D318">
        <v>0.01</v>
      </c>
      <c r="F318">
        <v>1.58527</v>
      </c>
      <c r="I318" s="400">
        <v>42240.502083333333</v>
      </c>
      <c r="J318">
        <v>1.58741</v>
      </c>
      <c r="N318">
        <v>1.48</v>
      </c>
      <c r="Q318">
        <v>176</v>
      </c>
      <c r="R318" s="578" t="s">
        <v>96</v>
      </c>
      <c r="S318" s="578">
        <v>1</v>
      </c>
    </row>
    <row r="319" spans="1:19">
      <c r="A319">
        <v>318</v>
      </c>
      <c r="B319" s="400">
        <v>42240.533333333333</v>
      </c>
      <c r="C319" s="578" t="s">
        <v>97</v>
      </c>
      <c r="D319">
        <v>0.01</v>
      </c>
      <c r="F319">
        <v>1.5907500000000001</v>
      </c>
      <c r="I319" s="400">
        <v>42240.57708333333</v>
      </c>
      <c r="J319">
        <v>1.5886100000000001</v>
      </c>
      <c r="N319">
        <v>1.48</v>
      </c>
      <c r="Q319">
        <v>177</v>
      </c>
      <c r="R319" s="578" t="s">
        <v>97</v>
      </c>
      <c r="S319" s="578">
        <v>1</v>
      </c>
    </row>
    <row r="320" spans="1:19">
      <c r="A320">
        <v>319</v>
      </c>
      <c r="B320" s="400">
        <v>42240.615277777775</v>
      </c>
      <c r="C320" s="578" t="s">
        <v>96</v>
      </c>
      <c r="D320">
        <v>0.01</v>
      </c>
      <c r="F320">
        <v>1.5987899999999999</v>
      </c>
      <c r="I320" s="400">
        <v>42240.626388888886</v>
      </c>
      <c r="J320">
        <v>1.60093</v>
      </c>
      <c r="N320">
        <v>1.48</v>
      </c>
      <c r="Q320">
        <v>178</v>
      </c>
      <c r="R320" s="578" t="s">
        <v>96</v>
      </c>
      <c r="S320" s="578">
        <v>1</v>
      </c>
    </row>
    <row r="321" spans="1:19">
      <c r="A321">
        <v>320</v>
      </c>
      <c r="B321" s="400">
        <v>42241.438888888886</v>
      </c>
      <c r="C321" s="578" t="s">
        <v>96</v>
      </c>
      <c r="D321">
        <v>0.01</v>
      </c>
      <c r="F321">
        <v>1.60347</v>
      </c>
      <c r="I321" s="400">
        <v>42241.447222222225</v>
      </c>
      <c r="J321">
        <v>1.60561</v>
      </c>
      <c r="N321">
        <v>1.48</v>
      </c>
      <c r="Q321">
        <v>179</v>
      </c>
      <c r="R321" s="578" t="s">
        <v>96</v>
      </c>
      <c r="S321" s="578">
        <v>1</v>
      </c>
    </row>
    <row r="322" spans="1:19">
      <c r="A322">
        <v>321</v>
      </c>
      <c r="B322" s="400">
        <v>42241.822916666664</v>
      </c>
      <c r="C322" s="578" t="s">
        <v>96</v>
      </c>
      <c r="D322">
        <v>0.01</v>
      </c>
      <c r="F322">
        <v>1.59735</v>
      </c>
      <c r="I322" s="400">
        <v>42241.888888888891</v>
      </c>
      <c r="J322">
        <v>1.59779</v>
      </c>
      <c r="N322">
        <v>0.22</v>
      </c>
      <c r="Q322">
        <v>180</v>
      </c>
      <c r="R322" s="578" t="s">
        <v>96</v>
      </c>
      <c r="S322" s="578">
        <v>2</v>
      </c>
    </row>
    <row r="323" spans="1:19">
      <c r="A323">
        <v>322</v>
      </c>
      <c r="B323" s="400">
        <v>42241.855555555558</v>
      </c>
      <c r="C323" s="578" t="s">
        <v>96</v>
      </c>
      <c r="D323">
        <v>0.01</v>
      </c>
      <c r="F323">
        <v>1.59395</v>
      </c>
      <c r="I323" s="400">
        <v>42241.888888888891</v>
      </c>
      <c r="J323">
        <v>1.59779</v>
      </c>
      <c r="N323">
        <v>2.73</v>
      </c>
      <c r="Q323">
        <v>180</v>
      </c>
      <c r="R323" s="578" t="s">
        <v>96</v>
      </c>
      <c r="S323" s="578">
        <v>2</v>
      </c>
    </row>
    <row r="324" spans="1:19">
      <c r="A324">
        <v>323</v>
      </c>
      <c r="B324" s="400">
        <v>42242.270833333336</v>
      </c>
      <c r="C324" s="578" t="s">
        <v>97</v>
      </c>
      <c r="D324">
        <v>0.01</v>
      </c>
      <c r="F324">
        <v>1.61259</v>
      </c>
      <c r="I324" s="400">
        <v>42242.292361111111</v>
      </c>
      <c r="J324">
        <v>1.6104499999999999</v>
      </c>
      <c r="N324">
        <v>1.48</v>
      </c>
      <c r="Q324">
        <v>181</v>
      </c>
      <c r="R324" s="578" t="s">
        <v>97</v>
      </c>
      <c r="S324" s="578">
        <v>1</v>
      </c>
    </row>
    <row r="325" spans="1:19">
      <c r="A325">
        <v>324</v>
      </c>
      <c r="B325" s="400">
        <v>42242.448611111111</v>
      </c>
      <c r="C325" s="578" t="s">
        <v>97</v>
      </c>
      <c r="D325">
        <v>0.01</v>
      </c>
      <c r="F325">
        <v>1.6091899999999999</v>
      </c>
      <c r="I325" s="400">
        <v>42242.478472222225</v>
      </c>
      <c r="J325">
        <v>1.6070500000000001</v>
      </c>
      <c r="N325">
        <v>1.48</v>
      </c>
      <c r="Q325">
        <v>182</v>
      </c>
      <c r="R325" s="578" t="s">
        <v>97</v>
      </c>
      <c r="S325" s="578">
        <v>1</v>
      </c>
    </row>
    <row r="326" spans="1:19">
      <c r="A326">
        <v>325</v>
      </c>
      <c r="B326" s="400">
        <v>42243.220138888886</v>
      </c>
      <c r="C326" s="578" t="s">
        <v>96</v>
      </c>
      <c r="D326">
        <v>0.01</v>
      </c>
      <c r="F326">
        <v>1.59402</v>
      </c>
      <c r="I326" s="400">
        <v>42243.286111111112</v>
      </c>
      <c r="J326">
        <v>1.59616</v>
      </c>
      <c r="N326">
        <v>1.48</v>
      </c>
      <c r="Q326">
        <v>183</v>
      </c>
      <c r="R326" s="578" t="s">
        <v>96</v>
      </c>
      <c r="S326" s="578">
        <v>1</v>
      </c>
    </row>
    <row r="327" spans="1:19">
      <c r="A327">
        <v>326</v>
      </c>
      <c r="B327" s="400">
        <v>42243.543055555558</v>
      </c>
      <c r="C327" s="578" t="s">
        <v>96</v>
      </c>
      <c r="D327">
        <v>0.01</v>
      </c>
      <c r="F327">
        <v>1.58005</v>
      </c>
      <c r="I327" s="400">
        <v>42243.579861111109</v>
      </c>
      <c r="J327">
        <v>1.58219</v>
      </c>
      <c r="N327">
        <v>1.48</v>
      </c>
      <c r="Q327">
        <v>184</v>
      </c>
      <c r="R327" s="578" t="s">
        <v>96</v>
      </c>
      <c r="S327" s="578">
        <v>1</v>
      </c>
    </row>
    <row r="328" spans="1:19">
      <c r="A328">
        <v>327</v>
      </c>
      <c r="B328" s="400">
        <v>42243.552777777775</v>
      </c>
      <c r="C328" s="578" t="s">
        <v>97</v>
      </c>
      <c r="D328">
        <v>0.01</v>
      </c>
      <c r="F328">
        <v>1.5784899999999999</v>
      </c>
      <c r="I328" s="400">
        <v>42243.619444444441</v>
      </c>
      <c r="J328">
        <v>1.5763499999999999</v>
      </c>
      <c r="N328">
        <v>1.48</v>
      </c>
      <c r="Q328">
        <v>185</v>
      </c>
      <c r="R328" s="578" t="s">
        <v>97</v>
      </c>
      <c r="S328" s="578">
        <v>1</v>
      </c>
    </row>
    <row r="329" spans="1:19">
      <c r="A329">
        <v>328</v>
      </c>
      <c r="B329" s="400">
        <v>42243.740277777775</v>
      </c>
      <c r="C329" s="578" t="s">
        <v>97</v>
      </c>
      <c r="D329">
        <v>0.01</v>
      </c>
      <c r="F329">
        <v>1.56819</v>
      </c>
      <c r="I329" s="400">
        <v>42243.745138888888</v>
      </c>
      <c r="J329">
        <v>1.5660499999999999</v>
      </c>
      <c r="N329">
        <v>1.48</v>
      </c>
      <c r="Q329">
        <v>186</v>
      </c>
      <c r="R329" s="578" t="s">
        <v>97</v>
      </c>
      <c r="S329" s="578">
        <v>1</v>
      </c>
    </row>
    <row r="330" spans="1:19">
      <c r="A330">
        <v>329</v>
      </c>
      <c r="B330" s="400">
        <v>42244.085416666669</v>
      </c>
      <c r="C330" s="578" t="s">
        <v>97</v>
      </c>
      <c r="D330">
        <v>0.01</v>
      </c>
      <c r="F330">
        <v>1.5662100000000001</v>
      </c>
      <c r="I330" s="400">
        <v>42244.087500000001</v>
      </c>
      <c r="J330">
        <v>1.5640700000000001</v>
      </c>
      <c r="N330">
        <v>1.48</v>
      </c>
      <c r="Q330">
        <v>187</v>
      </c>
      <c r="R330" s="578" t="s">
        <v>97</v>
      </c>
      <c r="S330" s="578">
        <v>1</v>
      </c>
    </row>
    <row r="331" spans="1:19">
      <c r="A331">
        <v>330</v>
      </c>
      <c r="B331" s="400">
        <v>42244.458333333336</v>
      </c>
      <c r="C331" s="578" t="s">
        <v>97</v>
      </c>
      <c r="D331">
        <v>0.01</v>
      </c>
      <c r="F331">
        <v>1.5746800000000001</v>
      </c>
      <c r="I331" s="400">
        <v>42244.654861111114</v>
      </c>
      <c r="J331">
        <v>1.57423</v>
      </c>
      <c r="N331">
        <v>0.23</v>
      </c>
      <c r="Q331">
        <v>188</v>
      </c>
      <c r="R331" s="578" t="s">
        <v>97</v>
      </c>
      <c r="S331" s="578">
        <v>2</v>
      </c>
    </row>
    <row r="332" spans="1:19">
      <c r="A332">
        <v>331</v>
      </c>
      <c r="B332" s="400">
        <v>42244.53402777778</v>
      </c>
      <c r="C332" s="578" t="s">
        <v>97</v>
      </c>
      <c r="D332">
        <v>0.01</v>
      </c>
      <c r="F332">
        <v>1.57805</v>
      </c>
      <c r="I332" s="400">
        <v>42244.654861111114</v>
      </c>
      <c r="J332">
        <v>1.57423</v>
      </c>
      <c r="N332">
        <v>2.72</v>
      </c>
      <c r="Q332">
        <v>188</v>
      </c>
      <c r="R332" s="578" t="s">
        <v>97</v>
      </c>
      <c r="S332" s="578">
        <v>2</v>
      </c>
    </row>
    <row r="333" spans="1:19">
      <c r="A333">
        <v>332</v>
      </c>
      <c r="B333" s="400">
        <v>42244.771527777775</v>
      </c>
      <c r="C333" s="578" t="s">
        <v>97</v>
      </c>
      <c r="D333">
        <v>0.01</v>
      </c>
      <c r="F333">
        <v>1.56277</v>
      </c>
      <c r="I333" s="400">
        <v>42244.845833333333</v>
      </c>
      <c r="J333">
        <v>1.56063</v>
      </c>
      <c r="N333">
        <v>1.48</v>
      </c>
      <c r="Q333">
        <v>189</v>
      </c>
      <c r="R333" s="578" t="s">
        <v>97</v>
      </c>
      <c r="S333" s="578">
        <v>1</v>
      </c>
    </row>
    <row r="334" spans="1:19">
      <c r="A334">
        <v>333</v>
      </c>
      <c r="B334" s="400">
        <v>42247.177083333336</v>
      </c>
      <c r="C334" s="578" t="s">
        <v>96</v>
      </c>
      <c r="D334">
        <v>0.01</v>
      </c>
      <c r="F334">
        <v>1.5773999999999999</v>
      </c>
      <c r="I334" s="400">
        <v>42247.591666666667</v>
      </c>
      <c r="J334">
        <v>1.5759700000000001</v>
      </c>
      <c r="N334">
        <v>-1.1499999999999999</v>
      </c>
      <c r="Q334">
        <v>190</v>
      </c>
      <c r="R334" s="578" t="s">
        <v>96</v>
      </c>
      <c r="S334" s="578">
        <v>3</v>
      </c>
    </row>
    <row r="335" spans="1:19">
      <c r="A335">
        <v>334</v>
      </c>
      <c r="B335" s="400">
        <v>42247.225694444445</v>
      </c>
      <c r="C335" s="578" t="s">
        <v>96</v>
      </c>
      <c r="D335">
        <v>0.01</v>
      </c>
      <c r="F335">
        <v>1.5737300000000001</v>
      </c>
      <c r="I335" s="400">
        <v>42247.591666666667</v>
      </c>
      <c r="J335">
        <v>1.5759700000000001</v>
      </c>
      <c r="N335">
        <v>1.56</v>
      </c>
      <c r="Q335">
        <v>190</v>
      </c>
      <c r="R335" s="578" t="s">
        <v>96</v>
      </c>
      <c r="S335" s="578">
        <v>3</v>
      </c>
    </row>
    <row r="336" spans="1:19">
      <c r="A336">
        <v>335</v>
      </c>
      <c r="B336" s="400">
        <v>42247.397222222222</v>
      </c>
      <c r="C336" s="578" t="s">
        <v>96</v>
      </c>
      <c r="D336">
        <v>0.01</v>
      </c>
      <c r="F336">
        <v>1.57006</v>
      </c>
      <c r="I336" s="400">
        <v>42247.591666666667</v>
      </c>
      <c r="J336">
        <v>1.5759700000000001</v>
      </c>
      <c r="N336">
        <v>4.2699999999999996</v>
      </c>
      <c r="Q336">
        <v>190</v>
      </c>
      <c r="R336" s="578" t="s">
        <v>96</v>
      </c>
      <c r="S336" s="578">
        <v>3</v>
      </c>
    </row>
    <row r="337" spans="1:19">
      <c r="A337">
        <v>336</v>
      </c>
      <c r="B337" s="400">
        <v>42247.458333333336</v>
      </c>
      <c r="C337" s="578" t="s">
        <v>97</v>
      </c>
      <c r="D337">
        <v>0.01</v>
      </c>
      <c r="F337">
        <v>1.57012</v>
      </c>
      <c r="I337" s="400">
        <v>42249.399305555555</v>
      </c>
      <c r="J337">
        <v>1.59802</v>
      </c>
      <c r="N337">
        <v>-20.7</v>
      </c>
      <c r="Q337">
        <v>191</v>
      </c>
      <c r="R337" s="578" t="s">
        <v>97</v>
      </c>
      <c r="S337" s="578">
        <v>6</v>
      </c>
    </row>
    <row r="338" spans="1:19">
      <c r="A338">
        <v>337</v>
      </c>
      <c r="B338" s="400">
        <v>42247.564583333333</v>
      </c>
      <c r="C338" s="578" t="s">
        <v>97</v>
      </c>
      <c r="D338">
        <v>0.01</v>
      </c>
      <c r="F338">
        <v>1.5735399999999999</v>
      </c>
      <c r="I338" s="400">
        <v>42249.399305555555</v>
      </c>
      <c r="J338">
        <v>1.59802</v>
      </c>
      <c r="N338">
        <v>-18.170000000000002</v>
      </c>
      <c r="Q338">
        <v>191</v>
      </c>
      <c r="R338" s="578" t="s">
        <v>97</v>
      </c>
      <c r="S338" s="578">
        <v>6</v>
      </c>
    </row>
    <row r="339" spans="1:19">
      <c r="A339">
        <v>338</v>
      </c>
      <c r="B339" s="400">
        <v>42247.618055555555</v>
      </c>
      <c r="C339" s="578" t="s">
        <v>97</v>
      </c>
      <c r="D339">
        <v>0.01</v>
      </c>
      <c r="F339">
        <v>1.57948</v>
      </c>
      <c r="I339" s="400">
        <v>42249.399305555555</v>
      </c>
      <c r="J339">
        <v>1.59802</v>
      </c>
      <c r="N339">
        <v>-13.79</v>
      </c>
      <c r="Q339">
        <v>191</v>
      </c>
      <c r="R339" s="578" t="s">
        <v>97</v>
      </c>
      <c r="S339" s="578">
        <v>6</v>
      </c>
    </row>
    <row r="340" spans="1:19">
      <c r="A340">
        <v>339</v>
      </c>
      <c r="B340" s="400">
        <v>42248.395833333336</v>
      </c>
      <c r="C340" s="578" t="s">
        <v>97</v>
      </c>
      <c r="D340">
        <v>0.02</v>
      </c>
      <c r="F340">
        <v>1.5907</v>
      </c>
      <c r="I340" s="400">
        <v>42249.399305555555</v>
      </c>
      <c r="J340">
        <v>1.59802</v>
      </c>
      <c r="N340">
        <v>-11.01</v>
      </c>
      <c r="Q340">
        <v>191</v>
      </c>
      <c r="R340" s="578" t="s">
        <v>97</v>
      </c>
      <c r="S340" s="578">
        <v>6</v>
      </c>
    </row>
    <row r="341" spans="1:19">
      <c r="A341">
        <v>340</v>
      </c>
      <c r="B341" s="400">
        <v>42248.865277777775</v>
      </c>
      <c r="C341" s="578" t="s">
        <v>97</v>
      </c>
      <c r="D341">
        <v>0.04</v>
      </c>
      <c r="F341">
        <v>1.6062000000000001</v>
      </c>
      <c r="I341" s="400">
        <v>42249.399305555555</v>
      </c>
      <c r="J341">
        <v>1.59802</v>
      </c>
      <c r="N341">
        <v>23.76</v>
      </c>
      <c r="Q341">
        <v>191</v>
      </c>
      <c r="R341" s="578" t="s">
        <v>97</v>
      </c>
      <c r="S341" s="578">
        <v>6</v>
      </c>
    </row>
    <row r="342" spans="1:19">
      <c r="A342">
        <v>341</v>
      </c>
      <c r="B342" s="400">
        <v>42249.063888888886</v>
      </c>
      <c r="C342" s="578" t="s">
        <v>97</v>
      </c>
      <c r="D342">
        <v>0.08</v>
      </c>
      <c r="F342">
        <v>1.61172</v>
      </c>
      <c r="I342" s="400">
        <v>42249.399305555555</v>
      </c>
      <c r="J342">
        <v>1.59802</v>
      </c>
      <c r="N342">
        <v>80.11</v>
      </c>
      <c r="Q342">
        <v>191</v>
      </c>
      <c r="R342" s="578" t="s">
        <v>97</v>
      </c>
      <c r="S342" s="578">
        <v>6</v>
      </c>
    </row>
    <row r="343" spans="1:19">
      <c r="A343">
        <v>342</v>
      </c>
      <c r="B343" s="400">
        <v>42249.115972222222</v>
      </c>
      <c r="C343" s="578" t="s">
        <v>96</v>
      </c>
      <c r="D343">
        <v>0.01</v>
      </c>
      <c r="F343">
        <v>1.60724</v>
      </c>
      <c r="I343" s="400">
        <v>42249.145833333336</v>
      </c>
      <c r="J343">
        <v>1.60938</v>
      </c>
      <c r="N343">
        <v>1.48</v>
      </c>
      <c r="Q343">
        <v>192</v>
      </c>
      <c r="R343" s="578" t="s">
        <v>96</v>
      </c>
      <c r="S343" s="578">
        <v>1</v>
      </c>
    </row>
    <row r="344" spans="1:19">
      <c r="A344">
        <v>343</v>
      </c>
      <c r="B344" s="400">
        <v>42249.554166666669</v>
      </c>
      <c r="C344" s="578" t="s">
        <v>96</v>
      </c>
      <c r="D344">
        <v>0.01</v>
      </c>
      <c r="F344">
        <v>1.6090500000000001</v>
      </c>
      <c r="I344" s="400">
        <v>42250.145833333336</v>
      </c>
      <c r="J344">
        <v>1.5990800000000001</v>
      </c>
      <c r="N344">
        <v>-7.46</v>
      </c>
      <c r="Q344">
        <v>193</v>
      </c>
      <c r="R344" s="578" t="s">
        <v>96</v>
      </c>
      <c r="S344" s="578">
        <v>5</v>
      </c>
    </row>
    <row r="345" spans="1:19">
      <c r="A345">
        <v>344</v>
      </c>
      <c r="B345" s="400">
        <v>42249.736111111109</v>
      </c>
      <c r="C345" s="578" t="s">
        <v>96</v>
      </c>
      <c r="D345">
        <v>0.01</v>
      </c>
      <c r="F345">
        <v>1.6031299999999999</v>
      </c>
      <c r="I345" s="400">
        <v>42250.145833333336</v>
      </c>
      <c r="J345">
        <v>1.5990800000000001</v>
      </c>
      <c r="N345">
        <v>-3.09</v>
      </c>
      <c r="Q345">
        <v>193</v>
      </c>
      <c r="R345" s="578" t="s">
        <v>96</v>
      </c>
      <c r="S345" s="578">
        <v>5</v>
      </c>
    </row>
    <row r="346" spans="1:19">
      <c r="A346">
        <v>345</v>
      </c>
      <c r="B346" s="400">
        <v>42249.78402777778</v>
      </c>
      <c r="C346" s="578" t="s">
        <v>96</v>
      </c>
      <c r="D346">
        <v>0.01</v>
      </c>
      <c r="F346">
        <v>1.5994900000000001</v>
      </c>
      <c r="I346" s="400">
        <v>42250.145833333336</v>
      </c>
      <c r="J346">
        <v>1.5990800000000001</v>
      </c>
      <c r="N346">
        <v>-0.41</v>
      </c>
      <c r="Q346">
        <v>193</v>
      </c>
      <c r="R346" s="578" t="s">
        <v>96</v>
      </c>
      <c r="S346" s="578">
        <v>5</v>
      </c>
    </row>
    <row r="347" spans="1:19">
      <c r="A347">
        <v>347</v>
      </c>
      <c r="B347" s="400">
        <v>42249.850694444445</v>
      </c>
      <c r="C347" s="578" t="s">
        <v>96</v>
      </c>
      <c r="D347">
        <v>0.02</v>
      </c>
      <c r="F347">
        <v>1.5955600000000001</v>
      </c>
      <c r="I347" s="400">
        <v>42250.145833333336</v>
      </c>
      <c r="J347">
        <v>1.5990800000000001</v>
      </c>
      <c r="N347">
        <v>5</v>
      </c>
      <c r="Q347">
        <v>193</v>
      </c>
      <c r="R347" s="578" t="s">
        <v>96</v>
      </c>
      <c r="S347" s="578">
        <v>5</v>
      </c>
    </row>
    <row r="348" spans="1:19">
      <c r="A348">
        <v>348</v>
      </c>
      <c r="B348" s="400">
        <v>42250.089583333334</v>
      </c>
      <c r="C348" s="578" t="s">
        <v>96</v>
      </c>
      <c r="D348">
        <v>0.04</v>
      </c>
      <c r="F348">
        <v>1.5908599999999999</v>
      </c>
      <c r="I348" s="400">
        <v>42250.145833333336</v>
      </c>
      <c r="J348">
        <v>1.5990800000000001</v>
      </c>
      <c r="N348">
        <v>23.87</v>
      </c>
      <c r="Q348">
        <v>193</v>
      </c>
      <c r="R348" s="578" t="s">
        <v>96</v>
      </c>
      <c r="S348" s="578">
        <v>5</v>
      </c>
    </row>
    <row r="349" spans="1:19">
      <c r="A349">
        <v>346</v>
      </c>
      <c r="B349" s="400">
        <v>42249.813194444447</v>
      </c>
      <c r="C349" s="578" t="s">
        <v>97</v>
      </c>
      <c r="D349">
        <v>0.01</v>
      </c>
      <c r="F349">
        <v>1.5977699999999999</v>
      </c>
      <c r="I349" s="400">
        <v>42249.850694444445</v>
      </c>
      <c r="J349">
        <v>1.5956300000000001</v>
      </c>
      <c r="N349">
        <v>1.48</v>
      </c>
      <c r="Q349">
        <v>194</v>
      </c>
      <c r="R349" s="578" t="s">
        <v>97</v>
      </c>
      <c r="S349" s="578">
        <v>1</v>
      </c>
    </row>
    <row r="350" spans="1:19">
      <c r="A350">
        <v>349</v>
      </c>
      <c r="B350" s="400">
        <v>42250.168749999997</v>
      </c>
      <c r="C350" s="578" t="s">
        <v>97</v>
      </c>
      <c r="D350">
        <v>0.01</v>
      </c>
      <c r="F350">
        <v>1.5987899999999999</v>
      </c>
      <c r="I350" s="400">
        <v>42250.19027777778</v>
      </c>
      <c r="J350">
        <v>1.5966499999999999</v>
      </c>
      <c r="N350">
        <v>1.48</v>
      </c>
      <c r="Q350">
        <v>195</v>
      </c>
      <c r="R350" s="578" t="s">
        <v>97</v>
      </c>
      <c r="S350" s="578">
        <v>1</v>
      </c>
    </row>
    <row r="351" spans="1:19">
      <c r="A351">
        <v>350</v>
      </c>
      <c r="B351" s="400">
        <v>42250.387499999997</v>
      </c>
      <c r="C351" s="578" t="s">
        <v>96</v>
      </c>
      <c r="D351">
        <v>0.01</v>
      </c>
      <c r="F351">
        <v>1.6026800000000001</v>
      </c>
      <c r="I351" s="400">
        <v>42250.542361111111</v>
      </c>
      <c r="J351">
        <v>1.6031</v>
      </c>
      <c r="N351">
        <v>0.21</v>
      </c>
      <c r="Q351">
        <v>196</v>
      </c>
      <c r="R351" s="578" t="s">
        <v>96</v>
      </c>
      <c r="S351" s="578">
        <v>2</v>
      </c>
    </row>
    <row r="352" spans="1:19">
      <c r="A352">
        <v>351</v>
      </c>
      <c r="B352" s="400">
        <v>42250.510416666664</v>
      </c>
      <c r="C352" s="578" t="s">
        <v>96</v>
      </c>
      <c r="D352">
        <v>0.01</v>
      </c>
      <c r="F352">
        <v>1.5992500000000001</v>
      </c>
      <c r="I352" s="400">
        <v>42250.542361111111</v>
      </c>
      <c r="J352">
        <v>1.6031</v>
      </c>
      <c r="N352">
        <v>2.74</v>
      </c>
      <c r="Q352">
        <v>196</v>
      </c>
      <c r="R352" s="578" t="s">
        <v>96</v>
      </c>
      <c r="S352" s="578">
        <v>2</v>
      </c>
    </row>
    <row r="353" spans="1:19">
      <c r="A353">
        <v>352</v>
      </c>
      <c r="B353" s="400">
        <v>42250.552777777775</v>
      </c>
      <c r="C353" s="578" t="s">
        <v>96</v>
      </c>
      <c r="D353">
        <v>0.01</v>
      </c>
      <c r="F353">
        <v>1.60395</v>
      </c>
      <c r="I353" s="400">
        <v>42251.183333333334</v>
      </c>
      <c r="J353">
        <v>1.595</v>
      </c>
      <c r="N353">
        <v>-6.71</v>
      </c>
      <c r="Q353">
        <v>197</v>
      </c>
      <c r="R353" s="578" t="s">
        <v>96</v>
      </c>
      <c r="S353" s="578">
        <v>2</v>
      </c>
    </row>
    <row r="354" spans="1:19">
      <c r="A354">
        <v>353</v>
      </c>
      <c r="B354" s="400">
        <v>42250.745833333334</v>
      </c>
      <c r="C354" s="578" t="s">
        <v>96</v>
      </c>
      <c r="D354">
        <v>0.01</v>
      </c>
      <c r="F354">
        <v>1.5817699999999999</v>
      </c>
      <c r="I354" s="400">
        <v>42251.183333333334</v>
      </c>
      <c r="J354">
        <v>1.595</v>
      </c>
      <c r="N354">
        <v>9.66</v>
      </c>
      <c r="Q354">
        <v>197</v>
      </c>
      <c r="R354" s="578" t="s">
        <v>96</v>
      </c>
      <c r="S354" s="578">
        <v>2</v>
      </c>
    </row>
    <row r="355" spans="1:19">
      <c r="A355">
        <v>354</v>
      </c>
      <c r="B355" s="400">
        <v>42251.104166666664</v>
      </c>
      <c r="C355" s="578" t="s">
        <v>97</v>
      </c>
      <c r="D355">
        <v>0.01</v>
      </c>
      <c r="F355">
        <v>1.58786</v>
      </c>
      <c r="I355" s="400">
        <v>42255.378472222219</v>
      </c>
      <c r="J355">
        <v>1.60131</v>
      </c>
      <c r="N355">
        <v>-10.029999999999999</v>
      </c>
      <c r="Q355">
        <v>198</v>
      </c>
      <c r="R355" s="578" t="s">
        <v>97</v>
      </c>
      <c r="S355" s="578">
        <v>5</v>
      </c>
    </row>
    <row r="356" spans="1:19">
      <c r="A356">
        <v>355</v>
      </c>
      <c r="B356" s="400">
        <v>42251.138194444444</v>
      </c>
      <c r="C356" s="578" t="s">
        <v>97</v>
      </c>
      <c r="D356">
        <v>0.01</v>
      </c>
      <c r="F356">
        <v>1.59127</v>
      </c>
      <c r="I356" s="400">
        <v>42255.378472222219</v>
      </c>
      <c r="J356">
        <v>1.60131</v>
      </c>
      <c r="N356">
        <v>-7.51</v>
      </c>
      <c r="Q356">
        <v>198</v>
      </c>
      <c r="R356" s="578" t="s">
        <v>97</v>
      </c>
      <c r="S356" s="578">
        <v>5</v>
      </c>
    </row>
    <row r="357" spans="1:19">
      <c r="A357">
        <v>356</v>
      </c>
      <c r="B357" s="400">
        <v>42251.201388888891</v>
      </c>
      <c r="C357" s="578" t="s">
        <v>97</v>
      </c>
      <c r="D357">
        <v>0.01</v>
      </c>
      <c r="F357">
        <v>1.59518</v>
      </c>
      <c r="I357" s="400">
        <v>42255.378472222219</v>
      </c>
      <c r="J357">
        <v>1.60131</v>
      </c>
      <c r="N357">
        <v>-4.63</v>
      </c>
      <c r="Q357">
        <v>198</v>
      </c>
      <c r="R357" s="578" t="s">
        <v>97</v>
      </c>
      <c r="S357" s="578">
        <v>5</v>
      </c>
    </row>
    <row r="358" spans="1:19">
      <c r="A358">
        <v>357</v>
      </c>
      <c r="B358" s="400">
        <v>42251.75</v>
      </c>
      <c r="C358" s="578" t="s">
        <v>97</v>
      </c>
      <c r="D358">
        <v>0.02</v>
      </c>
      <c r="F358">
        <v>1.6073599999999999</v>
      </c>
      <c r="I358" s="400">
        <v>42255.378472222219</v>
      </c>
      <c r="J358">
        <v>1.60131</v>
      </c>
      <c r="N358">
        <v>8.74</v>
      </c>
      <c r="Q358">
        <v>198</v>
      </c>
      <c r="R358" s="578" t="s">
        <v>97</v>
      </c>
      <c r="S358" s="578">
        <v>5</v>
      </c>
    </row>
    <row r="359" spans="1:19">
      <c r="A359">
        <v>358</v>
      </c>
      <c r="B359" s="400">
        <v>42251.822222222225</v>
      </c>
      <c r="C359" s="578" t="s">
        <v>97</v>
      </c>
      <c r="D359">
        <v>0.04</v>
      </c>
      <c r="F359">
        <v>1.61206</v>
      </c>
      <c r="I359" s="400">
        <v>42255.378472222219</v>
      </c>
      <c r="J359">
        <v>1.60131</v>
      </c>
      <c r="N359">
        <v>31.34</v>
      </c>
      <c r="Q359">
        <v>198</v>
      </c>
      <c r="R359" s="578" t="s">
        <v>97</v>
      </c>
      <c r="S359" s="578">
        <v>5</v>
      </c>
    </row>
    <row r="360" spans="1:19">
      <c r="A360">
        <v>359</v>
      </c>
      <c r="B360" s="400">
        <v>42255.386805555558</v>
      </c>
      <c r="C360" s="578" t="s">
        <v>97</v>
      </c>
      <c r="D360">
        <v>0.01</v>
      </c>
      <c r="F360">
        <v>1.60084</v>
      </c>
      <c r="I360" s="400">
        <v>42255.463194444441</v>
      </c>
      <c r="J360">
        <v>1.60036</v>
      </c>
      <c r="N360">
        <v>0.25</v>
      </c>
      <c r="Q360">
        <v>199</v>
      </c>
      <c r="R360" s="578" t="s">
        <v>97</v>
      </c>
      <c r="S360" s="578">
        <v>2</v>
      </c>
    </row>
    <row r="361" spans="1:19">
      <c r="A361">
        <v>362</v>
      </c>
      <c r="B361" s="400">
        <v>42255.429166666669</v>
      </c>
      <c r="C361" s="578" t="s">
        <v>97</v>
      </c>
      <c r="D361">
        <v>0.01</v>
      </c>
      <c r="F361">
        <v>1.60415</v>
      </c>
      <c r="I361" s="400">
        <v>42255.463194444441</v>
      </c>
      <c r="J361">
        <v>1.60036</v>
      </c>
      <c r="N361">
        <v>2.69</v>
      </c>
      <c r="Q361">
        <v>199</v>
      </c>
      <c r="R361" s="578" t="s">
        <v>97</v>
      </c>
      <c r="S361" s="578">
        <v>2</v>
      </c>
    </row>
    <row r="362" spans="1:19">
      <c r="A362">
        <v>360</v>
      </c>
      <c r="B362" s="400">
        <v>42255.395833333336</v>
      </c>
      <c r="C362" s="578" t="s">
        <v>96</v>
      </c>
      <c r="D362">
        <v>0.01</v>
      </c>
      <c r="F362">
        <v>1.60337</v>
      </c>
      <c r="I362" s="400">
        <v>42255.427777777775</v>
      </c>
      <c r="J362">
        <v>1.6038600000000001</v>
      </c>
      <c r="N362">
        <v>0.27</v>
      </c>
      <c r="Q362">
        <v>200</v>
      </c>
      <c r="R362" s="578" t="s">
        <v>96</v>
      </c>
      <c r="S362" s="578">
        <v>2</v>
      </c>
    </row>
    <row r="363" spans="1:19">
      <c r="A363">
        <v>361</v>
      </c>
      <c r="B363" s="400">
        <v>42255.40625</v>
      </c>
      <c r="C363" s="578" t="s">
        <v>96</v>
      </c>
      <c r="D363">
        <v>0.01</v>
      </c>
      <c r="F363">
        <v>1.6000700000000001</v>
      </c>
      <c r="I363" s="400">
        <v>42255.427777777775</v>
      </c>
      <c r="J363">
        <v>1.6038600000000001</v>
      </c>
      <c r="N363">
        <v>2.7</v>
      </c>
      <c r="Q363">
        <v>200</v>
      </c>
      <c r="R363" s="578" t="s">
        <v>96</v>
      </c>
      <c r="S363" s="578">
        <v>2</v>
      </c>
    </row>
    <row r="364" spans="1:19">
      <c r="A364">
        <v>363</v>
      </c>
      <c r="B364" s="400">
        <v>42255.761111111111</v>
      </c>
      <c r="C364" s="578" t="s">
        <v>97</v>
      </c>
      <c r="D364">
        <v>0.01</v>
      </c>
      <c r="F364">
        <v>1.5888800000000001</v>
      </c>
      <c r="I364" s="400">
        <v>42255.851388888892</v>
      </c>
      <c r="J364">
        <v>1.5884</v>
      </c>
      <c r="N364">
        <v>0.25</v>
      </c>
      <c r="Q364">
        <v>201</v>
      </c>
      <c r="R364" s="578" t="s">
        <v>97</v>
      </c>
      <c r="S364" s="578">
        <v>2</v>
      </c>
    </row>
    <row r="365" spans="1:19">
      <c r="A365">
        <v>364</v>
      </c>
      <c r="B365" s="400">
        <v>42255.806944444441</v>
      </c>
      <c r="C365" s="578" t="s">
        <v>97</v>
      </c>
      <c r="D365">
        <v>0.01</v>
      </c>
      <c r="F365">
        <v>1.5922000000000001</v>
      </c>
      <c r="I365" s="400">
        <v>42255.851388888892</v>
      </c>
      <c r="J365">
        <v>1.5884</v>
      </c>
      <c r="N365">
        <v>2.7</v>
      </c>
      <c r="Q365">
        <v>201</v>
      </c>
      <c r="R365" s="578" t="s">
        <v>97</v>
      </c>
      <c r="S365" s="578">
        <v>2</v>
      </c>
    </row>
    <row r="366" spans="1:19">
      <c r="A366">
        <v>365</v>
      </c>
      <c r="B366" s="400">
        <v>42256.188194444447</v>
      </c>
      <c r="C366" s="578" t="s">
        <v>96</v>
      </c>
      <c r="D366">
        <v>0.01</v>
      </c>
      <c r="F366">
        <v>1.58403</v>
      </c>
      <c r="I366" s="400">
        <v>42256.191666666666</v>
      </c>
      <c r="J366">
        <v>1.5861700000000001</v>
      </c>
      <c r="N366">
        <v>1.48</v>
      </c>
      <c r="Q366">
        <v>202</v>
      </c>
      <c r="R366" s="578" t="s">
        <v>96</v>
      </c>
      <c r="S366" s="578">
        <v>1</v>
      </c>
    </row>
    <row r="367" spans="1:19">
      <c r="A367">
        <v>366</v>
      </c>
      <c r="B367" s="400">
        <v>42256.447916666664</v>
      </c>
      <c r="C367" s="578" t="s">
        <v>96</v>
      </c>
      <c r="D367">
        <v>0.01</v>
      </c>
      <c r="F367">
        <v>1.5880099999999999</v>
      </c>
      <c r="I367" s="400">
        <v>42256.448611111111</v>
      </c>
      <c r="J367">
        <v>1.59015</v>
      </c>
      <c r="N367">
        <v>1.48</v>
      </c>
      <c r="Q367">
        <v>203</v>
      </c>
      <c r="R367" s="578" t="s">
        <v>96</v>
      </c>
      <c r="S367" s="578">
        <v>1</v>
      </c>
    </row>
    <row r="368" spans="1:19">
      <c r="A368">
        <v>367</v>
      </c>
      <c r="B368" s="400">
        <v>42256.7</v>
      </c>
      <c r="C368" s="578" t="s">
        <v>97</v>
      </c>
      <c r="D368">
        <v>0.01</v>
      </c>
      <c r="F368">
        <v>1.5878000000000001</v>
      </c>
      <c r="I368" s="400">
        <v>42256.715277777781</v>
      </c>
      <c r="J368">
        <v>1.5856600000000001</v>
      </c>
      <c r="N368">
        <v>1.48</v>
      </c>
      <c r="Q368">
        <v>204</v>
      </c>
      <c r="R368" s="578" t="s">
        <v>97</v>
      </c>
      <c r="S368" s="578">
        <v>1</v>
      </c>
    </row>
    <row r="369" spans="1:19">
      <c r="A369">
        <v>368</v>
      </c>
      <c r="B369" s="400">
        <v>42257.28125</v>
      </c>
      <c r="C369" s="578" t="s">
        <v>97</v>
      </c>
      <c r="D369">
        <v>0.01</v>
      </c>
      <c r="F369">
        <v>1.60165</v>
      </c>
      <c r="I369" s="400">
        <v>42257.287499999999</v>
      </c>
      <c r="J369">
        <v>1.59951</v>
      </c>
      <c r="N369">
        <v>1.48</v>
      </c>
      <c r="Q369">
        <v>205</v>
      </c>
      <c r="R369" s="578" t="s">
        <v>97</v>
      </c>
      <c r="S369" s="578">
        <v>1</v>
      </c>
    </row>
    <row r="370" spans="1:19">
      <c r="A370">
        <v>369</v>
      </c>
      <c r="B370" s="400">
        <v>42257.823611111111</v>
      </c>
      <c r="C370" s="578" t="s">
        <v>96</v>
      </c>
      <c r="D370">
        <v>0.01</v>
      </c>
      <c r="F370">
        <v>1.5931299999999999</v>
      </c>
      <c r="I370" s="400">
        <v>42257.900694444441</v>
      </c>
      <c r="J370">
        <v>1.59527</v>
      </c>
      <c r="N370">
        <v>1.48</v>
      </c>
      <c r="Q370">
        <v>206</v>
      </c>
      <c r="R370" s="578" t="s">
        <v>96</v>
      </c>
      <c r="S370" s="578">
        <v>1</v>
      </c>
    </row>
    <row r="371" spans="1:19">
      <c r="A371">
        <v>370</v>
      </c>
      <c r="B371" s="400">
        <v>42258.385416666664</v>
      </c>
      <c r="C371" s="578" t="s">
        <v>96</v>
      </c>
      <c r="D371">
        <v>0.01</v>
      </c>
      <c r="F371">
        <v>1.60165</v>
      </c>
      <c r="I371" s="400">
        <v>42258.394444444442</v>
      </c>
      <c r="J371">
        <v>1.60379</v>
      </c>
      <c r="N371">
        <v>1.48</v>
      </c>
      <c r="Q371">
        <v>207</v>
      </c>
      <c r="R371" s="578" t="s">
        <v>96</v>
      </c>
      <c r="S371" s="578">
        <v>1</v>
      </c>
    </row>
    <row r="372" spans="1:19">
      <c r="A372">
        <v>371</v>
      </c>
      <c r="B372" s="400">
        <v>42258.406944444447</v>
      </c>
      <c r="C372" s="578" t="s">
        <v>97</v>
      </c>
      <c r="D372">
        <v>0.01</v>
      </c>
      <c r="F372">
        <v>1.60297</v>
      </c>
      <c r="I372" s="400">
        <v>42258.413888888892</v>
      </c>
      <c r="J372">
        <v>1.60083</v>
      </c>
      <c r="N372">
        <v>1.48</v>
      </c>
      <c r="Q372">
        <v>208</v>
      </c>
      <c r="R372" s="578" t="s">
        <v>97</v>
      </c>
      <c r="S372" s="578">
        <v>1</v>
      </c>
    </row>
    <row r="373" spans="1:19">
      <c r="A373">
        <v>372</v>
      </c>
      <c r="B373" s="400">
        <v>42258.428472222222</v>
      </c>
      <c r="C373" s="578" t="s">
        <v>96</v>
      </c>
      <c r="D373">
        <v>0.01</v>
      </c>
      <c r="F373">
        <v>1.6039000000000001</v>
      </c>
      <c r="I373" s="400">
        <v>42258.713194444441</v>
      </c>
      <c r="J373">
        <v>1.6008500000000001</v>
      </c>
      <c r="N373">
        <v>-2.36</v>
      </c>
      <c r="Q373">
        <v>209</v>
      </c>
      <c r="R373" s="578" t="s">
        <v>96</v>
      </c>
      <c r="S373" s="578">
        <v>3</v>
      </c>
    </row>
    <row r="374" spans="1:19">
      <c r="A374">
        <v>373</v>
      </c>
      <c r="B374" s="400">
        <v>42258.525694444441</v>
      </c>
      <c r="C374" s="578" t="s">
        <v>96</v>
      </c>
      <c r="D374">
        <v>0.01</v>
      </c>
      <c r="F374">
        <v>1.59779</v>
      </c>
      <c r="I374" s="400">
        <v>42258.713194444441</v>
      </c>
      <c r="J374">
        <v>1.6008500000000001</v>
      </c>
      <c r="N374">
        <v>2.16</v>
      </c>
      <c r="Q374">
        <v>209</v>
      </c>
      <c r="R374" s="578" t="s">
        <v>96</v>
      </c>
      <c r="S374" s="578">
        <v>3</v>
      </c>
    </row>
    <row r="375" spans="1:19">
      <c r="A375">
        <v>374</v>
      </c>
      <c r="B375" s="400">
        <v>42258.5625</v>
      </c>
      <c r="C375" s="578" t="s">
        <v>96</v>
      </c>
      <c r="D375">
        <v>0.01</v>
      </c>
      <c r="F375">
        <v>1.59416</v>
      </c>
      <c r="I375" s="400">
        <v>42258.713194444441</v>
      </c>
      <c r="J375">
        <v>1.6008500000000001</v>
      </c>
      <c r="N375">
        <v>4.84</v>
      </c>
      <c r="Q375">
        <v>209</v>
      </c>
      <c r="R375" s="578" t="s">
        <v>96</v>
      </c>
      <c r="S375" s="578">
        <v>3</v>
      </c>
    </row>
    <row r="376" spans="1:19">
      <c r="A376">
        <v>375</v>
      </c>
      <c r="B376" s="400">
        <v>42261.261805555558</v>
      </c>
      <c r="C376" s="578" t="s">
        <v>97</v>
      </c>
      <c r="D376">
        <v>0.01</v>
      </c>
      <c r="F376">
        <v>1.60165</v>
      </c>
      <c r="I376" s="400">
        <v>42261.293749999997</v>
      </c>
      <c r="J376">
        <v>1.59951</v>
      </c>
      <c r="N376">
        <v>1.48</v>
      </c>
      <c r="Q376">
        <v>210</v>
      </c>
      <c r="R376" s="578" t="s">
        <v>97</v>
      </c>
      <c r="S376" s="578">
        <v>1</v>
      </c>
    </row>
    <row r="377" spans="1:19">
      <c r="A377">
        <v>376</v>
      </c>
      <c r="B377" s="400">
        <v>42261.541666666664</v>
      </c>
      <c r="C377" s="578" t="s">
        <v>96</v>
      </c>
      <c r="D377">
        <v>0.01</v>
      </c>
      <c r="F377">
        <v>1.5886800000000001</v>
      </c>
      <c r="I377" s="400">
        <v>42261.570138888892</v>
      </c>
      <c r="J377">
        <v>1.5908199999999999</v>
      </c>
      <c r="N377">
        <v>1.48</v>
      </c>
      <c r="Q377">
        <v>211</v>
      </c>
      <c r="R377" s="578" t="s">
        <v>96</v>
      </c>
      <c r="S377" s="578">
        <v>1</v>
      </c>
    </row>
    <row r="378" spans="1:19">
      <c r="A378">
        <v>377</v>
      </c>
      <c r="B378" s="400">
        <v>42261.615277777775</v>
      </c>
      <c r="C378" s="578" t="s">
        <v>97</v>
      </c>
      <c r="D378">
        <v>0.01</v>
      </c>
      <c r="F378">
        <v>1.5858000000000001</v>
      </c>
      <c r="I378" s="400">
        <v>42261.677083333336</v>
      </c>
      <c r="J378">
        <v>1.58534</v>
      </c>
      <c r="N378">
        <v>0.24</v>
      </c>
      <c r="Q378">
        <v>212</v>
      </c>
      <c r="R378" s="578" t="s">
        <v>97</v>
      </c>
      <c r="S378" s="578">
        <v>2</v>
      </c>
    </row>
    <row r="379" spans="1:19">
      <c r="A379">
        <v>378</v>
      </c>
      <c r="B379" s="400">
        <v>42261.656944444447</v>
      </c>
      <c r="C379" s="578" t="s">
        <v>97</v>
      </c>
      <c r="D379">
        <v>0.01</v>
      </c>
      <c r="F379">
        <v>1.5891500000000001</v>
      </c>
      <c r="I379" s="400">
        <v>42261.677083333336</v>
      </c>
      <c r="J379">
        <v>1.58534</v>
      </c>
      <c r="N379">
        <v>2.71</v>
      </c>
      <c r="Q379">
        <v>212</v>
      </c>
      <c r="R379" s="578" t="s">
        <v>97</v>
      </c>
      <c r="S379" s="578">
        <v>2</v>
      </c>
    </row>
    <row r="380" spans="1:19">
      <c r="A380">
        <v>379</v>
      </c>
      <c r="B380" s="400">
        <v>42261.657638888886</v>
      </c>
      <c r="C380" s="578" t="s">
        <v>96</v>
      </c>
      <c r="D380">
        <v>0.01</v>
      </c>
      <c r="F380">
        <v>1.5898300000000001</v>
      </c>
      <c r="I380" s="400">
        <v>42262.163194444445</v>
      </c>
      <c r="J380">
        <v>1.5876600000000001</v>
      </c>
      <c r="N380">
        <v>-1.7</v>
      </c>
      <c r="Q380">
        <v>213</v>
      </c>
      <c r="R380" s="578" t="s">
        <v>96</v>
      </c>
      <c r="S380" s="578">
        <v>3</v>
      </c>
    </row>
    <row r="381" spans="1:19">
      <c r="A381">
        <v>380</v>
      </c>
      <c r="B381" s="400">
        <v>42261.770138888889</v>
      </c>
      <c r="C381" s="578" t="s">
        <v>96</v>
      </c>
      <c r="D381">
        <v>0.01</v>
      </c>
      <c r="F381">
        <v>1.58517</v>
      </c>
      <c r="I381" s="400">
        <v>42262.163194444445</v>
      </c>
      <c r="J381">
        <v>1.5876600000000001</v>
      </c>
      <c r="N381">
        <v>1.74</v>
      </c>
      <c r="Q381">
        <v>213</v>
      </c>
      <c r="R381" s="578" t="s">
        <v>96</v>
      </c>
      <c r="S381" s="578">
        <v>3</v>
      </c>
    </row>
    <row r="382" spans="1:19">
      <c r="A382">
        <v>381</v>
      </c>
      <c r="B382" s="400">
        <v>42262.057638888888</v>
      </c>
      <c r="C382" s="578" t="s">
        <v>96</v>
      </c>
      <c r="D382">
        <v>0.01</v>
      </c>
      <c r="F382">
        <v>1.58127</v>
      </c>
      <c r="I382" s="400">
        <v>42262.163194444445</v>
      </c>
      <c r="J382">
        <v>1.5876600000000001</v>
      </c>
      <c r="N382">
        <v>4.62</v>
      </c>
      <c r="Q382">
        <v>213</v>
      </c>
      <c r="R382" s="578" t="s">
        <v>96</v>
      </c>
      <c r="S382" s="578">
        <v>3</v>
      </c>
    </row>
    <row r="383" spans="1:19">
      <c r="A383">
        <v>382</v>
      </c>
      <c r="B383" s="400">
        <v>42262.282638888886</v>
      </c>
      <c r="C383" s="578" t="s">
        <v>96</v>
      </c>
      <c r="D383">
        <v>0.01</v>
      </c>
      <c r="F383">
        <v>1.5880799999999999</v>
      </c>
      <c r="I383" s="400">
        <v>42262.295138888891</v>
      </c>
      <c r="J383">
        <v>1.59022</v>
      </c>
      <c r="N383">
        <v>1.48</v>
      </c>
      <c r="Q383">
        <v>214</v>
      </c>
      <c r="R383" s="578" t="s">
        <v>96</v>
      </c>
      <c r="S383" s="578">
        <v>1</v>
      </c>
    </row>
    <row r="384" spans="1:19">
      <c r="A384">
        <v>383</v>
      </c>
      <c r="B384" s="400">
        <v>42263.416666666664</v>
      </c>
      <c r="C384" s="578" t="s">
        <v>96</v>
      </c>
      <c r="D384">
        <v>0.01</v>
      </c>
      <c r="F384">
        <v>1.5699000000000001</v>
      </c>
      <c r="I384" s="400">
        <v>42263.611111111109</v>
      </c>
      <c r="J384">
        <v>1.5720400000000001</v>
      </c>
      <c r="N384">
        <v>1.48</v>
      </c>
      <c r="Q384">
        <v>215</v>
      </c>
      <c r="R384" s="578" t="s">
        <v>96</v>
      </c>
      <c r="S384" s="578">
        <v>1</v>
      </c>
    </row>
    <row r="385" spans="1:19">
      <c r="A385">
        <v>384</v>
      </c>
      <c r="B385" s="400">
        <v>42263.720833333333</v>
      </c>
      <c r="C385" s="578" t="s">
        <v>96</v>
      </c>
      <c r="D385">
        <v>0.01</v>
      </c>
      <c r="F385">
        <v>1.5719399999999999</v>
      </c>
      <c r="I385" s="400">
        <v>42263.772916666669</v>
      </c>
      <c r="J385">
        <v>1.5740799999999999</v>
      </c>
      <c r="N385">
        <v>1.48</v>
      </c>
      <c r="Q385">
        <v>216</v>
      </c>
      <c r="R385" s="578" t="s">
        <v>96</v>
      </c>
      <c r="S385" s="578">
        <v>1</v>
      </c>
    </row>
    <row r="386" spans="1:19">
      <c r="A386">
        <v>385</v>
      </c>
      <c r="B386" s="400">
        <v>42263.875</v>
      </c>
      <c r="C386" s="578" t="s">
        <v>97</v>
      </c>
      <c r="D386">
        <v>0.01</v>
      </c>
      <c r="F386">
        <v>1.56795</v>
      </c>
      <c r="I386" s="400">
        <v>42264.859722222223</v>
      </c>
      <c r="J386">
        <v>1.57334</v>
      </c>
      <c r="N386">
        <v>-4.08</v>
      </c>
      <c r="Q386">
        <v>217</v>
      </c>
      <c r="R386" s="578" t="s">
        <v>97</v>
      </c>
      <c r="S386" s="578">
        <v>4</v>
      </c>
    </row>
    <row r="387" spans="1:19">
      <c r="A387">
        <v>386</v>
      </c>
      <c r="B387" s="400">
        <v>42264.135416666664</v>
      </c>
      <c r="C387" s="578" t="s">
        <v>97</v>
      </c>
      <c r="D387">
        <v>0.01</v>
      </c>
      <c r="F387">
        <v>1.5722499999999999</v>
      </c>
      <c r="I387" s="400">
        <v>42264.859722222223</v>
      </c>
      <c r="J387">
        <v>1.57334</v>
      </c>
      <c r="N387">
        <v>-0.91</v>
      </c>
      <c r="Q387">
        <v>217</v>
      </c>
      <c r="R387" s="578" t="s">
        <v>97</v>
      </c>
      <c r="S387" s="578">
        <v>4</v>
      </c>
    </row>
    <row r="388" spans="1:19">
      <c r="A388">
        <v>387</v>
      </c>
      <c r="B388" s="400">
        <v>42264.399305555555</v>
      </c>
      <c r="C388" s="578" t="s">
        <v>97</v>
      </c>
      <c r="D388">
        <v>0.01</v>
      </c>
      <c r="F388">
        <v>1.5758799999999999</v>
      </c>
      <c r="I388" s="400">
        <v>42264.859722222223</v>
      </c>
      <c r="J388">
        <v>1.57334</v>
      </c>
      <c r="N388">
        <v>1.77</v>
      </c>
      <c r="Q388">
        <v>217</v>
      </c>
      <c r="R388" s="578" t="s">
        <v>97</v>
      </c>
      <c r="S388" s="578">
        <v>4</v>
      </c>
    </row>
    <row r="389" spans="1:19">
      <c r="A389">
        <v>389</v>
      </c>
      <c r="B389" s="400">
        <v>42264.475694444445</v>
      </c>
      <c r="C389" s="578" t="s">
        <v>97</v>
      </c>
      <c r="D389">
        <v>0.02</v>
      </c>
      <c r="F389">
        <v>1.5811500000000001</v>
      </c>
      <c r="I389" s="400">
        <v>42264.859722222223</v>
      </c>
      <c r="J389">
        <v>1.57334</v>
      </c>
      <c r="N389">
        <v>11.33</v>
      </c>
      <c r="Q389">
        <v>217</v>
      </c>
      <c r="R389" s="578" t="s">
        <v>97</v>
      </c>
      <c r="S389" s="578">
        <v>4</v>
      </c>
    </row>
    <row r="390" spans="1:19">
      <c r="A390">
        <v>388</v>
      </c>
      <c r="B390" s="400">
        <v>42264.418055555558</v>
      </c>
      <c r="C390" s="578" t="s">
        <v>96</v>
      </c>
      <c r="D390">
        <v>0.01</v>
      </c>
      <c r="F390">
        <v>1.5786</v>
      </c>
      <c r="I390" s="400">
        <v>42264.429166666669</v>
      </c>
      <c r="J390">
        <v>1.58074</v>
      </c>
      <c r="N390">
        <v>1.48</v>
      </c>
      <c r="Q390">
        <v>218</v>
      </c>
      <c r="R390" s="578" t="s">
        <v>96</v>
      </c>
      <c r="S390" s="578">
        <v>1</v>
      </c>
    </row>
    <row r="391" spans="1:19">
      <c r="A391">
        <v>390</v>
      </c>
      <c r="B391" s="400">
        <v>42264.772222222222</v>
      </c>
      <c r="C391" s="578" t="s">
        <v>96</v>
      </c>
      <c r="D391">
        <v>0.01</v>
      </c>
      <c r="F391">
        <v>1.5822400000000001</v>
      </c>
      <c r="I391" s="400">
        <v>42264.837500000001</v>
      </c>
      <c r="J391">
        <v>1.5843799999999999</v>
      </c>
      <c r="N391">
        <v>1.48</v>
      </c>
      <c r="Q391">
        <v>219</v>
      </c>
      <c r="R391" s="578" t="s">
        <v>96</v>
      </c>
      <c r="S391" s="578">
        <v>1</v>
      </c>
    </row>
    <row r="392" spans="1:19">
      <c r="A392">
        <v>391</v>
      </c>
      <c r="B392" s="400">
        <v>42264.895833333336</v>
      </c>
      <c r="C392" s="578" t="s">
        <v>96</v>
      </c>
      <c r="D392">
        <v>0.01</v>
      </c>
      <c r="F392">
        <v>1.58647</v>
      </c>
      <c r="I392" s="400">
        <v>42264.908333333333</v>
      </c>
      <c r="J392">
        <v>1.5886100000000001</v>
      </c>
      <c r="N392">
        <v>1.48</v>
      </c>
      <c r="Q392">
        <v>220</v>
      </c>
      <c r="R392" s="578" t="s">
        <v>96</v>
      </c>
      <c r="S392" s="578">
        <v>1</v>
      </c>
    </row>
    <row r="393" spans="1:19">
      <c r="A393">
        <v>392</v>
      </c>
      <c r="B393" s="400">
        <v>42265.354861111111</v>
      </c>
      <c r="C393" s="578" t="s">
        <v>97</v>
      </c>
      <c r="D393">
        <v>0.01</v>
      </c>
      <c r="F393">
        <v>1.57928</v>
      </c>
      <c r="I393" s="400">
        <v>42265.362500000003</v>
      </c>
      <c r="J393">
        <v>1.57714</v>
      </c>
      <c r="N393">
        <v>1.48</v>
      </c>
      <c r="Q393">
        <v>221</v>
      </c>
      <c r="R393" s="578" t="s">
        <v>97</v>
      </c>
      <c r="S393" s="578">
        <v>1</v>
      </c>
    </row>
    <row r="394" spans="1:19">
      <c r="A394">
        <v>393</v>
      </c>
      <c r="B394" s="400">
        <v>42265.407638888886</v>
      </c>
      <c r="C394" s="578" t="s">
        <v>96</v>
      </c>
      <c r="D394">
        <v>0.01</v>
      </c>
      <c r="F394">
        <v>1.57708</v>
      </c>
      <c r="I394" s="400">
        <v>42265.417361111111</v>
      </c>
      <c r="J394">
        <v>1.5792200000000001</v>
      </c>
      <c r="N394">
        <v>1.48</v>
      </c>
      <c r="Q394">
        <v>222</v>
      </c>
      <c r="R394" s="578" t="s">
        <v>96</v>
      </c>
      <c r="S394" s="578">
        <v>1</v>
      </c>
    </row>
    <row r="395" spans="1:19">
      <c r="A395">
        <v>394</v>
      </c>
      <c r="B395" s="400">
        <v>42265.697916666664</v>
      </c>
      <c r="C395" s="578" t="s">
        <v>96</v>
      </c>
      <c r="D395">
        <v>0.01</v>
      </c>
      <c r="F395">
        <v>1.5746199999999999</v>
      </c>
      <c r="I395" s="400">
        <v>42265.884722222225</v>
      </c>
      <c r="J395">
        <v>1.5750999999999999</v>
      </c>
      <c r="N395">
        <v>0.25</v>
      </c>
      <c r="Q395">
        <v>223</v>
      </c>
      <c r="R395" s="578" t="s">
        <v>96</v>
      </c>
      <c r="S395" s="578">
        <v>2</v>
      </c>
    </row>
    <row r="396" spans="1:19">
      <c r="A396">
        <v>396</v>
      </c>
      <c r="B396" s="400">
        <v>42265.824999999997</v>
      </c>
      <c r="C396" s="578" t="s">
        <v>96</v>
      </c>
      <c r="D396">
        <v>0.01</v>
      </c>
      <c r="F396">
        <v>1.5712999999999999</v>
      </c>
      <c r="I396" s="400">
        <v>42265.884722222225</v>
      </c>
      <c r="J396">
        <v>1.5750999999999999</v>
      </c>
      <c r="N396">
        <v>2.7</v>
      </c>
      <c r="Q396">
        <v>223</v>
      </c>
      <c r="R396" s="578" t="s">
        <v>96</v>
      </c>
      <c r="S396" s="578">
        <v>2</v>
      </c>
    </row>
    <row r="397" spans="1:19">
      <c r="A397">
        <v>395</v>
      </c>
      <c r="B397" s="400">
        <v>42265.793055555558</v>
      </c>
      <c r="C397" s="578" t="s">
        <v>97</v>
      </c>
      <c r="D397">
        <v>0.01</v>
      </c>
      <c r="F397">
        <v>1.5722499999999999</v>
      </c>
      <c r="I397" s="400">
        <v>42265.898611111108</v>
      </c>
      <c r="J397">
        <v>1.5701099999999999</v>
      </c>
      <c r="N397">
        <v>1.48</v>
      </c>
      <c r="Q397">
        <v>224</v>
      </c>
      <c r="R397" s="578" t="s">
        <v>97</v>
      </c>
      <c r="S397" s="578">
        <v>1</v>
      </c>
    </row>
    <row r="398" spans="1:19">
      <c r="A398">
        <v>397</v>
      </c>
      <c r="B398" s="400">
        <v>42268.396527777775</v>
      </c>
      <c r="C398" s="578" t="s">
        <v>96</v>
      </c>
      <c r="D398">
        <v>0.01</v>
      </c>
      <c r="F398">
        <v>1.57633</v>
      </c>
      <c r="I398" s="400">
        <v>42268.418749999997</v>
      </c>
      <c r="J398">
        <v>1.57847</v>
      </c>
      <c r="N398">
        <v>1.48</v>
      </c>
      <c r="Q398">
        <v>225</v>
      </c>
      <c r="R398" s="578" t="s">
        <v>96</v>
      </c>
      <c r="S398" s="578">
        <v>1</v>
      </c>
    </row>
    <row r="399" spans="1:19">
      <c r="A399">
        <v>398</v>
      </c>
      <c r="B399" s="400">
        <v>42268.614583333336</v>
      </c>
      <c r="C399" s="578" t="s">
        <v>97</v>
      </c>
      <c r="D399">
        <v>0.01</v>
      </c>
      <c r="F399">
        <v>1.5683100000000001</v>
      </c>
      <c r="I399" s="400">
        <v>42268.681944444441</v>
      </c>
      <c r="J399">
        <v>1.5687800000000001</v>
      </c>
      <c r="N399">
        <v>-0.45</v>
      </c>
      <c r="Q399">
        <v>226</v>
      </c>
      <c r="R399" s="578" t="s">
        <v>97</v>
      </c>
      <c r="S399" s="578">
        <v>2</v>
      </c>
    </row>
    <row r="400" spans="1:19">
      <c r="A400">
        <v>399</v>
      </c>
      <c r="B400" s="400">
        <v>42268.649305555555</v>
      </c>
      <c r="C400" s="578" t="s">
        <v>97</v>
      </c>
      <c r="D400">
        <v>0.01</v>
      </c>
      <c r="F400">
        <v>1.5735300000000001</v>
      </c>
      <c r="I400" s="400">
        <v>42268.681944444441</v>
      </c>
      <c r="J400">
        <v>1.5687800000000001</v>
      </c>
      <c r="N400">
        <v>3.41</v>
      </c>
      <c r="Q400">
        <v>226</v>
      </c>
      <c r="R400" s="578" t="s">
        <v>97</v>
      </c>
      <c r="S400" s="578">
        <v>2</v>
      </c>
    </row>
    <row r="401" spans="1:19">
      <c r="A401">
        <v>400</v>
      </c>
      <c r="B401" s="400">
        <v>42269.146527777775</v>
      </c>
      <c r="C401" s="578" t="s">
        <v>97</v>
      </c>
      <c r="D401">
        <v>0.01</v>
      </c>
      <c r="F401">
        <v>1.56873</v>
      </c>
      <c r="I401" s="400">
        <v>42269.331944444442</v>
      </c>
      <c r="J401">
        <v>1.5665899999999999</v>
      </c>
      <c r="N401">
        <v>1.47</v>
      </c>
      <c r="Q401">
        <v>227</v>
      </c>
      <c r="R401" s="578" t="s">
        <v>97</v>
      </c>
      <c r="S401" s="578">
        <v>1</v>
      </c>
    </row>
    <row r="402" spans="1:19">
      <c r="A402">
        <v>401</v>
      </c>
      <c r="B402" s="400">
        <v>42269.697916666664</v>
      </c>
      <c r="C402" s="578" t="s">
        <v>97</v>
      </c>
      <c r="D402">
        <v>0.01</v>
      </c>
      <c r="F402">
        <v>1.5759799999999999</v>
      </c>
      <c r="I402" s="400">
        <v>42269.743750000001</v>
      </c>
      <c r="J402">
        <v>1.5738399999999999</v>
      </c>
      <c r="N402">
        <v>1.48</v>
      </c>
      <c r="Q402">
        <v>228</v>
      </c>
      <c r="R402" s="578" t="s">
        <v>97</v>
      </c>
      <c r="S402" s="578">
        <v>1</v>
      </c>
    </row>
    <row r="403" spans="1:19">
      <c r="A403">
        <v>402</v>
      </c>
      <c r="B403" s="400">
        <v>42270.356249999997</v>
      </c>
      <c r="C403" s="578" t="s">
        <v>97</v>
      </c>
      <c r="D403">
        <v>0.01</v>
      </c>
      <c r="F403">
        <v>1.5794299999999999</v>
      </c>
      <c r="I403" s="400">
        <v>42270.446527777778</v>
      </c>
      <c r="J403">
        <v>1.5772900000000001</v>
      </c>
      <c r="N403">
        <v>1.48</v>
      </c>
      <c r="Q403">
        <v>229</v>
      </c>
      <c r="R403" s="578" t="s">
        <v>97</v>
      </c>
      <c r="S403" s="578">
        <v>1</v>
      </c>
    </row>
    <row r="404" spans="1:19">
      <c r="A404">
        <v>403</v>
      </c>
      <c r="B404" s="400">
        <v>42270.447916666664</v>
      </c>
      <c r="C404" s="578" t="s">
        <v>97</v>
      </c>
      <c r="D404">
        <v>0.01</v>
      </c>
      <c r="F404">
        <v>1.5768</v>
      </c>
      <c r="I404" s="400">
        <v>42271.771527777775</v>
      </c>
      <c r="J404">
        <v>1.6051599999999999</v>
      </c>
      <c r="N404">
        <v>-21.04</v>
      </c>
      <c r="Q404">
        <v>230</v>
      </c>
      <c r="R404" s="578" t="s">
        <v>97</v>
      </c>
      <c r="S404" s="578">
        <v>7</v>
      </c>
    </row>
    <row r="405" spans="1:19">
      <c r="A405">
        <v>404</v>
      </c>
      <c r="B405" s="400">
        <v>42270.592361111114</v>
      </c>
      <c r="C405" s="578" t="s">
        <v>97</v>
      </c>
      <c r="D405">
        <v>0.01</v>
      </c>
      <c r="F405">
        <v>1.58118</v>
      </c>
      <c r="I405" s="400">
        <v>42271.771527777775</v>
      </c>
      <c r="J405">
        <v>1.6051599999999999</v>
      </c>
      <c r="N405">
        <v>-17.8</v>
      </c>
      <c r="Q405">
        <v>230</v>
      </c>
      <c r="R405" s="578" t="s">
        <v>97</v>
      </c>
      <c r="S405" s="578">
        <v>7</v>
      </c>
    </row>
    <row r="406" spans="1:19">
      <c r="A406">
        <v>405</v>
      </c>
      <c r="B406" s="400">
        <v>42270.71875</v>
      </c>
      <c r="C406" s="578" t="s">
        <v>97</v>
      </c>
      <c r="D406">
        <v>0.01</v>
      </c>
      <c r="F406">
        <v>1.5900799999999999</v>
      </c>
      <c r="I406" s="400">
        <v>42271.771527777775</v>
      </c>
      <c r="J406">
        <v>1.6051599999999999</v>
      </c>
      <c r="N406">
        <v>-11.23</v>
      </c>
      <c r="Q406">
        <v>230</v>
      </c>
      <c r="R406" s="578" t="s">
        <v>97</v>
      </c>
      <c r="S406" s="578">
        <v>7</v>
      </c>
    </row>
    <row r="407" spans="1:19">
      <c r="A407">
        <v>406</v>
      </c>
      <c r="B407" s="400">
        <v>42270.75</v>
      </c>
      <c r="C407" s="578" t="s">
        <v>97</v>
      </c>
      <c r="D407">
        <v>0.02</v>
      </c>
      <c r="F407">
        <v>1.59399</v>
      </c>
      <c r="I407" s="400">
        <v>42271.771527777775</v>
      </c>
      <c r="J407">
        <v>1.6051599999999999</v>
      </c>
      <c r="N407">
        <v>-16.690000000000001</v>
      </c>
      <c r="Q407">
        <v>230</v>
      </c>
      <c r="R407" s="578" t="s">
        <v>97</v>
      </c>
      <c r="S407" s="578">
        <v>7</v>
      </c>
    </row>
    <row r="408" spans="1:19">
      <c r="A408">
        <v>408</v>
      </c>
      <c r="B408" s="400">
        <v>42270.84652777778</v>
      </c>
      <c r="C408" s="578" t="s">
        <v>97</v>
      </c>
      <c r="D408">
        <v>0.04</v>
      </c>
      <c r="F408">
        <v>1.5987</v>
      </c>
      <c r="I408" s="400">
        <v>42271.771527777775</v>
      </c>
      <c r="J408">
        <v>1.6051599999999999</v>
      </c>
      <c r="N408">
        <v>-19.48</v>
      </c>
      <c r="Q408">
        <v>230</v>
      </c>
      <c r="R408" s="578" t="s">
        <v>97</v>
      </c>
      <c r="S408" s="578">
        <v>7</v>
      </c>
    </row>
    <row r="409" spans="1:19">
      <c r="A409">
        <v>410</v>
      </c>
      <c r="B409" s="400">
        <v>42271.364583333336</v>
      </c>
      <c r="C409" s="578" t="s">
        <v>97</v>
      </c>
      <c r="D409">
        <v>0.08</v>
      </c>
      <c r="F409">
        <v>1.6043400000000001</v>
      </c>
      <c r="I409" s="400">
        <v>42271.771527777775</v>
      </c>
      <c r="J409">
        <v>1.6051599999999999</v>
      </c>
      <c r="N409">
        <v>-5.64</v>
      </c>
      <c r="Q409">
        <v>230</v>
      </c>
      <c r="R409" s="578" t="s">
        <v>97</v>
      </c>
      <c r="S409" s="578">
        <v>7</v>
      </c>
    </row>
    <row r="410" spans="1:19">
      <c r="A410">
        <v>411</v>
      </c>
      <c r="B410" s="400">
        <v>42271.625</v>
      </c>
      <c r="C410" s="578" t="s">
        <v>97</v>
      </c>
      <c r="D410">
        <v>0.28000000000000003</v>
      </c>
      <c r="F410">
        <v>1.61568</v>
      </c>
      <c r="I410" s="400">
        <v>42271.771527777775</v>
      </c>
      <c r="J410">
        <v>1.6051599999999999</v>
      </c>
      <c r="N410">
        <v>214.66</v>
      </c>
      <c r="Q410">
        <v>230</v>
      </c>
      <c r="R410" s="578" t="s">
        <v>97</v>
      </c>
      <c r="S410" s="578">
        <v>7</v>
      </c>
    </row>
    <row r="411" spans="1:19">
      <c r="A411">
        <v>407</v>
      </c>
      <c r="B411" s="400">
        <v>42270.84375</v>
      </c>
      <c r="C411" s="578" t="s">
        <v>96</v>
      </c>
      <c r="D411">
        <v>0.01</v>
      </c>
      <c r="F411">
        <v>1.59836</v>
      </c>
      <c r="I411" s="400">
        <v>42270.859027777777</v>
      </c>
      <c r="J411">
        <v>1.6005</v>
      </c>
      <c r="N411">
        <v>1.48</v>
      </c>
      <c r="Q411">
        <v>231</v>
      </c>
      <c r="R411" s="578" t="s">
        <v>96</v>
      </c>
      <c r="S411" s="578">
        <v>1</v>
      </c>
    </row>
    <row r="412" spans="1:19">
      <c r="A412">
        <v>409</v>
      </c>
      <c r="B412" s="400">
        <v>42271.219444444447</v>
      </c>
      <c r="C412" s="578" t="s">
        <v>96</v>
      </c>
      <c r="D412">
        <v>0.01</v>
      </c>
      <c r="F412">
        <v>1.60015</v>
      </c>
      <c r="I412" s="400">
        <v>42271.357638888891</v>
      </c>
      <c r="J412">
        <v>1.60229</v>
      </c>
      <c r="N412">
        <v>1.48</v>
      </c>
      <c r="Q412">
        <v>232</v>
      </c>
      <c r="R412" s="578" t="s">
        <v>96</v>
      </c>
      <c r="S412" s="578">
        <v>1</v>
      </c>
    </row>
    <row r="413" spans="1:19">
      <c r="A413">
        <v>412</v>
      </c>
      <c r="B413" s="400">
        <v>42271.771527777775</v>
      </c>
      <c r="C413" s="578" t="s">
        <v>97</v>
      </c>
      <c r="D413">
        <v>0.01</v>
      </c>
      <c r="F413">
        <v>1.60494</v>
      </c>
      <c r="I413" s="400">
        <v>42271.814583333333</v>
      </c>
      <c r="J413">
        <v>1.6028</v>
      </c>
      <c r="N413">
        <v>1.48</v>
      </c>
      <c r="Q413">
        <v>233</v>
      </c>
      <c r="R413" s="578" t="s">
        <v>97</v>
      </c>
      <c r="S413" s="578">
        <v>1</v>
      </c>
    </row>
    <row r="414" spans="1:19">
      <c r="A414">
        <v>413</v>
      </c>
      <c r="B414" s="400">
        <v>42271.875694444447</v>
      </c>
      <c r="C414" s="578" t="s">
        <v>96</v>
      </c>
      <c r="D414">
        <v>0.01</v>
      </c>
      <c r="F414">
        <v>1.5955699999999999</v>
      </c>
      <c r="I414" s="400">
        <v>42271.881944444445</v>
      </c>
      <c r="J414">
        <v>1.59771</v>
      </c>
      <c r="N414">
        <v>1.48</v>
      </c>
      <c r="Q414">
        <v>234</v>
      </c>
      <c r="R414" s="578" t="s">
        <v>96</v>
      </c>
      <c r="S414" s="578">
        <v>1</v>
      </c>
    </row>
    <row r="415" spans="1:19">
      <c r="A415">
        <v>414</v>
      </c>
      <c r="B415" s="400">
        <v>42272.375694444447</v>
      </c>
      <c r="C415" s="578" t="s">
        <v>97</v>
      </c>
      <c r="D415">
        <v>0.01</v>
      </c>
      <c r="F415">
        <v>1.5860099999999999</v>
      </c>
      <c r="I415" s="400">
        <v>42272.38958333333</v>
      </c>
      <c r="J415">
        <v>1.5838699999999999</v>
      </c>
      <c r="N415">
        <v>1.48</v>
      </c>
      <c r="Q415">
        <v>235</v>
      </c>
      <c r="R415" s="578" t="s">
        <v>97</v>
      </c>
      <c r="S415" s="578">
        <v>1</v>
      </c>
    </row>
    <row r="416" spans="1:19">
      <c r="A416">
        <v>415</v>
      </c>
      <c r="B416" s="400">
        <v>42272.490277777775</v>
      </c>
      <c r="C416" s="578" t="s">
        <v>96</v>
      </c>
      <c r="D416">
        <v>0.01</v>
      </c>
      <c r="F416">
        <v>1.59198</v>
      </c>
      <c r="I416" s="400">
        <v>42272.508333333331</v>
      </c>
      <c r="J416">
        <v>1.59412</v>
      </c>
      <c r="N416">
        <v>1.48</v>
      </c>
      <c r="Q416">
        <v>236</v>
      </c>
      <c r="R416" s="578" t="s">
        <v>96</v>
      </c>
      <c r="S416" s="578">
        <v>1</v>
      </c>
    </row>
    <row r="417" spans="1:19">
      <c r="A417">
        <v>416</v>
      </c>
      <c r="B417" s="400">
        <v>42272.532638888886</v>
      </c>
      <c r="C417" s="578" t="s">
        <v>97</v>
      </c>
      <c r="D417">
        <v>0.01</v>
      </c>
      <c r="F417">
        <v>1.5951</v>
      </c>
      <c r="I417" s="400">
        <v>42272.574305555558</v>
      </c>
      <c r="J417">
        <v>1.5929599999999999</v>
      </c>
      <c r="N417">
        <v>1.48</v>
      </c>
      <c r="Q417">
        <v>237</v>
      </c>
      <c r="R417" s="578" t="s">
        <v>97</v>
      </c>
      <c r="S417" s="578">
        <v>1</v>
      </c>
    </row>
    <row r="418" spans="1:19">
      <c r="A418">
        <v>417</v>
      </c>
      <c r="B418" s="400">
        <v>42272.584722222222</v>
      </c>
      <c r="C418" s="578" t="s">
        <v>97</v>
      </c>
      <c r="D418">
        <v>0.01</v>
      </c>
      <c r="F418">
        <v>1.5918399999999999</v>
      </c>
      <c r="I418" s="400">
        <v>42272.589583333334</v>
      </c>
      <c r="J418">
        <v>1.5896999999999999</v>
      </c>
      <c r="N418">
        <v>1.48</v>
      </c>
      <c r="Q418">
        <v>238</v>
      </c>
      <c r="R418" s="578" t="s">
        <v>97</v>
      </c>
      <c r="S418" s="578">
        <v>1</v>
      </c>
    </row>
    <row r="419" spans="1:19">
      <c r="A419">
        <v>418</v>
      </c>
      <c r="B419" s="400">
        <v>42272.604166666664</v>
      </c>
      <c r="C419" s="578" t="s">
        <v>96</v>
      </c>
      <c r="D419">
        <v>0.01</v>
      </c>
      <c r="F419">
        <v>1.5916300000000001</v>
      </c>
      <c r="I419" s="400">
        <v>42272.652777777781</v>
      </c>
      <c r="J419">
        <v>1.5937699999999999</v>
      </c>
      <c r="N419">
        <v>1.48</v>
      </c>
      <c r="Q419">
        <v>239</v>
      </c>
      <c r="R419" s="578" t="s">
        <v>96</v>
      </c>
      <c r="S419" s="578">
        <v>1</v>
      </c>
    </row>
    <row r="420" spans="1:19">
      <c r="A420">
        <v>419</v>
      </c>
      <c r="B420" s="400">
        <v>42275.594444444447</v>
      </c>
      <c r="C420" s="578" t="s">
        <v>97</v>
      </c>
      <c r="D420">
        <v>0.01</v>
      </c>
      <c r="F420">
        <v>1.5965199999999999</v>
      </c>
      <c r="I420" s="400">
        <v>42276.57916666667</v>
      </c>
      <c r="J420">
        <v>1.6068899999999999</v>
      </c>
      <c r="N420">
        <v>-7.76</v>
      </c>
      <c r="Q420">
        <v>240</v>
      </c>
      <c r="R420" s="578" t="s">
        <v>97</v>
      </c>
      <c r="S420" s="578">
        <v>5</v>
      </c>
    </row>
    <row r="421" spans="1:19">
      <c r="A421">
        <v>420</v>
      </c>
      <c r="B421" s="400">
        <v>42275.722222222219</v>
      </c>
      <c r="C421" s="578" t="s">
        <v>97</v>
      </c>
      <c r="D421">
        <v>0.01</v>
      </c>
      <c r="F421">
        <v>1.6006499999999999</v>
      </c>
      <c r="I421" s="400">
        <v>42276.57916666667</v>
      </c>
      <c r="J421">
        <v>1.6068899999999999</v>
      </c>
      <c r="N421">
        <v>-4.71</v>
      </c>
      <c r="Q421">
        <v>240</v>
      </c>
      <c r="R421" s="578" t="s">
        <v>97</v>
      </c>
      <c r="S421" s="578">
        <v>5</v>
      </c>
    </row>
    <row r="422" spans="1:19">
      <c r="A422">
        <v>421</v>
      </c>
      <c r="B422" s="400">
        <v>42275.740972222222</v>
      </c>
      <c r="C422" s="578" t="s">
        <v>97</v>
      </c>
      <c r="D422">
        <v>0.01</v>
      </c>
      <c r="F422">
        <v>1.60426</v>
      </c>
      <c r="I422" s="400">
        <v>42276.57916666667</v>
      </c>
      <c r="J422">
        <v>1.6068899999999999</v>
      </c>
      <c r="N422">
        <v>-2.0499999999999998</v>
      </c>
      <c r="Q422">
        <v>240</v>
      </c>
      <c r="R422" s="578" t="s">
        <v>97</v>
      </c>
      <c r="S422" s="578">
        <v>5</v>
      </c>
    </row>
    <row r="423" spans="1:19">
      <c r="A423">
        <v>422</v>
      </c>
      <c r="B423" s="400">
        <v>42275.8125</v>
      </c>
      <c r="C423" s="578" t="s">
        <v>97</v>
      </c>
      <c r="D423">
        <v>0.02</v>
      </c>
      <c r="F423">
        <v>1.60822</v>
      </c>
      <c r="I423" s="400">
        <v>42276.57916666667</v>
      </c>
      <c r="J423">
        <v>1.6068899999999999</v>
      </c>
      <c r="N423">
        <v>1.77</v>
      </c>
      <c r="Q423">
        <v>240</v>
      </c>
      <c r="R423" s="578" t="s">
        <v>97</v>
      </c>
      <c r="S423" s="578">
        <v>5</v>
      </c>
    </row>
    <row r="424" spans="1:19">
      <c r="A424">
        <v>423</v>
      </c>
      <c r="B424" s="400">
        <v>42276.177083333336</v>
      </c>
      <c r="C424" s="578" t="s">
        <v>97</v>
      </c>
      <c r="D424">
        <v>0.04</v>
      </c>
      <c r="F424">
        <v>1.61741</v>
      </c>
      <c r="I424" s="400">
        <v>42276.57916666667</v>
      </c>
      <c r="J424">
        <v>1.6068899999999999</v>
      </c>
      <c r="N424">
        <v>30.66</v>
      </c>
      <c r="Q424">
        <v>240</v>
      </c>
      <c r="R424" s="578" t="s">
        <v>97</v>
      </c>
      <c r="S424" s="578">
        <v>5</v>
      </c>
    </row>
    <row r="425" spans="1:19">
      <c r="A425">
        <v>424</v>
      </c>
      <c r="B425" s="400">
        <v>42276.553472222222</v>
      </c>
      <c r="C425" s="578" t="s">
        <v>96</v>
      </c>
      <c r="D425">
        <v>0.01</v>
      </c>
      <c r="F425">
        <v>1.6101000000000001</v>
      </c>
      <c r="I425" s="400">
        <v>42276.779861111114</v>
      </c>
      <c r="J425">
        <v>1.6122399999999999</v>
      </c>
      <c r="N425">
        <v>1.48</v>
      </c>
      <c r="Q425">
        <v>241</v>
      </c>
      <c r="R425" s="578" t="s">
        <v>96</v>
      </c>
      <c r="S425" s="578">
        <v>1</v>
      </c>
    </row>
    <row r="426" spans="1:19">
      <c r="A426">
        <v>425</v>
      </c>
      <c r="B426" s="400">
        <v>42276.760416666664</v>
      </c>
      <c r="C426" s="578" t="s">
        <v>97</v>
      </c>
      <c r="D426">
        <v>0.01</v>
      </c>
      <c r="F426">
        <v>1.6074999999999999</v>
      </c>
      <c r="I426" s="400">
        <v>42277.045138888891</v>
      </c>
      <c r="J426">
        <v>1.6079699999999999</v>
      </c>
      <c r="N426">
        <v>-0.44</v>
      </c>
      <c r="Q426">
        <v>242</v>
      </c>
      <c r="R426" s="578" t="s">
        <v>97</v>
      </c>
      <c r="S426" s="578">
        <v>2</v>
      </c>
    </row>
    <row r="427" spans="1:19">
      <c r="A427">
        <v>426</v>
      </c>
      <c r="B427" s="400">
        <v>42276.881249999999</v>
      </c>
      <c r="C427" s="578" t="s">
        <v>97</v>
      </c>
      <c r="D427">
        <v>0.01</v>
      </c>
      <c r="F427">
        <v>1.6127100000000001</v>
      </c>
      <c r="I427" s="400">
        <v>42277.045138888891</v>
      </c>
      <c r="J427">
        <v>1.6079699999999999</v>
      </c>
      <c r="N427">
        <v>3.4</v>
      </c>
      <c r="Q427">
        <v>242</v>
      </c>
      <c r="R427" s="578" t="s">
        <v>97</v>
      </c>
      <c r="S427" s="578">
        <v>2</v>
      </c>
    </row>
    <row r="428" spans="1:19">
      <c r="A428">
        <v>427</v>
      </c>
      <c r="B428" s="400">
        <v>42276.918749999997</v>
      </c>
      <c r="C428" s="578" t="s">
        <v>96</v>
      </c>
      <c r="D428">
        <v>0.01</v>
      </c>
      <c r="F428">
        <v>1.60985</v>
      </c>
      <c r="I428" s="400">
        <v>42278.75</v>
      </c>
      <c r="J428">
        <v>1.5920799999999999</v>
      </c>
      <c r="N428">
        <v>-13.22</v>
      </c>
      <c r="Q428">
        <v>243</v>
      </c>
      <c r="R428" s="578" t="s">
        <v>96</v>
      </c>
      <c r="S428" s="578">
        <v>6</v>
      </c>
    </row>
    <row r="429" spans="1:19">
      <c r="A429">
        <v>428</v>
      </c>
      <c r="B429" s="400">
        <v>42277.056944444441</v>
      </c>
      <c r="C429" s="578" t="s">
        <v>96</v>
      </c>
      <c r="D429">
        <v>0.01</v>
      </c>
      <c r="F429">
        <v>1.6065400000000001</v>
      </c>
      <c r="I429" s="400">
        <v>42278.75</v>
      </c>
      <c r="J429">
        <v>1.5920799999999999</v>
      </c>
      <c r="N429">
        <v>-10.77</v>
      </c>
      <c r="Q429">
        <v>243</v>
      </c>
      <c r="R429" s="578" t="s">
        <v>96</v>
      </c>
      <c r="S429" s="578">
        <v>6</v>
      </c>
    </row>
    <row r="430" spans="1:19">
      <c r="A430">
        <v>429</v>
      </c>
      <c r="B430" s="400">
        <v>42277.293055555558</v>
      </c>
      <c r="C430" s="578" t="s">
        <v>96</v>
      </c>
      <c r="D430">
        <v>0.01</v>
      </c>
      <c r="F430">
        <v>1.60283</v>
      </c>
      <c r="I430" s="400">
        <v>42278.75</v>
      </c>
      <c r="J430">
        <v>1.5920799999999999</v>
      </c>
      <c r="N430">
        <v>-8.0299999999999994</v>
      </c>
      <c r="Q430">
        <v>243</v>
      </c>
      <c r="R430" s="578" t="s">
        <v>96</v>
      </c>
      <c r="S430" s="578">
        <v>6</v>
      </c>
    </row>
    <row r="431" spans="1:19">
      <c r="A431">
        <v>431</v>
      </c>
      <c r="B431" s="400">
        <v>42277.448611111111</v>
      </c>
      <c r="C431" s="578" t="s">
        <v>96</v>
      </c>
      <c r="D431">
        <v>0.02</v>
      </c>
      <c r="F431">
        <v>1.59613</v>
      </c>
      <c r="I431" s="400">
        <v>42278.75</v>
      </c>
      <c r="J431">
        <v>1.5920799999999999</v>
      </c>
      <c r="N431">
        <v>-6.17</v>
      </c>
      <c r="Q431">
        <v>243</v>
      </c>
      <c r="R431" s="578" t="s">
        <v>96</v>
      </c>
      <c r="S431" s="578">
        <v>6</v>
      </c>
    </row>
    <row r="432" spans="1:19">
      <c r="A432">
        <v>432</v>
      </c>
      <c r="B432" s="400">
        <v>42277.736111111109</v>
      </c>
      <c r="C432" s="578" t="s">
        <v>96</v>
      </c>
      <c r="D432">
        <v>0.04</v>
      </c>
      <c r="F432">
        <v>1.58857</v>
      </c>
      <c r="I432" s="400">
        <v>42278.75</v>
      </c>
      <c r="J432">
        <v>1.5920799999999999</v>
      </c>
      <c r="N432">
        <v>9.9600000000000009</v>
      </c>
      <c r="Q432">
        <v>243</v>
      </c>
      <c r="R432" s="578" t="s">
        <v>96</v>
      </c>
      <c r="S432" s="578">
        <v>6</v>
      </c>
    </row>
    <row r="433" spans="1:19">
      <c r="A433">
        <v>433</v>
      </c>
      <c r="B433" s="400">
        <v>42278.259027777778</v>
      </c>
      <c r="C433" s="578" t="s">
        <v>96</v>
      </c>
      <c r="D433">
        <v>0.08</v>
      </c>
      <c r="F433">
        <v>1.58036</v>
      </c>
      <c r="I433" s="400">
        <v>42278.75</v>
      </c>
      <c r="J433">
        <v>1.5920799999999999</v>
      </c>
      <c r="N433">
        <v>68.41</v>
      </c>
      <c r="Q433">
        <v>243</v>
      </c>
      <c r="R433" s="578" t="s">
        <v>96</v>
      </c>
      <c r="S433" s="578">
        <v>6</v>
      </c>
    </row>
    <row r="434" spans="1:19">
      <c r="A434">
        <v>430</v>
      </c>
      <c r="B434" s="400">
        <v>42277.427777777775</v>
      </c>
      <c r="C434" s="578" t="s">
        <v>97</v>
      </c>
      <c r="D434">
        <v>0.01</v>
      </c>
      <c r="F434">
        <v>1.60056</v>
      </c>
      <c r="I434" s="400">
        <v>42277.438194444447</v>
      </c>
      <c r="J434">
        <v>1.59842</v>
      </c>
      <c r="N434">
        <v>1.48</v>
      </c>
      <c r="Q434">
        <v>244</v>
      </c>
      <c r="R434" s="578" t="s">
        <v>97</v>
      </c>
      <c r="S434" s="578">
        <v>1</v>
      </c>
    </row>
    <row r="435" spans="1:19">
      <c r="A435">
        <v>434</v>
      </c>
      <c r="B435" s="400">
        <v>42279.09375</v>
      </c>
      <c r="C435" s="578" t="s">
        <v>97</v>
      </c>
      <c r="D435">
        <v>0.01</v>
      </c>
      <c r="F435">
        <v>1.58856</v>
      </c>
      <c r="I435" s="400">
        <v>42279.145833333336</v>
      </c>
      <c r="J435">
        <v>1.5864199999999999</v>
      </c>
      <c r="N435">
        <v>1.48</v>
      </c>
      <c r="Q435">
        <v>245</v>
      </c>
      <c r="R435" s="578" t="s">
        <v>97</v>
      </c>
      <c r="S435" s="578">
        <v>1</v>
      </c>
    </row>
    <row r="436" spans="1:19">
      <c r="A436">
        <v>435</v>
      </c>
      <c r="B436" s="400">
        <v>42279.65625</v>
      </c>
      <c r="C436" s="578" t="s">
        <v>97</v>
      </c>
      <c r="D436">
        <v>0.01</v>
      </c>
      <c r="F436">
        <v>1.6083400000000001</v>
      </c>
      <c r="I436" s="400">
        <v>42279.677083333336</v>
      </c>
      <c r="J436">
        <v>1.6062000000000001</v>
      </c>
      <c r="N436">
        <v>1.48</v>
      </c>
      <c r="Q436">
        <v>246</v>
      </c>
      <c r="R436" s="578" t="s">
        <v>97</v>
      </c>
      <c r="S436" s="578">
        <v>1</v>
      </c>
    </row>
    <row r="437" spans="1:19">
      <c r="A437">
        <v>436</v>
      </c>
      <c r="B437" s="400">
        <v>42279.71875</v>
      </c>
      <c r="C437" s="578" t="s">
        <v>96</v>
      </c>
      <c r="D437">
        <v>0.01</v>
      </c>
      <c r="F437">
        <v>1.6016900000000001</v>
      </c>
      <c r="I437" s="400">
        <v>42279.745138888888</v>
      </c>
      <c r="J437">
        <v>1.6038300000000001</v>
      </c>
      <c r="N437">
        <v>1.48</v>
      </c>
      <c r="Q437">
        <v>247</v>
      </c>
      <c r="R437" s="578" t="s">
        <v>96</v>
      </c>
      <c r="S437" s="578">
        <v>1</v>
      </c>
    </row>
    <row r="438" spans="1:19">
      <c r="A438">
        <v>437</v>
      </c>
      <c r="B438" s="400">
        <v>42282.783333333333</v>
      </c>
      <c r="C438" s="578" t="s">
        <v>97</v>
      </c>
      <c r="D438">
        <v>0.01</v>
      </c>
      <c r="F438">
        <v>1.57826</v>
      </c>
      <c r="I438" s="400">
        <v>42282.843055555553</v>
      </c>
      <c r="J438">
        <v>1.57612</v>
      </c>
      <c r="N438">
        <v>1.48</v>
      </c>
      <c r="Q438">
        <v>248</v>
      </c>
      <c r="R438" s="578" t="s">
        <v>97</v>
      </c>
      <c r="S438" s="578">
        <v>1</v>
      </c>
    </row>
    <row r="439" spans="1:19">
      <c r="A439">
        <v>438</v>
      </c>
      <c r="B439" s="400">
        <v>42283.395833333336</v>
      </c>
      <c r="C439" s="578" t="s">
        <v>96</v>
      </c>
      <c r="D439">
        <v>0.01</v>
      </c>
      <c r="F439">
        <v>1.57667</v>
      </c>
      <c r="I439" s="400">
        <v>42283.545138888891</v>
      </c>
      <c r="J439">
        <v>1.57881</v>
      </c>
      <c r="N439">
        <v>1.48</v>
      </c>
      <c r="Q439">
        <v>249</v>
      </c>
      <c r="R439" s="578" t="s">
        <v>96</v>
      </c>
      <c r="S439" s="578">
        <v>1</v>
      </c>
    </row>
    <row r="440" spans="1:19">
      <c r="A440">
        <v>439</v>
      </c>
      <c r="B440" s="400">
        <v>42283.438194444447</v>
      </c>
      <c r="C440" s="578" t="s">
        <v>97</v>
      </c>
      <c r="D440">
        <v>0.01</v>
      </c>
      <c r="F440">
        <v>1.5764100000000001</v>
      </c>
      <c r="I440" s="400">
        <v>42283.447916666664</v>
      </c>
      <c r="J440">
        <v>1.5742700000000001</v>
      </c>
      <c r="N440">
        <v>1.48</v>
      </c>
      <c r="Q440">
        <v>250</v>
      </c>
      <c r="R440" s="578" t="s">
        <v>97</v>
      </c>
      <c r="S440" s="578">
        <v>1</v>
      </c>
    </row>
    <row r="441" spans="1:19">
      <c r="A441">
        <v>440</v>
      </c>
      <c r="B441" s="400">
        <v>42283.469444444447</v>
      </c>
      <c r="C441" s="578" t="s">
        <v>97</v>
      </c>
      <c r="D441">
        <v>0.01</v>
      </c>
      <c r="F441">
        <v>1.5744400000000001</v>
      </c>
      <c r="I441" s="400">
        <v>42283.640972222223</v>
      </c>
      <c r="J441">
        <v>1.57396</v>
      </c>
      <c r="N441">
        <v>0.25</v>
      </c>
      <c r="Q441">
        <v>251</v>
      </c>
      <c r="R441" s="578" t="s">
        <v>97</v>
      </c>
      <c r="S441" s="578">
        <v>2</v>
      </c>
    </row>
    <row r="442" spans="1:19">
      <c r="A442">
        <v>441</v>
      </c>
      <c r="B442" s="400">
        <v>42283.541666666664</v>
      </c>
      <c r="C442" s="578" t="s">
        <v>97</v>
      </c>
      <c r="D442">
        <v>0.01</v>
      </c>
      <c r="F442">
        <v>1.5777600000000001</v>
      </c>
      <c r="I442" s="400">
        <v>42283.640972222223</v>
      </c>
      <c r="J442">
        <v>1.57396</v>
      </c>
      <c r="N442">
        <v>2.71</v>
      </c>
      <c r="Q442">
        <v>251</v>
      </c>
      <c r="R442" s="578" t="s">
        <v>97</v>
      </c>
      <c r="S442" s="578">
        <v>2</v>
      </c>
    </row>
    <row r="443" spans="1:19">
      <c r="A443">
        <v>442</v>
      </c>
      <c r="B443" s="400">
        <v>42284.15625</v>
      </c>
      <c r="C443" s="578" t="s">
        <v>96</v>
      </c>
      <c r="D443">
        <v>0.01</v>
      </c>
      <c r="F443">
        <v>1.57161</v>
      </c>
      <c r="I443" s="400">
        <v>42285.163194444445</v>
      </c>
      <c r="J443">
        <v>1.56477</v>
      </c>
      <c r="N443">
        <v>-5.15</v>
      </c>
      <c r="Q443">
        <v>252</v>
      </c>
      <c r="R443" s="578" t="s">
        <v>96</v>
      </c>
      <c r="S443" s="578">
        <v>4</v>
      </c>
    </row>
    <row r="444" spans="1:19">
      <c r="A444">
        <v>443</v>
      </c>
      <c r="B444" s="400">
        <v>42284.313194444447</v>
      </c>
      <c r="C444" s="578" t="s">
        <v>96</v>
      </c>
      <c r="D444">
        <v>0.01</v>
      </c>
      <c r="F444">
        <v>1.5683</v>
      </c>
      <c r="I444" s="400">
        <v>42285.163194444445</v>
      </c>
      <c r="J444">
        <v>1.56477</v>
      </c>
      <c r="N444">
        <v>-2.7</v>
      </c>
      <c r="Q444">
        <v>252</v>
      </c>
      <c r="R444" s="578" t="s">
        <v>96</v>
      </c>
      <c r="S444" s="578">
        <v>4</v>
      </c>
    </row>
    <row r="445" spans="1:19">
      <c r="A445">
        <v>444</v>
      </c>
      <c r="B445" s="400">
        <v>42284.4375</v>
      </c>
      <c r="C445" s="578" t="s">
        <v>96</v>
      </c>
      <c r="D445">
        <v>0.01</v>
      </c>
      <c r="F445">
        <v>1.56002</v>
      </c>
      <c r="I445" s="400">
        <v>42285.163194444445</v>
      </c>
      <c r="J445">
        <v>1.56477</v>
      </c>
      <c r="N445">
        <v>3.41</v>
      </c>
      <c r="Q445">
        <v>252</v>
      </c>
      <c r="R445" s="578" t="s">
        <v>96</v>
      </c>
      <c r="S445" s="578">
        <v>4</v>
      </c>
    </row>
    <row r="446" spans="1:19">
      <c r="A446">
        <v>445</v>
      </c>
      <c r="B446" s="400">
        <v>42284.615972222222</v>
      </c>
      <c r="C446" s="578" t="s">
        <v>96</v>
      </c>
      <c r="D446">
        <v>0.02</v>
      </c>
      <c r="F446">
        <v>1.5561199999999999</v>
      </c>
      <c r="I446" s="400">
        <v>42285.163194444445</v>
      </c>
      <c r="J446">
        <v>1.56477</v>
      </c>
      <c r="N446">
        <v>12.58</v>
      </c>
      <c r="Q446">
        <v>252</v>
      </c>
      <c r="R446" s="578" t="s">
        <v>96</v>
      </c>
      <c r="S446" s="578">
        <v>4</v>
      </c>
    </row>
    <row r="447" spans="1:19">
      <c r="A447">
        <v>446</v>
      </c>
      <c r="B447" s="400">
        <v>42285.386111111111</v>
      </c>
      <c r="C447" s="578" t="s">
        <v>96</v>
      </c>
      <c r="D447">
        <v>0.01</v>
      </c>
      <c r="F447">
        <v>1.5717399999999999</v>
      </c>
      <c r="I447" s="400">
        <v>42285.388194444444</v>
      </c>
      <c r="J447">
        <v>1.5738799999999999</v>
      </c>
      <c r="N447">
        <v>1.48</v>
      </c>
      <c r="Q447">
        <v>253</v>
      </c>
      <c r="R447" s="578" t="s">
        <v>96</v>
      </c>
      <c r="S447" s="578">
        <v>1</v>
      </c>
    </row>
    <row r="448" spans="1:19">
      <c r="A448">
        <v>447</v>
      </c>
      <c r="B448" s="400">
        <v>42285.522916666669</v>
      </c>
      <c r="C448" s="578" t="s">
        <v>97</v>
      </c>
      <c r="D448">
        <v>0.01</v>
      </c>
      <c r="F448">
        <v>1.5706800000000001</v>
      </c>
      <c r="I448" s="400">
        <v>42285.5625</v>
      </c>
      <c r="J448">
        <v>1.56854</v>
      </c>
      <c r="N448">
        <v>1.48</v>
      </c>
      <c r="Q448">
        <v>254</v>
      </c>
      <c r="R448" s="578" t="s">
        <v>97</v>
      </c>
      <c r="S448" s="578">
        <v>1</v>
      </c>
    </row>
    <row r="449" spans="1:19">
      <c r="A449">
        <v>448</v>
      </c>
      <c r="B449" s="400">
        <v>42285.708333333336</v>
      </c>
      <c r="C449" s="578" t="s">
        <v>97</v>
      </c>
      <c r="D449">
        <v>0.01</v>
      </c>
      <c r="F449">
        <v>1.5650999999999999</v>
      </c>
      <c r="I449" s="400">
        <v>42285.737500000003</v>
      </c>
      <c r="J449">
        <v>1.5629599999999999</v>
      </c>
      <c r="N449">
        <v>1.48</v>
      </c>
      <c r="Q449">
        <v>255</v>
      </c>
      <c r="R449" s="578" t="s">
        <v>97</v>
      </c>
      <c r="S449" s="578">
        <v>1</v>
      </c>
    </row>
    <row r="450" spans="1:19">
      <c r="A450">
        <v>449</v>
      </c>
      <c r="B450" s="400">
        <v>42286.28125</v>
      </c>
      <c r="C450" s="578" t="s">
        <v>97</v>
      </c>
      <c r="D450">
        <v>0.01</v>
      </c>
      <c r="F450">
        <v>1.54837</v>
      </c>
      <c r="I450" s="400">
        <v>42286.352083333331</v>
      </c>
      <c r="J450">
        <v>1.54623</v>
      </c>
      <c r="N450">
        <v>1.48</v>
      </c>
      <c r="Q450">
        <v>256</v>
      </c>
      <c r="R450" s="578" t="s">
        <v>97</v>
      </c>
      <c r="S450" s="578">
        <v>1</v>
      </c>
    </row>
    <row r="451" spans="1:19">
      <c r="A451">
        <v>450</v>
      </c>
      <c r="B451" s="400">
        <v>42289.833333333336</v>
      </c>
      <c r="C451" s="578" t="s">
        <v>96</v>
      </c>
      <c r="D451">
        <v>0.01</v>
      </c>
      <c r="F451">
        <v>1.54366</v>
      </c>
      <c r="I451" s="400">
        <v>42290.07916666667</v>
      </c>
      <c r="J451">
        <v>1.5458000000000001</v>
      </c>
      <c r="N451">
        <v>1.48</v>
      </c>
      <c r="Q451">
        <v>257</v>
      </c>
      <c r="R451" s="578" t="s">
        <v>96</v>
      </c>
      <c r="S451" s="578">
        <v>1</v>
      </c>
    </row>
    <row r="452" spans="1:19">
      <c r="A452">
        <v>451</v>
      </c>
      <c r="B452" s="400">
        <v>42290.1875</v>
      </c>
      <c r="C452" s="578" t="s">
        <v>97</v>
      </c>
      <c r="D452">
        <v>0.01</v>
      </c>
      <c r="F452">
        <v>1.5545500000000001</v>
      </c>
      <c r="I452" s="400">
        <v>42290.355555555558</v>
      </c>
      <c r="J452">
        <v>1.5524100000000001</v>
      </c>
      <c r="N452">
        <v>1.48</v>
      </c>
      <c r="Q452">
        <v>258</v>
      </c>
      <c r="R452" s="578" t="s">
        <v>97</v>
      </c>
      <c r="S452" s="578">
        <v>1</v>
      </c>
    </row>
    <row r="453" spans="1:19">
      <c r="A453">
        <v>452</v>
      </c>
      <c r="B453" s="400">
        <v>42290.416666666664</v>
      </c>
      <c r="C453" s="578" t="s">
        <v>97</v>
      </c>
      <c r="D453">
        <v>0.01</v>
      </c>
      <c r="F453">
        <v>1.5590900000000001</v>
      </c>
      <c r="I453" s="400">
        <v>42290.478472222225</v>
      </c>
      <c r="J453">
        <v>1.5569500000000001</v>
      </c>
      <c r="N453">
        <v>1.48</v>
      </c>
      <c r="Q453">
        <v>259</v>
      </c>
      <c r="R453" s="578" t="s">
        <v>97</v>
      </c>
      <c r="S453" s="578">
        <v>1</v>
      </c>
    </row>
    <row r="454" spans="1:19">
      <c r="A454">
        <v>453</v>
      </c>
      <c r="B454" s="400">
        <v>42290.533333333333</v>
      </c>
      <c r="C454" s="578" t="s">
        <v>97</v>
      </c>
      <c r="D454">
        <v>0.01</v>
      </c>
      <c r="F454">
        <v>1.5575600000000001</v>
      </c>
      <c r="I454" s="400">
        <v>42290.669444444444</v>
      </c>
      <c r="J454">
        <v>1.55921</v>
      </c>
      <c r="N454">
        <v>-1.32</v>
      </c>
      <c r="Q454">
        <v>260</v>
      </c>
      <c r="R454" s="578" t="s">
        <v>97</v>
      </c>
      <c r="S454" s="578">
        <v>3</v>
      </c>
    </row>
    <row r="455" spans="1:19">
      <c r="A455">
        <v>454</v>
      </c>
      <c r="B455" s="400">
        <v>42290.572916666664</v>
      </c>
      <c r="C455" s="578" t="s">
        <v>97</v>
      </c>
      <c r="D455">
        <v>0.01</v>
      </c>
      <c r="F455">
        <v>1.56159</v>
      </c>
      <c r="I455" s="400">
        <v>42290.669444444444</v>
      </c>
      <c r="J455">
        <v>1.55921</v>
      </c>
      <c r="N455">
        <v>1.66</v>
      </c>
      <c r="Q455">
        <v>260</v>
      </c>
      <c r="R455" s="578" t="s">
        <v>97</v>
      </c>
      <c r="S455" s="578">
        <v>3</v>
      </c>
    </row>
    <row r="456" spans="1:19">
      <c r="A456">
        <v>455</v>
      </c>
      <c r="B456" s="400">
        <v>42290.656944444447</v>
      </c>
      <c r="C456" s="578" t="s">
        <v>97</v>
      </c>
      <c r="D456">
        <v>0.01</v>
      </c>
      <c r="F456">
        <v>1.5651900000000001</v>
      </c>
      <c r="I456" s="400">
        <v>42290.669444444444</v>
      </c>
      <c r="J456">
        <v>1.55921</v>
      </c>
      <c r="N456">
        <v>4.32</v>
      </c>
      <c r="Q456">
        <v>260</v>
      </c>
      <c r="R456" s="578" t="s">
        <v>97</v>
      </c>
      <c r="S456" s="578">
        <v>3</v>
      </c>
    </row>
    <row r="457" spans="1:19">
      <c r="A457">
        <v>456</v>
      </c>
      <c r="B457" s="400">
        <v>42290.6875</v>
      </c>
      <c r="C457" s="578" t="s">
        <v>97</v>
      </c>
      <c r="D457">
        <v>0.01</v>
      </c>
      <c r="F457">
        <v>1.5576300000000001</v>
      </c>
      <c r="I457" s="400">
        <v>42291.419444444444</v>
      </c>
      <c r="J457">
        <v>1.5680099999999999</v>
      </c>
      <c r="N457">
        <v>-7.77</v>
      </c>
      <c r="Q457">
        <v>261</v>
      </c>
      <c r="R457" s="578" t="s">
        <v>97</v>
      </c>
      <c r="S457" s="578">
        <v>5</v>
      </c>
    </row>
    <row r="458" spans="1:19">
      <c r="A458">
        <v>457</v>
      </c>
      <c r="B458" s="400">
        <v>42290.769444444442</v>
      </c>
      <c r="C458" s="578" t="s">
        <v>97</v>
      </c>
      <c r="D458">
        <v>0.01</v>
      </c>
      <c r="F458">
        <v>1.5628899999999999</v>
      </c>
      <c r="I458" s="400">
        <v>42291.419444444444</v>
      </c>
      <c r="J458">
        <v>1.5680099999999999</v>
      </c>
      <c r="N458">
        <v>-3.88</v>
      </c>
      <c r="Q458">
        <v>261</v>
      </c>
      <c r="R458" s="578" t="s">
        <v>97</v>
      </c>
      <c r="S458" s="578">
        <v>5</v>
      </c>
    </row>
    <row r="459" spans="1:19">
      <c r="A459">
        <v>458</v>
      </c>
      <c r="B459" s="400">
        <v>42290.854861111111</v>
      </c>
      <c r="C459" s="578" t="s">
        <v>97</v>
      </c>
      <c r="D459">
        <v>0.01</v>
      </c>
      <c r="F459">
        <v>1.56653</v>
      </c>
      <c r="I459" s="400">
        <v>42291.419444444444</v>
      </c>
      <c r="J459">
        <v>1.5680099999999999</v>
      </c>
      <c r="N459">
        <v>-1.19</v>
      </c>
      <c r="Q459">
        <v>261</v>
      </c>
      <c r="R459" s="578" t="s">
        <v>97</v>
      </c>
      <c r="S459" s="578">
        <v>5</v>
      </c>
    </row>
    <row r="460" spans="1:19">
      <c r="A460">
        <v>459</v>
      </c>
      <c r="B460" s="400">
        <v>42290.943055555559</v>
      </c>
      <c r="C460" s="578" t="s">
        <v>97</v>
      </c>
      <c r="D460">
        <v>0.02</v>
      </c>
      <c r="F460">
        <v>1.57046</v>
      </c>
      <c r="I460" s="400">
        <v>42291.419444444444</v>
      </c>
      <c r="J460">
        <v>1.5680099999999999</v>
      </c>
      <c r="N460">
        <v>3.41</v>
      </c>
      <c r="Q460">
        <v>261</v>
      </c>
      <c r="R460" s="578" t="s">
        <v>97</v>
      </c>
      <c r="S460" s="578">
        <v>5</v>
      </c>
    </row>
    <row r="461" spans="1:19">
      <c r="A461">
        <v>460</v>
      </c>
      <c r="B461" s="400">
        <v>42291.001388888886</v>
      </c>
      <c r="C461" s="578" t="s">
        <v>97</v>
      </c>
      <c r="D461">
        <v>0.04</v>
      </c>
      <c r="F461">
        <v>1.5773999999999999</v>
      </c>
      <c r="I461" s="400">
        <v>42291.419444444444</v>
      </c>
      <c r="J461">
        <v>1.5680099999999999</v>
      </c>
      <c r="N461">
        <v>27.33</v>
      </c>
      <c r="Q461">
        <v>261</v>
      </c>
      <c r="R461" s="578" t="s">
        <v>97</v>
      </c>
      <c r="S461" s="578">
        <v>5</v>
      </c>
    </row>
    <row r="462" spans="1:19">
      <c r="A462">
        <v>461</v>
      </c>
      <c r="B462" s="400">
        <v>42291.010416666664</v>
      </c>
      <c r="C462" s="578" t="s">
        <v>96</v>
      </c>
      <c r="D462">
        <v>0.01</v>
      </c>
      <c r="F462">
        <v>1.58016</v>
      </c>
      <c r="I462" s="400">
        <v>42291.146527777775</v>
      </c>
      <c r="J462">
        <v>1.58063</v>
      </c>
      <c r="N462">
        <v>0.25</v>
      </c>
      <c r="Q462">
        <v>262</v>
      </c>
      <c r="R462" s="578" t="s">
        <v>96</v>
      </c>
      <c r="S462" s="578">
        <v>2</v>
      </c>
    </row>
    <row r="463" spans="1:19">
      <c r="A463">
        <v>462</v>
      </c>
      <c r="B463" s="400">
        <v>42291.038194444445</v>
      </c>
      <c r="C463" s="578" t="s">
        <v>96</v>
      </c>
      <c r="D463">
        <v>0.01</v>
      </c>
      <c r="F463">
        <v>1.5768200000000001</v>
      </c>
      <c r="I463" s="400">
        <v>42291.146527777775</v>
      </c>
      <c r="J463">
        <v>1.58063</v>
      </c>
      <c r="N463">
        <v>2.72</v>
      </c>
      <c r="Q463">
        <v>262</v>
      </c>
      <c r="R463" s="578" t="s">
        <v>96</v>
      </c>
      <c r="S463" s="578">
        <v>2</v>
      </c>
    </row>
    <row r="464" spans="1:19">
      <c r="A464">
        <v>463</v>
      </c>
      <c r="B464" s="400">
        <v>42291.438194444447</v>
      </c>
      <c r="C464" s="578" t="s">
        <v>96</v>
      </c>
      <c r="D464">
        <v>0.01</v>
      </c>
      <c r="F464">
        <v>1.57128</v>
      </c>
      <c r="I464" s="400">
        <v>42291.451388888891</v>
      </c>
      <c r="J464">
        <v>1.57342</v>
      </c>
      <c r="N464">
        <v>1.48</v>
      </c>
      <c r="Q464">
        <v>263</v>
      </c>
      <c r="R464" s="578" t="s">
        <v>96</v>
      </c>
      <c r="S464" s="578">
        <v>1</v>
      </c>
    </row>
    <row r="465" spans="1:19">
      <c r="A465">
        <v>464</v>
      </c>
      <c r="B465" s="400">
        <v>42291.458333333336</v>
      </c>
      <c r="C465" s="578" t="s">
        <v>97</v>
      </c>
      <c r="D465">
        <v>0.01</v>
      </c>
      <c r="F465">
        <v>1.5701799999999999</v>
      </c>
      <c r="I465" s="400">
        <v>42291.618750000001</v>
      </c>
      <c r="J465">
        <v>1.5698399999999999</v>
      </c>
      <c r="N465">
        <v>0.15</v>
      </c>
      <c r="Q465">
        <v>264</v>
      </c>
      <c r="R465" s="578" t="s">
        <v>97</v>
      </c>
      <c r="S465" s="578">
        <v>2</v>
      </c>
    </row>
    <row r="466" spans="1:19">
      <c r="A466">
        <v>465</v>
      </c>
      <c r="B466" s="400">
        <v>42291.47152777778</v>
      </c>
      <c r="C466" s="578" t="s">
        <v>97</v>
      </c>
      <c r="D466">
        <v>0.01</v>
      </c>
      <c r="F466">
        <v>1.57378</v>
      </c>
      <c r="I466" s="400">
        <v>42291.618750000001</v>
      </c>
      <c r="J466">
        <v>1.5698399999999999</v>
      </c>
      <c r="N466">
        <v>2.81</v>
      </c>
      <c r="Q466">
        <v>264</v>
      </c>
      <c r="R466" s="578" t="s">
        <v>97</v>
      </c>
      <c r="S466" s="578">
        <v>2</v>
      </c>
    </row>
    <row r="467" spans="1:19">
      <c r="A467">
        <v>466</v>
      </c>
      <c r="B467" s="400">
        <v>42291.688888888886</v>
      </c>
      <c r="C467" s="578" t="s">
        <v>97</v>
      </c>
      <c r="D467">
        <v>0.01</v>
      </c>
      <c r="F467">
        <v>1.57555</v>
      </c>
      <c r="I467" s="400">
        <v>42291.781944444447</v>
      </c>
      <c r="J467">
        <v>1.57341</v>
      </c>
      <c r="N467">
        <v>1.48</v>
      </c>
      <c r="Q467">
        <v>265</v>
      </c>
      <c r="R467" s="578" t="s">
        <v>97</v>
      </c>
      <c r="S467" s="578">
        <v>1</v>
      </c>
    </row>
    <row r="468" spans="1:19">
      <c r="A468">
        <v>467</v>
      </c>
      <c r="B468" s="400">
        <v>42291.781944444447</v>
      </c>
      <c r="C468" s="578" t="s">
        <v>97</v>
      </c>
      <c r="D468">
        <v>0.01</v>
      </c>
      <c r="F468">
        <v>1.57314</v>
      </c>
      <c r="I468" s="400">
        <v>42291.881249999999</v>
      </c>
      <c r="J468">
        <v>1.5726500000000001</v>
      </c>
      <c r="N468">
        <v>0.26</v>
      </c>
      <c r="Q468">
        <v>266</v>
      </c>
      <c r="R468" s="578" t="s">
        <v>97</v>
      </c>
      <c r="S468" s="578">
        <v>2</v>
      </c>
    </row>
    <row r="469" spans="1:19">
      <c r="A469">
        <v>468</v>
      </c>
      <c r="B469" s="400">
        <v>42291.854166666664</v>
      </c>
      <c r="C469" s="578" t="s">
        <v>97</v>
      </c>
      <c r="D469">
        <v>0.01</v>
      </c>
      <c r="F469">
        <v>1.5764400000000001</v>
      </c>
      <c r="I469" s="400">
        <v>42291.881249999999</v>
      </c>
      <c r="J469">
        <v>1.5726500000000001</v>
      </c>
      <c r="N469">
        <v>2.7</v>
      </c>
      <c r="Q469">
        <v>266</v>
      </c>
      <c r="R469" s="578" t="s">
        <v>97</v>
      </c>
      <c r="S469" s="578">
        <v>2</v>
      </c>
    </row>
    <row r="470" spans="1:19">
      <c r="A470">
        <v>469</v>
      </c>
      <c r="B470" s="400">
        <v>42291.916666666664</v>
      </c>
      <c r="C470" s="578" t="s">
        <v>96</v>
      </c>
      <c r="D470">
        <v>0.01</v>
      </c>
      <c r="F470">
        <v>1.5719399999999999</v>
      </c>
      <c r="I470" s="400">
        <v>42292.279166666667</v>
      </c>
      <c r="J470">
        <v>1.56979</v>
      </c>
      <c r="N470">
        <v>-1.69</v>
      </c>
      <c r="Q470">
        <v>267</v>
      </c>
      <c r="R470" s="578" t="s">
        <v>96</v>
      </c>
      <c r="S470" s="578">
        <v>3</v>
      </c>
    </row>
    <row r="471" spans="1:19">
      <c r="A471">
        <v>470</v>
      </c>
      <c r="B471" s="400">
        <v>42292.082638888889</v>
      </c>
      <c r="C471" s="578" t="s">
        <v>96</v>
      </c>
      <c r="D471">
        <v>0.01</v>
      </c>
      <c r="F471">
        <v>1.56802</v>
      </c>
      <c r="I471" s="400">
        <v>42292.279166666667</v>
      </c>
      <c r="J471">
        <v>1.56979</v>
      </c>
      <c r="N471">
        <v>1.2</v>
      </c>
      <c r="Q471">
        <v>267</v>
      </c>
      <c r="R471" s="578" t="s">
        <v>96</v>
      </c>
      <c r="S471" s="578">
        <v>3</v>
      </c>
    </row>
    <row r="472" spans="1:19">
      <c r="A472">
        <v>471</v>
      </c>
      <c r="B472" s="400">
        <v>42292.238194444442</v>
      </c>
      <c r="C472" s="578" t="s">
        <v>96</v>
      </c>
      <c r="D472">
        <v>0.01</v>
      </c>
      <c r="F472">
        <v>1.5626899999999999</v>
      </c>
      <c r="I472" s="400">
        <v>42292.279166666667</v>
      </c>
      <c r="J472">
        <v>1.56979</v>
      </c>
      <c r="N472">
        <v>5.14</v>
      </c>
      <c r="Q472">
        <v>267</v>
      </c>
      <c r="R472" s="578" t="s">
        <v>96</v>
      </c>
      <c r="S472" s="578">
        <v>3</v>
      </c>
    </row>
    <row r="473" spans="1:19">
      <c r="A473">
        <v>472</v>
      </c>
      <c r="B473" s="400">
        <v>42292.376388888886</v>
      </c>
      <c r="C473" s="578" t="s">
        <v>96</v>
      </c>
      <c r="D473">
        <v>0.01</v>
      </c>
      <c r="F473">
        <v>1.5671200000000001</v>
      </c>
      <c r="I473" s="400">
        <v>42292.609722222223</v>
      </c>
      <c r="J473">
        <v>1.5632200000000001</v>
      </c>
      <c r="N473">
        <v>-2.98</v>
      </c>
      <c r="Q473">
        <v>268</v>
      </c>
      <c r="R473" s="578" t="s">
        <v>96</v>
      </c>
      <c r="S473" s="578">
        <v>2</v>
      </c>
    </row>
    <row r="474" spans="1:19">
      <c r="A474">
        <v>473</v>
      </c>
      <c r="B474" s="400">
        <v>42292.44027777778</v>
      </c>
      <c r="C474" s="578" t="s">
        <v>96</v>
      </c>
      <c r="D474">
        <v>0.01</v>
      </c>
      <c r="F474">
        <v>1.55505</v>
      </c>
      <c r="I474" s="400">
        <v>42292.609722222223</v>
      </c>
      <c r="J474">
        <v>1.5632200000000001</v>
      </c>
      <c r="N474">
        <v>5.93</v>
      </c>
      <c r="Q474">
        <v>268</v>
      </c>
      <c r="R474" s="578" t="s">
        <v>96</v>
      </c>
      <c r="S474" s="578">
        <v>2</v>
      </c>
    </row>
    <row r="475" spans="1:19">
      <c r="A475">
        <v>474</v>
      </c>
      <c r="B475" s="400">
        <v>42292.646527777775</v>
      </c>
      <c r="C475" s="578" t="s">
        <v>97</v>
      </c>
      <c r="D475">
        <v>0.01</v>
      </c>
      <c r="F475">
        <v>1.5608500000000001</v>
      </c>
      <c r="I475" s="400">
        <v>42292.651388888888</v>
      </c>
      <c r="J475">
        <v>1.55871</v>
      </c>
      <c r="N475">
        <v>1.48</v>
      </c>
      <c r="Q475">
        <v>269</v>
      </c>
      <c r="R475" s="578" t="s">
        <v>97</v>
      </c>
      <c r="S475" s="578">
        <v>1</v>
      </c>
    </row>
    <row r="476" spans="1:19">
      <c r="A476">
        <v>475</v>
      </c>
      <c r="B476" s="400">
        <v>42293.395833333336</v>
      </c>
      <c r="C476" s="578" t="s">
        <v>96</v>
      </c>
      <c r="D476">
        <v>0.01</v>
      </c>
      <c r="F476">
        <v>1.56114</v>
      </c>
      <c r="I476" s="400">
        <v>42293.424305555556</v>
      </c>
      <c r="J476">
        <v>1.56328</v>
      </c>
      <c r="N476">
        <v>1.48</v>
      </c>
      <c r="Q476">
        <v>270</v>
      </c>
      <c r="R476" s="578" t="s">
        <v>96</v>
      </c>
      <c r="S476" s="578">
        <v>1</v>
      </c>
    </row>
    <row r="477" spans="1:19">
      <c r="A477">
        <v>476</v>
      </c>
      <c r="B477" s="400">
        <v>42293.604861111111</v>
      </c>
      <c r="C477" s="578" t="s">
        <v>97</v>
      </c>
      <c r="D477">
        <v>0.01</v>
      </c>
      <c r="F477">
        <v>1.56223</v>
      </c>
      <c r="I477" s="400">
        <v>42293.898611111108</v>
      </c>
      <c r="J477">
        <v>1.56176</v>
      </c>
      <c r="N477">
        <v>0.25</v>
      </c>
      <c r="Q477">
        <v>271</v>
      </c>
      <c r="R477" s="578" t="s">
        <v>97</v>
      </c>
      <c r="S477" s="578">
        <v>2</v>
      </c>
    </row>
    <row r="478" spans="1:19">
      <c r="A478">
        <v>477</v>
      </c>
      <c r="B478" s="400">
        <v>42293.751388888886</v>
      </c>
      <c r="C478" s="578" t="s">
        <v>97</v>
      </c>
      <c r="D478">
        <v>0.01</v>
      </c>
      <c r="F478">
        <v>1.5655600000000001</v>
      </c>
      <c r="I478" s="400">
        <v>42293.898611111108</v>
      </c>
      <c r="J478">
        <v>1.56176</v>
      </c>
      <c r="N478">
        <v>2.71</v>
      </c>
      <c r="Q478">
        <v>271</v>
      </c>
      <c r="R478" s="578" t="s">
        <v>97</v>
      </c>
      <c r="S478" s="578">
        <v>2</v>
      </c>
    </row>
    <row r="479" spans="1:19">
      <c r="A479">
        <v>478</v>
      </c>
      <c r="B479" s="400">
        <v>42296.15625</v>
      </c>
      <c r="C479" s="578" t="s">
        <v>96</v>
      </c>
      <c r="D479">
        <v>0.01</v>
      </c>
      <c r="F479">
        <v>1.5697399999999999</v>
      </c>
      <c r="I479" s="400">
        <v>42296.609027777777</v>
      </c>
      <c r="J479">
        <v>1.5596099999999999</v>
      </c>
      <c r="N479">
        <v>-7.58</v>
      </c>
      <c r="Q479">
        <v>272</v>
      </c>
      <c r="R479" s="578" t="s">
        <v>96</v>
      </c>
      <c r="S479" s="578">
        <v>5</v>
      </c>
    </row>
    <row r="480" spans="1:19">
      <c r="A480">
        <v>479</v>
      </c>
      <c r="B480" s="400">
        <v>42296.179166666669</v>
      </c>
      <c r="C480" s="578" t="s">
        <v>96</v>
      </c>
      <c r="D480">
        <v>0.01</v>
      </c>
      <c r="F480">
        <v>1.5636300000000001</v>
      </c>
      <c r="I480" s="400">
        <v>42296.609027777777</v>
      </c>
      <c r="J480">
        <v>1.5596099999999999</v>
      </c>
      <c r="N480">
        <v>-3.07</v>
      </c>
      <c r="Q480">
        <v>272</v>
      </c>
      <c r="R480" s="578" t="s">
        <v>96</v>
      </c>
      <c r="S480" s="578">
        <v>5</v>
      </c>
    </row>
    <row r="481" spans="1:19">
      <c r="A481">
        <v>480</v>
      </c>
      <c r="B481" s="400">
        <v>42296.209722222222</v>
      </c>
      <c r="C481" s="578" t="s">
        <v>96</v>
      </c>
      <c r="D481">
        <v>0.01</v>
      </c>
      <c r="F481">
        <v>1.56002</v>
      </c>
      <c r="I481" s="400">
        <v>42296.609027777777</v>
      </c>
      <c r="J481">
        <v>1.5596099999999999</v>
      </c>
      <c r="N481">
        <v>-0.4</v>
      </c>
      <c r="Q481">
        <v>272</v>
      </c>
      <c r="R481" s="578" t="s">
        <v>96</v>
      </c>
      <c r="S481" s="578">
        <v>5</v>
      </c>
    </row>
    <row r="482" spans="1:19">
      <c r="A482">
        <v>481</v>
      </c>
      <c r="B482" s="400">
        <v>42296.417361111111</v>
      </c>
      <c r="C482" s="578" t="s">
        <v>96</v>
      </c>
      <c r="D482">
        <v>0.02</v>
      </c>
      <c r="F482">
        <v>1.55609</v>
      </c>
      <c r="I482" s="400">
        <v>42296.609027777777</v>
      </c>
      <c r="J482">
        <v>1.5596099999999999</v>
      </c>
      <c r="N482">
        <v>5</v>
      </c>
      <c r="Q482">
        <v>272</v>
      </c>
      <c r="R482" s="578" t="s">
        <v>96</v>
      </c>
      <c r="S482" s="578">
        <v>5</v>
      </c>
    </row>
    <row r="483" spans="1:19">
      <c r="A483">
        <v>482</v>
      </c>
      <c r="B483" s="400">
        <v>42296.525694444441</v>
      </c>
      <c r="C483" s="578" t="s">
        <v>96</v>
      </c>
      <c r="D483">
        <v>0.04</v>
      </c>
      <c r="F483">
        <v>1.5513600000000001</v>
      </c>
      <c r="I483" s="400">
        <v>42296.609027777777</v>
      </c>
      <c r="J483">
        <v>1.5596099999999999</v>
      </c>
      <c r="N483">
        <v>23.96</v>
      </c>
      <c r="Q483">
        <v>272</v>
      </c>
      <c r="R483" s="578" t="s">
        <v>96</v>
      </c>
      <c r="S483" s="578">
        <v>5</v>
      </c>
    </row>
    <row r="484" spans="1:19">
      <c r="A484">
        <v>483</v>
      </c>
      <c r="B484" s="400">
        <v>42297.458333333336</v>
      </c>
      <c r="C484" s="578" t="s">
        <v>96</v>
      </c>
      <c r="D484">
        <v>0.01</v>
      </c>
      <c r="F484">
        <v>1.56111</v>
      </c>
      <c r="I484" s="400">
        <v>42297.706944444442</v>
      </c>
      <c r="J484">
        <v>1.56159</v>
      </c>
      <c r="N484">
        <v>0.25</v>
      </c>
      <c r="Q484">
        <v>273</v>
      </c>
      <c r="R484" s="578" t="s">
        <v>96</v>
      </c>
      <c r="S484" s="578">
        <v>2</v>
      </c>
    </row>
    <row r="485" spans="1:19">
      <c r="A485">
        <v>484</v>
      </c>
      <c r="B485" s="400">
        <v>42297.698611111111</v>
      </c>
      <c r="C485" s="578" t="s">
        <v>96</v>
      </c>
      <c r="D485">
        <v>0.01</v>
      </c>
      <c r="F485">
        <v>1.55779</v>
      </c>
      <c r="I485" s="400">
        <v>42297.706944444442</v>
      </c>
      <c r="J485">
        <v>1.56159</v>
      </c>
      <c r="N485">
        <v>2.7</v>
      </c>
      <c r="Q485">
        <v>273</v>
      </c>
      <c r="R485" s="578" t="s">
        <v>96</v>
      </c>
      <c r="S485" s="578">
        <v>2</v>
      </c>
    </row>
    <row r="486" spans="1:19">
      <c r="A486">
        <v>485</v>
      </c>
      <c r="B486" s="400">
        <v>42297.708333333336</v>
      </c>
      <c r="C486" s="578" t="s">
        <v>96</v>
      </c>
      <c r="D486">
        <v>0.01</v>
      </c>
      <c r="F486">
        <v>1.5620000000000001</v>
      </c>
      <c r="I486" s="400">
        <v>42297.745833333334</v>
      </c>
      <c r="J486">
        <v>1.5641400000000001</v>
      </c>
      <c r="N486">
        <v>1.48</v>
      </c>
      <c r="Q486">
        <v>274</v>
      </c>
      <c r="R486" s="578" t="s">
        <v>96</v>
      </c>
      <c r="S486" s="578">
        <v>1</v>
      </c>
    </row>
    <row r="487" spans="1:19">
      <c r="A487">
        <v>486</v>
      </c>
      <c r="B487" s="400">
        <v>42299.167361111111</v>
      </c>
      <c r="C487" s="578" t="s">
        <v>97</v>
      </c>
      <c r="D487">
        <v>0.01</v>
      </c>
      <c r="F487">
        <v>1.5688500000000001</v>
      </c>
      <c r="I487" s="400">
        <v>42299.392361111109</v>
      </c>
      <c r="J487">
        <v>1.56962</v>
      </c>
      <c r="N487">
        <v>-0.67</v>
      </c>
      <c r="Q487">
        <v>275</v>
      </c>
      <c r="R487" s="578" t="s">
        <v>97</v>
      </c>
      <c r="S487" s="578">
        <v>2</v>
      </c>
    </row>
    <row r="488" spans="1:19">
      <c r="A488">
        <v>487</v>
      </c>
      <c r="B488" s="400">
        <v>42299.294444444444</v>
      </c>
      <c r="C488" s="578" t="s">
        <v>97</v>
      </c>
      <c r="D488">
        <v>0.01</v>
      </c>
      <c r="F488">
        <v>1.5746599999999999</v>
      </c>
      <c r="I488" s="400">
        <v>42299.392361111109</v>
      </c>
      <c r="J488">
        <v>1.56962</v>
      </c>
      <c r="N488">
        <v>3.62</v>
      </c>
      <c r="Q488">
        <v>275</v>
      </c>
      <c r="R488" s="578" t="s">
        <v>97</v>
      </c>
      <c r="S488" s="578">
        <v>2</v>
      </c>
    </row>
    <row r="489" spans="1:19">
      <c r="A489">
        <v>488</v>
      </c>
      <c r="B489" s="400">
        <v>42299.708333333336</v>
      </c>
      <c r="C489" s="578" t="s">
        <v>97</v>
      </c>
      <c r="D489">
        <v>0.01</v>
      </c>
      <c r="F489">
        <v>1.54539</v>
      </c>
      <c r="I489" s="400">
        <v>42299.749305555553</v>
      </c>
      <c r="J489">
        <v>1.54325</v>
      </c>
      <c r="N489">
        <v>1.48</v>
      </c>
      <c r="Q489">
        <v>276</v>
      </c>
      <c r="R489" s="578" t="s">
        <v>97</v>
      </c>
      <c r="S489" s="578">
        <v>1</v>
      </c>
    </row>
    <row r="490" spans="1:19">
      <c r="A490">
        <v>489</v>
      </c>
      <c r="B490" s="400">
        <v>42300.166666666664</v>
      </c>
      <c r="C490" s="578" t="s">
        <v>96</v>
      </c>
      <c r="D490">
        <v>0.01</v>
      </c>
      <c r="F490">
        <v>1.536</v>
      </c>
      <c r="I490" s="400">
        <v>42300.447916666664</v>
      </c>
      <c r="J490">
        <v>1.5317499999999999</v>
      </c>
      <c r="N490">
        <v>-3.24</v>
      </c>
      <c r="Q490">
        <v>277</v>
      </c>
      <c r="R490" s="578" t="s">
        <v>96</v>
      </c>
      <c r="S490" s="578">
        <v>4</v>
      </c>
    </row>
    <row r="491" spans="1:19">
      <c r="A491">
        <v>490</v>
      </c>
      <c r="B491" s="400">
        <v>42300.229861111111</v>
      </c>
      <c r="C491" s="578" t="s">
        <v>96</v>
      </c>
      <c r="D491">
        <v>0.01</v>
      </c>
      <c r="F491">
        <v>1.5326900000000001</v>
      </c>
      <c r="I491" s="400">
        <v>42300.447916666664</v>
      </c>
      <c r="J491">
        <v>1.5317499999999999</v>
      </c>
      <c r="N491">
        <v>-0.8</v>
      </c>
      <c r="Q491">
        <v>277</v>
      </c>
      <c r="R491" s="578" t="s">
        <v>96</v>
      </c>
      <c r="S491" s="578">
        <v>4</v>
      </c>
    </row>
    <row r="492" spans="1:19">
      <c r="A492">
        <v>491</v>
      </c>
      <c r="B492" s="400">
        <v>42300.34652777778</v>
      </c>
      <c r="C492" s="578" t="s">
        <v>96</v>
      </c>
      <c r="D492">
        <v>0.01</v>
      </c>
      <c r="F492">
        <v>1.52874</v>
      </c>
      <c r="I492" s="400">
        <v>42300.447916666664</v>
      </c>
      <c r="J492">
        <v>1.5317499999999999</v>
      </c>
      <c r="N492">
        <v>2.12</v>
      </c>
      <c r="Q492">
        <v>277</v>
      </c>
      <c r="R492" s="578" t="s">
        <v>96</v>
      </c>
      <c r="S492" s="578">
        <v>4</v>
      </c>
    </row>
    <row r="493" spans="1:19">
      <c r="A493">
        <v>492</v>
      </c>
      <c r="B493" s="400">
        <v>42300.397916666669</v>
      </c>
      <c r="C493" s="578" t="s">
        <v>96</v>
      </c>
      <c r="D493">
        <v>0.02</v>
      </c>
      <c r="F493">
        <v>1.52481</v>
      </c>
      <c r="I493" s="400">
        <v>42300.447916666664</v>
      </c>
      <c r="J493">
        <v>1.5317499999999999</v>
      </c>
      <c r="N493">
        <v>10.050000000000001</v>
      </c>
      <c r="Q493">
        <v>277</v>
      </c>
      <c r="R493" s="578" t="s">
        <v>96</v>
      </c>
      <c r="S493" s="578">
        <v>4</v>
      </c>
    </row>
    <row r="494" spans="1:19">
      <c r="A494">
        <v>493</v>
      </c>
      <c r="B494" s="400">
        <v>42300.667361111111</v>
      </c>
      <c r="C494" s="578" t="s">
        <v>97</v>
      </c>
      <c r="D494">
        <v>0.01</v>
      </c>
      <c r="F494">
        <v>1.52789</v>
      </c>
      <c r="I494" s="400">
        <v>42300.695138888892</v>
      </c>
      <c r="J494">
        <v>1.5257499999999999</v>
      </c>
      <c r="N494">
        <v>1.48</v>
      </c>
      <c r="Q494">
        <v>278</v>
      </c>
      <c r="R494" s="578" t="s">
        <v>97</v>
      </c>
      <c r="S494" s="578">
        <v>1</v>
      </c>
    </row>
    <row r="495" spans="1:19">
      <c r="A495">
        <v>494</v>
      </c>
      <c r="B495" s="400">
        <v>42303.146527777775</v>
      </c>
      <c r="C495" s="578" t="s">
        <v>97</v>
      </c>
      <c r="D495">
        <v>0.01</v>
      </c>
      <c r="F495">
        <v>1.52136</v>
      </c>
      <c r="I495" s="400">
        <v>42303.223611111112</v>
      </c>
      <c r="J495">
        <v>1.51922</v>
      </c>
      <c r="N495">
        <v>1.48</v>
      </c>
      <c r="Q495">
        <v>279</v>
      </c>
      <c r="R495" s="578" t="s">
        <v>97</v>
      </c>
      <c r="S495" s="578">
        <v>1</v>
      </c>
    </row>
    <row r="496" spans="1:19">
      <c r="A496">
        <v>495</v>
      </c>
      <c r="B496" s="400">
        <v>42303.417361111111</v>
      </c>
      <c r="C496" s="578" t="s">
        <v>97</v>
      </c>
      <c r="D496">
        <v>0.01</v>
      </c>
      <c r="F496">
        <v>1.51962</v>
      </c>
      <c r="I496" s="400">
        <v>42303.585416666669</v>
      </c>
      <c r="J496">
        <v>1.5174799999999999</v>
      </c>
      <c r="N496">
        <v>1.48</v>
      </c>
      <c r="Q496">
        <v>280</v>
      </c>
      <c r="R496" s="578" t="s">
        <v>97</v>
      </c>
      <c r="S496" s="578">
        <v>1</v>
      </c>
    </row>
    <row r="497" spans="1:19">
      <c r="A497">
        <v>496</v>
      </c>
      <c r="B497" s="400">
        <v>42304.740277777775</v>
      </c>
      <c r="C497" s="578" t="s">
        <v>96</v>
      </c>
      <c r="D497">
        <v>0.01</v>
      </c>
      <c r="F497">
        <v>1.5295099999999999</v>
      </c>
      <c r="I497" s="400">
        <v>42304.792361111111</v>
      </c>
      <c r="J497">
        <v>1.53165</v>
      </c>
      <c r="N497">
        <v>1.48</v>
      </c>
      <c r="Q497">
        <v>281</v>
      </c>
      <c r="R497" s="578" t="s">
        <v>96</v>
      </c>
      <c r="S497" s="578">
        <v>1</v>
      </c>
    </row>
    <row r="498" spans="1:19">
      <c r="A498">
        <v>497</v>
      </c>
      <c r="B498" s="400">
        <v>42305.75</v>
      </c>
      <c r="C498" s="578" t="s">
        <v>97</v>
      </c>
      <c r="D498">
        <v>0.01</v>
      </c>
      <c r="F498">
        <v>1.5489900000000001</v>
      </c>
      <c r="I498" s="400">
        <v>42305.832638888889</v>
      </c>
      <c r="J498">
        <v>1.5468500000000001</v>
      </c>
      <c r="N498">
        <v>1.48</v>
      </c>
      <c r="Q498">
        <v>282</v>
      </c>
      <c r="R498" s="578" t="s">
        <v>97</v>
      </c>
      <c r="S498" s="578">
        <v>1</v>
      </c>
    </row>
    <row r="499" spans="1:19">
      <c r="A499">
        <v>498</v>
      </c>
      <c r="B499" s="400">
        <v>42305.895833333336</v>
      </c>
      <c r="C499" s="578" t="s">
        <v>96</v>
      </c>
      <c r="D499">
        <v>0.01</v>
      </c>
      <c r="F499">
        <v>1.5383100000000001</v>
      </c>
      <c r="I499" s="400">
        <v>42305.993055555555</v>
      </c>
      <c r="J499">
        <v>1.53878</v>
      </c>
      <c r="N499">
        <v>0.24</v>
      </c>
      <c r="Q499">
        <v>283</v>
      </c>
      <c r="R499" s="578" t="s">
        <v>96</v>
      </c>
      <c r="S499" s="578">
        <v>2</v>
      </c>
    </row>
    <row r="500" spans="1:19">
      <c r="A500">
        <v>499</v>
      </c>
      <c r="B500" s="400">
        <v>42305.958333333336</v>
      </c>
      <c r="C500" s="578" t="s">
        <v>96</v>
      </c>
      <c r="D500">
        <v>0.01</v>
      </c>
      <c r="F500">
        <v>1.53498</v>
      </c>
      <c r="I500" s="400">
        <v>42305.993055555555</v>
      </c>
      <c r="J500">
        <v>1.53878</v>
      </c>
      <c r="N500">
        <v>2.7</v>
      </c>
      <c r="Q500">
        <v>283</v>
      </c>
      <c r="R500" s="578" t="s">
        <v>96</v>
      </c>
      <c r="S500" s="578">
        <v>2</v>
      </c>
    </row>
    <row r="501" spans="1:19">
      <c r="A501">
        <v>500</v>
      </c>
      <c r="B501" s="400">
        <v>42306.459027777775</v>
      </c>
      <c r="C501" s="578" t="s">
        <v>96</v>
      </c>
      <c r="D501">
        <v>0.01</v>
      </c>
      <c r="F501">
        <v>1.5438700000000001</v>
      </c>
      <c r="I501" s="400">
        <v>42306.46875</v>
      </c>
      <c r="J501">
        <v>1.5460100000000001</v>
      </c>
      <c r="N501">
        <v>1.48</v>
      </c>
      <c r="Q501">
        <v>284</v>
      </c>
      <c r="R501" s="578" t="s">
        <v>96</v>
      </c>
      <c r="S501" s="578">
        <v>1</v>
      </c>
    </row>
    <row r="502" spans="1:19">
      <c r="A502">
        <v>501</v>
      </c>
      <c r="B502" s="400">
        <v>42307.084722222222</v>
      </c>
      <c r="C502" s="578" t="s">
        <v>97</v>
      </c>
      <c r="D502">
        <v>0.01</v>
      </c>
      <c r="F502">
        <v>1.5488</v>
      </c>
      <c r="I502" s="400">
        <v>42307.093055555553</v>
      </c>
      <c r="J502">
        <v>1.5466599999999999</v>
      </c>
      <c r="N502">
        <v>1.48</v>
      </c>
      <c r="Q502">
        <v>285</v>
      </c>
      <c r="R502" s="578" t="s">
        <v>97</v>
      </c>
      <c r="S502" s="578">
        <v>1</v>
      </c>
    </row>
    <row r="503" spans="1:19">
      <c r="A503">
        <v>502</v>
      </c>
      <c r="B503" s="400">
        <v>42307.397916666669</v>
      </c>
      <c r="C503" s="578" t="s">
        <v>97</v>
      </c>
      <c r="D503">
        <v>0.01</v>
      </c>
      <c r="F503">
        <v>1.54314</v>
      </c>
      <c r="I503" s="400">
        <v>42307.750694444447</v>
      </c>
      <c r="J503">
        <v>1.54667</v>
      </c>
      <c r="N503">
        <v>-2.7</v>
      </c>
      <c r="Q503">
        <v>286</v>
      </c>
      <c r="R503" s="578" t="s">
        <v>97</v>
      </c>
      <c r="S503" s="578">
        <v>3</v>
      </c>
    </row>
    <row r="504" spans="1:19">
      <c r="A504">
        <v>503</v>
      </c>
      <c r="B504" s="400">
        <v>42307.467361111114</v>
      </c>
      <c r="C504" s="578" t="s">
        <v>97</v>
      </c>
      <c r="D504">
        <v>0.01</v>
      </c>
      <c r="F504">
        <v>1.54983</v>
      </c>
      <c r="I504" s="400">
        <v>42307.750694444447</v>
      </c>
      <c r="J504">
        <v>1.54667</v>
      </c>
      <c r="N504">
        <v>2.2400000000000002</v>
      </c>
      <c r="Q504">
        <v>286</v>
      </c>
      <c r="R504" s="578" t="s">
        <v>97</v>
      </c>
      <c r="S504" s="578">
        <v>3</v>
      </c>
    </row>
    <row r="505" spans="1:19">
      <c r="A505">
        <v>504</v>
      </c>
      <c r="B505" s="400">
        <v>42307.636805555558</v>
      </c>
      <c r="C505" s="578" t="s">
        <v>97</v>
      </c>
      <c r="D505">
        <v>0.01</v>
      </c>
      <c r="F505">
        <v>1.5537399999999999</v>
      </c>
      <c r="I505" s="400">
        <v>42307.750694444447</v>
      </c>
      <c r="J505">
        <v>1.54667</v>
      </c>
      <c r="N505">
        <v>5.12</v>
      </c>
      <c r="Q505">
        <v>286</v>
      </c>
      <c r="R505" s="578" t="s">
        <v>97</v>
      </c>
      <c r="S505" s="578">
        <v>3</v>
      </c>
    </row>
    <row r="506" spans="1:19">
      <c r="A506">
        <v>505</v>
      </c>
      <c r="B506" s="400">
        <v>42307.897222222222</v>
      </c>
      <c r="C506" s="578" t="s">
        <v>97</v>
      </c>
      <c r="D506">
        <v>0.01</v>
      </c>
      <c r="F506">
        <v>1.54051</v>
      </c>
      <c r="I506" s="400">
        <v>42310.397222222222</v>
      </c>
      <c r="J506">
        <v>1.54152</v>
      </c>
      <c r="N506">
        <v>-0.85</v>
      </c>
      <c r="Q506">
        <v>287</v>
      </c>
      <c r="R506" s="578" t="s">
        <v>97</v>
      </c>
      <c r="S506" s="578">
        <v>2</v>
      </c>
    </row>
    <row r="507" spans="1:19">
      <c r="A507">
        <v>506</v>
      </c>
      <c r="B507" s="400">
        <v>42310.001388888886</v>
      </c>
      <c r="C507" s="578" t="s">
        <v>97</v>
      </c>
      <c r="D507">
        <v>0.01</v>
      </c>
      <c r="F507">
        <v>1.54681</v>
      </c>
      <c r="I507" s="400">
        <v>42310.397222222222</v>
      </c>
      <c r="J507">
        <v>1.54152</v>
      </c>
      <c r="N507">
        <v>3.8</v>
      </c>
      <c r="Q507">
        <v>287</v>
      </c>
      <c r="R507" s="578" t="s">
        <v>97</v>
      </c>
      <c r="S507" s="578">
        <v>2</v>
      </c>
    </row>
    <row r="508" spans="1:19">
      <c r="A508">
        <v>507</v>
      </c>
      <c r="B508" s="400">
        <v>42310.365972222222</v>
      </c>
      <c r="C508" s="578" t="s">
        <v>96</v>
      </c>
      <c r="D508">
        <v>0.01</v>
      </c>
      <c r="F508">
        <v>1.5470900000000001</v>
      </c>
      <c r="I508" s="400">
        <v>42310.616666666669</v>
      </c>
      <c r="J508">
        <v>1.54758</v>
      </c>
      <c r="N508">
        <v>0.26</v>
      </c>
      <c r="Q508">
        <v>288</v>
      </c>
      <c r="R508" s="578" t="s">
        <v>96</v>
      </c>
      <c r="S508" s="578">
        <v>2</v>
      </c>
    </row>
    <row r="509" spans="1:19">
      <c r="A509">
        <v>508</v>
      </c>
      <c r="B509" s="400">
        <v>42310.388194444444</v>
      </c>
      <c r="C509" s="578" t="s">
        <v>96</v>
      </c>
      <c r="D509">
        <v>0.01</v>
      </c>
      <c r="F509">
        <v>1.54379</v>
      </c>
      <c r="I509" s="400">
        <v>42310.616666666669</v>
      </c>
      <c r="J509">
        <v>1.54758</v>
      </c>
      <c r="N509">
        <v>2.7</v>
      </c>
      <c r="Q509">
        <v>288</v>
      </c>
      <c r="R509" s="578" t="s">
        <v>96</v>
      </c>
      <c r="S509" s="578">
        <v>2</v>
      </c>
    </row>
    <row r="510" spans="1:19">
      <c r="A510">
        <v>509</v>
      </c>
      <c r="B510" s="400">
        <v>42310.460416666669</v>
      </c>
      <c r="C510" s="578" t="s">
        <v>97</v>
      </c>
      <c r="D510">
        <v>0.01</v>
      </c>
      <c r="F510">
        <v>1.5420700000000001</v>
      </c>
      <c r="I510" s="400">
        <v>42310.930555555555</v>
      </c>
      <c r="J510">
        <v>1.5416000000000001</v>
      </c>
      <c r="N510">
        <v>0.24</v>
      </c>
      <c r="Q510">
        <v>289</v>
      </c>
      <c r="R510" s="578" t="s">
        <v>97</v>
      </c>
      <c r="S510" s="578">
        <v>2</v>
      </c>
    </row>
    <row r="511" spans="1:19">
      <c r="A511">
        <v>510</v>
      </c>
      <c r="B511" s="400">
        <v>42310.568749999999</v>
      </c>
      <c r="C511" s="578" t="s">
        <v>97</v>
      </c>
      <c r="D511">
        <v>0.01</v>
      </c>
      <c r="F511">
        <v>1.54541</v>
      </c>
      <c r="I511" s="400">
        <v>42310.930555555555</v>
      </c>
      <c r="J511">
        <v>1.5416000000000001</v>
      </c>
      <c r="N511">
        <v>2.71</v>
      </c>
      <c r="Q511">
        <v>289</v>
      </c>
      <c r="R511" s="578" t="s">
        <v>97</v>
      </c>
      <c r="S511" s="578">
        <v>2</v>
      </c>
    </row>
    <row r="512" spans="1:19">
      <c r="A512">
        <v>511</v>
      </c>
      <c r="B512" s="400">
        <v>42311.334027777775</v>
      </c>
      <c r="C512" s="578" t="s">
        <v>97</v>
      </c>
      <c r="D512">
        <v>0.01</v>
      </c>
      <c r="F512">
        <v>1.52888</v>
      </c>
      <c r="I512" s="400">
        <v>42311.698611111111</v>
      </c>
      <c r="J512">
        <v>1.52674</v>
      </c>
      <c r="N512">
        <v>1.48</v>
      </c>
      <c r="Q512">
        <v>290</v>
      </c>
      <c r="R512" s="578" t="s">
        <v>97</v>
      </c>
      <c r="S512" s="578">
        <v>1</v>
      </c>
    </row>
    <row r="513" spans="1:19">
      <c r="A513">
        <v>512</v>
      </c>
      <c r="B513" s="400">
        <v>42313.376388888886</v>
      </c>
      <c r="C513" s="578" t="s">
        <v>96</v>
      </c>
      <c r="D513">
        <v>0.01</v>
      </c>
      <c r="F513">
        <v>1.52119</v>
      </c>
      <c r="I513" s="400">
        <v>42313.388888888891</v>
      </c>
      <c r="J513">
        <v>1.5233300000000001</v>
      </c>
      <c r="N513">
        <v>1.48</v>
      </c>
      <c r="Q513">
        <v>291</v>
      </c>
      <c r="R513" s="578" t="s">
        <v>96</v>
      </c>
      <c r="S513" s="578">
        <v>1</v>
      </c>
    </row>
    <row r="514" spans="1:19">
      <c r="A514">
        <v>513</v>
      </c>
      <c r="B514" s="400">
        <v>42313.688194444447</v>
      </c>
      <c r="C514" s="578" t="s">
        <v>96</v>
      </c>
      <c r="D514">
        <v>0.01</v>
      </c>
      <c r="F514">
        <v>1.5197400000000001</v>
      </c>
      <c r="I514" s="400">
        <v>42313.711805555555</v>
      </c>
      <c r="J514">
        <v>1.5218799999999999</v>
      </c>
      <c r="N514">
        <v>1.48</v>
      </c>
      <c r="Q514">
        <v>292</v>
      </c>
      <c r="R514" s="578" t="s">
        <v>96</v>
      </c>
      <c r="S514" s="578">
        <v>1</v>
      </c>
    </row>
    <row r="515" spans="1:19">
      <c r="A515">
        <v>514</v>
      </c>
      <c r="B515" s="400">
        <v>42314.594444444447</v>
      </c>
      <c r="C515" s="578" t="s">
        <v>97</v>
      </c>
      <c r="D515">
        <v>0.01</v>
      </c>
      <c r="F515">
        <v>1.5196799999999999</v>
      </c>
      <c r="I515" s="400">
        <v>42314.603472222225</v>
      </c>
      <c r="J515">
        <v>1.5175399999999999</v>
      </c>
      <c r="N515">
        <v>1.48</v>
      </c>
      <c r="Q515">
        <v>293</v>
      </c>
      <c r="R515" s="578" t="s">
        <v>97</v>
      </c>
      <c r="S515" s="578">
        <v>1</v>
      </c>
    </row>
    <row r="516" spans="1:19">
      <c r="A516">
        <v>515</v>
      </c>
      <c r="B516" s="400">
        <v>42314.668055555558</v>
      </c>
      <c r="C516" s="578" t="s">
        <v>96</v>
      </c>
      <c r="D516">
        <v>0.01</v>
      </c>
      <c r="F516">
        <v>1.5214300000000001</v>
      </c>
      <c r="I516" s="400">
        <v>42314.681944444441</v>
      </c>
      <c r="J516">
        <v>1.5235700000000001</v>
      </c>
      <c r="N516">
        <v>1.48</v>
      </c>
      <c r="Q516">
        <v>294</v>
      </c>
      <c r="R516" s="578" t="s">
        <v>96</v>
      </c>
      <c r="S516" s="578">
        <v>1</v>
      </c>
    </row>
    <row r="517" spans="1:19">
      <c r="A517">
        <v>516</v>
      </c>
      <c r="B517" s="400">
        <v>42320.073611111111</v>
      </c>
      <c r="C517" s="578" t="s">
        <v>97</v>
      </c>
      <c r="D517">
        <v>0.01</v>
      </c>
      <c r="F517">
        <v>1.50803</v>
      </c>
      <c r="I517" s="400">
        <v>42320.207638888889</v>
      </c>
      <c r="J517">
        <v>1.50589</v>
      </c>
      <c r="N517">
        <v>1.48</v>
      </c>
      <c r="Q517">
        <v>295</v>
      </c>
      <c r="R517" s="578" t="s">
        <v>97</v>
      </c>
      <c r="S517" s="578">
        <v>1</v>
      </c>
    </row>
    <row r="518" spans="1:19">
      <c r="A518">
        <v>517</v>
      </c>
      <c r="B518" s="400">
        <v>42320.635416666664</v>
      </c>
      <c r="C518" s="578" t="s">
        <v>96</v>
      </c>
      <c r="D518">
        <v>0.01</v>
      </c>
      <c r="F518">
        <v>1.51342</v>
      </c>
      <c r="I518" s="400">
        <v>42320.654861111114</v>
      </c>
      <c r="J518">
        <v>1.51556</v>
      </c>
      <c r="N518">
        <v>1.48</v>
      </c>
      <c r="Q518">
        <v>296</v>
      </c>
      <c r="R518" s="578" t="s">
        <v>96</v>
      </c>
      <c r="S518" s="578">
        <v>1</v>
      </c>
    </row>
    <row r="519" spans="1:19">
      <c r="A519">
        <v>518</v>
      </c>
      <c r="B519" s="400">
        <v>42321.469444444447</v>
      </c>
      <c r="C519" s="578" t="s">
        <v>96</v>
      </c>
      <c r="D519">
        <v>0.01</v>
      </c>
      <c r="F519">
        <v>1.50905</v>
      </c>
      <c r="I519" s="400">
        <v>42321.525000000001</v>
      </c>
      <c r="J519">
        <v>1.51119</v>
      </c>
      <c r="N519">
        <v>1.48</v>
      </c>
      <c r="Q519">
        <v>297</v>
      </c>
      <c r="R519" s="578" t="s">
        <v>96</v>
      </c>
      <c r="S519" s="578">
        <v>1</v>
      </c>
    </row>
    <row r="520" spans="1:19">
      <c r="A520">
        <v>519</v>
      </c>
      <c r="B520" s="400">
        <v>42325.459027777775</v>
      </c>
      <c r="C520" s="578" t="s">
        <v>97</v>
      </c>
      <c r="D520">
        <v>0.01</v>
      </c>
      <c r="F520">
        <v>1.50058</v>
      </c>
      <c r="I520" s="400">
        <v>42325.493055555555</v>
      </c>
      <c r="J520">
        <v>1.49844</v>
      </c>
      <c r="N520">
        <v>1.48</v>
      </c>
      <c r="Q520">
        <v>298</v>
      </c>
      <c r="R520" s="578" t="s">
        <v>97</v>
      </c>
      <c r="S520" s="578">
        <v>1</v>
      </c>
    </row>
    <row r="521" spans="1:19">
      <c r="A521">
        <v>520</v>
      </c>
      <c r="B521" s="400">
        <v>42325.59375</v>
      </c>
      <c r="C521" s="578" t="s">
        <v>97</v>
      </c>
      <c r="D521">
        <v>0.01</v>
      </c>
      <c r="F521">
        <v>1.49566</v>
      </c>
      <c r="I521" s="400">
        <v>42327.080555555556</v>
      </c>
      <c r="J521">
        <v>1.4968699999999999</v>
      </c>
      <c r="N521">
        <v>-0.99</v>
      </c>
      <c r="Q521">
        <v>299</v>
      </c>
      <c r="R521" s="578" t="s">
        <v>97</v>
      </c>
      <c r="S521" s="578">
        <v>3</v>
      </c>
    </row>
    <row r="522" spans="1:19">
      <c r="A522">
        <v>522</v>
      </c>
      <c r="B522" s="400">
        <v>42326.189583333333</v>
      </c>
      <c r="C522" s="578" t="s">
        <v>97</v>
      </c>
      <c r="D522">
        <v>0.01</v>
      </c>
      <c r="F522">
        <v>1.49901</v>
      </c>
      <c r="I522" s="400">
        <v>42327.080555555556</v>
      </c>
      <c r="J522">
        <v>1.4968699999999999</v>
      </c>
      <c r="N522">
        <v>1.48</v>
      </c>
      <c r="Q522">
        <v>299</v>
      </c>
      <c r="R522" s="578" t="s">
        <v>97</v>
      </c>
      <c r="S522" s="578">
        <v>3</v>
      </c>
    </row>
    <row r="523" spans="1:19">
      <c r="A523">
        <v>523</v>
      </c>
      <c r="B523" s="400">
        <v>42326.427777777775</v>
      </c>
      <c r="C523" s="578" t="s">
        <v>97</v>
      </c>
      <c r="D523">
        <v>0.01</v>
      </c>
      <c r="F523">
        <v>1.50264</v>
      </c>
      <c r="I523" s="400">
        <v>42327.080555555556</v>
      </c>
      <c r="J523">
        <v>1.4968699999999999</v>
      </c>
      <c r="N523">
        <v>4.16</v>
      </c>
      <c r="Q523">
        <v>299</v>
      </c>
      <c r="R523" s="578" t="s">
        <v>97</v>
      </c>
      <c r="S523" s="578">
        <v>3</v>
      </c>
    </row>
    <row r="524" spans="1:19">
      <c r="A524">
        <v>521</v>
      </c>
      <c r="B524" s="400">
        <v>42325.708333333336</v>
      </c>
      <c r="C524" s="578" t="s">
        <v>96</v>
      </c>
      <c r="D524">
        <v>0.01</v>
      </c>
      <c r="F524">
        <v>1.49613</v>
      </c>
      <c r="I524" s="400">
        <v>42326.121527777781</v>
      </c>
      <c r="J524">
        <v>1.49827</v>
      </c>
      <c r="N524">
        <v>1.48</v>
      </c>
      <c r="Q524">
        <v>300</v>
      </c>
      <c r="R524" s="578" t="s">
        <v>96</v>
      </c>
      <c r="S524" s="578">
        <v>1</v>
      </c>
    </row>
    <row r="525" spans="1:19">
      <c r="A525">
        <v>524</v>
      </c>
      <c r="B525" s="400">
        <v>42327.656944444447</v>
      </c>
      <c r="C525" s="578" t="s">
        <v>97</v>
      </c>
      <c r="D525">
        <v>0.01</v>
      </c>
      <c r="F525">
        <v>1.4925200000000001</v>
      </c>
      <c r="I525" s="400">
        <v>42327.670138888891</v>
      </c>
      <c r="J525">
        <v>1.49038</v>
      </c>
      <c r="N525">
        <v>1.48</v>
      </c>
      <c r="Q525">
        <v>301</v>
      </c>
      <c r="R525" s="578" t="s">
        <v>97</v>
      </c>
      <c r="S525" s="578">
        <v>1</v>
      </c>
    </row>
    <row r="526" spans="1:19">
      <c r="A526">
        <v>525</v>
      </c>
      <c r="B526" s="400">
        <v>42331.552777777775</v>
      </c>
      <c r="C526" s="578" t="s">
        <v>97</v>
      </c>
      <c r="D526">
        <v>0.01</v>
      </c>
      <c r="F526">
        <v>1.4764900000000001</v>
      </c>
      <c r="I526" s="400">
        <v>42331.707638888889</v>
      </c>
      <c r="J526">
        <v>1.47601</v>
      </c>
      <c r="N526">
        <v>0.26</v>
      </c>
      <c r="Q526">
        <v>302</v>
      </c>
      <c r="R526" s="578" t="s">
        <v>97</v>
      </c>
      <c r="S526" s="578">
        <v>2</v>
      </c>
    </row>
    <row r="527" spans="1:19">
      <c r="A527">
        <v>526</v>
      </c>
      <c r="B527" s="400">
        <v>42331.600694444445</v>
      </c>
      <c r="C527" s="578" t="s">
        <v>97</v>
      </c>
      <c r="D527">
        <v>0.01</v>
      </c>
      <c r="F527">
        <v>1.4798100000000001</v>
      </c>
      <c r="I527" s="400">
        <v>42331.707638888889</v>
      </c>
      <c r="J527">
        <v>1.47601</v>
      </c>
      <c r="N527">
        <v>2.71</v>
      </c>
      <c r="Q527">
        <v>302</v>
      </c>
      <c r="R527" s="578" t="s">
        <v>97</v>
      </c>
      <c r="S527" s="578">
        <v>2</v>
      </c>
    </row>
    <row r="528" spans="1:19">
      <c r="A528">
        <v>527</v>
      </c>
      <c r="B528" s="400">
        <v>42331.708333333336</v>
      </c>
      <c r="C528" s="578" t="s">
        <v>97</v>
      </c>
      <c r="D528">
        <v>0.01</v>
      </c>
      <c r="F528">
        <v>1.4753499999999999</v>
      </c>
      <c r="I528" s="400">
        <v>42332.324305555558</v>
      </c>
      <c r="J528">
        <v>1.4748699999999999</v>
      </c>
      <c r="N528">
        <v>0.26</v>
      </c>
      <c r="Q528">
        <v>303</v>
      </c>
      <c r="R528" s="578" t="s">
        <v>97</v>
      </c>
      <c r="S528" s="578">
        <v>2</v>
      </c>
    </row>
    <row r="529" spans="1:19">
      <c r="A529">
        <v>528</v>
      </c>
      <c r="B529" s="400">
        <v>42331.893055555556</v>
      </c>
      <c r="C529" s="578" t="s">
        <v>97</v>
      </c>
      <c r="D529">
        <v>0.01</v>
      </c>
      <c r="F529">
        <v>1.4786600000000001</v>
      </c>
      <c r="I529" s="400">
        <v>42332.324305555558</v>
      </c>
      <c r="J529">
        <v>1.4748699999999999</v>
      </c>
      <c r="N529">
        <v>2.7</v>
      </c>
      <c r="Q529">
        <v>303</v>
      </c>
      <c r="R529" s="578" t="s">
        <v>97</v>
      </c>
      <c r="S529" s="578">
        <v>2</v>
      </c>
    </row>
    <row r="530" spans="1:19">
      <c r="A530">
        <v>529</v>
      </c>
      <c r="B530" s="400">
        <v>42335.313888888886</v>
      </c>
      <c r="C530" s="578" t="s">
        <v>96</v>
      </c>
      <c r="D530">
        <v>0.01</v>
      </c>
      <c r="F530">
        <v>1.4711099999999999</v>
      </c>
      <c r="I530" s="400">
        <v>42335.323611111111</v>
      </c>
      <c r="J530">
        <v>1.4732499999999999</v>
      </c>
      <c r="N530">
        <v>1.48</v>
      </c>
      <c r="Q530">
        <v>304</v>
      </c>
      <c r="R530" s="578" t="s">
        <v>96</v>
      </c>
      <c r="S530" s="578">
        <v>1</v>
      </c>
    </row>
    <row r="531" spans="1:19">
      <c r="A531">
        <v>530</v>
      </c>
      <c r="B531" s="400">
        <v>42341.886111111111</v>
      </c>
      <c r="C531" s="578" t="s">
        <v>97</v>
      </c>
      <c r="D531">
        <v>0.01</v>
      </c>
      <c r="F531">
        <v>1.49081</v>
      </c>
      <c r="I531" s="400">
        <v>42341.927083333336</v>
      </c>
      <c r="J531">
        <v>1.4886699999999999</v>
      </c>
      <c r="N531">
        <v>1.48</v>
      </c>
      <c r="Q531">
        <v>305</v>
      </c>
      <c r="R531" s="578" t="s">
        <v>97</v>
      </c>
      <c r="S531" s="578">
        <v>1</v>
      </c>
    </row>
    <row r="532" spans="1:19">
      <c r="A532">
        <v>531</v>
      </c>
      <c r="B532" s="400">
        <v>42342.709027777775</v>
      </c>
      <c r="C532" s="578" t="s">
        <v>96</v>
      </c>
      <c r="D532">
        <v>0.01</v>
      </c>
      <c r="F532">
        <v>1.4813099999999999</v>
      </c>
      <c r="I532" s="400">
        <v>42342.768055555556</v>
      </c>
      <c r="J532">
        <v>1.4834499999999999</v>
      </c>
      <c r="N532">
        <v>1.48</v>
      </c>
      <c r="Q532">
        <v>306</v>
      </c>
      <c r="R532" s="578" t="s">
        <v>96</v>
      </c>
      <c r="S532" s="578">
        <v>1</v>
      </c>
    </row>
    <row r="533" spans="1:19">
      <c r="A533">
        <v>532</v>
      </c>
      <c r="B533" s="400">
        <v>42345.667361111111</v>
      </c>
      <c r="C533" s="578" t="s">
        <v>96</v>
      </c>
      <c r="D533">
        <v>0.01</v>
      </c>
      <c r="F533">
        <v>1.4874799999999999</v>
      </c>
      <c r="I533" s="400">
        <v>42345.671527777777</v>
      </c>
      <c r="J533">
        <v>1.4896199999999999</v>
      </c>
      <c r="N533">
        <v>1.48</v>
      </c>
      <c r="Q533">
        <v>307</v>
      </c>
      <c r="R533" s="578" t="s">
        <v>96</v>
      </c>
      <c r="S533" s="578">
        <v>1</v>
      </c>
    </row>
    <row r="534" spans="1:19">
      <c r="A534">
        <v>533</v>
      </c>
      <c r="B534" s="400">
        <v>42346.595138888886</v>
      </c>
      <c r="C534" s="578" t="s">
        <v>96</v>
      </c>
      <c r="D534">
        <v>0.01</v>
      </c>
      <c r="F534">
        <v>1.51085</v>
      </c>
      <c r="I534" s="400">
        <v>42346.615277777775</v>
      </c>
      <c r="J534">
        <v>1.5129900000000001</v>
      </c>
      <c r="N534">
        <v>1.48</v>
      </c>
      <c r="Q534">
        <v>308</v>
      </c>
      <c r="R534" s="578" t="s">
        <v>96</v>
      </c>
      <c r="S534" s="578">
        <v>1</v>
      </c>
    </row>
    <row r="535" spans="1:19">
      <c r="A535">
        <v>534</v>
      </c>
      <c r="B535" s="400">
        <v>42346.615277777775</v>
      </c>
      <c r="C535" s="578" t="s">
        <v>96</v>
      </c>
      <c r="D535">
        <v>0.01</v>
      </c>
      <c r="F535">
        <v>1.5132099999999999</v>
      </c>
      <c r="I535" s="400">
        <v>42346.622916666667</v>
      </c>
      <c r="J535">
        <v>1.51535</v>
      </c>
      <c r="N535">
        <v>1.48</v>
      </c>
      <c r="Q535">
        <v>309</v>
      </c>
      <c r="R535" s="578" t="s">
        <v>96</v>
      </c>
      <c r="S535" s="578">
        <v>1</v>
      </c>
    </row>
    <row r="536" spans="1:19">
      <c r="A536">
        <v>535</v>
      </c>
      <c r="B536" s="400">
        <v>42346.656944444447</v>
      </c>
      <c r="C536" s="578" t="s">
        <v>97</v>
      </c>
      <c r="D536">
        <v>0.01</v>
      </c>
      <c r="F536">
        <v>1.50915</v>
      </c>
      <c r="I536" s="400">
        <v>42346.702777777777</v>
      </c>
      <c r="J536">
        <v>1.50701</v>
      </c>
      <c r="N536">
        <v>1.48</v>
      </c>
      <c r="Q536">
        <v>310</v>
      </c>
      <c r="R536" s="578" t="s">
        <v>97</v>
      </c>
      <c r="S536" s="578">
        <v>1</v>
      </c>
    </row>
    <row r="537" spans="1:19">
      <c r="A537">
        <v>536</v>
      </c>
      <c r="B537" s="400">
        <v>42346.708333333336</v>
      </c>
      <c r="C537" s="578" t="s">
        <v>97</v>
      </c>
      <c r="D537">
        <v>0.01</v>
      </c>
      <c r="F537">
        <v>1.50457</v>
      </c>
      <c r="I537" s="400">
        <v>42347.06527777778</v>
      </c>
      <c r="J537">
        <v>1.5057499999999999</v>
      </c>
      <c r="N537">
        <v>-0.97</v>
      </c>
      <c r="Q537">
        <v>311</v>
      </c>
      <c r="R537" s="578" t="s">
        <v>97</v>
      </c>
      <c r="S537" s="578">
        <v>3</v>
      </c>
    </row>
    <row r="538" spans="1:19">
      <c r="A538">
        <v>537</v>
      </c>
      <c r="B538" s="400">
        <v>42346.731249999997</v>
      </c>
      <c r="C538" s="578" t="s">
        <v>97</v>
      </c>
      <c r="D538">
        <v>0.01</v>
      </c>
      <c r="F538">
        <v>1.50789</v>
      </c>
      <c r="I538" s="400">
        <v>42347.06527777778</v>
      </c>
      <c r="J538">
        <v>1.5057499999999999</v>
      </c>
      <c r="N538">
        <v>1.48</v>
      </c>
      <c r="Q538">
        <v>311</v>
      </c>
      <c r="R538" s="578" t="s">
        <v>97</v>
      </c>
      <c r="S538" s="578">
        <v>3</v>
      </c>
    </row>
    <row r="539" spans="1:19">
      <c r="A539">
        <v>538</v>
      </c>
      <c r="B539" s="400">
        <v>42346.833333333336</v>
      </c>
      <c r="C539" s="578" t="s">
        <v>97</v>
      </c>
      <c r="D539">
        <v>0.01</v>
      </c>
      <c r="F539">
        <v>1.51149</v>
      </c>
      <c r="I539" s="400">
        <v>42347.06527777778</v>
      </c>
      <c r="J539">
        <v>1.5057499999999999</v>
      </c>
      <c r="N539">
        <v>4.1399999999999997</v>
      </c>
      <c r="Q539">
        <v>311</v>
      </c>
      <c r="R539" s="578" t="s">
        <v>97</v>
      </c>
      <c r="S539" s="578">
        <v>3</v>
      </c>
    </row>
    <row r="540" spans="1:19">
      <c r="A540">
        <v>539</v>
      </c>
      <c r="B540" s="400">
        <v>42347.292361111111</v>
      </c>
      <c r="C540" s="578" t="s">
        <v>96</v>
      </c>
      <c r="D540">
        <v>0.01</v>
      </c>
      <c r="F540">
        <v>1.5123500000000001</v>
      </c>
      <c r="I540" s="400">
        <v>42347.396527777775</v>
      </c>
      <c r="J540">
        <v>1.5144899999999999</v>
      </c>
      <c r="N540">
        <v>1.48</v>
      </c>
      <c r="Q540">
        <v>312</v>
      </c>
      <c r="R540" s="578" t="s">
        <v>96</v>
      </c>
      <c r="S540" s="578">
        <v>1</v>
      </c>
    </row>
    <row r="541" spans="1:19">
      <c r="A541">
        <v>540</v>
      </c>
      <c r="B541" s="400">
        <v>42347.406944444447</v>
      </c>
      <c r="C541" s="578" t="s">
        <v>96</v>
      </c>
      <c r="D541">
        <v>0.01</v>
      </c>
      <c r="F541">
        <v>1.5159800000000001</v>
      </c>
      <c r="I541" s="400">
        <v>42347.422222222223</v>
      </c>
      <c r="J541">
        <v>1.5181199999999999</v>
      </c>
      <c r="N541">
        <v>1.48</v>
      </c>
      <c r="Q541">
        <v>313</v>
      </c>
      <c r="R541" s="578" t="s">
        <v>96</v>
      </c>
      <c r="S541" s="578">
        <v>1</v>
      </c>
    </row>
    <row r="542" spans="1:19">
      <c r="A542">
        <v>541</v>
      </c>
      <c r="B542" s="400">
        <v>42347.739583333336</v>
      </c>
      <c r="C542" s="578" t="s">
        <v>96</v>
      </c>
      <c r="D542">
        <v>0.01</v>
      </c>
      <c r="F542">
        <v>1.52345</v>
      </c>
      <c r="I542" s="400">
        <v>42347.770833333336</v>
      </c>
      <c r="J542">
        <v>1.52559</v>
      </c>
      <c r="N542">
        <v>1.48</v>
      </c>
      <c r="Q542">
        <v>314</v>
      </c>
      <c r="R542" s="578" t="s">
        <v>96</v>
      </c>
      <c r="S542" s="578">
        <v>1</v>
      </c>
    </row>
    <row r="543" spans="1:19">
      <c r="A543">
        <v>542</v>
      </c>
      <c r="B543" s="400">
        <v>42348.345138888886</v>
      </c>
      <c r="C543" s="578" t="s">
        <v>97</v>
      </c>
      <c r="D543">
        <v>0.01</v>
      </c>
      <c r="F543">
        <v>1.5080499999999999</v>
      </c>
      <c r="I543" s="400">
        <v>42348.383333333331</v>
      </c>
      <c r="J543">
        <v>1.5059100000000001</v>
      </c>
      <c r="N543">
        <v>1.48</v>
      </c>
      <c r="Q543">
        <v>315</v>
      </c>
      <c r="R543" s="578" t="s">
        <v>97</v>
      </c>
      <c r="S543" s="578">
        <v>1</v>
      </c>
    </row>
    <row r="544" spans="1:19">
      <c r="A544">
        <v>543</v>
      </c>
      <c r="B544" s="400">
        <v>42348.470138888886</v>
      </c>
      <c r="C544" s="578" t="s">
        <v>97</v>
      </c>
      <c r="D544">
        <v>0.01</v>
      </c>
      <c r="F544">
        <v>1.5022599999999999</v>
      </c>
      <c r="I544" s="400">
        <v>42348.492361111108</v>
      </c>
      <c r="J544">
        <v>1.5001199999999999</v>
      </c>
      <c r="N544">
        <v>1.48</v>
      </c>
      <c r="Q544">
        <v>316</v>
      </c>
      <c r="R544" s="578" t="s">
        <v>97</v>
      </c>
      <c r="S544" s="578">
        <v>1</v>
      </c>
    </row>
    <row r="545" spans="1:19">
      <c r="A545">
        <v>544</v>
      </c>
      <c r="B545" s="400">
        <v>42348.697916666664</v>
      </c>
      <c r="C545" s="578" t="s">
        <v>97</v>
      </c>
      <c r="D545">
        <v>0.01</v>
      </c>
      <c r="F545">
        <v>1.4967600000000001</v>
      </c>
      <c r="I545" s="400">
        <v>42352.397916666669</v>
      </c>
      <c r="J545">
        <v>1.5179199999999999</v>
      </c>
      <c r="N545">
        <v>-15.73</v>
      </c>
      <c r="Q545">
        <v>317</v>
      </c>
      <c r="R545" s="578" t="s">
        <v>97</v>
      </c>
      <c r="S545" s="578">
        <v>7</v>
      </c>
    </row>
    <row r="546" spans="1:19">
      <c r="A546">
        <v>546</v>
      </c>
      <c r="B546" s="400">
        <v>42348.761805555558</v>
      </c>
      <c r="C546" s="578" t="s">
        <v>97</v>
      </c>
      <c r="D546">
        <v>0.01</v>
      </c>
      <c r="F546">
        <v>1.50007</v>
      </c>
      <c r="I546" s="400">
        <v>42352.397916666669</v>
      </c>
      <c r="J546">
        <v>1.5179199999999999</v>
      </c>
      <c r="N546">
        <v>-13.28</v>
      </c>
      <c r="Q546">
        <v>317</v>
      </c>
      <c r="R546" s="578" t="s">
        <v>97</v>
      </c>
      <c r="S546" s="578">
        <v>7</v>
      </c>
    </row>
    <row r="547" spans="1:19">
      <c r="A547">
        <v>547</v>
      </c>
      <c r="B547" s="400">
        <v>42348.908333333333</v>
      </c>
      <c r="C547" s="578" t="s">
        <v>97</v>
      </c>
      <c r="D547">
        <v>0.01</v>
      </c>
      <c r="F547">
        <v>1.5037100000000001</v>
      </c>
      <c r="I547" s="400">
        <v>42352.397916666669</v>
      </c>
      <c r="J547">
        <v>1.5179199999999999</v>
      </c>
      <c r="N547">
        <v>-10.6</v>
      </c>
      <c r="Q547">
        <v>317</v>
      </c>
      <c r="R547" s="578" t="s">
        <v>97</v>
      </c>
      <c r="S547" s="578">
        <v>7</v>
      </c>
    </row>
    <row r="548" spans="1:19">
      <c r="A548">
        <v>548</v>
      </c>
      <c r="B548" s="400">
        <v>42349.150694444441</v>
      </c>
      <c r="C548" s="578" t="s">
        <v>97</v>
      </c>
      <c r="D548">
        <v>0.02</v>
      </c>
      <c r="F548">
        <v>1.5076499999999999</v>
      </c>
      <c r="I548" s="400">
        <v>42352.397916666669</v>
      </c>
      <c r="J548">
        <v>1.5179199999999999</v>
      </c>
      <c r="N548">
        <v>-15.36</v>
      </c>
      <c r="Q548">
        <v>317</v>
      </c>
      <c r="R548" s="578" t="s">
        <v>97</v>
      </c>
      <c r="S548" s="578">
        <v>7</v>
      </c>
    </row>
    <row r="549" spans="1:19">
      <c r="A549">
        <v>549</v>
      </c>
      <c r="B549" s="400">
        <v>42349.40902777778</v>
      </c>
      <c r="C549" s="578" t="s">
        <v>97</v>
      </c>
      <c r="D549">
        <v>0.04</v>
      </c>
      <c r="F549">
        <v>1.5124200000000001</v>
      </c>
      <c r="I549" s="400">
        <v>42352.397916666669</v>
      </c>
      <c r="J549">
        <v>1.5179199999999999</v>
      </c>
      <c r="N549">
        <v>-16.64</v>
      </c>
      <c r="Q549">
        <v>317</v>
      </c>
      <c r="R549" s="578" t="s">
        <v>97</v>
      </c>
      <c r="S549" s="578">
        <v>7</v>
      </c>
    </row>
    <row r="550" spans="1:19">
      <c r="A550">
        <v>550</v>
      </c>
      <c r="B550" s="400">
        <v>42349.431250000001</v>
      </c>
      <c r="C550" s="578" t="s">
        <v>97</v>
      </c>
      <c r="D550">
        <v>0.08</v>
      </c>
      <c r="F550">
        <v>1.51793</v>
      </c>
      <c r="I550" s="400">
        <v>42352.397916666669</v>
      </c>
      <c r="J550">
        <v>1.5179199999999999</v>
      </c>
      <c r="N550">
        <v>-0.74</v>
      </c>
      <c r="Q550">
        <v>317</v>
      </c>
      <c r="R550" s="578" t="s">
        <v>97</v>
      </c>
      <c r="S550" s="578">
        <v>7</v>
      </c>
    </row>
    <row r="551" spans="1:19">
      <c r="A551">
        <v>553</v>
      </c>
      <c r="B551" s="400">
        <v>42349.818749999999</v>
      </c>
      <c r="C551" s="578" t="s">
        <v>97</v>
      </c>
      <c r="D551">
        <v>0.28000000000000003</v>
      </c>
      <c r="F551">
        <v>1.5275000000000001</v>
      </c>
      <c r="I551" s="400">
        <v>42352.397916666669</v>
      </c>
      <c r="J551">
        <v>1.5179199999999999</v>
      </c>
      <c r="N551">
        <v>195.26</v>
      </c>
      <c r="Q551">
        <v>317</v>
      </c>
      <c r="R551" s="578" t="s">
        <v>97</v>
      </c>
      <c r="S551" s="578">
        <v>7</v>
      </c>
    </row>
    <row r="552" spans="1:19">
      <c r="A552">
        <v>545</v>
      </c>
      <c r="B552" s="400">
        <v>42348.729166666664</v>
      </c>
      <c r="C552" s="578" t="s">
        <v>96</v>
      </c>
      <c r="D552">
        <v>0.01</v>
      </c>
      <c r="F552">
        <v>1.4983599999999999</v>
      </c>
      <c r="I552" s="400">
        <v>42348.761805555558</v>
      </c>
      <c r="J552">
        <v>1.5004999999999999</v>
      </c>
      <c r="N552">
        <v>1.48</v>
      </c>
      <c r="Q552">
        <v>318</v>
      </c>
      <c r="R552" s="578" t="s">
        <v>96</v>
      </c>
      <c r="S552" s="578">
        <v>1</v>
      </c>
    </row>
    <row r="553" spans="1:19">
      <c r="A553">
        <v>551</v>
      </c>
      <c r="B553" s="400">
        <v>42349.532638888886</v>
      </c>
      <c r="C553" s="578" t="s">
        <v>96</v>
      </c>
      <c r="D553">
        <v>0.01</v>
      </c>
      <c r="F553">
        <v>1.5208200000000001</v>
      </c>
      <c r="I553" s="400">
        <v>42349.632638888892</v>
      </c>
      <c r="J553">
        <v>1.5213000000000001</v>
      </c>
      <c r="N553">
        <v>0.26</v>
      </c>
      <c r="Q553">
        <v>319</v>
      </c>
      <c r="R553" s="578" t="s">
        <v>96</v>
      </c>
      <c r="S553" s="578">
        <v>2</v>
      </c>
    </row>
    <row r="554" spans="1:19">
      <c r="A554">
        <v>552</v>
      </c>
      <c r="B554" s="400">
        <v>42349.59652777778</v>
      </c>
      <c r="C554" s="578" t="s">
        <v>96</v>
      </c>
      <c r="D554">
        <v>0.01</v>
      </c>
      <c r="F554">
        <v>1.5175099999999999</v>
      </c>
      <c r="I554" s="400">
        <v>42349.632638888892</v>
      </c>
      <c r="J554">
        <v>1.5213000000000001</v>
      </c>
      <c r="N554">
        <v>2.7</v>
      </c>
      <c r="Q554">
        <v>319</v>
      </c>
      <c r="R554" s="578" t="s">
        <v>96</v>
      </c>
      <c r="S554" s="578">
        <v>2</v>
      </c>
    </row>
    <row r="555" spans="1:19">
      <c r="A555">
        <v>554</v>
      </c>
      <c r="B555" s="400">
        <v>42351.969444444447</v>
      </c>
      <c r="C555" s="578" t="s">
        <v>96</v>
      </c>
      <c r="D555">
        <v>0.01</v>
      </c>
      <c r="F555">
        <v>1.5282100000000001</v>
      </c>
      <c r="I555" s="400">
        <v>42352.011805555558</v>
      </c>
      <c r="J555">
        <v>1.5303500000000001</v>
      </c>
      <c r="N555">
        <v>1.48</v>
      </c>
      <c r="Q555">
        <v>320</v>
      </c>
      <c r="R555" s="578" t="s">
        <v>96</v>
      </c>
      <c r="S555" s="578">
        <v>1</v>
      </c>
    </row>
    <row r="556" spans="1:19">
      <c r="A556">
        <v>555</v>
      </c>
      <c r="B556" s="400">
        <v>42352.011805555558</v>
      </c>
      <c r="C556" s="578" t="s">
        <v>96</v>
      </c>
      <c r="D556">
        <v>0.01</v>
      </c>
      <c r="F556">
        <v>1.5306599999999999</v>
      </c>
      <c r="I556" s="400">
        <v>42352.036111111112</v>
      </c>
      <c r="J556">
        <v>1.5327999999999999</v>
      </c>
      <c r="N556">
        <v>1.48</v>
      </c>
      <c r="Q556">
        <v>321</v>
      </c>
      <c r="R556" s="578" t="s">
        <v>96</v>
      </c>
      <c r="S556" s="578">
        <v>1</v>
      </c>
    </row>
    <row r="557" spans="1:19">
      <c r="A557">
        <v>556</v>
      </c>
      <c r="B557" s="400">
        <v>42352.459027777775</v>
      </c>
      <c r="C557" s="578" t="s">
        <v>96</v>
      </c>
      <c r="D557">
        <v>0.01</v>
      </c>
      <c r="F557">
        <v>1.5187999999999999</v>
      </c>
      <c r="I557" s="400">
        <v>42352.518750000003</v>
      </c>
      <c r="J557">
        <v>1.52094</v>
      </c>
      <c r="N557">
        <v>1.48</v>
      </c>
      <c r="Q557">
        <v>322</v>
      </c>
      <c r="R557" s="578" t="s">
        <v>96</v>
      </c>
      <c r="S557" s="578">
        <v>1</v>
      </c>
    </row>
    <row r="558" spans="1:19">
      <c r="A558">
        <v>557</v>
      </c>
      <c r="B558" s="400">
        <v>42384.084027777775</v>
      </c>
      <c r="C558" s="578" t="s">
        <v>96</v>
      </c>
      <c r="D558">
        <v>0.01</v>
      </c>
      <c r="F558">
        <v>1.5570900000000001</v>
      </c>
      <c r="I558" s="400">
        <v>42384.100694444445</v>
      </c>
      <c r="J558">
        <v>1.5592299999999999</v>
      </c>
      <c r="N558">
        <v>1.48</v>
      </c>
      <c r="Q558">
        <v>323</v>
      </c>
      <c r="R558" s="578" t="s">
        <v>96</v>
      </c>
      <c r="S558" s="578">
        <v>1</v>
      </c>
    </row>
    <row r="559" spans="1:19">
      <c r="A559">
        <v>558</v>
      </c>
      <c r="B559" s="400">
        <v>42384.146527777775</v>
      </c>
      <c r="C559" s="578" t="s">
        <v>96</v>
      </c>
      <c r="D559">
        <v>0.01</v>
      </c>
      <c r="F559">
        <v>1.5604800000000001</v>
      </c>
      <c r="I559" s="400">
        <v>42384.165277777778</v>
      </c>
      <c r="J559">
        <v>1.5626199999999999</v>
      </c>
      <c r="N559">
        <v>1.48</v>
      </c>
      <c r="Q559">
        <v>324</v>
      </c>
      <c r="R559" s="578" t="s">
        <v>96</v>
      </c>
      <c r="S559" s="578">
        <v>1</v>
      </c>
    </row>
    <row r="560" spans="1:19">
      <c r="A560">
        <v>559</v>
      </c>
      <c r="B560" s="400">
        <v>42384.1875</v>
      </c>
      <c r="C560" s="578" t="s">
        <v>96</v>
      </c>
      <c r="D560">
        <v>0.01</v>
      </c>
      <c r="F560">
        <v>1.56427</v>
      </c>
      <c r="I560" s="400">
        <v>42384.210416666669</v>
      </c>
      <c r="J560">
        <v>1.5664100000000001</v>
      </c>
      <c r="N560">
        <v>1.48</v>
      </c>
      <c r="Q560">
        <v>325</v>
      </c>
      <c r="R560" s="578" t="s">
        <v>96</v>
      </c>
      <c r="S560" s="578">
        <v>1</v>
      </c>
    </row>
    <row r="561" spans="1:19">
      <c r="A561">
        <v>560</v>
      </c>
      <c r="B561" s="400">
        <v>42384.230555555558</v>
      </c>
      <c r="C561" s="578" t="s">
        <v>97</v>
      </c>
      <c r="D561">
        <v>0.01</v>
      </c>
      <c r="F561">
        <v>1.5669599999999999</v>
      </c>
      <c r="I561" s="400">
        <v>42384.241666666669</v>
      </c>
      <c r="J561">
        <v>1.5648200000000001</v>
      </c>
      <c r="N561">
        <v>1.48</v>
      </c>
      <c r="Q561">
        <v>326</v>
      </c>
      <c r="R561" s="578" t="s">
        <v>97</v>
      </c>
      <c r="S561" s="578">
        <v>1</v>
      </c>
    </row>
    <row r="562" spans="1:19">
      <c r="A562">
        <v>561</v>
      </c>
      <c r="B562" s="400">
        <v>42384.564583333333</v>
      </c>
      <c r="C562" s="578" t="s">
        <v>96</v>
      </c>
      <c r="D562">
        <v>0.01</v>
      </c>
      <c r="F562">
        <v>1.5880300000000001</v>
      </c>
      <c r="I562" s="400">
        <v>42384.59097222222</v>
      </c>
      <c r="J562">
        <v>1.5901700000000001</v>
      </c>
      <c r="N562">
        <v>1.48</v>
      </c>
      <c r="Q562">
        <v>327</v>
      </c>
      <c r="R562" s="578" t="s">
        <v>96</v>
      </c>
      <c r="S562" s="578">
        <v>1</v>
      </c>
    </row>
    <row r="563" spans="1:19">
      <c r="A563">
        <v>562</v>
      </c>
      <c r="B563" s="400">
        <v>42384.574999999997</v>
      </c>
      <c r="C563" s="578" t="s">
        <v>97</v>
      </c>
      <c r="D563">
        <v>0.01</v>
      </c>
      <c r="F563">
        <v>1.58649</v>
      </c>
      <c r="I563" s="400">
        <v>42384.650694444441</v>
      </c>
      <c r="J563">
        <v>1.5870599999999999</v>
      </c>
      <c r="N563">
        <v>-0.52</v>
      </c>
      <c r="Q563">
        <v>328</v>
      </c>
      <c r="R563" s="578" t="s">
        <v>97</v>
      </c>
      <c r="S563" s="578">
        <v>2</v>
      </c>
    </row>
    <row r="564" spans="1:19">
      <c r="A564">
        <v>563</v>
      </c>
      <c r="B564" s="400">
        <v>42384.615277777775</v>
      </c>
      <c r="C564" s="578" t="s">
        <v>97</v>
      </c>
      <c r="D564">
        <v>0.01</v>
      </c>
      <c r="F564">
        <v>1.5919099999999999</v>
      </c>
      <c r="I564" s="400">
        <v>42384.650694444441</v>
      </c>
      <c r="J564">
        <v>1.5870599999999999</v>
      </c>
      <c r="N564">
        <v>3.48</v>
      </c>
      <c r="Q564">
        <v>328</v>
      </c>
      <c r="R564" s="578" t="s">
        <v>97</v>
      </c>
      <c r="S564" s="578">
        <v>2</v>
      </c>
    </row>
    <row r="565" spans="1:19">
      <c r="A565">
        <v>564</v>
      </c>
      <c r="B565" s="400">
        <v>42387.260416666664</v>
      </c>
      <c r="C565" s="578" t="s">
        <v>97</v>
      </c>
      <c r="D565">
        <v>0.01</v>
      </c>
      <c r="F565">
        <v>1.57491</v>
      </c>
      <c r="I565" s="400">
        <v>42387.395138888889</v>
      </c>
      <c r="J565">
        <v>1.5744899999999999</v>
      </c>
      <c r="N565">
        <v>0.21</v>
      </c>
      <c r="Q565">
        <v>329</v>
      </c>
      <c r="R565" s="578" t="s">
        <v>97</v>
      </c>
      <c r="S565" s="578">
        <v>2</v>
      </c>
    </row>
    <row r="566" spans="1:19">
      <c r="A566">
        <v>565</v>
      </c>
      <c r="B566" s="400">
        <v>42387.288194444445</v>
      </c>
      <c r="C566" s="578" t="s">
        <v>97</v>
      </c>
      <c r="D566">
        <v>0.01</v>
      </c>
      <c r="F566">
        <v>1.5783499999999999</v>
      </c>
      <c r="I566" s="400">
        <v>42387.395138888889</v>
      </c>
      <c r="J566">
        <v>1.5744899999999999</v>
      </c>
      <c r="N566">
        <v>2.75</v>
      </c>
      <c r="Q566">
        <v>329</v>
      </c>
      <c r="R566" s="578" t="s">
        <v>97</v>
      </c>
      <c r="S566" s="578">
        <v>2</v>
      </c>
    </row>
    <row r="567" spans="1:19">
      <c r="A567">
        <v>566</v>
      </c>
      <c r="B567" s="400">
        <v>42387.427777777775</v>
      </c>
      <c r="C567" s="578" t="s">
        <v>97</v>
      </c>
      <c r="D567">
        <v>0.01</v>
      </c>
      <c r="F567">
        <v>1.58094</v>
      </c>
      <c r="I567" s="400">
        <v>42388.054166666669</v>
      </c>
      <c r="J567">
        <v>1.5821099999999999</v>
      </c>
      <c r="N567">
        <v>-0.96</v>
      </c>
      <c r="Q567">
        <v>330</v>
      </c>
      <c r="R567" s="578" t="s">
        <v>97</v>
      </c>
      <c r="S567" s="578">
        <v>3</v>
      </c>
    </row>
    <row r="568" spans="1:19">
      <c r="A568">
        <v>567</v>
      </c>
      <c r="B568" s="400">
        <v>42387.654861111114</v>
      </c>
      <c r="C568" s="578" t="s">
        <v>97</v>
      </c>
      <c r="D568">
        <v>0.01</v>
      </c>
      <c r="F568">
        <v>1.5842400000000001</v>
      </c>
      <c r="I568" s="400">
        <v>42388.054166666669</v>
      </c>
      <c r="J568">
        <v>1.5821099999999999</v>
      </c>
      <c r="N568">
        <v>1.48</v>
      </c>
      <c r="Q568">
        <v>330</v>
      </c>
      <c r="R568" s="578" t="s">
        <v>97</v>
      </c>
      <c r="S568" s="578">
        <v>3</v>
      </c>
    </row>
    <row r="569" spans="1:19">
      <c r="A569">
        <v>568</v>
      </c>
      <c r="B569" s="400">
        <v>42387.785416666666</v>
      </c>
      <c r="C569" s="578" t="s">
        <v>97</v>
      </c>
      <c r="D569">
        <v>0.01</v>
      </c>
      <c r="F569">
        <v>1.58786</v>
      </c>
      <c r="I569" s="400">
        <v>42388.054166666669</v>
      </c>
      <c r="J569">
        <v>1.5821099999999999</v>
      </c>
      <c r="N569">
        <v>4.1500000000000004</v>
      </c>
      <c r="Q569">
        <v>330</v>
      </c>
      <c r="R569" s="578" t="s">
        <v>97</v>
      </c>
      <c r="S569" s="578">
        <v>3</v>
      </c>
    </row>
    <row r="570" spans="1:19">
      <c r="A570">
        <v>569</v>
      </c>
      <c r="B570" s="400">
        <v>42388.354166666664</v>
      </c>
      <c r="C570" s="578" t="s">
        <v>96</v>
      </c>
      <c r="D570">
        <v>0.01</v>
      </c>
      <c r="F570">
        <v>1.5721499999999999</v>
      </c>
      <c r="I570" s="400">
        <v>42388.408333333333</v>
      </c>
      <c r="J570">
        <v>1.57429</v>
      </c>
      <c r="N570">
        <v>1.48</v>
      </c>
      <c r="Q570">
        <v>331</v>
      </c>
      <c r="R570" s="578" t="s">
        <v>96</v>
      </c>
      <c r="S570" s="578">
        <v>1</v>
      </c>
    </row>
    <row r="571" spans="1:19">
      <c r="A571">
        <v>570</v>
      </c>
      <c r="B571" s="400">
        <v>42388.490972222222</v>
      </c>
      <c r="C571" s="578" t="s">
        <v>96</v>
      </c>
      <c r="D571">
        <v>0.01</v>
      </c>
      <c r="F571">
        <v>1.56637</v>
      </c>
      <c r="I571" s="400">
        <v>42388.56527777778</v>
      </c>
      <c r="J571">
        <v>1.5685100000000001</v>
      </c>
      <c r="N571">
        <v>1.48</v>
      </c>
      <c r="Q571">
        <v>332</v>
      </c>
      <c r="R571" s="578" t="s">
        <v>96</v>
      </c>
      <c r="S571" s="578">
        <v>1</v>
      </c>
    </row>
    <row r="572" spans="1:19">
      <c r="A572">
        <v>571</v>
      </c>
      <c r="B572" s="400">
        <v>42388.552777777775</v>
      </c>
      <c r="C572" s="578" t="s">
        <v>97</v>
      </c>
      <c r="D572">
        <v>0.01</v>
      </c>
      <c r="F572">
        <v>1.56429</v>
      </c>
      <c r="I572" s="400">
        <v>42389.670138888891</v>
      </c>
      <c r="J572">
        <v>1.5847599999999999</v>
      </c>
      <c r="N572">
        <v>-15.21</v>
      </c>
      <c r="Q572">
        <v>333</v>
      </c>
      <c r="R572" s="578" t="s">
        <v>97</v>
      </c>
      <c r="S572" s="578">
        <v>7</v>
      </c>
    </row>
    <row r="573" spans="1:19">
      <c r="A573">
        <v>572</v>
      </c>
      <c r="B573" s="400">
        <v>42388.564583333333</v>
      </c>
      <c r="C573" s="578" t="s">
        <v>97</v>
      </c>
      <c r="D573">
        <v>0.01</v>
      </c>
      <c r="F573">
        <v>1.5679700000000001</v>
      </c>
      <c r="I573" s="400">
        <v>42389.670138888891</v>
      </c>
      <c r="J573">
        <v>1.5847599999999999</v>
      </c>
      <c r="N573">
        <v>-12.5</v>
      </c>
      <c r="Q573">
        <v>333</v>
      </c>
      <c r="R573" s="578" t="s">
        <v>97</v>
      </c>
      <c r="S573" s="578">
        <v>7</v>
      </c>
    </row>
    <row r="574" spans="1:19">
      <c r="A574">
        <v>574</v>
      </c>
      <c r="B574" s="400">
        <v>42388.646527777775</v>
      </c>
      <c r="C574" s="578" t="s">
        <v>97</v>
      </c>
      <c r="D574">
        <v>0.01</v>
      </c>
      <c r="F574">
        <v>1.57158</v>
      </c>
      <c r="I574" s="400">
        <v>42389.670138888891</v>
      </c>
      <c r="J574">
        <v>1.5847599999999999</v>
      </c>
      <c r="N574">
        <v>-9.83</v>
      </c>
      <c r="Q574">
        <v>333</v>
      </c>
      <c r="R574" s="578" t="s">
        <v>97</v>
      </c>
      <c r="S574" s="578">
        <v>7</v>
      </c>
    </row>
    <row r="575" spans="1:19">
      <c r="A575">
        <v>575</v>
      </c>
      <c r="B575" s="400">
        <v>42388.762499999997</v>
      </c>
      <c r="C575" s="578" t="s">
        <v>97</v>
      </c>
      <c r="D575">
        <v>0.02</v>
      </c>
      <c r="F575">
        <v>1.5754900000000001</v>
      </c>
      <c r="I575" s="400">
        <v>42389.670138888891</v>
      </c>
      <c r="J575">
        <v>1.5847599999999999</v>
      </c>
      <c r="N575">
        <v>-13.89</v>
      </c>
      <c r="Q575">
        <v>333</v>
      </c>
      <c r="R575" s="578" t="s">
        <v>97</v>
      </c>
      <c r="S575" s="578">
        <v>7</v>
      </c>
    </row>
    <row r="576" spans="1:19">
      <c r="A576">
        <v>577</v>
      </c>
      <c r="B576" s="400">
        <v>42388.885416666664</v>
      </c>
      <c r="C576" s="578" t="s">
        <v>97</v>
      </c>
      <c r="D576">
        <v>0.04</v>
      </c>
      <c r="F576">
        <v>1.5802</v>
      </c>
      <c r="I576" s="400">
        <v>42389.670138888891</v>
      </c>
      <c r="J576">
        <v>1.5847599999999999</v>
      </c>
      <c r="N576">
        <v>-13.87</v>
      </c>
      <c r="Q576">
        <v>333</v>
      </c>
      <c r="R576" s="578" t="s">
        <v>97</v>
      </c>
      <c r="S576" s="578">
        <v>7</v>
      </c>
    </row>
    <row r="577" spans="1:19">
      <c r="A577">
        <v>578</v>
      </c>
      <c r="B577" s="400">
        <v>42389.104166666664</v>
      </c>
      <c r="C577" s="578" t="s">
        <v>97</v>
      </c>
      <c r="D577">
        <v>0.08</v>
      </c>
      <c r="F577">
        <v>1.58582</v>
      </c>
      <c r="I577" s="400">
        <v>42389.670138888891</v>
      </c>
      <c r="J577">
        <v>1.5847599999999999</v>
      </c>
      <c r="N577">
        <v>5.46</v>
      </c>
      <c r="Q577">
        <v>333</v>
      </c>
      <c r="R577" s="578" t="s">
        <v>97</v>
      </c>
      <c r="S577" s="578">
        <v>7</v>
      </c>
    </row>
    <row r="578" spans="1:19">
      <c r="A578">
        <v>580</v>
      </c>
      <c r="B578" s="400">
        <v>42389.239583333336</v>
      </c>
      <c r="C578" s="578" t="s">
        <v>97</v>
      </c>
      <c r="D578">
        <v>0.28000000000000003</v>
      </c>
      <c r="F578">
        <v>1.5937399999999999</v>
      </c>
      <c r="I578" s="400">
        <v>42389.670138888891</v>
      </c>
      <c r="J578">
        <v>1.5847599999999999</v>
      </c>
      <c r="N578">
        <v>182.84</v>
      </c>
      <c r="Q578">
        <v>333</v>
      </c>
      <c r="R578" s="578" t="s">
        <v>97</v>
      </c>
      <c r="S578" s="578">
        <v>7</v>
      </c>
    </row>
    <row r="579" spans="1:19">
      <c r="A579">
        <v>573</v>
      </c>
      <c r="B579" s="400">
        <v>42388.584027777775</v>
      </c>
      <c r="C579" s="578" t="s">
        <v>96</v>
      </c>
      <c r="D579">
        <v>0.01</v>
      </c>
      <c r="F579">
        <v>1.5692699999999999</v>
      </c>
      <c r="I579" s="400">
        <v>42388.632638888892</v>
      </c>
      <c r="J579">
        <v>1.57141</v>
      </c>
      <c r="N579">
        <v>1.48</v>
      </c>
      <c r="Q579">
        <v>334</v>
      </c>
      <c r="R579" s="578" t="s">
        <v>96</v>
      </c>
      <c r="S579" s="578">
        <v>1</v>
      </c>
    </row>
    <row r="580" spans="1:19">
      <c r="A580">
        <v>576</v>
      </c>
      <c r="B580" s="400">
        <v>42388.781944444447</v>
      </c>
      <c r="C580" s="578" t="s">
        <v>96</v>
      </c>
      <c r="D580">
        <v>0.01</v>
      </c>
      <c r="F580">
        <v>1.57738</v>
      </c>
      <c r="I580" s="400">
        <v>42388.840277777781</v>
      </c>
      <c r="J580">
        <v>1.57952</v>
      </c>
      <c r="N580">
        <v>1.48</v>
      </c>
      <c r="Q580">
        <v>335</v>
      </c>
      <c r="R580" s="578" t="s">
        <v>96</v>
      </c>
      <c r="S580" s="578">
        <v>1</v>
      </c>
    </row>
    <row r="581" spans="1:19">
      <c r="A581">
        <v>579</v>
      </c>
      <c r="B581" s="400">
        <v>42389.135416666664</v>
      </c>
      <c r="C581" s="578" t="s">
        <v>96</v>
      </c>
      <c r="D581">
        <v>0.01</v>
      </c>
      <c r="F581">
        <v>1.58466</v>
      </c>
      <c r="I581" s="400">
        <v>42389.146527777775</v>
      </c>
      <c r="J581">
        <v>1.5868</v>
      </c>
      <c r="N581">
        <v>1.48</v>
      </c>
      <c r="Q581">
        <v>336</v>
      </c>
      <c r="R581" s="578" t="s">
        <v>96</v>
      </c>
      <c r="S581" s="578">
        <v>1</v>
      </c>
    </row>
    <row r="582" spans="1:19">
      <c r="A582">
        <v>581</v>
      </c>
      <c r="B582" s="400">
        <v>42389.46875</v>
      </c>
      <c r="C582" s="578" t="s">
        <v>96</v>
      </c>
      <c r="D582">
        <v>0.01</v>
      </c>
      <c r="F582">
        <v>1.5948800000000001</v>
      </c>
      <c r="I582" s="400">
        <v>42389.691666666666</v>
      </c>
      <c r="J582">
        <v>1.5936999999999999</v>
      </c>
      <c r="N582">
        <v>-0.97</v>
      </c>
      <c r="Q582">
        <v>337</v>
      </c>
      <c r="R582" s="578" t="s">
        <v>96</v>
      </c>
      <c r="S582" s="578">
        <v>3</v>
      </c>
    </row>
    <row r="583" spans="1:19">
      <c r="A583">
        <v>582</v>
      </c>
      <c r="B583" s="400">
        <v>42389.597222222219</v>
      </c>
      <c r="C583" s="578" t="s">
        <v>96</v>
      </c>
      <c r="D583">
        <v>0.01</v>
      </c>
      <c r="F583">
        <v>1.59158</v>
      </c>
      <c r="I583" s="400">
        <v>42389.691666666666</v>
      </c>
      <c r="J583">
        <v>1.5936999999999999</v>
      </c>
      <c r="N583">
        <v>1.46</v>
      </c>
      <c r="Q583">
        <v>337</v>
      </c>
      <c r="R583" s="578" t="s">
        <v>96</v>
      </c>
      <c r="S583" s="578">
        <v>3</v>
      </c>
    </row>
    <row r="584" spans="1:19">
      <c r="A584">
        <v>583</v>
      </c>
      <c r="B584" s="400">
        <v>42389.627083333333</v>
      </c>
      <c r="C584" s="578" t="s">
        <v>96</v>
      </c>
      <c r="D584">
        <v>0.01</v>
      </c>
      <c r="F584">
        <v>1.5879300000000001</v>
      </c>
      <c r="I584" s="400">
        <v>42389.691666666666</v>
      </c>
      <c r="J584">
        <v>1.5936999999999999</v>
      </c>
      <c r="N584">
        <v>4.16</v>
      </c>
      <c r="Q584">
        <v>337</v>
      </c>
      <c r="R584" s="578" t="s">
        <v>96</v>
      </c>
      <c r="S584" s="578">
        <v>3</v>
      </c>
    </row>
    <row r="585" spans="1:19">
      <c r="A585">
        <v>584</v>
      </c>
      <c r="B585" s="400">
        <v>42390.020833333336</v>
      </c>
      <c r="C585" s="578" t="s">
        <v>97</v>
      </c>
      <c r="D585">
        <v>0.01</v>
      </c>
      <c r="F585">
        <v>1.5705499999999999</v>
      </c>
      <c r="I585" s="400">
        <v>42390.027083333334</v>
      </c>
      <c r="J585">
        <v>1.5684100000000001</v>
      </c>
      <c r="N585">
        <v>1.48</v>
      </c>
      <c r="Q585">
        <v>338</v>
      </c>
      <c r="R585" s="578" t="s">
        <v>97</v>
      </c>
      <c r="S585" s="578">
        <v>1</v>
      </c>
    </row>
    <row r="586" spans="1:19">
      <c r="A586">
        <v>585</v>
      </c>
      <c r="B586" s="400">
        <v>42390.209027777775</v>
      </c>
      <c r="C586" s="578" t="s">
        <v>96</v>
      </c>
      <c r="D586">
        <v>0.01</v>
      </c>
      <c r="F586">
        <v>1.5756399999999999</v>
      </c>
      <c r="I586" s="400">
        <v>42390.243055555555</v>
      </c>
      <c r="J586">
        <v>1.57778</v>
      </c>
      <c r="N586">
        <v>1.48</v>
      </c>
      <c r="Q586">
        <v>339</v>
      </c>
      <c r="R586" s="578" t="s">
        <v>96</v>
      </c>
      <c r="S586" s="578">
        <v>1</v>
      </c>
    </row>
    <row r="587" spans="1:19">
      <c r="A587">
        <v>586</v>
      </c>
      <c r="B587" s="400">
        <v>42390.313194444447</v>
      </c>
      <c r="C587" s="578" t="s">
        <v>97</v>
      </c>
      <c r="D587">
        <v>0.01</v>
      </c>
      <c r="F587">
        <v>1.58063</v>
      </c>
      <c r="I587" s="400">
        <v>42390.380555555559</v>
      </c>
      <c r="J587">
        <v>1.58016</v>
      </c>
      <c r="N587">
        <v>0.25</v>
      </c>
      <c r="Q587">
        <v>340</v>
      </c>
      <c r="R587" s="578" t="s">
        <v>97</v>
      </c>
      <c r="S587" s="578">
        <v>2</v>
      </c>
    </row>
    <row r="588" spans="1:19">
      <c r="A588">
        <v>588</v>
      </c>
      <c r="B588" s="400">
        <v>42390.354166666664</v>
      </c>
      <c r="C588" s="578" t="s">
        <v>97</v>
      </c>
      <c r="D588">
        <v>0.01</v>
      </c>
      <c r="F588">
        <v>1.5839700000000001</v>
      </c>
      <c r="I588" s="400">
        <v>42390.380555555559</v>
      </c>
      <c r="J588">
        <v>1.58016</v>
      </c>
      <c r="N588">
        <v>2.72</v>
      </c>
      <c r="Q588">
        <v>340</v>
      </c>
      <c r="R588" s="578" t="s">
        <v>97</v>
      </c>
      <c r="S588" s="578">
        <v>2</v>
      </c>
    </row>
    <row r="589" spans="1:19">
      <c r="A589">
        <v>587</v>
      </c>
      <c r="B589" s="400">
        <v>42390.324999999997</v>
      </c>
      <c r="C589" s="578" t="s">
        <v>96</v>
      </c>
      <c r="D589">
        <v>0.01</v>
      </c>
      <c r="F589">
        <v>1.5823499999999999</v>
      </c>
      <c r="I589" s="400">
        <v>42390.354166666664</v>
      </c>
      <c r="J589">
        <v>1.58449</v>
      </c>
      <c r="N589">
        <v>1.48</v>
      </c>
      <c r="Q589">
        <v>341</v>
      </c>
      <c r="R589" s="578" t="s">
        <v>96</v>
      </c>
      <c r="S589" s="578">
        <v>1</v>
      </c>
    </row>
    <row r="590" spans="1:19">
      <c r="A590">
        <v>589</v>
      </c>
      <c r="B590" s="400">
        <v>42390.354166666664</v>
      </c>
      <c r="C590" s="578" t="s">
        <v>96</v>
      </c>
      <c r="D590">
        <v>0.01</v>
      </c>
      <c r="F590">
        <v>1.5846</v>
      </c>
      <c r="I590" s="400">
        <v>42390.36041666667</v>
      </c>
      <c r="J590">
        <v>1.58674</v>
      </c>
      <c r="N590">
        <v>1.48</v>
      </c>
      <c r="Q590">
        <v>342</v>
      </c>
      <c r="R590" s="578" t="s">
        <v>96</v>
      </c>
      <c r="S590" s="578">
        <v>1</v>
      </c>
    </row>
    <row r="591" spans="1:19">
      <c r="A591">
        <v>590</v>
      </c>
      <c r="B591" s="400">
        <v>42390.584027777775</v>
      </c>
      <c r="C591" s="578" t="s">
        <v>97</v>
      </c>
      <c r="D591">
        <v>0.01</v>
      </c>
      <c r="F591">
        <v>1.57717</v>
      </c>
      <c r="I591" s="400">
        <v>42390.59375</v>
      </c>
      <c r="J591">
        <v>1.5750299999999999</v>
      </c>
      <c r="N591">
        <v>1.48</v>
      </c>
      <c r="Q591">
        <v>343</v>
      </c>
      <c r="R591" s="578" t="s">
        <v>97</v>
      </c>
      <c r="S591" s="578">
        <v>1</v>
      </c>
    </row>
    <row r="592" spans="1:19">
      <c r="A592">
        <v>591</v>
      </c>
      <c r="B592" s="400">
        <v>42390.708333333336</v>
      </c>
      <c r="C592" s="578" t="s">
        <v>96</v>
      </c>
      <c r="D592">
        <v>0.01</v>
      </c>
      <c r="F592">
        <v>1.5585800000000001</v>
      </c>
      <c r="I592" s="400">
        <v>42390.845833333333</v>
      </c>
      <c r="J592">
        <v>1.5607200000000001</v>
      </c>
      <c r="N592">
        <v>1.48</v>
      </c>
      <c r="Q592">
        <v>344</v>
      </c>
      <c r="R592" s="578" t="s">
        <v>96</v>
      </c>
      <c r="S592" s="578">
        <v>1</v>
      </c>
    </row>
    <row r="593" spans="1:19">
      <c r="A593">
        <v>592</v>
      </c>
      <c r="B593" s="400">
        <v>42390.927777777775</v>
      </c>
      <c r="C593" s="578" t="s">
        <v>96</v>
      </c>
      <c r="D593">
        <v>0.01</v>
      </c>
      <c r="F593">
        <v>1.5531600000000001</v>
      </c>
      <c r="I593" s="400">
        <v>42394.079861111109</v>
      </c>
      <c r="J593">
        <v>1.54474</v>
      </c>
      <c r="N593">
        <v>-6.31</v>
      </c>
      <c r="Q593">
        <v>345</v>
      </c>
      <c r="R593" s="578" t="s">
        <v>96</v>
      </c>
      <c r="S593" s="578">
        <v>5</v>
      </c>
    </row>
    <row r="594" spans="1:19">
      <c r="A594">
        <v>594</v>
      </c>
      <c r="B594" s="400">
        <v>42391.031944444447</v>
      </c>
      <c r="C594" s="578" t="s">
        <v>96</v>
      </c>
      <c r="D594">
        <v>0.01</v>
      </c>
      <c r="F594">
        <v>1.54956</v>
      </c>
      <c r="I594" s="400">
        <v>42394.079861111109</v>
      </c>
      <c r="J594">
        <v>1.54474</v>
      </c>
      <c r="N594">
        <v>-3.65</v>
      </c>
      <c r="Q594">
        <v>345</v>
      </c>
      <c r="R594" s="578" t="s">
        <v>96</v>
      </c>
      <c r="S594" s="578">
        <v>5</v>
      </c>
    </row>
    <row r="595" spans="1:19">
      <c r="A595">
        <v>595</v>
      </c>
      <c r="B595" s="400">
        <v>42391.250694444447</v>
      </c>
      <c r="C595" s="578" t="s">
        <v>96</v>
      </c>
      <c r="D595">
        <v>0.01</v>
      </c>
      <c r="F595">
        <v>1.5459400000000001</v>
      </c>
      <c r="I595" s="400">
        <v>42394.079861111109</v>
      </c>
      <c r="J595">
        <v>1.54474</v>
      </c>
      <c r="N595">
        <v>-0.98</v>
      </c>
      <c r="Q595">
        <v>345</v>
      </c>
      <c r="R595" s="578" t="s">
        <v>96</v>
      </c>
      <c r="S595" s="578">
        <v>5</v>
      </c>
    </row>
    <row r="596" spans="1:19">
      <c r="A596">
        <v>596</v>
      </c>
      <c r="B596" s="400">
        <v>42391.513194444444</v>
      </c>
      <c r="C596" s="578" t="s">
        <v>96</v>
      </c>
      <c r="D596">
        <v>0.02</v>
      </c>
      <c r="F596">
        <v>1.54128</v>
      </c>
      <c r="I596" s="400">
        <v>42394.079861111109</v>
      </c>
      <c r="J596">
        <v>1.54474</v>
      </c>
      <c r="N596">
        <v>4.91</v>
      </c>
      <c r="Q596">
        <v>345</v>
      </c>
      <c r="R596" s="578" t="s">
        <v>96</v>
      </c>
      <c r="S596" s="578">
        <v>5</v>
      </c>
    </row>
    <row r="597" spans="1:19">
      <c r="A597">
        <v>597</v>
      </c>
      <c r="B597" s="400">
        <v>42391.65625</v>
      </c>
      <c r="C597" s="578" t="s">
        <v>96</v>
      </c>
      <c r="D597">
        <v>0.04</v>
      </c>
      <c r="F597">
        <v>1.53647</v>
      </c>
      <c r="I597" s="400">
        <v>42394.079861111109</v>
      </c>
      <c r="J597">
        <v>1.54474</v>
      </c>
      <c r="N597">
        <v>24.02</v>
      </c>
      <c r="Q597">
        <v>345</v>
      </c>
      <c r="R597" s="578" t="s">
        <v>96</v>
      </c>
      <c r="S597" s="578">
        <v>5</v>
      </c>
    </row>
    <row r="598" spans="1:19">
      <c r="A598">
        <v>593</v>
      </c>
      <c r="B598" s="400">
        <v>42391.021527777775</v>
      </c>
      <c r="C598" s="578" t="s">
        <v>97</v>
      </c>
      <c r="D598">
        <v>0.01</v>
      </c>
      <c r="F598">
        <v>1.55125</v>
      </c>
      <c r="I598" s="400">
        <v>42391.035416666666</v>
      </c>
      <c r="J598">
        <v>1.54911</v>
      </c>
      <c r="N598">
        <v>1.48</v>
      </c>
      <c r="Q598">
        <v>346</v>
      </c>
      <c r="R598" s="578" t="s">
        <v>97</v>
      </c>
      <c r="S598" s="578">
        <v>1</v>
      </c>
    </row>
    <row r="599" spans="1:19">
      <c r="A599">
        <v>598</v>
      </c>
      <c r="B599" s="400">
        <v>42394.709027777775</v>
      </c>
      <c r="C599" s="578" t="s">
        <v>96</v>
      </c>
      <c r="D599">
        <v>0.01</v>
      </c>
      <c r="F599">
        <v>1.5547500000000001</v>
      </c>
      <c r="I599" s="400">
        <v>42394.879166666666</v>
      </c>
      <c r="J599">
        <v>1.55522</v>
      </c>
      <c r="N599">
        <v>0.24</v>
      </c>
      <c r="Q599">
        <v>347</v>
      </c>
      <c r="R599" s="578" t="s">
        <v>96</v>
      </c>
      <c r="S599" s="578">
        <v>2</v>
      </c>
    </row>
    <row r="600" spans="1:19">
      <c r="A600">
        <v>600</v>
      </c>
      <c r="B600" s="400">
        <v>42394.794444444444</v>
      </c>
      <c r="C600" s="578" t="s">
        <v>96</v>
      </c>
      <c r="D600">
        <v>0.01</v>
      </c>
      <c r="F600">
        <v>1.55142</v>
      </c>
      <c r="I600" s="400">
        <v>42394.879166666666</v>
      </c>
      <c r="J600">
        <v>1.55522</v>
      </c>
      <c r="N600">
        <v>2.7</v>
      </c>
      <c r="Q600">
        <v>347</v>
      </c>
      <c r="R600" s="578" t="s">
        <v>96</v>
      </c>
      <c r="S600" s="578">
        <v>2</v>
      </c>
    </row>
    <row r="601" spans="1:19">
      <c r="A601">
        <v>599</v>
      </c>
      <c r="B601" s="400">
        <v>42394.729166666664</v>
      </c>
      <c r="C601" s="578" t="s">
        <v>97</v>
      </c>
      <c r="D601">
        <v>0.01</v>
      </c>
      <c r="F601">
        <v>1.5533999999999999</v>
      </c>
      <c r="I601" s="400">
        <v>42394.794444444444</v>
      </c>
      <c r="J601">
        <v>1.5512600000000001</v>
      </c>
      <c r="N601">
        <v>1.48</v>
      </c>
      <c r="Q601">
        <v>348</v>
      </c>
      <c r="R601" s="578" t="s">
        <v>97</v>
      </c>
      <c r="S601" s="578">
        <v>1</v>
      </c>
    </row>
    <row r="602" spans="1:19">
      <c r="A602">
        <v>601</v>
      </c>
      <c r="B602" s="400">
        <v>42395.4375</v>
      </c>
      <c r="C602" s="578" t="s">
        <v>96</v>
      </c>
      <c r="D602">
        <v>0.01</v>
      </c>
      <c r="F602">
        <v>1.55897</v>
      </c>
      <c r="I602" s="400">
        <v>42396.839583333334</v>
      </c>
      <c r="J602">
        <v>1.54633</v>
      </c>
      <c r="N602">
        <v>-9.43</v>
      </c>
      <c r="Q602">
        <v>349</v>
      </c>
      <c r="R602" s="578" t="s">
        <v>96</v>
      </c>
      <c r="S602" s="578">
        <v>6</v>
      </c>
    </row>
    <row r="603" spans="1:19">
      <c r="A603">
        <v>602</v>
      </c>
      <c r="B603" s="400">
        <v>42395.458333333336</v>
      </c>
      <c r="C603" s="578" t="s">
        <v>96</v>
      </c>
      <c r="D603">
        <v>0.01</v>
      </c>
      <c r="F603">
        <v>1.55565</v>
      </c>
      <c r="I603" s="400">
        <v>42396.839583333334</v>
      </c>
      <c r="J603">
        <v>1.54633</v>
      </c>
      <c r="N603">
        <v>-6.98</v>
      </c>
      <c r="Q603">
        <v>349</v>
      </c>
      <c r="R603" s="578" t="s">
        <v>96</v>
      </c>
      <c r="S603" s="578">
        <v>6</v>
      </c>
    </row>
    <row r="604" spans="1:19">
      <c r="A604">
        <v>603</v>
      </c>
      <c r="B604" s="400">
        <v>42395.564583333333</v>
      </c>
      <c r="C604" s="578" t="s">
        <v>96</v>
      </c>
      <c r="D604">
        <v>0.01</v>
      </c>
      <c r="F604">
        <v>1.55203</v>
      </c>
      <c r="I604" s="400">
        <v>42396.839583333334</v>
      </c>
      <c r="J604">
        <v>1.54633</v>
      </c>
      <c r="N604">
        <v>-4.3099999999999996</v>
      </c>
      <c r="Q604">
        <v>349</v>
      </c>
      <c r="R604" s="578" t="s">
        <v>96</v>
      </c>
      <c r="S604" s="578">
        <v>6</v>
      </c>
    </row>
    <row r="605" spans="1:19">
      <c r="A605">
        <v>604</v>
      </c>
      <c r="B605" s="400">
        <v>42395.666666666664</v>
      </c>
      <c r="C605" s="578" t="s">
        <v>96</v>
      </c>
      <c r="D605">
        <v>0.02</v>
      </c>
      <c r="F605">
        <v>1.5479499999999999</v>
      </c>
      <c r="I605" s="400">
        <v>42396.839583333334</v>
      </c>
      <c r="J605">
        <v>1.54633</v>
      </c>
      <c r="N605">
        <v>-2.59</v>
      </c>
      <c r="Q605">
        <v>349</v>
      </c>
      <c r="R605" s="578" t="s">
        <v>96</v>
      </c>
      <c r="S605" s="578">
        <v>6</v>
      </c>
    </row>
    <row r="606" spans="1:19">
      <c r="A606">
        <v>610</v>
      </c>
      <c r="B606" s="400">
        <v>42396.281944444447</v>
      </c>
      <c r="C606" s="578" t="s">
        <v>96</v>
      </c>
      <c r="D606">
        <v>0.04</v>
      </c>
      <c r="F606">
        <v>1.5432399999999999</v>
      </c>
      <c r="I606" s="400">
        <v>42396.839583333334</v>
      </c>
      <c r="J606">
        <v>1.54633</v>
      </c>
      <c r="N606">
        <v>8.73</v>
      </c>
      <c r="Q606">
        <v>349</v>
      </c>
      <c r="R606" s="578" t="s">
        <v>96</v>
      </c>
      <c r="S606" s="578">
        <v>6</v>
      </c>
    </row>
    <row r="607" spans="1:19">
      <c r="A607">
        <v>613</v>
      </c>
      <c r="B607" s="400">
        <v>42396.754861111112</v>
      </c>
      <c r="C607" s="578" t="s">
        <v>96</v>
      </c>
      <c r="D607">
        <v>0.08</v>
      </c>
      <c r="F607">
        <v>1.5369200000000001</v>
      </c>
      <c r="I607" s="400">
        <v>42396.839583333334</v>
      </c>
      <c r="J607">
        <v>1.54633</v>
      </c>
      <c r="N607">
        <v>54.78</v>
      </c>
      <c r="Q607">
        <v>349</v>
      </c>
      <c r="R607" s="578" t="s">
        <v>96</v>
      </c>
      <c r="S607" s="578">
        <v>6</v>
      </c>
    </row>
    <row r="608" spans="1:19">
      <c r="A608">
        <v>605</v>
      </c>
      <c r="B608" s="400">
        <v>42395.761111111111</v>
      </c>
      <c r="C608" s="578" t="s">
        <v>97</v>
      </c>
      <c r="D608">
        <v>0.01</v>
      </c>
      <c r="F608">
        <v>1.54619</v>
      </c>
      <c r="I608" s="400">
        <v>42396.0625</v>
      </c>
      <c r="J608">
        <v>1.54752</v>
      </c>
      <c r="N608">
        <v>-1.08</v>
      </c>
      <c r="Q608">
        <v>350</v>
      </c>
      <c r="R608" s="578" t="s">
        <v>97</v>
      </c>
      <c r="S608" s="578">
        <v>3</v>
      </c>
    </row>
    <row r="609" spans="1:19">
      <c r="A609">
        <v>606</v>
      </c>
      <c r="B609" s="400">
        <v>42395.939583333333</v>
      </c>
      <c r="C609" s="578" t="s">
        <v>97</v>
      </c>
      <c r="D609">
        <v>0.01</v>
      </c>
      <c r="F609">
        <v>1.5496099999999999</v>
      </c>
      <c r="I609" s="400">
        <v>42396.0625</v>
      </c>
      <c r="J609">
        <v>1.54752</v>
      </c>
      <c r="N609">
        <v>1.45</v>
      </c>
      <c r="Q609">
        <v>350</v>
      </c>
      <c r="R609" s="578" t="s">
        <v>97</v>
      </c>
      <c r="S609" s="578">
        <v>3</v>
      </c>
    </row>
    <row r="610" spans="1:19">
      <c r="A610">
        <v>607</v>
      </c>
      <c r="B610" s="400">
        <v>42396.003472222219</v>
      </c>
      <c r="C610" s="578" t="s">
        <v>97</v>
      </c>
      <c r="D610">
        <v>0.01</v>
      </c>
      <c r="F610">
        <v>1.5534699999999999</v>
      </c>
      <c r="I610" s="400">
        <v>42396.0625</v>
      </c>
      <c r="J610">
        <v>1.54752</v>
      </c>
      <c r="N610">
        <v>4.3</v>
      </c>
      <c r="Q610">
        <v>350</v>
      </c>
      <c r="R610" s="578" t="s">
        <v>97</v>
      </c>
      <c r="S610" s="578">
        <v>3</v>
      </c>
    </row>
    <row r="611" spans="1:19">
      <c r="A611">
        <v>608</v>
      </c>
      <c r="B611" s="400">
        <v>42396.261805555558</v>
      </c>
      <c r="C611" s="578" t="s">
        <v>97</v>
      </c>
      <c r="D611">
        <v>0.01</v>
      </c>
      <c r="F611">
        <v>1.5463100000000001</v>
      </c>
      <c r="I611" s="400">
        <v>42396.270138888889</v>
      </c>
      <c r="J611">
        <v>1.54417</v>
      </c>
      <c r="N611">
        <v>1.48</v>
      </c>
      <c r="Q611">
        <v>351</v>
      </c>
      <c r="R611" s="578" t="s">
        <v>97</v>
      </c>
      <c r="S611" s="578">
        <v>1</v>
      </c>
    </row>
    <row r="612" spans="1:19">
      <c r="A612">
        <v>609</v>
      </c>
      <c r="B612" s="400">
        <v>42396.270833333336</v>
      </c>
      <c r="C612" s="578" t="s">
        <v>97</v>
      </c>
      <c r="D612">
        <v>0.01</v>
      </c>
      <c r="F612">
        <v>1.54433</v>
      </c>
      <c r="I612" s="400">
        <v>42396.30972222222</v>
      </c>
      <c r="J612">
        <v>1.5421899999999999</v>
      </c>
      <c r="N612">
        <v>1.48</v>
      </c>
      <c r="Q612">
        <v>352</v>
      </c>
      <c r="R612" s="578" t="s">
        <v>97</v>
      </c>
      <c r="S612" s="578">
        <v>1</v>
      </c>
    </row>
    <row r="613" spans="1:19">
      <c r="A613">
        <v>611</v>
      </c>
      <c r="B613" s="400">
        <v>42396.46875</v>
      </c>
      <c r="C613" s="578" t="s">
        <v>97</v>
      </c>
      <c r="D613">
        <v>0.01</v>
      </c>
      <c r="F613">
        <v>1.54569</v>
      </c>
      <c r="I613" s="400">
        <v>42396.556250000001</v>
      </c>
      <c r="J613">
        <v>1.54355</v>
      </c>
      <c r="N613">
        <v>1.48</v>
      </c>
      <c r="Q613">
        <v>353</v>
      </c>
      <c r="R613" s="578" t="s">
        <v>97</v>
      </c>
      <c r="S613" s="578">
        <v>1</v>
      </c>
    </row>
    <row r="614" spans="1:19">
      <c r="A614">
        <v>612</v>
      </c>
      <c r="B614" s="400">
        <v>42396.729166666664</v>
      </c>
      <c r="C614" s="578" t="s">
        <v>97</v>
      </c>
      <c r="D614">
        <v>0.01</v>
      </c>
      <c r="F614">
        <v>1.5394099999999999</v>
      </c>
      <c r="I614" s="400">
        <v>42396.73541666667</v>
      </c>
      <c r="J614">
        <v>1.5372699999999999</v>
      </c>
      <c r="N614">
        <v>1.48</v>
      </c>
      <c r="Q614">
        <v>354</v>
      </c>
      <c r="R614" s="578" t="s">
        <v>97</v>
      </c>
      <c r="S614" s="578">
        <v>1</v>
      </c>
    </row>
    <row r="615" spans="1:19">
      <c r="A615">
        <v>614</v>
      </c>
      <c r="B615" s="400">
        <v>42397.344444444447</v>
      </c>
      <c r="C615" s="578" t="s">
        <v>96</v>
      </c>
      <c r="D615">
        <v>0.01</v>
      </c>
      <c r="F615">
        <v>1.5437099999999999</v>
      </c>
      <c r="I615" s="400">
        <v>42397.402083333334</v>
      </c>
      <c r="J615">
        <v>1.5422800000000001</v>
      </c>
      <c r="N615">
        <v>-1.1599999999999999</v>
      </c>
      <c r="Q615">
        <v>355</v>
      </c>
      <c r="R615" s="578" t="s">
        <v>96</v>
      </c>
      <c r="S615" s="578">
        <v>2</v>
      </c>
    </row>
    <row r="616" spans="1:19">
      <c r="A616">
        <v>615</v>
      </c>
      <c r="B616" s="400">
        <v>42397.39166666667</v>
      </c>
      <c r="C616" s="578" t="s">
        <v>96</v>
      </c>
      <c r="D616">
        <v>0.01</v>
      </c>
      <c r="F616">
        <v>1.53657</v>
      </c>
      <c r="I616" s="400">
        <v>42397.402083333334</v>
      </c>
      <c r="J616">
        <v>1.5422800000000001</v>
      </c>
      <c r="N616">
        <v>4.12</v>
      </c>
      <c r="Q616">
        <v>355</v>
      </c>
      <c r="R616" s="578" t="s">
        <v>96</v>
      </c>
      <c r="S616" s="578">
        <v>2</v>
      </c>
    </row>
    <row r="617" spans="1:19">
      <c r="A617">
        <v>616</v>
      </c>
      <c r="B617" s="400">
        <v>42397.469444444447</v>
      </c>
      <c r="C617" s="578" t="s">
        <v>96</v>
      </c>
      <c r="D617">
        <v>0.01</v>
      </c>
      <c r="F617">
        <v>1.5396799999999999</v>
      </c>
      <c r="I617" s="400">
        <v>42397.501388888886</v>
      </c>
      <c r="J617">
        <v>1.54182</v>
      </c>
      <c r="N617">
        <v>1.48</v>
      </c>
      <c r="Q617">
        <v>356</v>
      </c>
      <c r="R617" s="578" t="s">
        <v>96</v>
      </c>
      <c r="S617" s="578">
        <v>1</v>
      </c>
    </row>
    <row r="618" spans="1:19">
      <c r="A618">
        <v>617</v>
      </c>
      <c r="B618" s="400">
        <v>42397.502083333333</v>
      </c>
      <c r="C618" s="578" t="s">
        <v>96</v>
      </c>
      <c r="D618">
        <v>0.01</v>
      </c>
      <c r="F618">
        <v>1.5425</v>
      </c>
      <c r="I618" s="400">
        <v>42397.530555555553</v>
      </c>
      <c r="J618">
        <v>1.54464</v>
      </c>
      <c r="N618">
        <v>1.48</v>
      </c>
      <c r="Q618">
        <v>357</v>
      </c>
      <c r="R618" s="578" t="s">
        <v>96</v>
      </c>
      <c r="S618" s="578">
        <v>1</v>
      </c>
    </row>
    <row r="619" spans="1:19">
      <c r="A619">
        <v>618</v>
      </c>
      <c r="B619" s="400">
        <v>42397.521527777775</v>
      </c>
      <c r="C619" s="578" t="s">
        <v>97</v>
      </c>
      <c r="D619">
        <v>0.01</v>
      </c>
      <c r="F619">
        <v>1.5415300000000001</v>
      </c>
      <c r="I619" s="400">
        <v>42397.561111111114</v>
      </c>
      <c r="J619">
        <v>1.5410600000000001</v>
      </c>
      <c r="N619">
        <v>0.25</v>
      </c>
      <c r="Q619">
        <v>358</v>
      </c>
      <c r="R619" s="578" t="s">
        <v>97</v>
      </c>
      <c r="S619" s="578">
        <v>2</v>
      </c>
    </row>
    <row r="620" spans="1:19">
      <c r="A620">
        <v>619</v>
      </c>
      <c r="B620" s="400">
        <v>42397.541666666664</v>
      </c>
      <c r="C620" s="578" t="s">
        <v>97</v>
      </c>
      <c r="D620">
        <v>0.01</v>
      </c>
      <c r="F620">
        <v>1.54487</v>
      </c>
      <c r="I620" s="400">
        <v>42397.561111111114</v>
      </c>
      <c r="J620">
        <v>1.5410600000000001</v>
      </c>
      <c r="N620">
        <v>2.71</v>
      </c>
      <c r="Q620">
        <v>358</v>
      </c>
      <c r="R620" s="578" t="s">
        <v>97</v>
      </c>
      <c r="S620" s="578">
        <v>2</v>
      </c>
    </row>
    <row r="621" spans="1:19">
      <c r="A621">
        <v>620</v>
      </c>
      <c r="B621" s="400">
        <v>42398.219444444447</v>
      </c>
      <c r="C621" s="578" t="s">
        <v>96</v>
      </c>
      <c r="D621">
        <v>0.01</v>
      </c>
      <c r="F621">
        <v>1.54383</v>
      </c>
      <c r="I621" s="400">
        <v>42398.223611111112</v>
      </c>
      <c r="J621">
        <v>1.5459700000000001</v>
      </c>
      <c r="N621">
        <v>1.48</v>
      </c>
      <c r="Q621">
        <v>359</v>
      </c>
      <c r="R621" s="578" t="s">
        <v>96</v>
      </c>
      <c r="S621" s="578">
        <v>1</v>
      </c>
    </row>
    <row r="622" spans="1:19">
      <c r="A622">
        <v>621</v>
      </c>
      <c r="B622" s="400">
        <v>42398.250694444447</v>
      </c>
      <c r="C622" s="578" t="s">
        <v>97</v>
      </c>
      <c r="D622">
        <v>0.01</v>
      </c>
      <c r="F622">
        <v>1.5385200000000001</v>
      </c>
      <c r="I622" s="400">
        <v>42398.259722222225</v>
      </c>
      <c r="J622">
        <v>1.5363800000000001</v>
      </c>
      <c r="N622">
        <v>1.48</v>
      </c>
      <c r="Q622">
        <v>360</v>
      </c>
      <c r="R622" s="578" t="s">
        <v>97</v>
      </c>
      <c r="S622" s="578">
        <v>1</v>
      </c>
    </row>
    <row r="623" spans="1:19">
      <c r="A623">
        <v>622</v>
      </c>
      <c r="B623" s="400">
        <v>42398.28125</v>
      </c>
      <c r="C623" s="578" t="s">
        <v>97</v>
      </c>
      <c r="D623">
        <v>0.01</v>
      </c>
      <c r="F623">
        <v>1.5304800000000001</v>
      </c>
      <c r="I623" s="400">
        <v>42398.300694444442</v>
      </c>
      <c r="J623">
        <v>1.52834</v>
      </c>
      <c r="N623">
        <v>1.48</v>
      </c>
      <c r="Q623">
        <v>361</v>
      </c>
      <c r="R623" s="578" t="s">
        <v>97</v>
      </c>
      <c r="S623" s="578">
        <v>1</v>
      </c>
    </row>
    <row r="624" spans="1:19">
      <c r="A624">
        <v>623</v>
      </c>
      <c r="B624" s="400">
        <v>42398.375</v>
      </c>
      <c r="C624" s="578" t="s">
        <v>97</v>
      </c>
      <c r="D624">
        <v>0.01</v>
      </c>
      <c r="F624">
        <v>1.53009</v>
      </c>
      <c r="I624" s="400">
        <v>42398.379861111112</v>
      </c>
      <c r="J624">
        <v>1.5279499999999999</v>
      </c>
      <c r="N624">
        <v>1.48</v>
      </c>
      <c r="Q624">
        <v>362</v>
      </c>
      <c r="R624" s="578" t="s">
        <v>97</v>
      </c>
      <c r="S624" s="578">
        <v>1</v>
      </c>
    </row>
    <row r="625" spans="1:19">
      <c r="A625">
        <v>624</v>
      </c>
      <c r="B625" s="400">
        <v>42398.416666666664</v>
      </c>
      <c r="C625" s="578" t="s">
        <v>97</v>
      </c>
      <c r="D625">
        <v>0.01</v>
      </c>
      <c r="F625">
        <v>1.5331300000000001</v>
      </c>
      <c r="I625" s="400">
        <v>42398.611111111109</v>
      </c>
      <c r="J625">
        <v>1.5345200000000001</v>
      </c>
      <c r="N625">
        <v>-1.1200000000000001</v>
      </c>
      <c r="Q625">
        <v>363</v>
      </c>
      <c r="R625" s="578" t="s">
        <v>97</v>
      </c>
      <c r="S625" s="578">
        <v>3</v>
      </c>
    </row>
    <row r="626" spans="1:19">
      <c r="A626">
        <v>626</v>
      </c>
      <c r="B626" s="400">
        <v>42398.458333333336</v>
      </c>
      <c r="C626" s="578" t="s">
        <v>97</v>
      </c>
      <c r="D626">
        <v>0.01</v>
      </c>
      <c r="F626">
        <v>1.53677</v>
      </c>
      <c r="I626" s="400">
        <v>42398.611111111109</v>
      </c>
      <c r="J626">
        <v>1.5345200000000001</v>
      </c>
      <c r="N626">
        <v>1.56</v>
      </c>
      <c r="Q626">
        <v>363</v>
      </c>
      <c r="R626" s="578" t="s">
        <v>97</v>
      </c>
      <c r="S626" s="578">
        <v>3</v>
      </c>
    </row>
    <row r="627" spans="1:19">
      <c r="A627">
        <v>627</v>
      </c>
      <c r="B627" s="400">
        <v>42398.479861111111</v>
      </c>
      <c r="C627" s="578" t="s">
        <v>97</v>
      </c>
      <c r="D627">
        <v>0.01</v>
      </c>
      <c r="F627">
        <v>1.5403800000000001</v>
      </c>
      <c r="I627" s="400">
        <v>42398.611111111109</v>
      </c>
      <c r="J627">
        <v>1.5345200000000001</v>
      </c>
      <c r="N627">
        <v>4.2300000000000004</v>
      </c>
      <c r="Q627">
        <v>363</v>
      </c>
      <c r="R627" s="578" t="s">
        <v>97</v>
      </c>
      <c r="S627" s="578">
        <v>3</v>
      </c>
    </row>
    <row r="628" spans="1:19">
      <c r="A628">
        <v>625</v>
      </c>
      <c r="B628" s="400">
        <v>42398.438888888886</v>
      </c>
      <c r="C628" s="578" t="s">
        <v>96</v>
      </c>
      <c r="D628">
        <v>0.01</v>
      </c>
      <c r="F628">
        <v>1.5363599999999999</v>
      </c>
      <c r="I628" s="400">
        <v>42398.473611111112</v>
      </c>
      <c r="J628">
        <v>1.5385</v>
      </c>
      <c r="N628">
        <v>1.48</v>
      </c>
      <c r="Q628">
        <v>364</v>
      </c>
      <c r="R628" s="578" t="s">
        <v>96</v>
      </c>
      <c r="S628" s="578">
        <v>1</v>
      </c>
    </row>
    <row r="629" spans="1:19">
      <c r="A629">
        <v>628</v>
      </c>
      <c r="B629" s="400">
        <v>42398.625</v>
      </c>
      <c r="C629" s="578" t="s">
        <v>97</v>
      </c>
      <c r="D629">
        <v>0.01</v>
      </c>
      <c r="F629">
        <v>1.53257</v>
      </c>
      <c r="I629" s="400">
        <v>42398.631944444445</v>
      </c>
      <c r="J629">
        <v>1.53043</v>
      </c>
      <c r="N629">
        <v>1.48</v>
      </c>
      <c r="Q629">
        <v>365</v>
      </c>
      <c r="R629" s="578" t="s">
        <v>97</v>
      </c>
      <c r="S629" s="578">
        <v>1</v>
      </c>
    </row>
    <row r="630" spans="1:19">
      <c r="A630">
        <v>629</v>
      </c>
      <c r="B630" s="400">
        <v>42401.396527777775</v>
      </c>
      <c r="C630" s="578" t="s">
        <v>97</v>
      </c>
      <c r="D630">
        <v>0.01</v>
      </c>
      <c r="F630">
        <v>1.5323800000000001</v>
      </c>
      <c r="I630" s="400">
        <v>42401.888888888891</v>
      </c>
      <c r="J630">
        <v>1.53356</v>
      </c>
      <c r="N630">
        <v>-0.97</v>
      </c>
      <c r="Q630">
        <v>366</v>
      </c>
      <c r="R630" s="578" t="s">
        <v>97</v>
      </c>
      <c r="S630" s="578">
        <v>3</v>
      </c>
    </row>
    <row r="631" spans="1:19">
      <c r="A631">
        <v>630</v>
      </c>
      <c r="B631" s="400">
        <v>42401.46875</v>
      </c>
      <c r="C631" s="578" t="s">
        <v>97</v>
      </c>
      <c r="D631">
        <v>0.01</v>
      </c>
      <c r="F631">
        <v>1.53569</v>
      </c>
      <c r="I631" s="400">
        <v>42401.888888888891</v>
      </c>
      <c r="J631">
        <v>1.53356</v>
      </c>
      <c r="N631">
        <v>1.47</v>
      </c>
      <c r="Q631">
        <v>366</v>
      </c>
      <c r="R631" s="578" t="s">
        <v>97</v>
      </c>
      <c r="S631" s="578">
        <v>3</v>
      </c>
    </row>
    <row r="632" spans="1:19">
      <c r="A632">
        <v>631</v>
      </c>
      <c r="B632" s="400">
        <v>42401.572916666664</v>
      </c>
      <c r="C632" s="578" t="s">
        <v>97</v>
      </c>
      <c r="D632">
        <v>0.01</v>
      </c>
      <c r="F632">
        <v>1.53931</v>
      </c>
      <c r="I632" s="400">
        <v>42401.888888888891</v>
      </c>
      <c r="J632">
        <v>1.53356</v>
      </c>
      <c r="N632">
        <v>4.1399999999999997</v>
      </c>
      <c r="Q632">
        <v>366</v>
      </c>
      <c r="R632" s="578" t="s">
        <v>97</v>
      </c>
      <c r="S632" s="578">
        <v>3</v>
      </c>
    </row>
    <row r="633" spans="1:19">
      <c r="A633">
        <v>632</v>
      </c>
      <c r="B633" s="400">
        <v>42402.469444444447</v>
      </c>
      <c r="C633" s="578" t="s">
        <v>97</v>
      </c>
      <c r="D633">
        <v>0.01</v>
      </c>
      <c r="F633">
        <v>1.54711</v>
      </c>
      <c r="I633" s="400">
        <v>42402.583333333336</v>
      </c>
      <c r="J633">
        <v>1.54497</v>
      </c>
      <c r="N633">
        <v>1.48</v>
      </c>
      <c r="Q633">
        <v>367</v>
      </c>
      <c r="R633" s="578" t="s">
        <v>97</v>
      </c>
      <c r="S633" s="578">
        <v>1</v>
      </c>
    </row>
    <row r="634" spans="1:19">
      <c r="A634">
        <v>633</v>
      </c>
      <c r="B634" s="400">
        <v>42402.510416666664</v>
      </c>
      <c r="C634" s="578" t="s">
        <v>96</v>
      </c>
      <c r="D634">
        <v>0.01</v>
      </c>
      <c r="F634">
        <v>1.54847</v>
      </c>
      <c r="I634" s="400">
        <v>42402.598611111112</v>
      </c>
      <c r="J634">
        <v>1.54895</v>
      </c>
      <c r="N634">
        <v>0.26</v>
      </c>
      <c r="Q634">
        <v>368</v>
      </c>
      <c r="R634" s="578" t="s">
        <v>96</v>
      </c>
      <c r="S634" s="578">
        <v>2</v>
      </c>
    </row>
    <row r="635" spans="1:19">
      <c r="A635">
        <v>634</v>
      </c>
      <c r="B635" s="400">
        <v>42402.583333333336</v>
      </c>
      <c r="C635" s="578" t="s">
        <v>96</v>
      </c>
      <c r="D635">
        <v>0.01</v>
      </c>
      <c r="F635">
        <v>1.5451600000000001</v>
      </c>
      <c r="I635" s="400">
        <v>42402.598611111112</v>
      </c>
      <c r="J635">
        <v>1.54895</v>
      </c>
      <c r="N635">
        <v>2.7</v>
      </c>
      <c r="Q635">
        <v>368</v>
      </c>
      <c r="R635" s="578" t="s">
        <v>96</v>
      </c>
      <c r="S635" s="578">
        <v>2</v>
      </c>
    </row>
    <row r="636" spans="1:19">
      <c r="A636">
        <v>635</v>
      </c>
      <c r="B636" s="400">
        <v>42402.71875</v>
      </c>
      <c r="C636" s="578" t="s">
        <v>97</v>
      </c>
      <c r="D636">
        <v>0.01</v>
      </c>
      <c r="F636">
        <v>1.5439499999999999</v>
      </c>
      <c r="I636" s="400">
        <v>42403.367361111108</v>
      </c>
      <c r="J636">
        <v>1.5487500000000001</v>
      </c>
      <c r="N636">
        <v>-3.64</v>
      </c>
      <c r="Q636">
        <v>369</v>
      </c>
      <c r="R636" s="578" t="s">
        <v>97</v>
      </c>
      <c r="S636" s="578">
        <v>4</v>
      </c>
    </row>
    <row r="637" spans="1:19">
      <c r="A637">
        <v>637</v>
      </c>
      <c r="B637" s="400">
        <v>42402.834722222222</v>
      </c>
      <c r="C637" s="578" t="s">
        <v>97</v>
      </c>
      <c r="D637">
        <v>0.01</v>
      </c>
      <c r="F637">
        <v>1.5474600000000001</v>
      </c>
      <c r="I637" s="400">
        <v>42403.367361111108</v>
      </c>
      <c r="J637">
        <v>1.5487500000000001</v>
      </c>
      <c r="N637">
        <v>-1.05</v>
      </c>
      <c r="Q637">
        <v>369</v>
      </c>
      <c r="R637" s="578" t="s">
        <v>97</v>
      </c>
      <c r="S637" s="578">
        <v>4</v>
      </c>
    </row>
    <row r="638" spans="1:19">
      <c r="A638">
        <v>638</v>
      </c>
      <c r="B638" s="400">
        <v>42402.981249999997</v>
      </c>
      <c r="C638" s="578" t="s">
        <v>97</v>
      </c>
      <c r="D638">
        <v>0.01</v>
      </c>
      <c r="F638">
        <v>1.552</v>
      </c>
      <c r="I638" s="400">
        <v>42403.367361111108</v>
      </c>
      <c r="J638">
        <v>1.5487500000000001</v>
      </c>
      <c r="N638">
        <v>2.2999999999999998</v>
      </c>
      <c r="Q638">
        <v>369</v>
      </c>
      <c r="R638" s="578" t="s">
        <v>97</v>
      </c>
      <c r="S638" s="578">
        <v>4</v>
      </c>
    </row>
    <row r="639" spans="1:19">
      <c r="A639">
        <v>639</v>
      </c>
      <c r="B639" s="400">
        <v>42403.239583333336</v>
      </c>
      <c r="C639" s="578" t="s">
        <v>97</v>
      </c>
      <c r="D639">
        <v>0.02</v>
      </c>
      <c r="F639">
        <v>1.5560099999999999</v>
      </c>
      <c r="I639" s="400">
        <v>42403.367361111108</v>
      </c>
      <c r="J639">
        <v>1.5487500000000001</v>
      </c>
      <c r="N639">
        <v>10.52</v>
      </c>
      <c r="Q639">
        <v>369</v>
      </c>
      <c r="R639" s="578" t="s">
        <v>97</v>
      </c>
      <c r="S639" s="578">
        <v>4</v>
      </c>
    </row>
    <row r="640" spans="1:19">
      <c r="A640">
        <v>636</v>
      </c>
      <c r="B640" s="400">
        <v>42402.740277777775</v>
      </c>
      <c r="C640" s="578" t="s">
        <v>96</v>
      </c>
      <c r="D640">
        <v>0.01</v>
      </c>
      <c r="F640">
        <v>1.5454600000000001</v>
      </c>
      <c r="I640" s="400">
        <v>42402.835416666669</v>
      </c>
      <c r="J640">
        <v>1.5476000000000001</v>
      </c>
      <c r="N640">
        <v>1.48</v>
      </c>
      <c r="Q640">
        <v>370</v>
      </c>
      <c r="R640" s="578" t="s">
        <v>96</v>
      </c>
      <c r="S640" s="578">
        <v>1</v>
      </c>
    </row>
    <row r="641" spans="1:19">
      <c r="A641">
        <v>640</v>
      </c>
      <c r="B641" s="400">
        <v>42403.375</v>
      </c>
      <c r="C641" s="578" t="s">
        <v>97</v>
      </c>
      <c r="D641">
        <v>0.01</v>
      </c>
      <c r="F641">
        <v>1.54647</v>
      </c>
      <c r="I641" s="400">
        <v>42403.421527777777</v>
      </c>
      <c r="J641">
        <v>1.54433</v>
      </c>
      <c r="N641">
        <v>1.48</v>
      </c>
      <c r="Q641">
        <v>371</v>
      </c>
      <c r="R641" s="578" t="s">
        <v>97</v>
      </c>
      <c r="S641" s="578">
        <v>1</v>
      </c>
    </row>
    <row r="642" spans="1:19">
      <c r="A642">
        <v>641</v>
      </c>
      <c r="B642" s="400">
        <v>42403.65625</v>
      </c>
      <c r="C642" s="578" t="s">
        <v>96</v>
      </c>
      <c r="D642">
        <v>0.01</v>
      </c>
      <c r="F642">
        <v>1.54756</v>
      </c>
      <c r="I642" s="400">
        <v>42403.662499999999</v>
      </c>
      <c r="J642">
        <v>1.5497000000000001</v>
      </c>
      <c r="N642">
        <v>1.48</v>
      </c>
      <c r="Q642">
        <v>372</v>
      </c>
      <c r="R642" s="578" t="s">
        <v>96</v>
      </c>
      <c r="S642" s="578">
        <v>1</v>
      </c>
    </row>
    <row r="643" spans="1:19">
      <c r="A643">
        <v>642</v>
      </c>
      <c r="B643" s="400">
        <v>42405.448611111111</v>
      </c>
      <c r="C643" s="578" t="s">
        <v>97</v>
      </c>
      <c r="D643">
        <v>0.01</v>
      </c>
      <c r="F643">
        <v>1.55572</v>
      </c>
      <c r="I643" s="400">
        <v>42408.404861111114</v>
      </c>
      <c r="J643">
        <v>1.56504</v>
      </c>
      <c r="N643">
        <v>-6.98</v>
      </c>
      <c r="Q643">
        <v>373</v>
      </c>
      <c r="R643" s="578" t="s">
        <v>97</v>
      </c>
      <c r="S643" s="578">
        <v>4</v>
      </c>
    </row>
    <row r="644" spans="1:19">
      <c r="A644">
        <v>643</v>
      </c>
      <c r="B644" s="400">
        <v>42405.512499999997</v>
      </c>
      <c r="C644" s="578" t="s">
        <v>97</v>
      </c>
      <c r="D644">
        <v>0.01</v>
      </c>
      <c r="F644">
        <v>1.55905</v>
      </c>
      <c r="I644" s="400">
        <v>42408.404861111114</v>
      </c>
      <c r="J644">
        <v>1.56504</v>
      </c>
      <c r="N644">
        <v>-4.53</v>
      </c>
      <c r="Q644">
        <v>373</v>
      </c>
      <c r="R644" s="578" t="s">
        <v>97</v>
      </c>
      <c r="S644" s="578">
        <v>4</v>
      </c>
    </row>
    <row r="645" spans="1:19">
      <c r="A645">
        <v>644</v>
      </c>
      <c r="B645" s="400">
        <v>42405.777083333334</v>
      </c>
      <c r="C645" s="578" t="s">
        <v>97</v>
      </c>
      <c r="D645">
        <v>0.01</v>
      </c>
      <c r="F645">
        <v>1.5714399999999999</v>
      </c>
      <c r="I645" s="400">
        <v>42408.404861111114</v>
      </c>
      <c r="J645">
        <v>1.56504</v>
      </c>
      <c r="N645">
        <v>4.62</v>
      </c>
      <c r="Q645">
        <v>373</v>
      </c>
      <c r="R645" s="578" t="s">
        <v>97</v>
      </c>
      <c r="S645" s="578">
        <v>4</v>
      </c>
    </row>
    <row r="646" spans="1:19">
      <c r="A646">
        <v>646</v>
      </c>
      <c r="B646" s="400">
        <v>42405.824999999997</v>
      </c>
      <c r="C646" s="578" t="s">
        <v>97</v>
      </c>
      <c r="D646">
        <v>0.02</v>
      </c>
      <c r="F646">
        <v>1.57534</v>
      </c>
      <c r="I646" s="400">
        <v>42408.404861111114</v>
      </c>
      <c r="J646">
        <v>1.56504</v>
      </c>
      <c r="N646">
        <v>15.01</v>
      </c>
      <c r="Q646">
        <v>373</v>
      </c>
      <c r="R646" s="578" t="s">
        <v>97</v>
      </c>
      <c r="S646" s="578">
        <v>4</v>
      </c>
    </row>
    <row r="647" spans="1:19">
      <c r="A647">
        <v>645</v>
      </c>
      <c r="B647" s="400">
        <v>42405.78125</v>
      </c>
      <c r="C647" s="578" t="s">
        <v>96</v>
      </c>
      <c r="D647">
        <v>0.01</v>
      </c>
      <c r="F647">
        <v>1.57362</v>
      </c>
      <c r="I647" s="400">
        <v>42405.825694444444</v>
      </c>
      <c r="J647">
        <v>1.57576</v>
      </c>
      <c r="N647">
        <v>1.48</v>
      </c>
      <c r="Q647">
        <v>374</v>
      </c>
      <c r="R647" s="578" t="s">
        <v>96</v>
      </c>
      <c r="S647" s="578">
        <v>1</v>
      </c>
    </row>
    <row r="648" spans="1:19">
      <c r="A648">
        <v>647</v>
      </c>
      <c r="B648" s="400">
        <v>42408.520833333336</v>
      </c>
      <c r="C648" s="578" t="s">
        <v>97</v>
      </c>
      <c r="D648">
        <v>0.01</v>
      </c>
      <c r="F648">
        <v>1.56806</v>
      </c>
      <c r="I648" s="400">
        <v>42409.359027777777</v>
      </c>
      <c r="J648">
        <v>1.5857600000000001</v>
      </c>
      <c r="N648">
        <v>-13.17</v>
      </c>
      <c r="Q648">
        <v>375</v>
      </c>
      <c r="R648" s="578" t="s">
        <v>97</v>
      </c>
      <c r="S648" s="578">
        <v>6</v>
      </c>
    </row>
    <row r="649" spans="1:19">
      <c r="A649">
        <v>648</v>
      </c>
      <c r="B649" s="400">
        <v>42408.604861111111</v>
      </c>
      <c r="C649" s="578" t="s">
        <v>97</v>
      </c>
      <c r="D649">
        <v>0.01</v>
      </c>
      <c r="F649">
        <v>1.5713600000000001</v>
      </c>
      <c r="I649" s="400">
        <v>42409.359027777777</v>
      </c>
      <c r="J649">
        <v>1.5857600000000001</v>
      </c>
      <c r="N649">
        <v>-10.74</v>
      </c>
      <c r="Q649">
        <v>375</v>
      </c>
      <c r="R649" s="578" t="s">
        <v>97</v>
      </c>
      <c r="S649" s="578">
        <v>6</v>
      </c>
    </row>
    <row r="650" spans="1:19">
      <c r="A650">
        <v>649</v>
      </c>
      <c r="B650" s="400">
        <v>42408.729166666664</v>
      </c>
      <c r="C650" s="578" t="s">
        <v>97</v>
      </c>
      <c r="D650">
        <v>0.01</v>
      </c>
      <c r="F650">
        <v>1.5756699999999999</v>
      </c>
      <c r="I650" s="400">
        <v>42409.359027777777</v>
      </c>
      <c r="J650">
        <v>1.5857600000000001</v>
      </c>
      <c r="N650">
        <v>-7.55</v>
      </c>
      <c r="Q650">
        <v>375</v>
      </c>
      <c r="R650" s="578" t="s">
        <v>97</v>
      </c>
      <c r="S650" s="578">
        <v>6</v>
      </c>
    </row>
    <row r="651" spans="1:19">
      <c r="A651">
        <v>650</v>
      </c>
      <c r="B651" s="400">
        <v>42408.84652777778</v>
      </c>
      <c r="C651" s="578" t="s">
        <v>97</v>
      </c>
      <c r="D651">
        <v>0.02</v>
      </c>
      <c r="F651">
        <v>1.57959</v>
      </c>
      <c r="I651" s="400">
        <v>42409.359027777777</v>
      </c>
      <c r="J651">
        <v>1.5857600000000001</v>
      </c>
      <c r="N651">
        <v>-9.31</v>
      </c>
      <c r="Q651">
        <v>375</v>
      </c>
      <c r="R651" s="578" t="s">
        <v>97</v>
      </c>
      <c r="S651" s="578">
        <v>6</v>
      </c>
    </row>
    <row r="652" spans="1:19">
      <c r="A652">
        <v>651</v>
      </c>
      <c r="B652" s="400">
        <v>42409.135416666664</v>
      </c>
      <c r="C652" s="578" t="s">
        <v>97</v>
      </c>
      <c r="D652">
        <v>0.04</v>
      </c>
      <c r="F652">
        <v>1.59128</v>
      </c>
      <c r="I652" s="400">
        <v>42409.359027777777</v>
      </c>
      <c r="J652">
        <v>1.5857600000000001</v>
      </c>
      <c r="N652">
        <v>15.91</v>
      </c>
      <c r="Q652">
        <v>375</v>
      </c>
      <c r="R652" s="578" t="s">
        <v>97</v>
      </c>
      <c r="S652" s="578">
        <v>6</v>
      </c>
    </row>
    <row r="653" spans="1:19">
      <c r="A653">
        <v>652</v>
      </c>
      <c r="B653" s="400">
        <v>42409.177777777775</v>
      </c>
      <c r="C653" s="578" t="s">
        <v>97</v>
      </c>
      <c r="D653">
        <v>0.08</v>
      </c>
      <c r="F653">
        <v>1.5969100000000001</v>
      </c>
      <c r="I653" s="400">
        <v>42409.359027777777</v>
      </c>
      <c r="J653">
        <v>1.5857600000000001</v>
      </c>
      <c r="N653">
        <v>65.06</v>
      </c>
      <c r="Q653">
        <v>375</v>
      </c>
      <c r="R653" s="578" t="s">
        <v>97</v>
      </c>
      <c r="S653" s="578">
        <v>6</v>
      </c>
    </row>
    <row r="654" spans="1:19">
      <c r="A654">
        <v>653</v>
      </c>
      <c r="B654" s="400">
        <v>42409.364583333336</v>
      </c>
      <c r="C654" s="578" t="s">
        <v>97</v>
      </c>
      <c r="D654">
        <v>0.01</v>
      </c>
      <c r="F654">
        <v>1.58443</v>
      </c>
      <c r="I654" s="400">
        <v>42409.378472222219</v>
      </c>
      <c r="J654">
        <v>1.58229</v>
      </c>
      <c r="N654">
        <v>1.48</v>
      </c>
      <c r="Q654">
        <v>376</v>
      </c>
      <c r="R654" s="578" t="s">
        <v>97</v>
      </c>
      <c r="S654" s="578">
        <v>1</v>
      </c>
    </row>
    <row r="655" spans="1:19">
      <c r="A655">
        <v>654</v>
      </c>
      <c r="B655" s="400">
        <v>42409.572916666664</v>
      </c>
      <c r="C655" s="578" t="s">
        <v>96</v>
      </c>
      <c r="D655">
        <v>0.01</v>
      </c>
      <c r="F655">
        <v>1.60446</v>
      </c>
      <c r="I655" s="400">
        <v>42409.57708333333</v>
      </c>
      <c r="J655">
        <v>1.6066</v>
      </c>
      <c r="N655">
        <v>1.48</v>
      </c>
      <c r="Q655">
        <v>377</v>
      </c>
      <c r="R655" s="578" t="s">
        <v>96</v>
      </c>
      <c r="S655" s="578">
        <v>1</v>
      </c>
    </row>
    <row r="656" spans="1:19">
      <c r="A656">
        <v>655</v>
      </c>
      <c r="B656" s="400">
        <v>42409.59375</v>
      </c>
      <c r="C656" s="578" t="s">
        <v>97</v>
      </c>
      <c r="D656">
        <v>0.01</v>
      </c>
      <c r="F656">
        <v>1.6080399999999999</v>
      </c>
      <c r="I656" s="400">
        <v>42409.635416666664</v>
      </c>
      <c r="J656">
        <v>1.6059000000000001</v>
      </c>
      <c r="N656">
        <v>1.48</v>
      </c>
      <c r="Q656">
        <v>378</v>
      </c>
      <c r="R656" s="578" t="s">
        <v>97</v>
      </c>
      <c r="S656" s="578">
        <v>1</v>
      </c>
    </row>
    <row r="657" spans="1:19">
      <c r="A657">
        <v>656</v>
      </c>
      <c r="B657" s="400">
        <v>42410.127083333333</v>
      </c>
      <c r="C657" s="578" t="s">
        <v>96</v>
      </c>
      <c r="D657">
        <v>0.01</v>
      </c>
      <c r="F657">
        <v>1.60487</v>
      </c>
      <c r="I657" s="400">
        <v>42411.215277777781</v>
      </c>
      <c r="J657">
        <v>1.5922499999999999</v>
      </c>
      <c r="N657">
        <v>-9.42</v>
      </c>
      <c r="Q657">
        <v>379</v>
      </c>
      <c r="R657" s="578" t="s">
        <v>96</v>
      </c>
      <c r="S657" s="578">
        <v>6</v>
      </c>
    </row>
    <row r="658" spans="1:19">
      <c r="A658">
        <v>657</v>
      </c>
      <c r="B658" s="400">
        <v>42410.25</v>
      </c>
      <c r="C658" s="578" t="s">
        <v>96</v>
      </c>
      <c r="D658">
        <v>0.01</v>
      </c>
      <c r="F658">
        <v>1.6015699999999999</v>
      </c>
      <c r="I658" s="400">
        <v>42411.215277777781</v>
      </c>
      <c r="J658">
        <v>1.5922499999999999</v>
      </c>
      <c r="N658">
        <v>-6.98</v>
      </c>
      <c r="Q658">
        <v>379</v>
      </c>
      <c r="R658" s="578" t="s">
        <v>96</v>
      </c>
      <c r="S658" s="578">
        <v>6</v>
      </c>
    </row>
    <row r="659" spans="1:19">
      <c r="A659">
        <v>658</v>
      </c>
      <c r="B659" s="400">
        <v>42410.313194444447</v>
      </c>
      <c r="C659" s="578" t="s">
        <v>96</v>
      </c>
      <c r="D659">
        <v>0.01</v>
      </c>
      <c r="F659">
        <v>1.5979300000000001</v>
      </c>
      <c r="I659" s="400">
        <v>42411.215277777781</v>
      </c>
      <c r="J659">
        <v>1.5922499999999999</v>
      </c>
      <c r="N659">
        <v>-4.3</v>
      </c>
      <c r="Q659">
        <v>379</v>
      </c>
      <c r="R659" s="578" t="s">
        <v>96</v>
      </c>
      <c r="S659" s="578">
        <v>6</v>
      </c>
    </row>
    <row r="660" spans="1:19">
      <c r="A660">
        <v>659</v>
      </c>
      <c r="B660" s="400">
        <v>42410.333333333336</v>
      </c>
      <c r="C660" s="578" t="s">
        <v>96</v>
      </c>
      <c r="D660">
        <v>0.02</v>
      </c>
      <c r="F660">
        <v>1.59402</v>
      </c>
      <c r="I660" s="400">
        <v>42411.215277777781</v>
      </c>
      <c r="J660">
        <v>1.5922499999999999</v>
      </c>
      <c r="N660">
        <v>-2.82</v>
      </c>
      <c r="Q660">
        <v>379</v>
      </c>
      <c r="R660" s="578" t="s">
        <v>96</v>
      </c>
      <c r="S660" s="578">
        <v>6</v>
      </c>
    </row>
    <row r="661" spans="1:19">
      <c r="A661">
        <v>660</v>
      </c>
      <c r="B661" s="400">
        <v>42410.406944444447</v>
      </c>
      <c r="C661" s="578" t="s">
        <v>96</v>
      </c>
      <c r="D661">
        <v>0.04</v>
      </c>
      <c r="F661">
        <v>1.58931</v>
      </c>
      <c r="I661" s="400">
        <v>42411.215277777781</v>
      </c>
      <c r="J661">
        <v>1.5922499999999999</v>
      </c>
      <c r="N661">
        <v>8.2799999999999994</v>
      </c>
      <c r="Q661">
        <v>379</v>
      </c>
      <c r="R661" s="578" t="s">
        <v>96</v>
      </c>
      <c r="S661" s="578">
        <v>6</v>
      </c>
    </row>
    <row r="662" spans="1:19">
      <c r="A662">
        <v>661</v>
      </c>
      <c r="B662" s="400">
        <v>42410.47152777778</v>
      </c>
      <c r="C662" s="578" t="s">
        <v>96</v>
      </c>
      <c r="D662">
        <v>0.08</v>
      </c>
      <c r="F662">
        <v>1.58274</v>
      </c>
      <c r="I662" s="400">
        <v>42411.215277777781</v>
      </c>
      <c r="J662">
        <v>1.5922499999999999</v>
      </c>
      <c r="N662">
        <v>55.37</v>
      </c>
      <c r="Q662">
        <v>379</v>
      </c>
      <c r="R662" s="578" t="s">
        <v>96</v>
      </c>
      <c r="S662" s="578">
        <v>6</v>
      </c>
    </row>
    <row r="663" spans="1:19">
      <c r="A663">
        <v>662</v>
      </c>
      <c r="B663" s="400">
        <v>42410.59375</v>
      </c>
      <c r="C663" s="578" t="s">
        <v>97</v>
      </c>
      <c r="D663">
        <v>0.01</v>
      </c>
      <c r="F663">
        <v>1.5847899999999999</v>
      </c>
      <c r="I663" s="400">
        <v>42410.6</v>
      </c>
      <c r="J663">
        <v>1.5826499999999999</v>
      </c>
      <c r="N663">
        <v>1.48</v>
      </c>
      <c r="Q663">
        <v>380</v>
      </c>
      <c r="R663" s="578" t="s">
        <v>97</v>
      </c>
      <c r="S663" s="578">
        <v>1</v>
      </c>
    </row>
    <row r="664" spans="1:19">
      <c r="A664">
        <v>663</v>
      </c>
      <c r="B664" s="400">
        <v>42410.615277777775</v>
      </c>
      <c r="C664" s="578" t="s">
        <v>97</v>
      </c>
      <c r="D664">
        <v>0.01</v>
      </c>
      <c r="F664">
        <v>1.5848599999999999</v>
      </c>
      <c r="I664" s="400">
        <v>42410.665277777778</v>
      </c>
      <c r="J664">
        <v>1.5827199999999999</v>
      </c>
      <c r="N664">
        <v>1.48</v>
      </c>
      <c r="Q664">
        <v>381</v>
      </c>
      <c r="R664" s="578" t="s">
        <v>97</v>
      </c>
      <c r="S664" s="578">
        <v>1</v>
      </c>
    </row>
    <row r="665" spans="1:19">
      <c r="A665">
        <v>664</v>
      </c>
      <c r="B665" s="400">
        <v>42410.90625</v>
      </c>
      <c r="C665" s="578" t="s">
        <v>97</v>
      </c>
      <c r="D665">
        <v>0.01</v>
      </c>
      <c r="F665">
        <v>1.58657</v>
      </c>
      <c r="I665" s="400">
        <v>42411.051388888889</v>
      </c>
      <c r="J665">
        <v>1.58609</v>
      </c>
      <c r="N665">
        <v>0.26</v>
      </c>
      <c r="Q665">
        <v>382</v>
      </c>
      <c r="R665" s="578" t="s">
        <v>97</v>
      </c>
      <c r="S665" s="578">
        <v>2</v>
      </c>
    </row>
    <row r="666" spans="1:19">
      <c r="A666">
        <v>665</v>
      </c>
      <c r="B666" s="400">
        <v>42410.986111111109</v>
      </c>
      <c r="C666" s="578" t="s">
        <v>97</v>
      </c>
      <c r="D666">
        <v>0.01</v>
      </c>
      <c r="F666">
        <v>1.58989</v>
      </c>
      <c r="I666" s="400">
        <v>42411.051388888889</v>
      </c>
      <c r="J666">
        <v>1.58609</v>
      </c>
      <c r="N666">
        <v>2.71</v>
      </c>
      <c r="Q666">
        <v>382</v>
      </c>
      <c r="R666" s="578" t="s">
        <v>97</v>
      </c>
      <c r="S666" s="578">
        <v>2</v>
      </c>
    </row>
    <row r="667" spans="1:19">
      <c r="A667">
        <v>666</v>
      </c>
      <c r="B667" s="400">
        <v>42411.354166666664</v>
      </c>
      <c r="C667" s="578" t="s">
        <v>97</v>
      </c>
      <c r="D667">
        <v>0.01</v>
      </c>
      <c r="F667">
        <v>1.5879399999999999</v>
      </c>
      <c r="I667" s="400">
        <v>42411.638194444444</v>
      </c>
      <c r="J667">
        <v>1.5956399999999999</v>
      </c>
      <c r="N667">
        <v>-5.78</v>
      </c>
      <c r="Q667">
        <v>383</v>
      </c>
      <c r="R667" s="578" t="s">
        <v>97</v>
      </c>
      <c r="S667" s="578">
        <v>2</v>
      </c>
    </row>
    <row r="668" spans="1:19">
      <c r="A668">
        <v>667</v>
      </c>
      <c r="B668" s="400">
        <v>42411.53125</v>
      </c>
      <c r="C668" s="578" t="s">
        <v>97</v>
      </c>
      <c r="D668">
        <v>0.01</v>
      </c>
      <c r="F668">
        <v>1.60762</v>
      </c>
      <c r="I668" s="400">
        <v>42411.638194444444</v>
      </c>
      <c r="J668">
        <v>1.5956399999999999</v>
      </c>
      <c r="N668">
        <v>8.75</v>
      </c>
      <c r="Q668">
        <v>383</v>
      </c>
      <c r="R668" s="578" t="s">
        <v>97</v>
      </c>
      <c r="S668" s="578">
        <v>2</v>
      </c>
    </row>
    <row r="669" spans="1:19">
      <c r="A669">
        <v>668</v>
      </c>
      <c r="B669" s="400">
        <v>42411.740277777775</v>
      </c>
      <c r="C669" s="578" t="s">
        <v>96</v>
      </c>
      <c r="D669">
        <v>0.01</v>
      </c>
      <c r="F669">
        <v>1.6043700000000001</v>
      </c>
      <c r="I669" s="400">
        <v>42411.854166666664</v>
      </c>
      <c r="J669">
        <v>1.6031500000000001</v>
      </c>
      <c r="N669">
        <v>-1</v>
      </c>
      <c r="Q669">
        <v>384</v>
      </c>
      <c r="R669" s="578" t="s">
        <v>96</v>
      </c>
      <c r="S669" s="578">
        <v>2</v>
      </c>
    </row>
    <row r="670" spans="1:19">
      <c r="A670">
        <v>669</v>
      </c>
      <c r="B670" s="400">
        <v>42411.792361111111</v>
      </c>
      <c r="C670" s="578" t="s">
        <v>96</v>
      </c>
      <c r="D670">
        <v>0.01</v>
      </c>
      <c r="F670">
        <v>1.59765</v>
      </c>
      <c r="I670" s="400">
        <v>42411.854166666664</v>
      </c>
      <c r="J670">
        <v>1.6031500000000001</v>
      </c>
      <c r="N670">
        <v>3.96</v>
      </c>
      <c r="Q670">
        <v>384</v>
      </c>
      <c r="R670" s="578" t="s">
        <v>96</v>
      </c>
      <c r="S670" s="578">
        <v>2</v>
      </c>
    </row>
    <row r="671" spans="1:19">
      <c r="A671">
        <v>670</v>
      </c>
      <c r="B671" s="400">
        <v>42412.115277777775</v>
      </c>
      <c r="C671" s="578" t="s">
        <v>97</v>
      </c>
      <c r="D671">
        <v>0.01</v>
      </c>
      <c r="F671">
        <v>1.5898300000000001</v>
      </c>
      <c r="I671" s="400">
        <v>42412.189583333333</v>
      </c>
      <c r="J671">
        <v>1.58941</v>
      </c>
      <c r="N671">
        <v>0.21</v>
      </c>
      <c r="Q671">
        <v>385</v>
      </c>
      <c r="R671" s="578" t="s">
        <v>97</v>
      </c>
      <c r="S671" s="578">
        <v>2</v>
      </c>
    </row>
    <row r="672" spans="1:19">
      <c r="A672">
        <v>671</v>
      </c>
      <c r="B672" s="400">
        <v>42412.161111111112</v>
      </c>
      <c r="C672" s="578" t="s">
        <v>97</v>
      </c>
      <c r="D672">
        <v>0.01</v>
      </c>
      <c r="F672">
        <v>1.5932599999999999</v>
      </c>
      <c r="I672" s="400">
        <v>42412.189583333333</v>
      </c>
      <c r="J672">
        <v>1.58941</v>
      </c>
      <c r="N672">
        <v>2.75</v>
      </c>
      <c r="Q672">
        <v>385</v>
      </c>
      <c r="R672" s="578" t="s">
        <v>97</v>
      </c>
      <c r="S672" s="578">
        <v>2</v>
      </c>
    </row>
    <row r="673" spans="1:19">
      <c r="A673">
        <v>672</v>
      </c>
      <c r="B673" s="400">
        <v>42412.250694444447</v>
      </c>
      <c r="C673" s="578" t="s">
        <v>97</v>
      </c>
      <c r="D673">
        <v>0.01</v>
      </c>
      <c r="F673">
        <v>1.58951</v>
      </c>
      <c r="I673" s="400">
        <v>42412.384027777778</v>
      </c>
      <c r="J673">
        <v>1.5890299999999999</v>
      </c>
      <c r="N673">
        <v>0.26</v>
      </c>
      <c r="Q673">
        <v>386</v>
      </c>
      <c r="R673" s="578" t="s">
        <v>97</v>
      </c>
      <c r="S673" s="578">
        <v>2</v>
      </c>
    </row>
    <row r="674" spans="1:19">
      <c r="A674">
        <v>673</v>
      </c>
      <c r="B674" s="400">
        <v>42412.364583333336</v>
      </c>
      <c r="C674" s="578" t="s">
        <v>97</v>
      </c>
      <c r="D674">
        <v>0.01</v>
      </c>
      <c r="F674">
        <v>1.5928199999999999</v>
      </c>
      <c r="I674" s="400">
        <v>42412.384027777778</v>
      </c>
      <c r="J674">
        <v>1.5890299999999999</v>
      </c>
      <c r="N674">
        <v>2.7</v>
      </c>
      <c r="Q674">
        <v>386</v>
      </c>
      <c r="R674" s="578" t="s">
        <v>97</v>
      </c>
      <c r="S674" s="578">
        <v>2</v>
      </c>
    </row>
    <row r="675" spans="1:19">
      <c r="A675">
        <v>674</v>
      </c>
      <c r="B675" s="400">
        <v>42415.554166666669</v>
      </c>
      <c r="C675" s="578" t="s">
        <v>97</v>
      </c>
      <c r="D675">
        <v>0.01</v>
      </c>
      <c r="F675">
        <v>1.56162</v>
      </c>
      <c r="I675" s="400">
        <v>42415.63958333333</v>
      </c>
      <c r="J675">
        <v>1.55948</v>
      </c>
      <c r="N675">
        <v>1.48</v>
      </c>
      <c r="Q675">
        <v>387</v>
      </c>
      <c r="R675" s="578" t="s">
        <v>97</v>
      </c>
      <c r="S675" s="578">
        <v>1</v>
      </c>
    </row>
    <row r="676" spans="1:19">
      <c r="A676">
        <v>675</v>
      </c>
      <c r="B676" s="400">
        <v>42416.34375</v>
      </c>
      <c r="C676" s="578" t="s">
        <v>96</v>
      </c>
      <c r="D676">
        <v>0.01</v>
      </c>
      <c r="F676">
        <v>1.5629599999999999</v>
      </c>
      <c r="I676" s="400">
        <v>42416.420138888891</v>
      </c>
      <c r="J676">
        <v>1.56199</v>
      </c>
      <c r="N676">
        <v>-0.82</v>
      </c>
      <c r="Q676">
        <v>388</v>
      </c>
      <c r="R676" s="578" t="s">
        <v>96</v>
      </c>
      <c r="S676" s="578">
        <v>2</v>
      </c>
    </row>
    <row r="677" spans="1:19">
      <c r="A677">
        <v>676</v>
      </c>
      <c r="B677" s="400">
        <v>42416.388194444444</v>
      </c>
      <c r="C677" s="578" t="s">
        <v>96</v>
      </c>
      <c r="D677">
        <v>0.01</v>
      </c>
      <c r="F677">
        <v>1.55674</v>
      </c>
      <c r="I677" s="400">
        <v>42416.420138888891</v>
      </c>
      <c r="J677">
        <v>1.56199</v>
      </c>
      <c r="N677">
        <v>3.77</v>
      </c>
      <c r="Q677">
        <v>388</v>
      </c>
      <c r="R677" s="578" t="s">
        <v>96</v>
      </c>
      <c r="S677" s="578">
        <v>2</v>
      </c>
    </row>
    <row r="678" spans="1:19">
      <c r="A678">
        <v>677</v>
      </c>
      <c r="B678" s="400">
        <v>42416.541666666664</v>
      </c>
      <c r="C678" s="578" t="s">
        <v>97</v>
      </c>
      <c r="D678">
        <v>0.01</v>
      </c>
      <c r="F678">
        <v>1.55833</v>
      </c>
      <c r="I678" s="400">
        <v>42417.456944444442</v>
      </c>
      <c r="J678">
        <v>1.56511</v>
      </c>
      <c r="N678">
        <v>-5.0999999999999996</v>
      </c>
      <c r="Q678">
        <v>389</v>
      </c>
      <c r="R678" s="578" t="s">
        <v>97</v>
      </c>
      <c r="S678" s="578">
        <v>4</v>
      </c>
    </row>
    <row r="679" spans="1:19">
      <c r="A679">
        <v>679</v>
      </c>
      <c r="B679" s="400">
        <v>42416.620138888888</v>
      </c>
      <c r="C679" s="578" t="s">
        <v>97</v>
      </c>
      <c r="D679">
        <v>0.01</v>
      </c>
      <c r="F679">
        <v>1.5634399999999999</v>
      </c>
      <c r="I679" s="400">
        <v>42417.456944444442</v>
      </c>
      <c r="J679">
        <v>1.56511</v>
      </c>
      <c r="N679">
        <v>-1.33</v>
      </c>
      <c r="Q679">
        <v>389</v>
      </c>
      <c r="R679" s="578" t="s">
        <v>97</v>
      </c>
      <c r="S679" s="578">
        <v>4</v>
      </c>
    </row>
    <row r="680" spans="1:19">
      <c r="A680">
        <v>680</v>
      </c>
      <c r="B680" s="400">
        <v>42416.77847222222</v>
      </c>
      <c r="C680" s="578" t="s">
        <v>97</v>
      </c>
      <c r="D680">
        <v>0.01</v>
      </c>
      <c r="F680">
        <v>1.5691999999999999</v>
      </c>
      <c r="I680" s="400">
        <v>42417.456944444442</v>
      </c>
      <c r="J680">
        <v>1.56511</v>
      </c>
      <c r="N680">
        <v>2.92</v>
      </c>
      <c r="Q680">
        <v>389</v>
      </c>
      <c r="R680" s="578" t="s">
        <v>97</v>
      </c>
      <c r="S680" s="578">
        <v>4</v>
      </c>
    </row>
    <row r="681" spans="1:19">
      <c r="A681">
        <v>682</v>
      </c>
      <c r="B681" s="400">
        <v>42417.219444444447</v>
      </c>
      <c r="C681" s="578" t="s">
        <v>97</v>
      </c>
      <c r="D681">
        <v>0.02</v>
      </c>
      <c r="F681">
        <v>1.5731299999999999</v>
      </c>
      <c r="I681" s="400">
        <v>42417.456944444442</v>
      </c>
      <c r="J681">
        <v>1.56511</v>
      </c>
      <c r="N681">
        <v>11.65</v>
      </c>
      <c r="Q681">
        <v>389</v>
      </c>
      <c r="R681" s="578" t="s">
        <v>97</v>
      </c>
      <c r="S681" s="578">
        <v>4</v>
      </c>
    </row>
    <row r="682" spans="1:19">
      <c r="A682">
        <v>678</v>
      </c>
      <c r="B682" s="400">
        <v>42416.584722222222</v>
      </c>
      <c r="C682" s="578" t="s">
        <v>96</v>
      </c>
      <c r="D682">
        <v>0.01</v>
      </c>
      <c r="F682">
        <v>1.5598399999999999</v>
      </c>
      <c r="I682" s="400">
        <v>42416.597222222219</v>
      </c>
      <c r="J682">
        <v>1.5619799999999999</v>
      </c>
      <c r="N682">
        <v>1.48</v>
      </c>
      <c r="Q682">
        <v>390</v>
      </c>
      <c r="R682" s="578" t="s">
        <v>96</v>
      </c>
      <c r="S682" s="578">
        <v>1</v>
      </c>
    </row>
    <row r="683" spans="1:19">
      <c r="A683">
        <v>681</v>
      </c>
      <c r="B683" s="400">
        <v>42417.208333333336</v>
      </c>
      <c r="C683" s="578" t="s">
        <v>96</v>
      </c>
      <c r="D683">
        <v>0.01</v>
      </c>
      <c r="F683">
        <v>1.5726100000000001</v>
      </c>
      <c r="I683" s="400">
        <v>42417.23541666667</v>
      </c>
      <c r="J683">
        <v>1.5747500000000001</v>
      </c>
      <c r="N683">
        <v>1.48</v>
      </c>
      <c r="Q683">
        <v>391</v>
      </c>
      <c r="R683" s="578" t="s">
        <v>96</v>
      </c>
      <c r="S683" s="578">
        <v>1</v>
      </c>
    </row>
    <row r="684" spans="1:19">
      <c r="A684">
        <v>683</v>
      </c>
      <c r="B684" s="400">
        <v>42417.250694444447</v>
      </c>
      <c r="C684" s="578" t="s">
        <v>96</v>
      </c>
      <c r="D684">
        <v>0.01</v>
      </c>
      <c r="F684">
        <v>1.57589</v>
      </c>
      <c r="I684" s="400">
        <v>42419.074305555558</v>
      </c>
      <c r="J684">
        <v>1.5578700000000001</v>
      </c>
      <c r="N684">
        <v>-13.4</v>
      </c>
      <c r="Q684">
        <v>392</v>
      </c>
      <c r="R684" s="578" t="s">
        <v>96</v>
      </c>
      <c r="S684" s="578">
        <v>6</v>
      </c>
    </row>
    <row r="685" spans="1:19">
      <c r="A685">
        <v>684</v>
      </c>
      <c r="B685" s="400">
        <v>42417.455555555556</v>
      </c>
      <c r="C685" s="578" t="s">
        <v>96</v>
      </c>
      <c r="D685">
        <v>0.01</v>
      </c>
      <c r="F685">
        <v>1.5677000000000001</v>
      </c>
      <c r="I685" s="400">
        <v>42419.074305555558</v>
      </c>
      <c r="J685">
        <v>1.5578700000000001</v>
      </c>
      <c r="N685">
        <v>-7.36</v>
      </c>
      <c r="Q685">
        <v>392</v>
      </c>
      <c r="R685" s="578" t="s">
        <v>96</v>
      </c>
      <c r="S685" s="578">
        <v>6</v>
      </c>
    </row>
    <row r="686" spans="1:19">
      <c r="A686">
        <v>685</v>
      </c>
      <c r="B686" s="400">
        <v>42417.458333333336</v>
      </c>
      <c r="C686" s="578" t="s">
        <v>96</v>
      </c>
      <c r="D686">
        <v>0.01</v>
      </c>
      <c r="F686">
        <v>1.5640799999999999</v>
      </c>
      <c r="I686" s="400">
        <v>42419.074305555558</v>
      </c>
      <c r="J686">
        <v>1.5578700000000001</v>
      </c>
      <c r="N686">
        <v>-4.68</v>
      </c>
      <c r="Q686">
        <v>392</v>
      </c>
      <c r="R686" s="578" t="s">
        <v>96</v>
      </c>
      <c r="S686" s="578">
        <v>6</v>
      </c>
    </row>
    <row r="687" spans="1:19">
      <c r="A687">
        <v>686</v>
      </c>
      <c r="B687" s="400">
        <v>42417.484027777777</v>
      </c>
      <c r="C687" s="578" t="s">
        <v>96</v>
      </c>
      <c r="D687">
        <v>0.02</v>
      </c>
      <c r="F687">
        <v>1.5601799999999999</v>
      </c>
      <c r="I687" s="400">
        <v>42419.074305555558</v>
      </c>
      <c r="J687">
        <v>1.5578700000000001</v>
      </c>
      <c r="N687">
        <v>-3.61</v>
      </c>
      <c r="Q687">
        <v>392</v>
      </c>
      <c r="R687" s="578" t="s">
        <v>96</v>
      </c>
      <c r="S687" s="578">
        <v>6</v>
      </c>
    </row>
    <row r="688" spans="1:19">
      <c r="A688">
        <v>687</v>
      </c>
      <c r="B688" s="400">
        <v>42417.769444444442</v>
      </c>
      <c r="C688" s="578" t="s">
        <v>96</v>
      </c>
      <c r="D688">
        <v>0.04</v>
      </c>
      <c r="F688">
        <v>1.5536000000000001</v>
      </c>
      <c r="I688" s="400">
        <v>42419.074305555558</v>
      </c>
      <c r="J688">
        <v>1.5578700000000001</v>
      </c>
      <c r="N688">
        <v>12.21</v>
      </c>
      <c r="Q688">
        <v>392</v>
      </c>
      <c r="R688" s="578" t="s">
        <v>96</v>
      </c>
      <c r="S688" s="578">
        <v>6</v>
      </c>
    </row>
    <row r="689" spans="1:19">
      <c r="A689">
        <v>689</v>
      </c>
      <c r="B689" s="400">
        <v>42418.583333333336</v>
      </c>
      <c r="C689" s="578" t="s">
        <v>96</v>
      </c>
      <c r="D689">
        <v>0.08</v>
      </c>
      <c r="F689">
        <v>1.5480799999999999</v>
      </c>
      <c r="I689" s="400">
        <v>42419.074305555558</v>
      </c>
      <c r="J689">
        <v>1.5578700000000001</v>
      </c>
      <c r="N689">
        <v>57.02</v>
      </c>
      <c r="Q689">
        <v>392</v>
      </c>
      <c r="R689" s="578" t="s">
        <v>96</v>
      </c>
      <c r="S689" s="578">
        <v>6</v>
      </c>
    </row>
    <row r="690" spans="1:19">
      <c r="A690">
        <v>688</v>
      </c>
      <c r="B690" s="400">
        <v>42418.073611111111</v>
      </c>
      <c r="C690" s="578" t="s">
        <v>97</v>
      </c>
      <c r="D690">
        <v>0.01</v>
      </c>
      <c r="F690">
        <v>1.5572699999999999</v>
      </c>
      <c r="I690" s="400">
        <v>42418.09375</v>
      </c>
      <c r="J690">
        <v>1.5551299999999999</v>
      </c>
      <c r="N690">
        <v>1.48</v>
      </c>
      <c r="Q690">
        <v>393</v>
      </c>
      <c r="R690" s="578" t="s">
        <v>97</v>
      </c>
      <c r="S690" s="578">
        <v>1</v>
      </c>
    </row>
    <row r="691" spans="1:19">
      <c r="A691">
        <v>690</v>
      </c>
      <c r="B691" s="400">
        <v>42418.750694444447</v>
      </c>
      <c r="C691" s="578" t="s">
        <v>97</v>
      </c>
      <c r="D691">
        <v>0.01</v>
      </c>
      <c r="F691">
        <v>1.5511699999999999</v>
      </c>
      <c r="I691" s="400">
        <v>42418.868055555555</v>
      </c>
      <c r="J691">
        <v>1.55074</v>
      </c>
      <c r="N691">
        <v>0.22</v>
      </c>
      <c r="Q691">
        <v>394</v>
      </c>
      <c r="R691" s="578" t="s">
        <v>97</v>
      </c>
      <c r="S691" s="578">
        <v>2</v>
      </c>
    </row>
    <row r="692" spans="1:19">
      <c r="A692">
        <v>691</v>
      </c>
      <c r="B692" s="400">
        <v>42418.807638888888</v>
      </c>
      <c r="C692" s="578" t="s">
        <v>97</v>
      </c>
      <c r="D692">
        <v>0.01</v>
      </c>
      <c r="F692">
        <v>1.5545899999999999</v>
      </c>
      <c r="I692" s="400">
        <v>42418.868055555555</v>
      </c>
      <c r="J692">
        <v>1.55074</v>
      </c>
      <c r="N692">
        <v>2.74</v>
      </c>
      <c r="Q692">
        <v>394</v>
      </c>
      <c r="R692" s="578" t="s">
        <v>97</v>
      </c>
      <c r="S692" s="578">
        <v>2</v>
      </c>
    </row>
    <row r="693" spans="1:19">
      <c r="A693">
        <v>692</v>
      </c>
      <c r="B693" s="400">
        <v>42419.15625</v>
      </c>
      <c r="C693" s="578" t="s">
        <v>97</v>
      </c>
      <c r="D693">
        <v>0.01</v>
      </c>
      <c r="F693">
        <v>1.5639400000000001</v>
      </c>
      <c r="I693" s="400">
        <v>42419.31527777778</v>
      </c>
      <c r="J693">
        <v>1.5618000000000001</v>
      </c>
      <c r="N693">
        <v>1.48</v>
      </c>
      <c r="Q693">
        <v>395</v>
      </c>
      <c r="R693" s="578" t="s">
        <v>97</v>
      </c>
      <c r="S693" s="578">
        <v>1</v>
      </c>
    </row>
    <row r="694" spans="1:19">
      <c r="A694">
        <v>693</v>
      </c>
      <c r="B694" s="400">
        <v>42419.646527777775</v>
      </c>
      <c r="C694" s="578" t="s">
        <v>97</v>
      </c>
      <c r="D694">
        <v>0.01</v>
      </c>
      <c r="F694">
        <v>1.5664400000000001</v>
      </c>
      <c r="I694" s="400">
        <v>42419.722916666666</v>
      </c>
      <c r="J694">
        <v>1.5643</v>
      </c>
      <c r="N694">
        <v>1.48</v>
      </c>
      <c r="Q694">
        <v>396</v>
      </c>
      <c r="R694" s="578" t="s">
        <v>97</v>
      </c>
      <c r="S694" s="578">
        <v>1</v>
      </c>
    </row>
    <row r="695" spans="1:19">
      <c r="A695">
        <v>694</v>
      </c>
      <c r="B695" s="400">
        <v>42423.125</v>
      </c>
      <c r="C695" s="578" t="s">
        <v>97</v>
      </c>
      <c r="D695">
        <v>0.01</v>
      </c>
      <c r="F695">
        <v>1.5281199999999999</v>
      </c>
      <c r="I695" s="400">
        <v>42423.138888888891</v>
      </c>
      <c r="J695">
        <v>1.5259799999999999</v>
      </c>
      <c r="N695">
        <v>1.48</v>
      </c>
      <c r="Q695">
        <v>397</v>
      </c>
      <c r="R695" s="578" t="s">
        <v>97</v>
      </c>
      <c r="S695" s="578">
        <v>1</v>
      </c>
    </row>
    <row r="696" spans="1:19">
      <c r="A696">
        <v>695</v>
      </c>
      <c r="B696" s="400">
        <v>42423.604166666664</v>
      </c>
      <c r="C696" s="578" t="s">
        <v>96</v>
      </c>
      <c r="D696">
        <v>0.01</v>
      </c>
      <c r="F696">
        <v>1.5200100000000001</v>
      </c>
      <c r="I696" s="400">
        <v>42423.624305555553</v>
      </c>
      <c r="J696">
        <v>1.5221499999999999</v>
      </c>
      <c r="N696">
        <v>1.48</v>
      </c>
      <c r="Q696">
        <v>398</v>
      </c>
      <c r="R696" s="578" t="s">
        <v>96</v>
      </c>
      <c r="S696" s="578">
        <v>1</v>
      </c>
    </row>
    <row r="697" spans="1:19">
      <c r="A697">
        <v>696</v>
      </c>
      <c r="B697" s="400">
        <v>42424.177777777775</v>
      </c>
      <c r="C697" s="578" t="s">
        <v>96</v>
      </c>
      <c r="D697">
        <v>0.01</v>
      </c>
      <c r="F697">
        <v>1.5339799999999999</v>
      </c>
      <c r="I697" s="400">
        <v>42424.184027777781</v>
      </c>
      <c r="J697">
        <v>1.5361199999999999</v>
      </c>
      <c r="N697">
        <v>1.48</v>
      </c>
      <c r="Q697">
        <v>399</v>
      </c>
      <c r="R697" s="578" t="s">
        <v>96</v>
      </c>
      <c r="S697" s="578">
        <v>1</v>
      </c>
    </row>
    <row r="698" spans="1:19">
      <c r="A698">
        <v>697</v>
      </c>
      <c r="B698" s="400">
        <v>42424.220138888886</v>
      </c>
      <c r="C698" s="578" t="s">
        <v>96</v>
      </c>
      <c r="D698">
        <v>0.01</v>
      </c>
      <c r="F698">
        <v>1.5371999999999999</v>
      </c>
      <c r="I698" s="400">
        <v>42424.65625</v>
      </c>
      <c r="J698">
        <v>1.5376099999999999</v>
      </c>
      <c r="N698">
        <v>0.2</v>
      </c>
      <c r="Q698">
        <v>400</v>
      </c>
      <c r="R698" s="578" t="s">
        <v>96</v>
      </c>
      <c r="S698" s="578">
        <v>2</v>
      </c>
    </row>
    <row r="699" spans="1:19">
      <c r="A699">
        <v>698</v>
      </c>
      <c r="B699" s="400">
        <v>42424.245833333334</v>
      </c>
      <c r="C699" s="578" t="s">
        <v>96</v>
      </c>
      <c r="D699">
        <v>0.01</v>
      </c>
      <c r="F699">
        <v>1.5337499999999999</v>
      </c>
      <c r="I699" s="400">
        <v>42424.65625</v>
      </c>
      <c r="J699">
        <v>1.5376099999999999</v>
      </c>
      <c r="N699">
        <v>2.75</v>
      </c>
      <c r="Q699">
        <v>400</v>
      </c>
      <c r="R699" s="578" t="s">
        <v>96</v>
      </c>
      <c r="S699" s="578">
        <v>2</v>
      </c>
    </row>
    <row r="700" spans="1:19">
      <c r="A700">
        <v>699</v>
      </c>
      <c r="B700" s="400">
        <v>42424.793055555558</v>
      </c>
      <c r="C700" s="578" t="s">
        <v>96</v>
      </c>
      <c r="D700">
        <v>0.01</v>
      </c>
      <c r="F700">
        <v>1.53732</v>
      </c>
      <c r="I700" s="400">
        <v>42425.063888888886</v>
      </c>
      <c r="J700">
        <v>1.53569</v>
      </c>
      <c r="N700">
        <v>-1.31</v>
      </c>
      <c r="Q700">
        <v>401</v>
      </c>
      <c r="R700" s="578" t="s">
        <v>96</v>
      </c>
      <c r="S700" s="578">
        <v>3</v>
      </c>
    </row>
    <row r="701" spans="1:19">
      <c r="A701">
        <v>700</v>
      </c>
      <c r="B701" s="400">
        <v>42424.806250000001</v>
      </c>
      <c r="C701" s="578" t="s">
        <v>96</v>
      </c>
      <c r="D701">
        <v>0.01</v>
      </c>
      <c r="F701">
        <v>1.5333399999999999</v>
      </c>
      <c r="I701" s="400">
        <v>42425.063888888886</v>
      </c>
      <c r="J701">
        <v>1.53569</v>
      </c>
      <c r="N701">
        <v>1.63</v>
      </c>
      <c r="Q701">
        <v>401</v>
      </c>
      <c r="R701" s="578" t="s">
        <v>96</v>
      </c>
      <c r="S701" s="578">
        <v>3</v>
      </c>
    </row>
    <row r="702" spans="1:19">
      <c r="A702">
        <v>701</v>
      </c>
      <c r="B702" s="400">
        <v>42424.84375</v>
      </c>
      <c r="C702" s="578" t="s">
        <v>96</v>
      </c>
      <c r="D702">
        <v>0.01</v>
      </c>
      <c r="F702">
        <v>1.52969</v>
      </c>
      <c r="I702" s="400">
        <v>42425.063888888886</v>
      </c>
      <c r="J702">
        <v>1.53569</v>
      </c>
      <c r="N702">
        <v>4.33</v>
      </c>
      <c r="Q702">
        <v>401</v>
      </c>
      <c r="R702" s="578" t="s">
        <v>96</v>
      </c>
      <c r="S702" s="578">
        <v>3</v>
      </c>
    </row>
    <row r="703" spans="1:19">
      <c r="A703">
        <v>702</v>
      </c>
      <c r="B703" s="400">
        <v>42425.262499999997</v>
      </c>
      <c r="C703" s="578" t="s">
        <v>97</v>
      </c>
      <c r="D703">
        <v>0.01</v>
      </c>
      <c r="F703">
        <v>1.5367200000000001</v>
      </c>
      <c r="I703" s="400">
        <v>42425.368750000001</v>
      </c>
      <c r="J703">
        <v>1.5345800000000001</v>
      </c>
      <c r="N703">
        <v>1.48</v>
      </c>
      <c r="Q703">
        <v>402</v>
      </c>
      <c r="R703" s="578" t="s">
        <v>97</v>
      </c>
      <c r="S703" s="578">
        <v>1</v>
      </c>
    </row>
    <row r="704" spans="1:19">
      <c r="A704">
        <v>703</v>
      </c>
      <c r="B704" s="400">
        <v>42425.5625</v>
      </c>
      <c r="C704" s="578" t="s">
        <v>96</v>
      </c>
      <c r="D704">
        <v>0.01</v>
      </c>
      <c r="F704">
        <v>1.5329600000000001</v>
      </c>
      <c r="I704" s="400">
        <v>42425.668749999997</v>
      </c>
      <c r="J704">
        <v>1.5324</v>
      </c>
      <c r="N704">
        <v>-0.51</v>
      </c>
      <c r="Q704">
        <v>403</v>
      </c>
      <c r="R704" s="578" t="s">
        <v>96</v>
      </c>
      <c r="S704" s="578">
        <v>2</v>
      </c>
    </row>
    <row r="705" spans="1:19">
      <c r="A705">
        <v>705</v>
      </c>
      <c r="B705" s="400">
        <v>42425.645833333336</v>
      </c>
      <c r="C705" s="578" t="s">
        <v>96</v>
      </c>
      <c r="D705">
        <v>0.01</v>
      </c>
      <c r="F705">
        <v>1.52756</v>
      </c>
      <c r="I705" s="400">
        <v>42425.668749999997</v>
      </c>
      <c r="J705">
        <v>1.5324</v>
      </c>
      <c r="N705">
        <v>3.48</v>
      </c>
      <c r="Q705">
        <v>403</v>
      </c>
      <c r="R705" s="578" t="s">
        <v>96</v>
      </c>
      <c r="S705" s="578">
        <v>2</v>
      </c>
    </row>
    <row r="706" spans="1:19">
      <c r="A706">
        <v>704</v>
      </c>
      <c r="B706" s="400">
        <v>42425.572916666664</v>
      </c>
      <c r="C706" s="578" t="s">
        <v>97</v>
      </c>
      <c r="D706">
        <v>0.01</v>
      </c>
      <c r="F706">
        <v>1.53071</v>
      </c>
      <c r="I706" s="400">
        <v>42425.59652777778</v>
      </c>
      <c r="J706">
        <v>1.52857</v>
      </c>
      <c r="N706">
        <v>1.48</v>
      </c>
      <c r="Q706">
        <v>404</v>
      </c>
      <c r="R706" s="578" t="s">
        <v>97</v>
      </c>
      <c r="S706" s="578">
        <v>1</v>
      </c>
    </row>
    <row r="707" spans="1:19">
      <c r="A707">
        <v>706</v>
      </c>
      <c r="B707" s="400">
        <v>42425.781944444447</v>
      </c>
      <c r="C707" s="578" t="s">
        <v>96</v>
      </c>
      <c r="D707">
        <v>0.01</v>
      </c>
      <c r="F707">
        <v>1.53165</v>
      </c>
      <c r="I707" s="400">
        <v>42426.26666666667</v>
      </c>
      <c r="J707">
        <v>1.53047</v>
      </c>
      <c r="N707">
        <v>-0.97</v>
      </c>
      <c r="Q707">
        <v>405</v>
      </c>
      <c r="R707" s="578" t="s">
        <v>96</v>
      </c>
      <c r="S707" s="578">
        <v>3</v>
      </c>
    </row>
    <row r="708" spans="1:19">
      <c r="A708">
        <v>707</v>
      </c>
      <c r="B708" s="400">
        <v>42425.813888888886</v>
      </c>
      <c r="C708" s="578" t="s">
        <v>96</v>
      </c>
      <c r="D708">
        <v>0.01</v>
      </c>
      <c r="F708">
        <v>1.52833</v>
      </c>
      <c r="I708" s="400">
        <v>42426.26666666667</v>
      </c>
      <c r="J708">
        <v>1.53047</v>
      </c>
      <c r="N708">
        <v>1.48</v>
      </c>
      <c r="Q708">
        <v>405</v>
      </c>
      <c r="R708" s="578" t="s">
        <v>96</v>
      </c>
      <c r="S708" s="578">
        <v>3</v>
      </c>
    </row>
    <row r="709" spans="1:19">
      <c r="A709">
        <v>708</v>
      </c>
      <c r="B709" s="400">
        <v>42425.875694444447</v>
      </c>
      <c r="C709" s="578" t="s">
        <v>96</v>
      </c>
      <c r="D709">
        <v>0.01</v>
      </c>
      <c r="F709">
        <v>1.5247200000000001</v>
      </c>
      <c r="I709" s="400">
        <v>42426.26666666667</v>
      </c>
      <c r="J709">
        <v>1.53047</v>
      </c>
      <c r="N709">
        <v>4.1399999999999997</v>
      </c>
      <c r="Q709">
        <v>405</v>
      </c>
      <c r="R709" s="578" t="s">
        <v>96</v>
      </c>
      <c r="S709" s="578">
        <v>3</v>
      </c>
    </row>
    <row r="710" spans="1:19">
      <c r="A710">
        <v>709</v>
      </c>
      <c r="B710" s="400">
        <v>42425.876388888886</v>
      </c>
      <c r="C710" s="578" t="s">
        <v>97</v>
      </c>
      <c r="D710">
        <v>0.01</v>
      </c>
      <c r="F710">
        <v>1.5241100000000001</v>
      </c>
      <c r="I710" s="400">
        <v>42426.417361111111</v>
      </c>
      <c r="J710">
        <v>1.52528</v>
      </c>
      <c r="N710">
        <v>-0.96</v>
      </c>
      <c r="Q710">
        <v>406</v>
      </c>
      <c r="R710" s="578" t="s">
        <v>97</v>
      </c>
      <c r="S710" s="578">
        <v>3</v>
      </c>
    </row>
    <row r="711" spans="1:19">
      <c r="A711">
        <v>710</v>
      </c>
      <c r="B711" s="400">
        <v>42426.171527777777</v>
      </c>
      <c r="C711" s="578" t="s">
        <v>97</v>
      </c>
      <c r="D711">
        <v>0.01</v>
      </c>
      <c r="F711">
        <v>1.52742</v>
      </c>
      <c r="I711" s="400">
        <v>42426.417361111111</v>
      </c>
      <c r="J711">
        <v>1.52528</v>
      </c>
      <c r="N711">
        <v>1.48</v>
      </c>
      <c r="Q711">
        <v>406</v>
      </c>
      <c r="R711" s="578" t="s">
        <v>97</v>
      </c>
      <c r="S711" s="578">
        <v>3</v>
      </c>
    </row>
    <row r="712" spans="1:19">
      <c r="A712">
        <v>711</v>
      </c>
      <c r="B712" s="400">
        <v>42426.36041666667</v>
      </c>
      <c r="C712" s="578" t="s">
        <v>97</v>
      </c>
      <c r="D712">
        <v>0.01</v>
      </c>
      <c r="F712">
        <v>1.53102</v>
      </c>
      <c r="I712" s="400">
        <v>42426.417361111111</v>
      </c>
      <c r="J712">
        <v>1.52528</v>
      </c>
      <c r="N712">
        <v>4.1399999999999997</v>
      </c>
      <c r="Q712">
        <v>406</v>
      </c>
      <c r="R712" s="578" t="s">
        <v>97</v>
      </c>
      <c r="S712" s="578">
        <v>3</v>
      </c>
    </row>
    <row r="713" spans="1:19">
      <c r="A713">
        <v>712</v>
      </c>
      <c r="B713" s="400">
        <v>42426.584722222222</v>
      </c>
      <c r="C713" s="578" t="s">
        <v>97</v>
      </c>
      <c r="D713">
        <v>0.01</v>
      </c>
      <c r="F713">
        <v>1.5285</v>
      </c>
      <c r="I713" s="400">
        <v>42426.607638888891</v>
      </c>
      <c r="J713">
        <v>1.5263599999999999</v>
      </c>
      <c r="N713">
        <v>1.48</v>
      </c>
      <c r="Q713">
        <v>407</v>
      </c>
      <c r="R713" s="578" t="s">
        <v>97</v>
      </c>
      <c r="S713" s="578">
        <v>1</v>
      </c>
    </row>
    <row r="714" spans="1:19">
      <c r="A714">
        <v>713</v>
      </c>
      <c r="B714" s="400">
        <v>42429.052777777775</v>
      </c>
      <c r="C714" s="578" t="s">
        <v>97</v>
      </c>
      <c r="D714">
        <v>0.01</v>
      </c>
      <c r="F714">
        <v>1.5352600000000001</v>
      </c>
      <c r="I714" s="400">
        <v>42429.056944444441</v>
      </c>
      <c r="J714">
        <v>1.53312</v>
      </c>
      <c r="N714">
        <v>1.48</v>
      </c>
      <c r="Q714">
        <v>408</v>
      </c>
      <c r="R714" s="578" t="s">
        <v>97</v>
      </c>
      <c r="S714" s="578">
        <v>1</v>
      </c>
    </row>
    <row r="715" spans="1:19">
      <c r="A715">
        <v>714</v>
      </c>
      <c r="B715" s="400">
        <v>42429.375694444447</v>
      </c>
      <c r="C715" s="578" t="s">
        <v>96</v>
      </c>
      <c r="D715">
        <v>0.01</v>
      </c>
      <c r="F715">
        <v>1.5375099999999999</v>
      </c>
      <c r="I715" s="400">
        <v>42430.068055555559</v>
      </c>
      <c r="J715">
        <v>1.5276000000000001</v>
      </c>
      <c r="N715">
        <v>-7.42</v>
      </c>
      <c r="Q715">
        <v>409</v>
      </c>
      <c r="R715" s="578" t="s">
        <v>96</v>
      </c>
      <c r="S715" s="578">
        <v>5</v>
      </c>
    </row>
    <row r="716" spans="1:19">
      <c r="A716">
        <v>715</v>
      </c>
      <c r="B716" s="400">
        <v>42429.386111111111</v>
      </c>
      <c r="C716" s="578" t="s">
        <v>96</v>
      </c>
      <c r="D716">
        <v>0.01</v>
      </c>
      <c r="F716">
        <v>1.5342100000000001</v>
      </c>
      <c r="I716" s="400">
        <v>42430.068055555559</v>
      </c>
      <c r="J716">
        <v>1.5276000000000001</v>
      </c>
      <c r="N716">
        <v>-4.9800000000000004</v>
      </c>
      <c r="Q716">
        <v>409</v>
      </c>
      <c r="R716" s="578" t="s">
        <v>96</v>
      </c>
      <c r="S716" s="578">
        <v>5</v>
      </c>
    </row>
    <row r="717" spans="1:19">
      <c r="A717">
        <v>716</v>
      </c>
      <c r="B717" s="400">
        <v>42429.421527777777</v>
      </c>
      <c r="C717" s="578" t="s">
        <v>96</v>
      </c>
      <c r="D717">
        <v>0.01</v>
      </c>
      <c r="F717">
        <v>1.5298</v>
      </c>
      <c r="I717" s="400">
        <v>42430.068055555559</v>
      </c>
      <c r="J717">
        <v>1.5276000000000001</v>
      </c>
      <c r="N717">
        <v>-1.73</v>
      </c>
      <c r="Q717">
        <v>409</v>
      </c>
      <c r="R717" s="578" t="s">
        <v>96</v>
      </c>
      <c r="S717" s="578">
        <v>5</v>
      </c>
    </row>
    <row r="718" spans="1:19">
      <c r="A718">
        <v>717</v>
      </c>
      <c r="B718" s="400">
        <v>42429.46875</v>
      </c>
      <c r="C718" s="578" t="s">
        <v>96</v>
      </c>
      <c r="D718">
        <v>0.02</v>
      </c>
      <c r="F718">
        <v>1.52481</v>
      </c>
      <c r="I718" s="400">
        <v>42430.068055555559</v>
      </c>
      <c r="J718">
        <v>1.5276000000000001</v>
      </c>
      <c r="N718">
        <v>3.92</v>
      </c>
      <c r="Q718">
        <v>409</v>
      </c>
      <c r="R718" s="578" t="s">
        <v>96</v>
      </c>
      <c r="S718" s="578">
        <v>5</v>
      </c>
    </row>
    <row r="719" spans="1:19">
      <c r="A719">
        <v>719</v>
      </c>
      <c r="B719" s="400">
        <v>42429.725694444445</v>
      </c>
      <c r="C719" s="578" t="s">
        <v>96</v>
      </c>
      <c r="D719">
        <v>0.04</v>
      </c>
      <c r="F719">
        <v>1.5179400000000001</v>
      </c>
      <c r="I719" s="400">
        <v>42430.068055555559</v>
      </c>
      <c r="J719">
        <v>1.5276000000000001</v>
      </c>
      <c r="N719">
        <v>28.13</v>
      </c>
      <c r="Q719">
        <v>409</v>
      </c>
      <c r="R719" s="578" t="s">
        <v>96</v>
      </c>
      <c r="S719" s="578">
        <v>5</v>
      </c>
    </row>
    <row r="720" spans="1:19">
      <c r="A720">
        <v>718</v>
      </c>
      <c r="B720" s="400">
        <v>42429.698611111111</v>
      </c>
      <c r="C720" s="578" t="s">
        <v>97</v>
      </c>
      <c r="D720">
        <v>0.01</v>
      </c>
      <c r="F720">
        <v>1.5215399999999999</v>
      </c>
      <c r="I720" s="400">
        <v>42429.71597222222</v>
      </c>
      <c r="J720">
        <v>1.5194000000000001</v>
      </c>
      <c r="N720">
        <v>1.48</v>
      </c>
      <c r="Q720">
        <v>410</v>
      </c>
      <c r="R720" s="578" t="s">
        <v>97</v>
      </c>
      <c r="S720" s="578">
        <v>1</v>
      </c>
    </row>
    <row r="721" spans="1:19">
      <c r="A721">
        <v>720</v>
      </c>
      <c r="B721" s="400">
        <v>42430.209722222222</v>
      </c>
      <c r="C721" s="578" t="s">
        <v>97</v>
      </c>
      <c r="D721">
        <v>0.01</v>
      </c>
      <c r="F721">
        <v>1.52427</v>
      </c>
      <c r="I721" s="400">
        <v>42430.29583333333</v>
      </c>
      <c r="J721">
        <v>1.52213</v>
      </c>
      <c r="N721">
        <v>1.48</v>
      </c>
      <c r="Q721">
        <v>411</v>
      </c>
      <c r="R721" s="578" t="s">
        <v>97</v>
      </c>
      <c r="S721" s="578">
        <v>1</v>
      </c>
    </row>
    <row r="722" spans="1:19">
      <c r="A722">
        <v>721</v>
      </c>
      <c r="B722" s="400">
        <v>42430.345138888886</v>
      </c>
      <c r="C722" s="578" t="s">
        <v>97</v>
      </c>
      <c r="D722">
        <v>0.01</v>
      </c>
      <c r="F722">
        <v>1.5168900000000001</v>
      </c>
      <c r="I722" s="400">
        <v>42430.354861111111</v>
      </c>
      <c r="J722">
        <v>1.51475</v>
      </c>
      <c r="N722">
        <v>1.48</v>
      </c>
      <c r="Q722">
        <v>412</v>
      </c>
      <c r="R722" s="578" t="s">
        <v>97</v>
      </c>
      <c r="S722" s="578">
        <v>1</v>
      </c>
    </row>
    <row r="723" spans="1:19">
      <c r="A723">
        <v>722</v>
      </c>
      <c r="B723" s="400">
        <v>42430.458333333336</v>
      </c>
      <c r="C723" s="578" t="s">
        <v>96</v>
      </c>
      <c r="D723">
        <v>0.01</v>
      </c>
      <c r="F723">
        <v>1.5204599999999999</v>
      </c>
      <c r="I723" s="400">
        <v>42430.461111111108</v>
      </c>
      <c r="J723">
        <v>1.5226</v>
      </c>
      <c r="N723">
        <v>1.48</v>
      </c>
      <c r="Q723">
        <v>413</v>
      </c>
      <c r="R723" s="578" t="s">
        <v>96</v>
      </c>
      <c r="S723" s="578">
        <v>1</v>
      </c>
    </row>
    <row r="724" spans="1:19">
      <c r="A724">
        <v>723</v>
      </c>
      <c r="B724" s="400">
        <v>42430.541666666664</v>
      </c>
      <c r="C724" s="578" t="s">
        <v>96</v>
      </c>
      <c r="D724">
        <v>0.01</v>
      </c>
      <c r="F724">
        <v>1.5218700000000001</v>
      </c>
      <c r="I724" s="400">
        <v>42430.681250000001</v>
      </c>
      <c r="J724">
        <v>1.5223599999999999</v>
      </c>
      <c r="N724">
        <v>0.26</v>
      </c>
      <c r="Q724">
        <v>414</v>
      </c>
      <c r="R724" s="578" t="s">
        <v>96</v>
      </c>
      <c r="S724" s="578">
        <v>2</v>
      </c>
    </row>
    <row r="725" spans="1:19">
      <c r="A725">
        <v>724</v>
      </c>
      <c r="B725" s="400">
        <v>42430.563888888886</v>
      </c>
      <c r="C725" s="578" t="s">
        <v>96</v>
      </c>
      <c r="D725">
        <v>0.01</v>
      </c>
      <c r="F725">
        <v>1.51857</v>
      </c>
      <c r="I725" s="400">
        <v>42430.681250000001</v>
      </c>
      <c r="J725">
        <v>1.5223599999999999</v>
      </c>
      <c r="N725">
        <v>2.69</v>
      </c>
      <c r="Q725">
        <v>414</v>
      </c>
      <c r="R725" s="578" t="s">
        <v>96</v>
      </c>
      <c r="S725" s="578">
        <v>2</v>
      </c>
    </row>
    <row r="726" spans="1:19">
      <c r="A726">
        <v>725</v>
      </c>
      <c r="B726" s="400">
        <v>42430.6875</v>
      </c>
      <c r="C726" s="578" t="s">
        <v>97</v>
      </c>
      <c r="D726">
        <v>0.01</v>
      </c>
      <c r="F726">
        <v>1.5186299999999999</v>
      </c>
      <c r="I726" s="400">
        <v>42430.713888888888</v>
      </c>
      <c r="J726">
        <v>1.5164899999999999</v>
      </c>
      <c r="N726">
        <v>1.48</v>
      </c>
      <c r="Q726">
        <v>415</v>
      </c>
      <c r="R726" s="578" t="s">
        <v>97</v>
      </c>
      <c r="S726" s="578">
        <v>1</v>
      </c>
    </row>
    <row r="727" spans="1:19">
      <c r="A727">
        <v>726</v>
      </c>
      <c r="B727" s="400">
        <v>42431.563888888886</v>
      </c>
      <c r="C727" s="578" t="s">
        <v>97</v>
      </c>
      <c r="D727">
        <v>0.01</v>
      </c>
      <c r="F727">
        <v>1.5020500000000001</v>
      </c>
      <c r="I727" s="400">
        <v>42431.584722222222</v>
      </c>
      <c r="J727">
        <v>1.4999100000000001</v>
      </c>
      <c r="N727">
        <v>1.48</v>
      </c>
      <c r="Q727">
        <v>416</v>
      </c>
      <c r="R727" s="578" t="s">
        <v>97</v>
      </c>
      <c r="S727" s="578">
        <v>1</v>
      </c>
    </row>
    <row r="728" spans="1:19">
      <c r="A728">
        <v>727</v>
      </c>
      <c r="B728" s="400">
        <v>42432.063194444447</v>
      </c>
      <c r="C728" s="578" t="s">
        <v>97</v>
      </c>
      <c r="D728">
        <v>0.01</v>
      </c>
      <c r="F728">
        <v>1.4900199999999999</v>
      </c>
      <c r="I728" s="400">
        <v>42432.106249999997</v>
      </c>
      <c r="J728">
        <v>1.4878800000000001</v>
      </c>
      <c r="N728">
        <v>1.48</v>
      </c>
      <c r="Q728">
        <v>417</v>
      </c>
      <c r="R728" s="578" t="s">
        <v>97</v>
      </c>
      <c r="S728" s="578">
        <v>1</v>
      </c>
    </row>
    <row r="729" spans="1:19">
      <c r="A729">
        <v>728</v>
      </c>
      <c r="B729" s="400">
        <v>42432.365972222222</v>
      </c>
      <c r="C729" s="578" t="s">
        <v>97</v>
      </c>
      <c r="D729">
        <v>0.01</v>
      </c>
      <c r="F729">
        <v>1.4843200000000001</v>
      </c>
      <c r="I729" s="400">
        <v>42432.490972222222</v>
      </c>
      <c r="J729">
        <v>1.48384</v>
      </c>
      <c r="N729">
        <v>0.25</v>
      </c>
      <c r="Q729">
        <v>418</v>
      </c>
      <c r="R729" s="578" t="s">
        <v>97</v>
      </c>
      <c r="S729" s="578">
        <v>2</v>
      </c>
    </row>
    <row r="730" spans="1:19">
      <c r="A730">
        <v>730</v>
      </c>
      <c r="B730" s="400">
        <v>42432.42083333333</v>
      </c>
      <c r="C730" s="578" t="s">
        <v>97</v>
      </c>
      <c r="D730">
        <v>0.01</v>
      </c>
      <c r="F730">
        <v>1.48763</v>
      </c>
      <c r="I730" s="400">
        <v>42432.490972222222</v>
      </c>
      <c r="J730">
        <v>1.48384</v>
      </c>
      <c r="N730">
        <v>2.7</v>
      </c>
      <c r="Q730">
        <v>418</v>
      </c>
      <c r="R730" s="578" t="s">
        <v>97</v>
      </c>
      <c r="S730" s="578">
        <v>2</v>
      </c>
    </row>
    <row r="731" spans="1:19">
      <c r="A731">
        <v>729</v>
      </c>
      <c r="B731" s="400">
        <v>42432.375694444447</v>
      </c>
      <c r="C731" s="578" t="s">
        <v>96</v>
      </c>
      <c r="D731">
        <v>0.01</v>
      </c>
      <c r="F731">
        <v>1.4862</v>
      </c>
      <c r="I731" s="400">
        <v>42432.394444444442</v>
      </c>
      <c r="J731">
        <v>1.48834</v>
      </c>
      <c r="N731">
        <v>1.48</v>
      </c>
      <c r="Q731">
        <v>419</v>
      </c>
      <c r="R731" s="578" t="s">
        <v>96</v>
      </c>
      <c r="S731" s="578">
        <v>1</v>
      </c>
    </row>
    <row r="732" spans="1:19">
      <c r="A732">
        <v>731</v>
      </c>
      <c r="B732" s="400">
        <v>42436.417361111111</v>
      </c>
      <c r="C732" s="578" t="s">
        <v>96</v>
      </c>
      <c r="D732">
        <v>0.01</v>
      </c>
      <c r="F732">
        <v>1.4792400000000001</v>
      </c>
      <c r="I732" s="400">
        <v>42436.462500000001</v>
      </c>
      <c r="J732">
        <v>1.4813799999999999</v>
      </c>
      <c r="N732">
        <v>1.48</v>
      </c>
      <c r="Q732">
        <v>420</v>
      </c>
      <c r="R732" s="578" t="s">
        <v>96</v>
      </c>
      <c r="S732" s="578">
        <v>1</v>
      </c>
    </row>
    <row r="733" spans="1:19">
      <c r="A733">
        <v>732</v>
      </c>
      <c r="B733" s="400">
        <v>42437.354166666664</v>
      </c>
      <c r="C733" s="578" t="s">
        <v>96</v>
      </c>
      <c r="D733">
        <v>0.01</v>
      </c>
      <c r="F733">
        <v>1.48766</v>
      </c>
      <c r="I733" s="400">
        <v>42437.699305555558</v>
      </c>
      <c r="J733">
        <v>1.4863999999999999</v>
      </c>
      <c r="N733">
        <v>-1.03</v>
      </c>
      <c r="Q733">
        <v>421</v>
      </c>
      <c r="R733" s="578" t="s">
        <v>96</v>
      </c>
      <c r="S733" s="578">
        <v>3</v>
      </c>
    </row>
    <row r="734" spans="1:19">
      <c r="A734">
        <v>733</v>
      </c>
      <c r="B734" s="400">
        <v>42437.407638888886</v>
      </c>
      <c r="C734" s="578" t="s">
        <v>96</v>
      </c>
      <c r="D734">
        <v>0.01</v>
      </c>
      <c r="F734">
        <v>1.48427</v>
      </c>
      <c r="I734" s="400">
        <v>42437.699305555558</v>
      </c>
      <c r="J734">
        <v>1.4863999999999999</v>
      </c>
      <c r="N734">
        <v>1.47</v>
      </c>
      <c r="Q734">
        <v>421</v>
      </c>
      <c r="R734" s="578" t="s">
        <v>96</v>
      </c>
      <c r="S734" s="578">
        <v>3</v>
      </c>
    </row>
    <row r="735" spans="1:19">
      <c r="A735">
        <v>734</v>
      </c>
      <c r="B735" s="400">
        <v>42437.518750000003</v>
      </c>
      <c r="C735" s="578" t="s">
        <v>96</v>
      </c>
      <c r="D735">
        <v>0.01</v>
      </c>
      <c r="F735">
        <v>1.4805699999999999</v>
      </c>
      <c r="I735" s="400">
        <v>42437.699305555558</v>
      </c>
      <c r="J735">
        <v>1.4863999999999999</v>
      </c>
      <c r="N735">
        <v>4.2</v>
      </c>
      <c r="Q735">
        <v>421</v>
      </c>
      <c r="R735" s="578" t="s">
        <v>96</v>
      </c>
      <c r="S735" s="578">
        <v>3</v>
      </c>
    </row>
    <row r="736" spans="1:19">
      <c r="A736">
        <v>735</v>
      </c>
      <c r="B736" s="400">
        <v>42437.771527777775</v>
      </c>
      <c r="C736" s="578" t="s">
        <v>97</v>
      </c>
      <c r="D736">
        <v>0.01</v>
      </c>
      <c r="F736">
        <v>1.4751399999999999</v>
      </c>
      <c r="I736" s="400">
        <v>42438.379166666666</v>
      </c>
      <c r="J736">
        <v>1.47522</v>
      </c>
      <c r="N736">
        <v>-0.15</v>
      </c>
      <c r="Q736">
        <v>422</v>
      </c>
      <c r="R736" s="578" t="s">
        <v>97</v>
      </c>
      <c r="S736" s="578">
        <v>2</v>
      </c>
    </row>
    <row r="737" spans="1:19">
      <c r="A737">
        <v>736</v>
      </c>
      <c r="B737" s="400">
        <v>42437.89166666667</v>
      </c>
      <c r="C737" s="578" t="s">
        <v>97</v>
      </c>
      <c r="D737">
        <v>0.01</v>
      </c>
      <c r="F737">
        <v>1.4795700000000001</v>
      </c>
      <c r="I737" s="400">
        <v>42438.379166666666</v>
      </c>
      <c r="J737">
        <v>1.47522</v>
      </c>
      <c r="N737">
        <v>3.12</v>
      </c>
      <c r="Q737">
        <v>422</v>
      </c>
      <c r="R737" s="578" t="s">
        <v>97</v>
      </c>
      <c r="S737" s="578">
        <v>2</v>
      </c>
    </row>
    <row r="738" spans="1:19">
      <c r="A738">
        <v>737</v>
      </c>
      <c r="B738" s="400">
        <v>42438.428472222222</v>
      </c>
      <c r="C738" s="578" t="s">
        <v>97</v>
      </c>
      <c r="D738">
        <v>0.01</v>
      </c>
      <c r="F738">
        <v>1.4690300000000001</v>
      </c>
      <c r="I738" s="400">
        <v>42438.440972222219</v>
      </c>
      <c r="J738">
        <v>1.46689</v>
      </c>
      <c r="N738">
        <v>1.48</v>
      </c>
      <c r="Q738">
        <v>423</v>
      </c>
      <c r="R738" s="578" t="s">
        <v>97</v>
      </c>
      <c r="S738" s="578">
        <v>1</v>
      </c>
    </row>
    <row r="739" spans="1:19">
      <c r="A739">
        <v>738</v>
      </c>
      <c r="B739" s="400">
        <v>42438.532638888886</v>
      </c>
      <c r="C739" s="578" t="s">
        <v>96</v>
      </c>
      <c r="D739">
        <v>0.01</v>
      </c>
      <c r="F739">
        <v>1.4657199999999999</v>
      </c>
      <c r="I739" s="400">
        <v>42438.70208333333</v>
      </c>
      <c r="J739">
        <v>1.4678599999999999</v>
      </c>
      <c r="N739">
        <v>1.48</v>
      </c>
      <c r="Q739">
        <v>424</v>
      </c>
      <c r="R739" s="578" t="s">
        <v>96</v>
      </c>
      <c r="S739" s="578">
        <v>1</v>
      </c>
    </row>
    <row r="740" spans="1:19">
      <c r="A740">
        <v>739</v>
      </c>
      <c r="B740" s="400">
        <v>42438.616666666669</v>
      </c>
      <c r="C740" s="578" t="s">
        <v>97</v>
      </c>
      <c r="D740">
        <v>0.01</v>
      </c>
      <c r="F740">
        <v>1.46566</v>
      </c>
      <c r="I740" s="400">
        <v>42438.629166666666</v>
      </c>
      <c r="J740">
        <v>1.4635199999999999</v>
      </c>
      <c r="N740">
        <v>1.48</v>
      </c>
      <c r="Q740">
        <v>425</v>
      </c>
      <c r="R740" s="578" t="s">
        <v>97</v>
      </c>
      <c r="S740" s="578">
        <v>1</v>
      </c>
    </row>
    <row r="741" spans="1:19">
      <c r="A741">
        <v>740</v>
      </c>
      <c r="B741" s="400">
        <v>42438.730555555558</v>
      </c>
      <c r="C741" s="578" t="s">
        <v>96</v>
      </c>
      <c r="D741">
        <v>0.01</v>
      </c>
      <c r="F741">
        <v>1.46489</v>
      </c>
      <c r="I741" s="400">
        <v>42438.777083333334</v>
      </c>
      <c r="J741">
        <v>1.4670300000000001</v>
      </c>
      <c r="N741">
        <v>1.48</v>
      </c>
      <c r="Q741">
        <v>426</v>
      </c>
      <c r="R741" s="578" t="s">
        <v>96</v>
      </c>
      <c r="S741" s="578">
        <v>1</v>
      </c>
    </row>
    <row r="742" spans="1:19">
      <c r="A742">
        <v>741</v>
      </c>
      <c r="B742" s="400">
        <v>42438.75</v>
      </c>
      <c r="C742" s="578" t="s">
        <v>97</v>
      </c>
      <c r="D742">
        <v>0.01</v>
      </c>
      <c r="F742">
        <v>1.46401</v>
      </c>
      <c r="I742" s="400">
        <v>42438.875</v>
      </c>
      <c r="J742">
        <v>1.46387</v>
      </c>
      <c r="N742">
        <v>0.01</v>
      </c>
      <c r="Q742">
        <v>427</v>
      </c>
      <c r="R742" s="578" t="s">
        <v>97</v>
      </c>
      <c r="S742" s="578">
        <v>2</v>
      </c>
    </row>
    <row r="743" spans="1:19">
      <c r="A743">
        <v>742</v>
      </c>
      <c r="B743" s="400">
        <v>42438.790277777778</v>
      </c>
      <c r="C743" s="578" t="s">
        <v>97</v>
      </c>
      <c r="D743">
        <v>0.01</v>
      </c>
      <c r="F743">
        <v>1.468</v>
      </c>
      <c r="I743" s="400">
        <v>42438.875</v>
      </c>
      <c r="J743">
        <v>1.46387</v>
      </c>
      <c r="N743">
        <v>2.95</v>
      </c>
      <c r="Q743">
        <v>427</v>
      </c>
      <c r="R743" s="578" t="s">
        <v>97</v>
      </c>
      <c r="S743" s="578">
        <v>2</v>
      </c>
    </row>
    <row r="744" spans="1:19">
      <c r="A744">
        <v>743</v>
      </c>
      <c r="B744" s="400">
        <v>42440.438888888886</v>
      </c>
      <c r="C744" s="578" t="s">
        <v>96</v>
      </c>
      <c r="D744">
        <v>0.01</v>
      </c>
      <c r="F744">
        <v>1.4882200000000001</v>
      </c>
      <c r="I744" s="400">
        <v>42443.379861111112</v>
      </c>
      <c r="J744">
        <v>1.4814499999999999</v>
      </c>
      <c r="N744">
        <v>-5.0999999999999996</v>
      </c>
      <c r="Q744">
        <v>428</v>
      </c>
      <c r="R744" s="578" t="s">
        <v>96</v>
      </c>
      <c r="S744" s="578">
        <v>3</v>
      </c>
    </row>
    <row r="745" spans="1:19">
      <c r="A745">
        <v>744</v>
      </c>
      <c r="B745" s="400">
        <v>42440.517361111109</v>
      </c>
      <c r="C745" s="578" t="s">
        <v>96</v>
      </c>
      <c r="D745">
        <v>0.01</v>
      </c>
      <c r="F745">
        <v>1.4765200000000001</v>
      </c>
      <c r="I745" s="400">
        <v>42443.379861111112</v>
      </c>
      <c r="J745">
        <v>1.4814499999999999</v>
      </c>
      <c r="N745">
        <v>3.53</v>
      </c>
      <c r="Q745">
        <v>428</v>
      </c>
      <c r="R745" s="578" t="s">
        <v>96</v>
      </c>
      <c r="S745" s="578">
        <v>3</v>
      </c>
    </row>
    <row r="746" spans="1:19">
      <c r="A746">
        <v>745</v>
      </c>
      <c r="B746" s="400">
        <v>42440.666666666664</v>
      </c>
      <c r="C746" s="578" t="s">
        <v>96</v>
      </c>
      <c r="D746">
        <v>0.01</v>
      </c>
      <c r="F746">
        <v>1.4729000000000001</v>
      </c>
      <c r="I746" s="400">
        <v>42443.379861111112</v>
      </c>
      <c r="J746">
        <v>1.4814499999999999</v>
      </c>
      <c r="N746">
        <v>6.21</v>
      </c>
      <c r="Q746">
        <v>428</v>
      </c>
      <c r="R746" s="578" t="s">
        <v>96</v>
      </c>
      <c r="S746" s="578">
        <v>3</v>
      </c>
    </row>
    <row r="747" spans="1:19">
      <c r="A747">
        <v>746</v>
      </c>
      <c r="B747" s="400">
        <v>42443.657638888886</v>
      </c>
      <c r="C747" s="578" t="s">
        <v>96</v>
      </c>
      <c r="D747">
        <v>0.01</v>
      </c>
      <c r="F747">
        <v>1.47759</v>
      </c>
      <c r="I747" s="400">
        <v>42443.670138888891</v>
      </c>
      <c r="J747">
        <v>1.47973</v>
      </c>
      <c r="N747">
        <v>1.48</v>
      </c>
      <c r="Q747">
        <v>429</v>
      </c>
      <c r="R747" s="578" t="s">
        <v>96</v>
      </c>
      <c r="S747" s="578">
        <v>1</v>
      </c>
    </row>
    <row r="748" spans="1:19">
      <c r="A748">
        <v>747</v>
      </c>
      <c r="B748" s="400">
        <v>42444.125</v>
      </c>
      <c r="C748" s="578" t="s">
        <v>96</v>
      </c>
      <c r="D748">
        <v>0.01</v>
      </c>
      <c r="F748">
        <v>1.4815199999999999</v>
      </c>
      <c r="I748" s="400">
        <v>42444.138888888891</v>
      </c>
      <c r="J748">
        <v>1.48366</v>
      </c>
      <c r="N748">
        <v>1.48</v>
      </c>
      <c r="Q748">
        <v>430</v>
      </c>
      <c r="R748" s="578" t="s">
        <v>96</v>
      </c>
      <c r="S748" s="578">
        <v>1</v>
      </c>
    </row>
    <row r="749" spans="1:19">
      <c r="A749">
        <v>748</v>
      </c>
      <c r="B749" s="400">
        <v>42444.626388888886</v>
      </c>
      <c r="C749" s="578" t="s">
        <v>97</v>
      </c>
      <c r="D749">
        <v>0.01</v>
      </c>
      <c r="F749">
        <v>1.4885600000000001</v>
      </c>
      <c r="I749" s="400">
        <v>42444.644444444442</v>
      </c>
      <c r="J749">
        <v>1.4864200000000001</v>
      </c>
      <c r="N749">
        <v>1.48</v>
      </c>
      <c r="Q749">
        <v>431</v>
      </c>
      <c r="R749" s="578" t="s">
        <v>97</v>
      </c>
      <c r="S749" s="578">
        <v>1</v>
      </c>
    </row>
    <row r="750" spans="1:19">
      <c r="A750">
        <v>749</v>
      </c>
      <c r="B750" s="400">
        <v>42444.647916666669</v>
      </c>
      <c r="C750" s="578" t="s">
        <v>96</v>
      </c>
      <c r="D750">
        <v>0.01</v>
      </c>
      <c r="F750">
        <v>1.4882899999999999</v>
      </c>
      <c r="I750" s="400">
        <v>42444.719444444447</v>
      </c>
      <c r="J750">
        <v>1.4904299999999999</v>
      </c>
      <c r="N750">
        <v>1.48</v>
      </c>
      <c r="Q750">
        <v>432</v>
      </c>
      <c r="R750" s="578" t="s">
        <v>96</v>
      </c>
      <c r="S750" s="578">
        <v>1</v>
      </c>
    </row>
    <row r="751" spans="1:19">
      <c r="A751">
        <v>750</v>
      </c>
      <c r="B751" s="400">
        <v>42445.168055555558</v>
      </c>
      <c r="C751" s="578" t="s">
        <v>97</v>
      </c>
      <c r="D751">
        <v>0.01</v>
      </c>
      <c r="F751">
        <v>1.4887600000000001</v>
      </c>
      <c r="I751" s="400">
        <v>42445.320833333331</v>
      </c>
      <c r="J751">
        <v>1.4866200000000001</v>
      </c>
      <c r="N751">
        <v>1.48</v>
      </c>
      <c r="Q751">
        <v>433</v>
      </c>
      <c r="R751" s="578" t="s">
        <v>97</v>
      </c>
      <c r="S751" s="578">
        <v>1</v>
      </c>
    </row>
    <row r="752" spans="1:19">
      <c r="A752">
        <v>751</v>
      </c>
      <c r="B752" s="400">
        <v>42445.408333333333</v>
      </c>
      <c r="C752" s="578" t="s">
        <v>97</v>
      </c>
      <c r="D752">
        <v>0.01</v>
      </c>
      <c r="F752">
        <v>1.4891399999999999</v>
      </c>
      <c r="I752" s="400">
        <v>42445.420138888891</v>
      </c>
      <c r="J752">
        <v>1.4870000000000001</v>
      </c>
      <c r="N752">
        <v>1.48</v>
      </c>
      <c r="Q752">
        <v>434</v>
      </c>
      <c r="R752" s="578" t="s">
        <v>97</v>
      </c>
      <c r="S752" s="578">
        <v>1</v>
      </c>
    </row>
    <row r="753" spans="1:19">
      <c r="A753">
        <v>752</v>
      </c>
      <c r="B753" s="400">
        <v>42446.156944444447</v>
      </c>
      <c r="C753" s="578" t="s">
        <v>96</v>
      </c>
      <c r="D753">
        <v>0.01</v>
      </c>
      <c r="F753">
        <v>1.4773799999999999</v>
      </c>
      <c r="I753" s="400">
        <v>42446.294444444444</v>
      </c>
      <c r="J753">
        <v>1.4795199999999999</v>
      </c>
      <c r="N753">
        <v>1.48</v>
      </c>
      <c r="Q753">
        <v>435</v>
      </c>
      <c r="R753" s="578" t="s">
        <v>96</v>
      </c>
      <c r="S753" s="578">
        <v>1</v>
      </c>
    </row>
    <row r="754" spans="1:19">
      <c r="A754">
        <v>753</v>
      </c>
      <c r="B754" s="400">
        <v>42447.302083333336</v>
      </c>
      <c r="C754" s="578" t="s">
        <v>96</v>
      </c>
      <c r="D754">
        <v>0.01</v>
      </c>
      <c r="F754">
        <v>1.4810000000000001</v>
      </c>
      <c r="I754" s="400">
        <v>42447.439583333333</v>
      </c>
      <c r="J754">
        <v>1.4814799999999999</v>
      </c>
      <c r="N754">
        <v>0.26</v>
      </c>
      <c r="Q754">
        <v>436</v>
      </c>
      <c r="R754" s="578" t="s">
        <v>96</v>
      </c>
      <c r="S754" s="578">
        <v>2</v>
      </c>
    </row>
    <row r="755" spans="1:19">
      <c r="A755">
        <v>754</v>
      </c>
      <c r="B755" s="400">
        <v>42447.348611111112</v>
      </c>
      <c r="C755" s="578" t="s">
        <v>96</v>
      </c>
      <c r="D755">
        <v>0.01</v>
      </c>
      <c r="F755">
        <v>1.4776800000000001</v>
      </c>
      <c r="I755" s="400">
        <v>42447.439583333333</v>
      </c>
      <c r="J755">
        <v>1.4814799999999999</v>
      </c>
      <c r="N755">
        <v>2.71</v>
      </c>
      <c r="Q755">
        <v>436</v>
      </c>
      <c r="R755" s="578" t="s">
        <v>96</v>
      </c>
      <c r="S755" s="578">
        <v>2</v>
      </c>
    </row>
    <row r="756" spans="1:19">
      <c r="A756">
        <v>755</v>
      </c>
      <c r="B756" s="400">
        <v>42447.407638888886</v>
      </c>
      <c r="C756" s="578" t="s">
        <v>97</v>
      </c>
      <c r="D756">
        <v>0.01</v>
      </c>
      <c r="F756">
        <v>1.47767</v>
      </c>
      <c r="I756" s="400">
        <v>42447.454861111109</v>
      </c>
      <c r="J756">
        <v>1.4772000000000001</v>
      </c>
      <c r="N756">
        <v>0.25</v>
      </c>
      <c r="Q756">
        <v>437</v>
      </c>
      <c r="R756" s="578" t="s">
        <v>97</v>
      </c>
      <c r="S756" s="578">
        <v>2</v>
      </c>
    </row>
    <row r="757" spans="1:19">
      <c r="A757">
        <v>756</v>
      </c>
      <c r="B757" s="400">
        <v>42447.439583333333</v>
      </c>
      <c r="C757" s="578" t="s">
        <v>97</v>
      </c>
      <c r="D757">
        <v>0.01</v>
      </c>
      <c r="F757">
        <v>1.4810000000000001</v>
      </c>
      <c r="I757" s="400">
        <v>42447.454861111109</v>
      </c>
      <c r="J757">
        <v>1.4772000000000001</v>
      </c>
      <c r="N757">
        <v>2.71</v>
      </c>
      <c r="Q757">
        <v>437</v>
      </c>
      <c r="R757" s="578" t="s">
        <v>97</v>
      </c>
      <c r="S757" s="578">
        <v>2</v>
      </c>
    </row>
    <row r="758" spans="1:19">
      <c r="A758">
        <v>757</v>
      </c>
      <c r="B758" s="400">
        <v>42450.698611111111</v>
      </c>
      <c r="C758" s="578" t="s">
        <v>96</v>
      </c>
      <c r="D758">
        <v>0.01</v>
      </c>
      <c r="F758">
        <v>1.4857899999999999</v>
      </c>
      <c r="I758" s="400">
        <v>42452.626388888886</v>
      </c>
      <c r="J758">
        <v>1.47776</v>
      </c>
      <c r="N758">
        <v>-6.03</v>
      </c>
      <c r="Q758">
        <v>438</v>
      </c>
      <c r="R758" s="578" t="s">
        <v>96</v>
      </c>
      <c r="S758" s="578">
        <v>5</v>
      </c>
    </row>
    <row r="759" spans="1:19">
      <c r="A759">
        <v>759</v>
      </c>
      <c r="B759" s="400">
        <v>42450.732638888891</v>
      </c>
      <c r="C759" s="578" t="s">
        <v>96</v>
      </c>
      <c r="D759">
        <v>0.01</v>
      </c>
      <c r="F759">
        <v>1.48248</v>
      </c>
      <c r="I759" s="400">
        <v>42452.626388888886</v>
      </c>
      <c r="J759">
        <v>1.47776</v>
      </c>
      <c r="N759">
        <v>-3.59</v>
      </c>
      <c r="Q759">
        <v>438</v>
      </c>
      <c r="R759" s="578" t="s">
        <v>96</v>
      </c>
      <c r="S759" s="578">
        <v>5</v>
      </c>
    </row>
    <row r="760" spans="1:19">
      <c r="A760">
        <v>760</v>
      </c>
      <c r="B760" s="400">
        <v>42451.34375</v>
      </c>
      <c r="C760" s="578" t="s">
        <v>96</v>
      </c>
      <c r="D760">
        <v>0.01</v>
      </c>
      <c r="F760">
        <v>1.4786600000000001</v>
      </c>
      <c r="I760" s="400">
        <v>42452.626388888886</v>
      </c>
      <c r="J760">
        <v>1.47776</v>
      </c>
      <c r="N760">
        <v>-0.77</v>
      </c>
      <c r="Q760">
        <v>438</v>
      </c>
      <c r="R760" s="578" t="s">
        <v>96</v>
      </c>
      <c r="S760" s="578">
        <v>5</v>
      </c>
    </row>
    <row r="761" spans="1:19">
      <c r="A761">
        <v>761</v>
      </c>
      <c r="B761" s="400">
        <v>42451.555555555555</v>
      </c>
      <c r="C761" s="578" t="s">
        <v>96</v>
      </c>
      <c r="D761">
        <v>0.02</v>
      </c>
      <c r="F761">
        <v>1.47464</v>
      </c>
      <c r="I761" s="400">
        <v>42452.626388888886</v>
      </c>
      <c r="J761">
        <v>1.47776</v>
      </c>
      <c r="N761">
        <v>4.4000000000000004</v>
      </c>
      <c r="Q761">
        <v>438</v>
      </c>
      <c r="R761" s="578" t="s">
        <v>96</v>
      </c>
      <c r="S761" s="578">
        <v>5</v>
      </c>
    </row>
    <row r="762" spans="1:19">
      <c r="A762">
        <v>765</v>
      </c>
      <c r="B762" s="400">
        <v>42452.129166666666</v>
      </c>
      <c r="C762" s="578" t="s">
        <v>96</v>
      </c>
      <c r="D762">
        <v>0.04</v>
      </c>
      <c r="F762">
        <v>1.46953</v>
      </c>
      <c r="I762" s="400">
        <v>42452.626388888886</v>
      </c>
      <c r="J762">
        <v>1.47776</v>
      </c>
      <c r="N762">
        <v>23.9</v>
      </c>
      <c r="Q762">
        <v>438</v>
      </c>
      <c r="R762" s="578" t="s">
        <v>96</v>
      </c>
      <c r="S762" s="578">
        <v>5</v>
      </c>
    </row>
    <row r="763" spans="1:19">
      <c r="A763">
        <v>758</v>
      </c>
      <c r="B763" s="400">
        <v>42450.709722222222</v>
      </c>
      <c r="C763" s="578" t="s">
        <v>97</v>
      </c>
      <c r="D763">
        <v>0.01</v>
      </c>
      <c r="F763">
        <v>1.48323</v>
      </c>
      <c r="I763" s="400">
        <v>42450.761111111111</v>
      </c>
      <c r="J763">
        <v>1.48109</v>
      </c>
      <c r="N763">
        <v>1.48</v>
      </c>
      <c r="Q763">
        <v>439</v>
      </c>
      <c r="R763" s="578" t="s">
        <v>97</v>
      </c>
      <c r="S763" s="578">
        <v>1</v>
      </c>
    </row>
    <row r="764" spans="1:19">
      <c r="A764">
        <v>762</v>
      </c>
      <c r="B764" s="400">
        <v>42451.604166666664</v>
      </c>
      <c r="C764" s="578" t="s">
        <v>97</v>
      </c>
      <c r="D764">
        <v>0.01</v>
      </c>
      <c r="F764">
        <v>1.4764999999999999</v>
      </c>
      <c r="I764" s="400">
        <v>42451.68472222222</v>
      </c>
      <c r="J764">
        <v>1.4743599999999999</v>
      </c>
      <c r="N764">
        <v>1.48</v>
      </c>
      <c r="Q764">
        <v>440</v>
      </c>
      <c r="R764" s="578" t="s">
        <v>97</v>
      </c>
      <c r="S764" s="578">
        <v>1</v>
      </c>
    </row>
    <row r="765" spans="1:19">
      <c r="A765">
        <v>763</v>
      </c>
      <c r="B765" s="400">
        <v>42451.729166666664</v>
      </c>
      <c r="C765" s="578" t="s">
        <v>97</v>
      </c>
      <c r="D765">
        <v>0.01</v>
      </c>
      <c r="F765">
        <v>1.4700500000000001</v>
      </c>
      <c r="I765" s="400">
        <v>42452.118750000001</v>
      </c>
      <c r="J765">
        <v>1.46957</v>
      </c>
      <c r="N765">
        <v>0.25</v>
      </c>
      <c r="Q765">
        <v>441</v>
      </c>
      <c r="R765" s="578" t="s">
        <v>97</v>
      </c>
      <c r="S765" s="578">
        <v>2</v>
      </c>
    </row>
    <row r="766" spans="1:19">
      <c r="A766">
        <v>764</v>
      </c>
      <c r="B766" s="400">
        <v>42451.831250000003</v>
      </c>
      <c r="C766" s="578" t="s">
        <v>97</v>
      </c>
      <c r="D766">
        <v>0.01</v>
      </c>
      <c r="F766">
        <v>1.4733700000000001</v>
      </c>
      <c r="I766" s="400">
        <v>42452.118750000001</v>
      </c>
      <c r="J766">
        <v>1.46957</v>
      </c>
      <c r="N766">
        <v>2.71</v>
      </c>
      <c r="Q766">
        <v>441</v>
      </c>
      <c r="R766" s="578" t="s">
        <v>97</v>
      </c>
      <c r="S766" s="578">
        <v>2</v>
      </c>
    </row>
    <row r="767" spans="1:19">
      <c r="A767">
        <v>766</v>
      </c>
      <c r="B767" s="400">
        <v>42452.626388888886</v>
      </c>
      <c r="C767" s="578" t="s">
        <v>96</v>
      </c>
      <c r="D767">
        <v>0.01</v>
      </c>
      <c r="F767">
        <v>1.4779100000000001</v>
      </c>
      <c r="I767" s="400">
        <v>42452.652777777781</v>
      </c>
      <c r="J767">
        <v>1.4800500000000001</v>
      </c>
      <c r="N767">
        <v>1.48</v>
      </c>
      <c r="Q767">
        <v>442</v>
      </c>
      <c r="R767" s="578" t="s">
        <v>96</v>
      </c>
      <c r="S767" s="578">
        <v>1</v>
      </c>
    </row>
    <row r="768" spans="1:19">
      <c r="A768">
        <v>767</v>
      </c>
      <c r="B768" s="400">
        <v>42452.688194444447</v>
      </c>
      <c r="C768" s="578" t="s">
        <v>96</v>
      </c>
      <c r="D768">
        <v>0.01</v>
      </c>
      <c r="F768">
        <v>1.4809000000000001</v>
      </c>
      <c r="I768" s="400">
        <v>42452.729166666664</v>
      </c>
      <c r="J768">
        <v>1.4830399999999999</v>
      </c>
      <c r="N768">
        <v>1.48</v>
      </c>
      <c r="Q768">
        <v>443</v>
      </c>
      <c r="R768" s="578" t="s">
        <v>96</v>
      </c>
      <c r="S768" s="578">
        <v>1</v>
      </c>
    </row>
    <row r="769" spans="1:19">
      <c r="A769">
        <v>768</v>
      </c>
      <c r="B769" s="400">
        <v>42458.709027777775</v>
      </c>
      <c r="C769" s="578" t="s">
        <v>97</v>
      </c>
      <c r="D769">
        <v>0.01</v>
      </c>
      <c r="F769">
        <v>1.4775400000000001</v>
      </c>
      <c r="I769" s="400">
        <v>42459.387499999997</v>
      </c>
      <c r="J769">
        <v>1.47706</v>
      </c>
      <c r="N769">
        <v>0.26</v>
      </c>
      <c r="Q769">
        <v>444</v>
      </c>
      <c r="R769" s="578" t="s">
        <v>97</v>
      </c>
      <c r="S769" s="578">
        <v>2</v>
      </c>
    </row>
    <row r="770" spans="1:19">
      <c r="A770">
        <v>771</v>
      </c>
      <c r="B770" s="400">
        <v>42459.21875</v>
      </c>
      <c r="C770" s="578" t="s">
        <v>97</v>
      </c>
      <c r="D770">
        <v>0.01</v>
      </c>
      <c r="F770">
        <v>1.48085</v>
      </c>
      <c r="I770" s="400">
        <v>42459.387499999997</v>
      </c>
      <c r="J770">
        <v>1.47706</v>
      </c>
      <c r="N770">
        <v>2.7</v>
      </c>
      <c r="Q770">
        <v>444</v>
      </c>
      <c r="R770" s="578" t="s">
        <v>97</v>
      </c>
      <c r="S770" s="578">
        <v>2</v>
      </c>
    </row>
    <row r="771" spans="1:19">
      <c r="A771">
        <v>769</v>
      </c>
      <c r="B771" s="400">
        <v>42458.791666666664</v>
      </c>
      <c r="C771" s="578" t="s">
        <v>96</v>
      </c>
      <c r="D771">
        <v>0.01</v>
      </c>
      <c r="F771">
        <v>1.48061</v>
      </c>
      <c r="I771" s="400">
        <v>42459.137499999997</v>
      </c>
      <c r="J771">
        <v>1.48109</v>
      </c>
      <c r="N771">
        <v>0.25</v>
      </c>
      <c r="Q771">
        <v>445</v>
      </c>
      <c r="R771" s="578" t="s">
        <v>96</v>
      </c>
      <c r="S771" s="578">
        <v>2</v>
      </c>
    </row>
    <row r="772" spans="1:19">
      <c r="A772">
        <v>770</v>
      </c>
      <c r="B772" s="400">
        <v>42459.089583333334</v>
      </c>
      <c r="C772" s="578" t="s">
        <v>96</v>
      </c>
      <c r="D772">
        <v>0.01</v>
      </c>
      <c r="F772">
        <v>1.47729</v>
      </c>
      <c r="I772" s="400">
        <v>42459.137499999997</v>
      </c>
      <c r="J772">
        <v>1.48109</v>
      </c>
      <c r="N772">
        <v>2.7</v>
      </c>
      <c r="Q772">
        <v>445</v>
      </c>
      <c r="R772" s="578" t="s">
        <v>96</v>
      </c>
      <c r="S772" s="578">
        <v>2</v>
      </c>
    </row>
    <row r="773" spans="1:19">
      <c r="A773">
        <v>772</v>
      </c>
      <c r="B773" s="400">
        <v>42460.416666666664</v>
      </c>
      <c r="C773" s="578" t="s">
        <v>96</v>
      </c>
      <c r="D773">
        <v>0.01</v>
      </c>
      <c r="F773">
        <v>1.4847399999999999</v>
      </c>
      <c r="I773" s="400">
        <v>42460.803472222222</v>
      </c>
      <c r="J773">
        <v>1.48512</v>
      </c>
      <c r="N773">
        <v>0.18</v>
      </c>
      <c r="Q773">
        <v>446</v>
      </c>
      <c r="R773" s="578" t="s">
        <v>96</v>
      </c>
      <c r="S773" s="578">
        <v>2</v>
      </c>
    </row>
    <row r="774" spans="1:19">
      <c r="A774">
        <v>773</v>
      </c>
      <c r="B774" s="400">
        <v>42460.435416666667</v>
      </c>
      <c r="C774" s="578" t="s">
        <v>96</v>
      </c>
      <c r="D774">
        <v>0.01</v>
      </c>
      <c r="F774">
        <v>1.48122</v>
      </c>
      <c r="I774" s="400">
        <v>42460.803472222222</v>
      </c>
      <c r="J774">
        <v>1.48512</v>
      </c>
      <c r="N774">
        <v>2.78</v>
      </c>
      <c r="Q774">
        <v>446</v>
      </c>
      <c r="R774" s="578" t="s">
        <v>96</v>
      </c>
      <c r="S774" s="578">
        <v>2</v>
      </c>
    </row>
    <row r="775" spans="1:19">
      <c r="A775">
        <v>774</v>
      </c>
      <c r="B775" s="400">
        <v>42461.199305555558</v>
      </c>
      <c r="C775" s="578" t="s">
        <v>96</v>
      </c>
      <c r="D775">
        <v>0.01</v>
      </c>
      <c r="F775">
        <v>1.48306</v>
      </c>
      <c r="I775" s="400">
        <v>42461.229861111111</v>
      </c>
      <c r="J775">
        <v>1.4852000000000001</v>
      </c>
      <c r="N775">
        <v>1.48</v>
      </c>
      <c r="Q775">
        <v>447</v>
      </c>
      <c r="R775" s="578" t="s">
        <v>96</v>
      </c>
      <c r="S775" s="578">
        <v>1</v>
      </c>
    </row>
    <row r="776" spans="1:19">
      <c r="A776">
        <v>775</v>
      </c>
      <c r="B776" s="400">
        <v>42465.095138888886</v>
      </c>
      <c r="C776" s="578" t="s">
        <v>96</v>
      </c>
      <c r="D776">
        <v>0.01</v>
      </c>
      <c r="F776">
        <v>1.50298</v>
      </c>
      <c r="I776" s="400">
        <v>42465.168055555558</v>
      </c>
      <c r="J776">
        <v>1.50512</v>
      </c>
      <c r="N776">
        <v>1.48</v>
      </c>
      <c r="Q776">
        <v>448</v>
      </c>
      <c r="R776" s="578" t="s">
        <v>96</v>
      </c>
      <c r="S776" s="578">
        <v>1</v>
      </c>
    </row>
    <row r="777" spans="1:19">
      <c r="A777">
        <v>776</v>
      </c>
      <c r="B777" s="400">
        <v>42465.376388888886</v>
      </c>
      <c r="C777" s="578" t="s">
        <v>96</v>
      </c>
      <c r="D777">
        <v>0.01</v>
      </c>
      <c r="F777">
        <v>1.50007</v>
      </c>
      <c r="I777" s="400">
        <v>42465.40347222222</v>
      </c>
      <c r="J777">
        <v>1.50221</v>
      </c>
      <c r="N777">
        <v>1.48</v>
      </c>
      <c r="Q777">
        <v>449</v>
      </c>
      <c r="R777" s="578" t="s">
        <v>96</v>
      </c>
      <c r="S777" s="578">
        <v>1</v>
      </c>
    </row>
    <row r="778" spans="1:19">
      <c r="A778">
        <v>777</v>
      </c>
      <c r="B778" s="400">
        <v>42465.677083333336</v>
      </c>
      <c r="C778" s="578" t="s">
        <v>96</v>
      </c>
      <c r="D778">
        <v>0.01</v>
      </c>
      <c r="F778">
        <v>1.5092699999999999</v>
      </c>
      <c r="I778" s="400">
        <v>42465.739583333336</v>
      </c>
      <c r="J778">
        <v>1.5114099999999999</v>
      </c>
      <c r="N778">
        <v>1.48</v>
      </c>
      <c r="Q778">
        <v>450</v>
      </c>
      <c r="R778" s="578" t="s">
        <v>96</v>
      </c>
      <c r="S778" s="578">
        <v>1</v>
      </c>
    </row>
    <row r="779" spans="1:19">
      <c r="A779">
        <v>778</v>
      </c>
      <c r="B779" s="400">
        <v>42465.761805555558</v>
      </c>
      <c r="C779" s="578" t="s">
        <v>96</v>
      </c>
      <c r="D779">
        <v>0.01</v>
      </c>
      <c r="F779">
        <v>1.5143</v>
      </c>
      <c r="I779" s="400">
        <v>42467.482638888891</v>
      </c>
      <c r="J779">
        <v>1.5066600000000001</v>
      </c>
      <c r="N779">
        <v>-5.74</v>
      </c>
      <c r="Q779">
        <v>451</v>
      </c>
      <c r="R779" s="578" t="s">
        <v>96</v>
      </c>
      <c r="S779" s="578">
        <v>5</v>
      </c>
    </row>
    <row r="780" spans="1:19">
      <c r="A780">
        <v>779</v>
      </c>
      <c r="B780" s="400">
        <v>42465.868750000001</v>
      </c>
      <c r="C780" s="578" t="s">
        <v>96</v>
      </c>
      <c r="D780">
        <v>0.01</v>
      </c>
      <c r="F780">
        <v>1.51098</v>
      </c>
      <c r="I780" s="400">
        <v>42467.482638888891</v>
      </c>
      <c r="J780">
        <v>1.5066600000000001</v>
      </c>
      <c r="N780">
        <v>-3.29</v>
      </c>
      <c r="Q780">
        <v>451</v>
      </c>
      <c r="R780" s="578" t="s">
        <v>96</v>
      </c>
      <c r="S780" s="578">
        <v>5</v>
      </c>
    </row>
    <row r="781" spans="1:19">
      <c r="A781">
        <v>780</v>
      </c>
      <c r="B781" s="400">
        <v>42466.097916666666</v>
      </c>
      <c r="C781" s="578" t="s">
        <v>96</v>
      </c>
      <c r="D781">
        <v>0.01</v>
      </c>
      <c r="F781">
        <v>1.5073399999999999</v>
      </c>
      <c r="I781" s="400">
        <v>42467.482638888891</v>
      </c>
      <c r="J781">
        <v>1.5066600000000001</v>
      </c>
      <c r="N781">
        <v>-0.6</v>
      </c>
      <c r="Q781">
        <v>451</v>
      </c>
      <c r="R781" s="578" t="s">
        <v>96</v>
      </c>
      <c r="S781" s="578">
        <v>5</v>
      </c>
    </row>
    <row r="782" spans="1:19">
      <c r="A782">
        <v>782</v>
      </c>
      <c r="B782" s="400">
        <v>42466.179166666669</v>
      </c>
      <c r="C782" s="578" t="s">
        <v>96</v>
      </c>
      <c r="D782">
        <v>0.02</v>
      </c>
      <c r="F782">
        <v>1.5034400000000001</v>
      </c>
      <c r="I782" s="400">
        <v>42467.482638888891</v>
      </c>
      <c r="J782">
        <v>1.5066600000000001</v>
      </c>
      <c r="N782">
        <v>4.55</v>
      </c>
      <c r="Q782">
        <v>451</v>
      </c>
      <c r="R782" s="578" t="s">
        <v>96</v>
      </c>
      <c r="S782" s="578">
        <v>5</v>
      </c>
    </row>
    <row r="783" spans="1:19">
      <c r="A783">
        <v>783</v>
      </c>
      <c r="B783" s="400">
        <v>42467.056944444441</v>
      </c>
      <c r="C783" s="578" t="s">
        <v>96</v>
      </c>
      <c r="D783">
        <v>0.04</v>
      </c>
      <c r="F783">
        <v>1.4987200000000001</v>
      </c>
      <c r="I783" s="400">
        <v>42467.482638888891</v>
      </c>
      <c r="J783">
        <v>1.5066600000000001</v>
      </c>
      <c r="N783">
        <v>23.04</v>
      </c>
      <c r="Q783">
        <v>451</v>
      </c>
      <c r="R783" s="578" t="s">
        <v>96</v>
      </c>
      <c r="S783" s="578">
        <v>5</v>
      </c>
    </row>
    <row r="784" spans="1:19">
      <c r="A784">
        <v>781</v>
      </c>
      <c r="B784" s="400">
        <v>42466.178472222222</v>
      </c>
      <c r="C784" s="578" t="s">
        <v>97</v>
      </c>
      <c r="D784">
        <v>0.01</v>
      </c>
      <c r="F784">
        <v>1.50386</v>
      </c>
      <c r="I784" s="400">
        <v>42466.369444444441</v>
      </c>
      <c r="J784">
        <v>1.5017199999999999</v>
      </c>
      <c r="N784">
        <v>1.48</v>
      </c>
      <c r="Q784">
        <v>452</v>
      </c>
      <c r="R784" s="578" t="s">
        <v>97</v>
      </c>
      <c r="S784" s="578">
        <v>1</v>
      </c>
    </row>
    <row r="785" spans="1:19">
      <c r="A785">
        <v>784</v>
      </c>
      <c r="B785" s="400">
        <v>42467.166666666664</v>
      </c>
      <c r="C785" s="578" t="s">
        <v>97</v>
      </c>
      <c r="D785">
        <v>0.01</v>
      </c>
      <c r="F785">
        <v>1.4974499999999999</v>
      </c>
      <c r="I785" s="400">
        <v>42467.295138888891</v>
      </c>
      <c r="J785">
        <v>1.49699</v>
      </c>
      <c r="N785">
        <v>0.24</v>
      </c>
      <c r="Q785">
        <v>453</v>
      </c>
      <c r="R785" s="578" t="s">
        <v>97</v>
      </c>
      <c r="S785" s="578">
        <v>2</v>
      </c>
    </row>
    <row r="786" spans="1:19">
      <c r="A786">
        <v>785</v>
      </c>
      <c r="B786" s="400">
        <v>42467.237500000003</v>
      </c>
      <c r="C786" s="578" t="s">
        <v>97</v>
      </c>
      <c r="D786">
        <v>0.01</v>
      </c>
      <c r="F786">
        <v>1.5007999999999999</v>
      </c>
      <c r="I786" s="400">
        <v>42467.295138888891</v>
      </c>
      <c r="J786">
        <v>1.49699</v>
      </c>
      <c r="N786">
        <v>2.72</v>
      </c>
      <c r="Q786">
        <v>453</v>
      </c>
      <c r="R786" s="578" t="s">
        <v>97</v>
      </c>
      <c r="S786" s="578">
        <v>2</v>
      </c>
    </row>
    <row r="787" spans="1:19">
      <c r="A787">
        <v>786</v>
      </c>
      <c r="B787" s="400">
        <v>42467.65625</v>
      </c>
      <c r="C787" s="578" t="s">
        <v>97</v>
      </c>
      <c r="D787">
        <v>0.01</v>
      </c>
      <c r="F787">
        <v>1.5068299999999999</v>
      </c>
      <c r="I787" s="400">
        <v>42468.136805555558</v>
      </c>
      <c r="J787">
        <v>1.50986</v>
      </c>
      <c r="N787">
        <v>-2.33</v>
      </c>
      <c r="Q787">
        <v>454</v>
      </c>
      <c r="R787" s="578" t="s">
        <v>97</v>
      </c>
      <c r="S787" s="578">
        <v>2</v>
      </c>
    </row>
    <row r="788" spans="1:19">
      <c r="A788">
        <v>787</v>
      </c>
      <c r="B788" s="400">
        <v>42467.749305555553</v>
      </c>
      <c r="C788" s="578" t="s">
        <v>97</v>
      </c>
      <c r="D788">
        <v>0.01</v>
      </c>
      <c r="F788">
        <v>1.5171600000000001</v>
      </c>
      <c r="I788" s="400">
        <v>42468.136805555558</v>
      </c>
      <c r="J788">
        <v>1.50986</v>
      </c>
      <c r="N788">
        <v>5.29</v>
      </c>
      <c r="Q788">
        <v>454</v>
      </c>
      <c r="R788" s="578" t="s">
        <v>97</v>
      </c>
      <c r="S788" s="578">
        <v>2</v>
      </c>
    </row>
    <row r="789" spans="1:19">
      <c r="A789">
        <v>788</v>
      </c>
      <c r="B789" s="400">
        <v>42468.34375</v>
      </c>
      <c r="C789" s="578" t="s">
        <v>96</v>
      </c>
      <c r="D789">
        <v>0.01</v>
      </c>
      <c r="F789">
        <v>1.5098499999999999</v>
      </c>
      <c r="I789" s="400">
        <v>42468.646527777775</v>
      </c>
      <c r="J789">
        <v>1.5086599999999999</v>
      </c>
      <c r="N789">
        <v>-0.98</v>
      </c>
      <c r="Q789">
        <v>455</v>
      </c>
      <c r="R789" s="578" t="s">
        <v>96</v>
      </c>
      <c r="S789" s="578">
        <v>3</v>
      </c>
    </row>
    <row r="790" spans="1:19">
      <c r="A790">
        <v>789</v>
      </c>
      <c r="B790" s="400">
        <v>42468.39166666667</v>
      </c>
      <c r="C790" s="578" t="s">
        <v>96</v>
      </c>
      <c r="D790">
        <v>0.01</v>
      </c>
      <c r="F790">
        <v>1.50651</v>
      </c>
      <c r="I790" s="400">
        <v>42468.646527777775</v>
      </c>
      <c r="J790">
        <v>1.5086599999999999</v>
      </c>
      <c r="N790">
        <v>1.49</v>
      </c>
      <c r="Q790">
        <v>455</v>
      </c>
      <c r="R790" s="578" t="s">
        <v>96</v>
      </c>
      <c r="S790" s="578">
        <v>3</v>
      </c>
    </row>
    <row r="791" spans="1:19">
      <c r="A791">
        <v>791</v>
      </c>
      <c r="B791" s="400">
        <v>42468.626388888886</v>
      </c>
      <c r="C791" s="578" t="s">
        <v>96</v>
      </c>
      <c r="D791">
        <v>0.01</v>
      </c>
      <c r="F791">
        <v>1.50291</v>
      </c>
      <c r="I791" s="400">
        <v>42468.646527777775</v>
      </c>
      <c r="J791">
        <v>1.5086599999999999</v>
      </c>
      <c r="N791">
        <v>4.1500000000000004</v>
      </c>
      <c r="Q791">
        <v>455</v>
      </c>
      <c r="R791" s="578" t="s">
        <v>96</v>
      </c>
      <c r="S791" s="578">
        <v>3</v>
      </c>
    </row>
    <row r="792" spans="1:19">
      <c r="A792">
        <v>790</v>
      </c>
      <c r="B792" s="400">
        <v>42468.604166666664</v>
      </c>
      <c r="C792" s="578" t="s">
        <v>97</v>
      </c>
      <c r="D792">
        <v>0.01</v>
      </c>
      <c r="F792">
        <v>1.5070300000000001</v>
      </c>
      <c r="I792" s="400">
        <v>42468.606249999997</v>
      </c>
      <c r="J792">
        <v>1.5048900000000001</v>
      </c>
      <c r="N792">
        <v>1.48</v>
      </c>
      <c r="Q792">
        <v>456</v>
      </c>
      <c r="R792" s="578" t="s">
        <v>97</v>
      </c>
      <c r="S792" s="578">
        <v>1</v>
      </c>
    </row>
    <row r="793" spans="1:19">
      <c r="A793">
        <v>792</v>
      </c>
      <c r="B793" s="400">
        <v>42468.709027777775</v>
      </c>
      <c r="C793" s="578" t="s">
        <v>96</v>
      </c>
      <c r="D793">
        <v>0.01</v>
      </c>
      <c r="F793">
        <v>1.5077499999999999</v>
      </c>
      <c r="I793" s="400">
        <v>42468.741666666669</v>
      </c>
      <c r="J793">
        <v>1.50989</v>
      </c>
      <c r="N793">
        <v>1.48</v>
      </c>
      <c r="Q793">
        <v>457</v>
      </c>
      <c r="R793" s="578" t="s">
        <v>96</v>
      </c>
      <c r="S793" s="578">
        <v>1</v>
      </c>
    </row>
    <row r="794" spans="1:19">
      <c r="A794">
        <v>793</v>
      </c>
      <c r="B794" s="400">
        <v>42471.136111111111</v>
      </c>
      <c r="C794" s="578" t="s">
        <v>96</v>
      </c>
      <c r="D794">
        <v>0.01</v>
      </c>
      <c r="F794">
        <v>1.5142</v>
      </c>
      <c r="I794" s="400">
        <v>42471.353472222225</v>
      </c>
      <c r="J794">
        <v>1.5130300000000001</v>
      </c>
      <c r="N794">
        <v>-0.97</v>
      </c>
      <c r="Q794">
        <v>458</v>
      </c>
      <c r="R794" s="578" t="s">
        <v>96</v>
      </c>
      <c r="S794" s="578">
        <v>3</v>
      </c>
    </row>
    <row r="795" spans="1:19">
      <c r="A795">
        <v>794</v>
      </c>
      <c r="B795" s="400">
        <v>42471.177777777775</v>
      </c>
      <c r="C795" s="578" t="s">
        <v>96</v>
      </c>
      <c r="D795">
        <v>0.01</v>
      </c>
      <c r="F795">
        <v>1.5108999999999999</v>
      </c>
      <c r="I795" s="400">
        <v>42471.353472222225</v>
      </c>
      <c r="J795">
        <v>1.5130300000000001</v>
      </c>
      <c r="N795">
        <v>1.47</v>
      </c>
      <c r="Q795">
        <v>458</v>
      </c>
      <c r="R795" s="578" t="s">
        <v>96</v>
      </c>
      <c r="S795" s="578">
        <v>3</v>
      </c>
    </row>
    <row r="796" spans="1:19">
      <c r="A796">
        <v>796</v>
      </c>
      <c r="B796" s="400">
        <v>42471.293055555558</v>
      </c>
      <c r="C796" s="578" t="s">
        <v>96</v>
      </c>
      <c r="D796">
        <v>0.01</v>
      </c>
      <c r="F796">
        <v>1.5072700000000001</v>
      </c>
      <c r="I796" s="400">
        <v>42471.353472222225</v>
      </c>
      <c r="J796">
        <v>1.5130300000000001</v>
      </c>
      <c r="N796">
        <v>4.1500000000000004</v>
      </c>
      <c r="Q796">
        <v>458</v>
      </c>
      <c r="R796" s="578" t="s">
        <v>96</v>
      </c>
      <c r="S796" s="578">
        <v>3</v>
      </c>
    </row>
    <row r="797" spans="1:19">
      <c r="A797">
        <v>795</v>
      </c>
      <c r="B797" s="400">
        <v>42471.178472222222</v>
      </c>
      <c r="C797" s="578" t="s">
        <v>97</v>
      </c>
      <c r="D797">
        <v>0.01</v>
      </c>
      <c r="F797">
        <v>1.5102899999999999</v>
      </c>
      <c r="I797" s="400">
        <v>42471.20416666667</v>
      </c>
      <c r="J797">
        <v>1.5081500000000001</v>
      </c>
      <c r="N797">
        <v>1.48</v>
      </c>
      <c r="Q797">
        <v>459</v>
      </c>
      <c r="R797" s="578" t="s">
        <v>97</v>
      </c>
      <c r="S797" s="578">
        <v>1</v>
      </c>
    </row>
    <row r="798" spans="1:19">
      <c r="A798">
        <v>797</v>
      </c>
      <c r="B798" s="400">
        <v>42471.333333333336</v>
      </c>
      <c r="C798" s="578" t="s">
        <v>97</v>
      </c>
      <c r="D798">
        <v>0.01</v>
      </c>
      <c r="F798">
        <v>1.50851</v>
      </c>
      <c r="I798" s="400">
        <v>42471.407638888886</v>
      </c>
      <c r="J798">
        <v>1.5090600000000001</v>
      </c>
      <c r="N798">
        <v>-0.5</v>
      </c>
      <c r="Q798">
        <v>460</v>
      </c>
      <c r="R798" s="578" t="s">
        <v>97</v>
      </c>
      <c r="S798" s="578">
        <v>2</v>
      </c>
    </row>
    <row r="799" spans="1:19">
      <c r="A799">
        <v>798</v>
      </c>
      <c r="B799" s="400">
        <v>42471.35833333333</v>
      </c>
      <c r="C799" s="578" t="s">
        <v>97</v>
      </c>
      <c r="D799">
        <v>0.01</v>
      </c>
      <c r="F799">
        <v>1.5138799999999999</v>
      </c>
      <c r="I799" s="400">
        <v>42471.407638888886</v>
      </c>
      <c r="J799">
        <v>1.5090600000000001</v>
      </c>
      <c r="N799">
        <v>3.46</v>
      </c>
      <c r="Q799">
        <v>460</v>
      </c>
      <c r="R799" s="578" t="s">
        <v>97</v>
      </c>
      <c r="S799" s="578">
        <v>2</v>
      </c>
    </row>
    <row r="800" spans="1:19">
      <c r="A800">
        <v>799</v>
      </c>
      <c r="B800" s="400">
        <v>42471.428472222222</v>
      </c>
      <c r="C800" s="578" t="s">
        <v>97</v>
      </c>
      <c r="D800">
        <v>0.01</v>
      </c>
      <c r="F800">
        <v>1.5063500000000001</v>
      </c>
      <c r="I800" s="400">
        <v>42471.61041666667</v>
      </c>
      <c r="J800">
        <v>1.50421</v>
      </c>
      <c r="N800">
        <v>1.48</v>
      </c>
      <c r="Q800">
        <v>461</v>
      </c>
      <c r="R800" s="578" t="s">
        <v>97</v>
      </c>
      <c r="S800" s="578">
        <v>1</v>
      </c>
    </row>
    <row r="801" spans="1:19">
      <c r="A801">
        <v>800</v>
      </c>
      <c r="B801" s="400">
        <v>42471.615277777775</v>
      </c>
      <c r="C801" s="578" t="s">
        <v>97</v>
      </c>
      <c r="D801">
        <v>0.01</v>
      </c>
      <c r="F801">
        <v>1.5024999999999999</v>
      </c>
      <c r="I801" s="400">
        <v>42471.63958333333</v>
      </c>
      <c r="J801">
        <v>1.5003599999999999</v>
      </c>
      <c r="N801">
        <v>1.48</v>
      </c>
      <c r="Q801">
        <v>462</v>
      </c>
      <c r="R801" s="578" t="s">
        <v>97</v>
      </c>
      <c r="S801" s="578">
        <v>1</v>
      </c>
    </row>
    <row r="802" spans="1:19">
      <c r="A802">
        <v>801</v>
      </c>
      <c r="B802" s="400">
        <v>42471.667361111111</v>
      </c>
      <c r="C802" s="578" t="s">
        <v>97</v>
      </c>
      <c r="D802">
        <v>0.01</v>
      </c>
      <c r="F802">
        <v>1.50023</v>
      </c>
      <c r="I802" s="400">
        <v>42472.147916666669</v>
      </c>
      <c r="J802">
        <v>1.4997499999999999</v>
      </c>
      <c r="N802">
        <v>0.25</v>
      </c>
      <c r="Q802">
        <v>463</v>
      </c>
      <c r="R802" s="578" t="s">
        <v>97</v>
      </c>
      <c r="S802" s="578">
        <v>2</v>
      </c>
    </row>
    <row r="803" spans="1:19">
      <c r="A803">
        <v>802</v>
      </c>
      <c r="B803" s="400">
        <v>42472.0625</v>
      </c>
      <c r="C803" s="578" t="s">
        <v>97</v>
      </c>
      <c r="D803">
        <v>0.01</v>
      </c>
      <c r="F803">
        <v>1.5035400000000001</v>
      </c>
      <c r="I803" s="400">
        <v>42472.147916666669</v>
      </c>
      <c r="J803">
        <v>1.4997499999999999</v>
      </c>
      <c r="N803">
        <v>2.7</v>
      </c>
      <c r="Q803">
        <v>463</v>
      </c>
      <c r="R803" s="578" t="s">
        <v>97</v>
      </c>
      <c r="S803" s="578">
        <v>2</v>
      </c>
    </row>
    <row r="804" spans="1:19">
      <c r="A804">
        <v>803</v>
      </c>
      <c r="B804" s="400">
        <v>42472.615277777775</v>
      </c>
      <c r="C804" s="578" t="s">
        <v>97</v>
      </c>
      <c r="D804">
        <v>0.01</v>
      </c>
      <c r="F804">
        <v>1.4856400000000001</v>
      </c>
      <c r="I804" s="400">
        <v>42472.772916666669</v>
      </c>
      <c r="J804">
        <v>1.4851700000000001</v>
      </c>
      <c r="N804">
        <v>0.24</v>
      </c>
      <c r="Q804">
        <v>464</v>
      </c>
      <c r="R804" s="578" t="s">
        <v>97</v>
      </c>
      <c r="S804" s="578">
        <v>2</v>
      </c>
    </row>
    <row r="805" spans="1:19">
      <c r="A805">
        <v>804</v>
      </c>
      <c r="B805" s="400">
        <v>42472.646527777775</v>
      </c>
      <c r="C805" s="578" t="s">
        <v>97</v>
      </c>
      <c r="D805">
        <v>0.01</v>
      </c>
      <c r="F805">
        <v>1.4889699999999999</v>
      </c>
      <c r="I805" s="400">
        <v>42472.772916666669</v>
      </c>
      <c r="J805">
        <v>1.4851700000000001</v>
      </c>
      <c r="N805">
        <v>2.7</v>
      </c>
      <c r="Q805">
        <v>464</v>
      </c>
      <c r="R805" s="578" t="s">
        <v>97</v>
      </c>
      <c r="S805" s="578">
        <v>2</v>
      </c>
    </row>
    <row r="806" spans="1:19">
      <c r="A806">
        <v>805</v>
      </c>
      <c r="B806" s="400">
        <v>42474.418055555558</v>
      </c>
      <c r="C806" s="578" t="s">
        <v>97</v>
      </c>
      <c r="D806">
        <v>0.01</v>
      </c>
      <c r="F806">
        <v>1.4668099999999999</v>
      </c>
      <c r="I806" s="400">
        <v>42474.477777777778</v>
      </c>
      <c r="J806">
        <v>1.4646699999999999</v>
      </c>
      <c r="N806">
        <v>1.48</v>
      </c>
      <c r="Q806">
        <v>465</v>
      </c>
      <c r="R806" s="578" t="s">
        <v>97</v>
      </c>
      <c r="S806" s="578">
        <v>1</v>
      </c>
    </row>
    <row r="807" spans="1:19">
      <c r="A807">
        <v>806</v>
      </c>
      <c r="B807" s="400">
        <v>42474.479166666664</v>
      </c>
      <c r="C807" s="578" t="s">
        <v>97</v>
      </c>
      <c r="D807">
        <v>0.01</v>
      </c>
      <c r="F807">
        <v>1.46427</v>
      </c>
      <c r="I807" s="400">
        <v>42474.496527777781</v>
      </c>
      <c r="J807">
        <v>1.4621299999999999</v>
      </c>
      <c r="N807">
        <v>1.48</v>
      </c>
      <c r="Q807">
        <v>466</v>
      </c>
      <c r="R807" s="578" t="s">
        <v>97</v>
      </c>
      <c r="S807" s="578">
        <v>1</v>
      </c>
    </row>
    <row r="808" spans="1:19">
      <c r="A808">
        <v>807</v>
      </c>
      <c r="B808" s="400">
        <v>42475.708333333336</v>
      </c>
      <c r="C808" s="578" t="s">
        <v>97</v>
      </c>
      <c r="D808">
        <v>0.01</v>
      </c>
      <c r="F808">
        <v>1.46614</v>
      </c>
      <c r="I808" s="400">
        <v>42475.737500000003</v>
      </c>
      <c r="J808">
        <v>1.464</v>
      </c>
      <c r="N808">
        <v>1.48</v>
      </c>
      <c r="Q808">
        <v>467</v>
      </c>
      <c r="R808" s="578" t="s">
        <v>97</v>
      </c>
      <c r="S808" s="578">
        <v>1</v>
      </c>
    </row>
    <row r="809" spans="1:19">
      <c r="A809">
        <v>808</v>
      </c>
      <c r="B809" s="400">
        <v>42478.179166666669</v>
      </c>
      <c r="C809" s="578" t="s">
        <v>97</v>
      </c>
      <c r="D809">
        <v>0.01</v>
      </c>
      <c r="F809">
        <v>1.47122</v>
      </c>
      <c r="I809" s="400">
        <v>42478.411805555559</v>
      </c>
      <c r="J809">
        <v>1.4707300000000001</v>
      </c>
      <c r="N809">
        <v>0.26</v>
      </c>
      <c r="Q809">
        <v>468</v>
      </c>
      <c r="R809" s="578" t="s">
        <v>97</v>
      </c>
      <c r="S809" s="578">
        <v>2</v>
      </c>
    </row>
    <row r="810" spans="1:19">
      <c r="A810">
        <v>809</v>
      </c>
      <c r="B810" s="400">
        <v>42478.365277777775</v>
      </c>
      <c r="C810" s="578" t="s">
        <v>97</v>
      </c>
      <c r="D810">
        <v>0.01</v>
      </c>
      <c r="F810">
        <v>1.4745200000000001</v>
      </c>
      <c r="I810" s="400">
        <v>42478.411805555559</v>
      </c>
      <c r="J810">
        <v>1.4707300000000001</v>
      </c>
      <c r="N810">
        <v>2.7</v>
      </c>
      <c r="Q810">
        <v>468</v>
      </c>
      <c r="R810" s="578" t="s">
        <v>97</v>
      </c>
      <c r="S810" s="578">
        <v>2</v>
      </c>
    </row>
    <row r="811" spans="1:19">
      <c r="A811">
        <v>810</v>
      </c>
      <c r="B811" s="400">
        <v>42478.594444444447</v>
      </c>
      <c r="C811" s="578" t="s">
        <v>96</v>
      </c>
      <c r="D811">
        <v>0.01</v>
      </c>
      <c r="F811">
        <v>1.46896</v>
      </c>
      <c r="I811" s="400">
        <v>42481.613888888889</v>
      </c>
      <c r="J811">
        <v>1.45431</v>
      </c>
      <c r="N811">
        <v>-10.91</v>
      </c>
      <c r="Q811">
        <v>469</v>
      </c>
      <c r="R811" s="578" t="s">
        <v>96</v>
      </c>
      <c r="S811" s="578">
        <v>6</v>
      </c>
    </row>
    <row r="812" spans="1:19">
      <c r="A812">
        <v>811</v>
      </c>
      <c r="B812" s="400">
        <v>42478.666666666664</v>
      </c>
      <c r="C812" s="578" t="s">
        <v>96</v>
      </c>
      <c r="D812">
        <v>0.01</v>
      </c>
      <c r="F812">
        <v>1.4653</v>
      </c>
      <c r="I812" s="400">
        <v>42481.613888888889</v>
      </c>
      <c r="J812">
        <v>1.45431</v>
      </c>
      <c r="N812">
        <v>-8.2100000000000009</v>
      </c>
      <c r="Q812">
        <v>469</v>
      </c>
      <c r="R812" s="578" t="s">
        <v>96</v>
      </c>
      <c r="S812" s="578">
        <v>6</v>
      </c>
    </row>
    <row r="813" spans="1:19">
      <c r="A813">
        <v>812</v>
      </c>
      <c r="B813" s="400">
        <v>42478.737500000003</v>
      </c>
      <c r="C813" s="578" t="s">
        <v>96</v>
      </c>
      <c r="D813">
        <v>0.01</v>
      </c>
      <c r="F813">
        <v>1.45991</v>
      </c>
      <c r="I813" s="400">
        <v>42481.613888888889</v>
      </c>
      <c r="J813">
        <v>1.45431</v>
      </c>
      <c r="N813">
        <v>-4.2300000000000004</v>
      </c>
      <c r="Q813">
        <v>469</v>
      </c>
      <c r="R813" s="578" t="s">
        <v>96</v>
      </c>
      <c r="S813" s="578">
        <v>6</v>
      </c>
    </row>
    <row r="814" spans="1:19">
      <c r="A814">
        <v>813</v>
      </c>
      <c r="B814" s="400">
        <v>42479.078472222223</v>
      </c>
      <c r="C814" s="578" t="s">
        <v>96</v>
      </c>
      <c r="D814">
        <v>0.02</v>
      </c>
      <c r="F814">
        <v>1.4554</v>
      </c>
      <c r="I814" s="400">
        <v>42481.613888888889</v>
      </c>
      <c r="J814">
        <v>1.45431</v>
      </c>
      <c r="N814">
        <v>-1.81</v>
      </c>
      <c r="Q814">
        <v>469</v>
      </c>
      <c r="R814" s="578" t="s">
        <v>96</v>
      </c>
      <c r="S814" s="578">
        <v>6</v>
      </c>
    </row>
    <row r="815" spans="1:19">
      <c r="A815">
        <v>814</v>
      </c>
      <c r="B815" s="400">
        <v>42480.71875</v>
      </c>
      <c r="C815" s="578" t="s">
        <v>96</v>
      </c>
      <c r="D815">
        <v>0.04</v>
      </c>
      <c r="F815">
        <v>1.45069</v>
      </c>
      <c r="I815" s="400">
        <v>42481.613888888889</v>
      </c>
      <c r="J815">
        <v>1.45431</v>
      </c>
      <c r="N815">
        <v>10.29</v>
      </c>
      <c r="Q815">
        <v>469</v>
      </c>
      <c r="R815" s="578" t="s">
        <v>96</v>
      </c>
      <c r="S815" s="578">
        <v>6</v>
      </c>
    </row>
    <row r="816" spans="1:19">
      <c r="A816">
        <v>815</v>
      </c>
      <c r="B816" s="400">
        <v>42481.444444444445</v>
      </c>
      <c r="C816" s="578" t="s">
        <v>96</v>
      </c>
      <c r="D816">
        <v>0.08</v>
      </c>
      <c r="F816">
        <v>1.44486</v>
      </c>
      <c r="I816" s="400">
        <v>42481.613888888889</v>
      </c>
      <c r="J816">
        <v>1.45431</v>
      </c>
      <c r="N816">
        <v>55</v>
      </c>
      <c r="Q816">
        <v>469</v>
      </c>
      <c r="R816" s="578" t="s">
        <v>96</v>
      </c>
      <c r="S816" s="578">
        <v>6</v>
      </c>
    </row>
    <row r="817" spans="1:19">
      <c r="A817">
        <v>816</v>
      </c>
      <c r="B817" s="400">
        <v>42481.709027777775</v>
      </c>
      <c r="C817" s="578" t="s">
        <v>96</v>
      </c>
      <c r="D817">
        <v>0.01</v>
      </c>
      <c r="F817">
        <v>1.45346</v>
      </c>
      <c r="I817" s="400">
        <v>42481.731249999997</v>
      </c>
      <c r="J817">
        <v>1.4556</v>
      </c>
      <c r="N817">
        <v>1.48</v>
      </c>
      <c r="Q817">
        <v>470</v>
      </c>
      <c r="R817" s="578" t="s">
        <v>96</v>
      </c>
      <c r="S817" s="578">
        <v>1</v>
      </c>
    </row>
    <row r="818" spans="1:19">
      <c r="A818">
        <v>817</v>
      </c>
      <c r="B818" s="400">
        <v>42482.428472222222</v>
      </c>
      <c r="C818" s="578" t="s">
        <v>97</v>
      </c>
      <c r="D818">
        <v>0.01</v>
      </c>
      <c r="F818">
        <v>1.4549300000000001</v>
      </c>
      <c r="I818" s="400">
        <v>42482.666666666664</v>
      </c>
      <c r="J818">
        <v>1.45279</v>
      </c>
      <c r="N818">
        <v>1.48</v>
      </c>
      <c r="Q818">
        <v>471</v>
      </c>
      <c r="R818" s="578" t="s">
        <v>97</v>
      </c>
      <c r="S818" s="578">
        <v>1</v>
      </c>
    </row>
    <row r="819" spans="1:19">
      <c r="A819">
        <v>818</v>
      </c>
      <c r="B819" s="400">
        <v>42482.688194444447</v>
      </c>
      <c r="C819" s="578" t="s">
        <v>97</v>
      </c>
      <c r="D819">
        <v>0.01</v>
      </c>
      <c r="F819">
        <v>1.45225</v>
      </c>
      <c r="I819" s="400">
        <v>42488.365972222222</v>
      </c>
      <c r="J819">
        <v>1.4835</v>
      </c>
      <c r="N819">
        <v>-23.17</v>
      </c>
      <c r="Q819">
        <v>472</v>
      </c>
      <c r="R819" s="578" t="s">
        <v>97</v>
      </c>
      <c r="S819" s="578">
        <v>7</v>
      </c>
    </row>
    <row r="820" spans="1:19">
      <c r="A820">
        <v>819</v>
      </c>
      <c r="B820" s="400">
        <v>42482.745833333334</v>
      </c>
      <c r="C820" s="578" t="s">
        <v>97</v>
      </c>
      <c r="D820">
        <v>0.01</v>
      </c>
      <c r="F820">
        <v>1.45723</v>
      </c>
      <c r="I820" s="400">
        <v>42488.365972222222</v>
      </c>
      <c r="J820">
        <v>1.4835</v>
      </c>
      <c r="N820">
        <v>-19.489999999999998</v>
      </c>
      <c r="Q820">
        <v>472</v>
      </c>
      <c r="R820" s="578" t="s">
        <v>97</v>
      </c>
      <c r="S820" s="578">
        <v>7</v>
      </c>
    </row>
    <row r="821" spans="1:19">
      <c r="A821">
        <v>820</v>
      </c>
      <c r="B821" s="400">
        <v>42485.279861111114</v>
      </c>
      <c r="C821" s="578" t="s">
        <v>97</v>
      </c>
      <c r="D821">
        <v>0.01</v>
      </c>
      <c r="F821">
        <v>1.4608399999999999</v>
      </c>
      <c r="I821" s="400">
        <v>42488.365972222222</v>
      </c>
      <c r="J821">
        <v>1.4835</v>
      </c>
      <c r="N821">
        <v>-16.829999999999998</v>
      </c>
      <c r="Q821">
        <v>472</v>
      </c>
      <c r="R821" s="578" t="s">
        <v>97</v>
      </c>
      <c r="S821" s="578">
        <v>7</v>
      </c>
    </row>
    <row r="822" spans="1:19">
      <c r="A822">
        <v>821</v>
      </c>
      <c r="B822" s="400">
        <v>42487.156944444447</v>
      </c>
      <c r="C822" s="578" t="s">
        <v>97</v>
      </c>
      <c r="D822">
        <v>0.02</v>
      </c>
      <c r="F822">
        <v>1.4734</v>
      </c>
      <c r="I822" s="400">
        <v>42488.365972222222</v>
      </c>
      <c r="J822">
        <v>1.4835</v>
      </c>
      <c r="N822">
        <v>-15.11</v>
      </c>
      <c r="Q822">
        <v>472</v>
      </c>
      <c r="R822" s="578" t="s">
        <v>97</v>
      </c>
      <c r="S822" s="578">
        <v>7</v>
      </c>
    </row>
    <row r="823" spans="1:19">
      <c r="A823">
        <v>823</v>
      </c>
      <c r="B823" s="400">
        <v>42487.220833333333</v>
      </c>
      <c r="C823" s="578" t="s">
        <v>97</v>
      </c>
      <c r="D823">
        <v>0.04</v>
      </c>
      <c r="F823">
        <v>1.47848</v>
      </c>
      <c r="I823" s="400">
        <v>42488.365972222222</v>
      </c>
      <c r="J823">
        <v>1.4835</v>
      </c>
      <c r="N823">
        <v>-15.23</v>
      </c>
      <c r="Q823">
        <v>472</v>
      </c>
      <c r="R823" s="578" t="s">
        <v>97</v>
      </c>
      <c r="S823" s="578">
        <v>7</v>
      </c>
    </row>
    <row r="824" spans="1:19">
      <c r="A824">
        <v>824</v>
      </c>
      <c r="B824" s="400">
        <v>42487.393750000003</v>
      </c>
      <c r="C824" s="578" t="s">
        <v>97</v>
      </c>
      <c r="D824">
        <v>0.08</v>
      </c>
      <c r="F824">
        <v>1.48647</v>
      </c>
      <c r="I824" s="400">
        <v>42488.365972222222</v>
      </c>
      <c r="J824">
        <v>1.4835</v>
      </c>
      <c r="N824">
        <v>16.75</v>
      </c>
      <c r="Q824">
        <v>472</v>
      </c>
      <c r="R824" s="578" t="s">
        <v>97</v>
      </c>
      <c r="S824" s="578">
        <v>7</v>
      </c>
    </row>
    <row r="825" spans="1:19">
      <c r="A825">
        <v>825</v>
      </c>
      <c r="B825" s="400">
        <v>42487.698611111111</v>
      </c>
      <c r="C825" s="578" t="s">
        <v>97</v>
      </c>
      <c r="D825">
        <v>0.28000000000000003</v>
      </c>
      <c r="F825">
        <v>1.4931099999999999</v>
      </c>
      <c r="I825" s="400">
        <v>42488.365972222222</v>
      </c>
      <c r="J825">
        <v>1.4835</v>
      </c>
      <c r="N825">
        <v>195.84</v>
      </c>
      <c r="Q825">
        <v>472</v>
      </c>
      <c r="R825" s="578" t="s">
        <v>97</v>
      </c>
      <c r="S825" s="578">
        <v>7</v>
      </c>
    </row>
    <row r="826" spans="1:19">
      <c r="A826">
        <v>822</v>
      </c>
      <c r="B826" s="400">
        <v>42487.209027777775</v>
      </c>
      <c r="C826" s="578" t="s">
        <v>96</v>
      </c>
      <c r="D826">
        <v>0.01</v>
      </c>
      <c r="F826">
        <v>1.4763200000000001</v>
      </c>
      <c r="I826" s="400">
        <v>42487.220833333333</v>
      </c>
      <c r="J826">
        <v>1.4784600000000001</v>
      </c>
      <c r="N826">
        <v>1.48</v>
      </c>
      <c r="Q826">
        <v>473</v>
      </c>
      <c r="R826" s="578" t="s">
        <v>96</v>
      </c>
      <c r="S826" s="578">
        <v>1</v>
      </c>
    </row>
    <row r="827" spans="1:19">
      <c r="A827">
        <v>826</v>
      </c>
      <c r="B827" s="400">
        <v>42488.501388888886</v>
      </c>
      <c r="C827" s="578" t="s">
        <v>97</v>
      </c>
      <c r="D827">
        <v>0.01</v>
      </c>
      <c r="F827">
        <v>1.4876499999999999</v>
      </c>
      <c r="I827" s="400">
        <v>42488.686111111114</v>
      </c>
      <c r="J827">
        <v>1.4871700000000001</v>
      </c>
      <c r="N827">
        <v>0.25</v>
      </c>
      <c r="Q827">
        <v>474</v>
      </c>
      <c r="R827" s="578" t="s">
        <v>97</v>
      </c>
      <c r="S827" s="578">
        <v>2</v>
      </c>
    </row>
    <row r="828" spans="1:19">
      <c r="A828">
        <v>827</v>
      </c>
      <c r="B828" s="400">
        <v>42488.552083333336</v>
      </c>
      <c r="C828" s="578" t="s">
        <v>97</v>
      </c>
      <c r="D828">
        <v>0.01</v>
      </c>
      <c r="F828">
        <v>1.4909699999999999</v>
      </c>
      <c r="I828" s="400">
        <v>42488.686111111114</v>
      </c>
      <c r="J828">
        <v>1.4871700000000001</v>
      </c>
      <c r="N828">
        <v>2.7</v>
      </c>
      <c r="Q828">
        <v>474</v>
      </c>
      <c r="R828" s="578" t="s">
        <v>97</v>
      </c>
      <c r="S828" s="578">
        <v>2</v>
      </c>
    </row>
    <row r="829" spans="1:19">
      <c r="A829">
        <v>828</v>
      </c>
      <c r="B829" s="400">
        <v>42489.667361111111</v>
      </c>
      <c r="C829" s="578" t="s">
        <v>96</v>
      </c>
      <c r="D829">
        <v>0.01</v>
      </c>
      <c r="F829">
        <v>1.5024500000000001</v>
      </c>
      <c r="I829" s="400">
        <v>42489.729861111111</v>
      </c>
      <c r="J829">
        <v>1.5045900000000001</v>
      </c>
      <c r="N829">
        <v>1.48</v>
      </c>
      <c r="Q829">
        <v>475</v>
      </c>
      <c r="R829" s="578" t="s">
        <v>96</v>
      </c>
      <c r="S829" s="578">
        <v>1</v>
      </c>
    </row>
    <row r="830" spans="1:19">
      <c r="A830">
        <v>829</v>
      </c>
      <c r="B830" s="400">
        <v>42489.6875</v>
      </c>
      <c r="C830" s="578" t="s">
        <v>97</v>
      </c>
      <c r="D830">
        <v>0.01</v>
      </c>
      <c r="F830">
        <v>1.5010699999999999</v>
      </c>
      <c r="I830" s="400">
        <v>42492.55972222222</v>
      </c>
      <c r="J830">
        <v>1.50224</v>
      </c>
      <c r="N830">
        <v>-0.96</v>
      </c>
      <c r="Q830">
        <v>476</v>
      </c>
      <c r="R830" s="578" t="s">
        <v>97</v>
      </c>
      <c r="S830" s="578">
        <v>3</v>
      </c>
    </row>
    <row r="831" spans="1:19">
      <c r="A831">
        <v>830</v>
      </c>
      <c r="B831" s="400">
        <v>42489.729861111111</v>
      </c>
      <c r="C831" s="578" t="s">
        <v>97</v>
      </c>
      <c r="D831">
        <v>0.01</v>
      </c>
      <c r="F831">
        <v>1.5043800000000001</v>
      </c>
      <c r="I831" s="400">
        <v>42492.55972222222</v>
      </c>
      <c r="J831">
        <v>1.50224</v>
      </c>
      <c r="N831">
        <v>1.48</v>
      </c>
      <c r="Q831">
        <v>476</v>
      </c>
      <c r="R831" s="578" t="s">
        <v>97</v>
      </c>
      <c r="S831" s="578">
        <v>3</v>
      </c>
    </row>
    <row r="832" spans="1:19">
      <c r="A832">
        <v>831</v>
      </c>
      <c r="B832" s="400">
        <v>42492.15902777778</v>
      </c>
      <c r="C832" s="578" t="s">
        <v>97</v>
      </c>
      <c r="D832">
        <v>0.01</v>
      </c>
      <c r="F832">
        <v>1.5079800000000001</v>
      </c>
      <c r="I832" s="400">
        <v>42492.55972222222</v>
      </c>
      <c r="J832">
        <v>1.50224</v>
      </c>
      <c r="N832">
        <v>4.1399999999999997</v>
      </c>
      <c r="Q832">
        <v>476</v>
      </c>
      <c r="R832" s="578" t="s">
        <v>97</v>
      </c>
      <c r="S832" s="578">
        <v>3</v>
      </c>
    </row>
    <row r="833" spans="1:19">
      <c r="A833">
        <v>832</v>
      </c>
      <c r="B833" s="400">
        <v>42493.458333333336</v>
      </c>
      <c r="C833" s="578" t="s">
        <v>96</v>
      </c>
      <c r="D833">
        <v>0.01</v>
      </c>
      <c r="F833">
        <v>1.52637</v>
      </c>
      <c r="I833" s="400">
        <v>42493.461805555555</v>
      </c>
      <c r="J833">
        <v>1.52851</v>
      </c>
      <c r="N833">
        <v>1.48</v>
      </c>
      <c r="Q833">
        <v>477</v>
      </c>
      <c r="R833" s="578" t="s">
        <v>96</v>
      </c>
      <c r="S833" s="578">
        <v>1</v>
      </c>
    </row>
    <row r="834" spans="1:19">
      <c r="A834">
        <v>833</v>
      </c>
      <c r="B834" s="400">
        <v>42495.657638888886</v>
      </c>
      <c r="C834" s="578" t="s">
        <v>96</v>
      </c>
      <c r="D834">
        <v>0.01</v>
      </c>
      <c r="F834">
        <v>1.5269600000000001</v>
      </c>
      <c r="I834" s="400">
        <v>42496.145833333336</v>
      </c>
      <c r="J834">
        <v>1.5290999999999999</v>
      </c>
      <c r="N834">
        <v>1.48</v>
      </c>
      <c r="Q834">
        <v>478</v>
      </c>
      <c r="R834" s="578" t="s">
        <v>96</v>
      </c>
      <c r="S834" s="578">
        <v>1</v>
      </c>
    </row>
    <row r="835" spans="1:19">
      <c r="A835">
        <v>834</v>
      </c>
      <c r="B835" s="400">
        <v>42496.209027777775</v>
      </c>
      <c r="C835" s="578" t="s">
        <v>96</v>
      </c>
      <c r="D835">
        <v>0.01</v>
      </c>
      <c r="F835">
        <v>1.54243</v>
      </c>
      <c r="I835" s="400">
        <v>42496.241666666669</v>
      </c>
      <c r="J835">
        <v>1.54457</v>
      </c>
      <c r="N835">
        <v>1.48</v>
      </c>
      <c r="Q835">
        <v>479</v>
      </c>
      <c r="R835" s="578" t="s">
        <v>96</v>
      </c>
      <c r="S835" s="578">
        <v>1</v>
      </c>
    </row>
    <row r="836" spans="1:19">
      <c r="A836">
        <v>835</v>
      </c>
      <c r="B836" s="400">
        <v>42499.385416666664</v>
      </c>
      <c r="C836" s="578" t="s">
        <v>96</v>
      </c>
      <c r="D836">
        <v>0.01</v>
      </c>
      <c r="F836">
        <v>1.5522199999999999</v>
      </c>
      <c r="I836" s="400">
        <v>42499.579861111109</v>
      </c>
      <c r="J836">
        <v>1.5527</v>
      </c>
      <c r="N836">
        <v>0.25</v>
      </c>
      <c r="Q836">
        <v>480</v>
      </c>
      <c r="R836" s="578" t="s">
        <v>96</v>
      </c>
      <c r="S836" s="578">
        <v>2</v>
      </c>
    </row>
    <row r="837" spans="1:19">
      <c r="A837">
        <v>836</v>
      </c>
      <c r="B837" s="400">
        <v>42499.45</v>
      </c>
      <c r="C837" s="578" t="s">
        <v>96</v>
      </c>
      <c r="D837">
        <v>0.01</v>
      </c>
      <c r="F837">
        <v>1.54891</v>
      </c>
      <c r="I837" s="400">
        <v>42499.579861111109</v>
      </c>
      <c r="J837">
        <v>1.5527</v>
      </c>
      <c r="N837">
        <v>2.7</v>
      </c>
      <c r="Q837">
        <v>480</v>
      </c>
      <c r="R837" s="578" t="s">
        <v>96</v>
      </c>
      <c r="S837" s="578">
        <v>2</v>
      </c>
    </row>
    <row r="838" spans="1:19">
      <c r="A838">
        <v>837</v>
      </c>
      <c r="B838" s="400">
        <v>42500.365277777775</v>
      </c>
      <c r="C838" s="578" t="s">
        <v>97</v>
      </c>
      <c r="D838">
        <v>0.01</v>
      </c>
      <c r="F838">
        <v>1.5511299999999999</v>
      </c>
      <c r="I838" s="400">
        <v>42500.45</v>
      </c>
      <c r="J838">
        <v>1.5489900000000001</v>
      </c>
      <c r="N838">
        <v>1.48</v>
      </c>
      <c r="Q838">
        <v>481</v>
      </c>
      <c r="R838" s="578" t="s">
        <v>97</v>
      </c>
      <c r="S838" s="578">
        <v>1</v>
      </c>
    </row>
    <row r="839" spans="1:19">
      <c r="A839">
        <v>838</v>
      </c>
      <c r="B839" s="400">
        <v>42502.189583333333</v>
      </c>
      <c r="C839" s="578" t="s">
        <v>96</v>
      </c>
      <c r="D839">
        <v>0.01</v>
      </c>
      <c r="F839">
        <v>1.55799</v>
      </c>
      <c r="I839" s="400">
        <v>42502.753472222219</v>
      </c>
      <c r="J839">
        <v>1.5566199999999999</v>
      </c>
      <c r="N839">
        <v>-1.1100000000000001</v>
      </c>
      <c r="Q839">
        <v>482</v>
      </c>
      <c r="R839" s="578" t="s">
        <v>96</v>
      </c>
      <c r="S839" s="578">
        <v>3</v>
      </c>
    </row>
    <row r="840" spans="1:19">
      <c r="A840">
        <v>839</v>
      </c>
      <c r="B840" s="400">
        <v>42502.438194444447</v>
      </c>
      <c r="C840" s="578" t="s">
        <v>96</v>
      </c>
      <c r="D840">
        <v>0.01</v>
      </c>
      <c r="F840">
        <v>1.5546899999999999</v>
      </c>
      <c r="I840" s="400">
        <v>42502.753472222219</v>
      </c>
      <c r="J840">
        <v>1.5566199999999999</v>
      </c>
      <c r="N840">
        <v>1.33</v>
      </c>
      <c r="Q840">
        <v>482</v>
      </c>
      <c r="R840" s="578" t="s">
        <v>96</v>
      </c>
      <c r="S840" s="578">
        <v>3</v>
      </c>
    </row>
    <row r="841" spans="1:19">
      <c r="A841">
        <v>840</v>
      </c>
      <c r="B841" s="400">
        <v>42502.660416666666</v>
      </c>
      <c r="C841" s="578" t="s">
        <v>96</v>
      </c>
      <c r="D841">
        <v>0.01</v>
      </c>
      <c r="F841">
        <v>1.55047</v>
      </c>
      <c r="I841" s="400">
        <v>42502.753472222219</v>
      </c>
      <c r="J841">
        <v>1.5566199999999999</v>
      </c>
      <c r="N841">
        <v>4.4400000000000004</v>
      </c>
      <c r="Q841">
        <v>482</v>
      </c>
      <c r="R841" s="578" t="s">
        <v>96</v>
      </c>
      <c r="S841" s="578">
        <v>3</v>
      </c>
    </row>
    <row r="842" spans="1:19">
      <c r="A842">
        <v>841</v>
      </c>
      <c r="B842" s="400">
        <v>42502.84375</v>
      </c>
      <c r="C842" s="578" t="s">
        <v>97</v>
      </c>
      <c r="D842">
        <v>0.01</v>
      </c>
      <c r="F842">
        <v>1.5517700000000001</v>
      </c>
      <c r="I842" s="400">
        <v>42503.61041666667</v>
      </c>
      <c r="J842">
        <v>1.5533699999999999</v>
      </c>
      <c r="N842">
        <v>-1.28</v>
      </c>
      <c r="Q842">
        <v>483</v>
      </c>
      <c r="R842" s="578" t="s">
        <v>97</v>
      </c>
      <c r="S842" s="578">
        <v>3</v>
      </c>
    </row>
    <row r="843" spans="1:19">
      <c r="A843">
        <v>842</v>
      </c>
      <c r="B843" s="400">
        <v>42503.067361111112</v>
      </c>
      <c r="C843" s="578" t="s">
        <v>97</v>
      </c>
      <c r="D843">
        <v>0.01</v>
      </c>
      <c r="F843">
        <v>1.55508</v>
      </c>
      <c r="I843" s="400">
        <v>42503.61041666667</v>
      </c>
      <c r="J843">
        <v>1.5533699999999999</v>
      </c>
      <c r="N843">
        <v>1.1599999999999999</v>
      </c>
      <c r="Q843">
        <v>483</v>
      </c>
      <c r="R843" s="578" t="s">
        <v>97</v>
      </c>
      <c r="S843" s="578">
        <v>3</v>
      </c>
    </row>
    <row r="844" spans="1:19">
      <c r="A844">
        <v>843</v>
      </c>
      <c r="B844" s="400">
        <v>42503.158333333333</v>
      </c>
      <c r="C844" s="578" t="s">
        <v>97</v>
      </c>
      <c r="D844">
        <v>0.01</v>
      </c>
      <c r="F844">
        <v>1.5599799999999999</v>
      </c>
      <c r="I844" s="400">
        <v>42503.61041666667</v>
      </c>
      <c r="J844">
        <v>1.5533699999999999</v>
      </c>
      <c r="N844">
        <v>4.78</v>
      </c>
      <c r="Q844">
        <v>483</v>
      </c>
      <c r="R844" s="578" t="s">
        <v>97</v>
      </c>
      <c r="S844" s="578">
        <v>3</v>
      </c>
    </row>
    <row r="845" spans="1:19">
      <c r="A845">
        <v>844</v>
      </c>
      <c r="B845" s="400">
        <v>42508.09375</v>
      </c>
      <c r="C845" s="578" t="s">
        <v>96</v>
      </c>
      <c r="D845">
        <v>0.01</v>
      </c>
      <c r="F845">
        <v>1.54857</v>
      </c>
      <c r="I845" s="400">
        <v>42508.147222222222</v>
      </c>
      <c r="J845">
        <v>1.55071</v>
      </c>
      <c r="N845">
        <v>1.48</v>
      </c>
      <c r="Q845">
        <v>484</v>
      </c>
      <c r="R845" s="578" t="s">
        <v>96</v>
      </c>
      <c r="S845" s="578">
        <v>1</v>
      </c>
    </row>
    <row r="846" spans="1:19">
      <c r="A846">
        <v>845</v>
      </c>
      <c r="B846" s="400">
        <v>42509.614583333336</v>
      </c>
      <c r="C846" s="578" t="s">
        <v>97</v>
      </c>
      <c r="D846">
        <v>0.01</v>
      </c>
      <c r="F846">
        <v>1.5561100000000001</v>
      </c>
      <c r="I846" s="400">
        <v>42509.635416666664</v>
      </c>
      <c r="J846">
        <v>1.5539700000000001</v>
      </c>
      <c r="N846">
        <v>1.48</v>
      </c>
      <c r="Q846">
        <v>485</v>
      </c>
      <c r="R846" s="578" t="s">
        <v>97</v>
      </c>
      <c r="S846" s="578">
        <v>1</v>
      </c>
    </row>
    <row r="847" spans="1:19">
      <c r="A847">
        <v>846</v>
      </c>
      <c r="B847" s="400">
        <v>42509.636111111111</v>
      </c>
      <c r="C847" s="578" t="s">
        <v>97</v>
      </c>
      <c r="D847">
        <v>0.01</v>
      </c>
      <c r="F847">
        <v>1.5536399999999999</v>
      </c>
      <c r="I847" s="400">
        <v>42509.8125</v>
      </c>
      <c r="J847">
        <v>1.5515000000000001</v>
      </c>
      <c r="N847">
        <v>1.48</v>
      </c>
      <c r="Q847">
        <v>486</v>
      </c>
      <c r="R847" s="578" t="s">
        <v>97</v>
      </c>
      <c r="S847" s="578">
        <v>1</v>
      </c>
    </row>
    <row r="848" spans="1:19">
      <c r="A848">
        <v>847</v>
      </c>
      <c r="B848" s="400">
        <v>42514.324305555558</v>
      </c>
      <c r="C848" s="578" t="s">
        <v>96</v>
      </c>
      <c r="D848">
        <v>0.01</v>
      </c>
      <c r="F848">
        <v>1.5604499999999999</v>
      </c>
      <c r="I848" s="400">
        <v>42514.36041666667</v>
      </c>
      <c r="J848">
        <v>1.5625899999999999</v>
      </c>
      <c r="N848">
        <v>1.48</v>
      </c>
      <c r="Q848">
        <v>487</v>
      </c>
      <c r="R848" s="578" t="s">
        <v>96</v>
      </c>
      <c r="S848" s="578">
        <v>1</v>
      </c>
    </row>
    <row r="849" spans="1:19">
      <c r="A849">
        <v>848</v>
      </c>
      <c r="B849" s="400">
        <v>42515.500694444447</v>
      </c>
      <c r="C849" s="578" t="s">
        <v>97</v>
      </c>
      <c r="D849">
        <v>0.01</v>
      </c>
      <c r="F849">
        <v>1.54738</v>
      </c>
      <c r="I849" s="400">
        <v>42515.943055555559</v>
      </c>
      <c r="J849">
        <v>1.5479700000000001</v>
      </c>
      <c r="N849">
        <v>-0.53</v>
      </c>
      <c r="Q849">
        <v>488</v>
      </c>
      <c r="R849" s="578" t="s">
        <v>97</v>
      </c>
      <c r="S849" s="578">
        <v>2</v>
      </c>
    </row>
    <row r="850" spans="1:19">
      <c r="A850">
        <v>849</v>
      </c>
      <c r="B850" s="400">
        <v>42515.729166666664</v>
      </c>
      <c r="C850" s="578" t="s">
        <v>97</v>
      </c>
      <c r="D850">
        <v>0.01</v>
      </c>
      <c r="F850">
        <v>1.55284</v>
      </c>
      <c r="I850" s="400">
        <v>42515.943055555559</v>
      </c>
      <c r="J850">
        <v>1.5479700000000001</v>
      </c>
      <c r="N850">
        <v>3.5</v>
      </c>
      <c r="Q850">
        <v>488</v>
      </c>
      <c r="R850" s="578" t="s">
        <v>97</v>
      </c>
      <c r="S850" s="578">
        <v>2</v>
      </c>
    </row>
    <row r="851" spans="1:19">
      <c r="A851">
        <v>850</v>
      </c>
      <c r="B851" s="400">
        <v>42517.625694444447</v>
      </c>
      <c r="C851" s="578" t="s">
        <v>96</v>
      </c>
      <c r="D851">
        <v>0.01</v>
      </c>
      <c r="F851">
        <v>1.5496000000000001</v>
      </c>
      <c r="I851" s="400">
        <v>42520.13958333333</v>
      </c>
      <c r="J851">
        <v>1.5499400000000001</v>
      </c>
      <c r="N851">
        <v>0.15</v>
      </c>
      <c r="Q851">
        <v>489</v>
      </c>
      <c r="R851" s="578" t="s">
        <v>96</v>
      </c>
      <c r="S851" s="578">
        <v>2</v>
      </c>
    </row>
    <row r="852" spans="1:19">
      <c r="A852">
        <v>851</v>
      </c>
      <c r="B852" s="400">
        <v>42517.738888888889</v>
      </c>
      <c r="C852" s="578" t="s">
        <v>96</v>
      </c>
      <c r="D852">
        <v>0.01</v>
      </c>
      <c r="F852">
        <v>1.546</v>
      </c>
      <c r="I852" s="400">
        <v>42520.13958333333</v>
      </c>
      <c r="J852">
        <v>1.5499400000000001</v>
      </c>
      <c r="N852">
        <v>2.8</v>
      </c>
      <c r="Q852">
        <v>489</v>
      </c>
      <c r="R852" s="578" t="s">
        <v>96</v>
      </c>
      <c r="S852" s="578">
        <v>2</v>
      </c>
    </row>
    <row r="853" spans="1:19">
      <c r="A853">
        <v>852</v>
      </c>
      <c r="B853" s="400">
        <v>42520.145833333336</v>
      </c>
      <c r="C853" s="578" t="s">
        <v>96</v>
      </c>
      <c r="D853">
        <v>0.01</v>
      </c>
      <c r="F853">
        <v>1.5524199999999999</v>
      </c>
      <c r="I853" s="400">
        <v>42520.441666666666</v>
      </c>
      <c r="J853">
        <v>1.55287</v>
      </c>
      <c r="N853">
        <v>0.23</v>
      </c>
      <c r="Q853">
        <v>490</v>
      </c>
      <c r="R853" s="578" t="s">
        <v>96</v>
      </c>
      <c r="S853" s="578">
        <v>2</v>
      </c>
    </row>
    <row r="854" spans="1:19">
      <c r="A854">
        <v>853</v>
      </c>
      <c r="B854" s="400">
        <v>42520.204861111109</v>
      </c>
      <c r="C854" s="578" t="s">
        <v>96</v>
      </c>
      <c r="D854">
        <v>0.01</v>
      </c>
      <c r="F854">
        <v>1.54905</v>
      </c>
      <c r="I854" s="400">
        <v>42520.441666666666</v>
      </c>
      <c r="J854">
        <v>1.55287</v>
      </c>
      <c r="N854">
        <v>2.72</v>
      </c>
      <c r="Q854">
        <v>490</v>
      </c>
      <c r="R854" s="578" t="s">
        <v>96</v>
      </c>
      <c r="S854" s="578">
        <v>2</v>
      </c>
    </row>
    <row r="855" spans="1:19">
      <c r="A855">
        <v>854</v>
      </c>
      <c r="B855" s="400">
        <v>42521.418749999997</v>
      </c>
      <c r="C855" s="578" t="s">
        <v>96</v>
      </c>
      <c r="D855">
        <v>0.01</v>
      </c>
      <c r="F855">
        <v>1.53921</v>
      </c>
      <c r="I855" s="400">
        <v>42521.647916666669</v>
      </c>
      <c r="J855">
        <v>1.54135</v>
      </c>
      <c r="N855">
        <v>1.48</v>
      </c>
      <c r="Q855">
        <v>491</v>
      </c>
      <c r="R855" s="578" t="s">
        <v>96</v>
      </c>
      <c r="S855" s="578">
        <v>1</v>
      </c>
    </row>
    <row r="856" spans="1:19">
      <c r="A856">
        <v>855</v>
      </c>
      <c r="B856" s="400">
        <v>42522.168055555558</v>
      </c>
      <c r="C856" s="578" t="s">
        <v>97</v>
      </c>
      <c r="D856">
        <v>0.01</v>
      </c>
      <c r="F856">
        <v>1.52569</v>
      </c>
      <c r="I856" s="400">
        <v>42524.315972222219</v>
      </c>
      <c r="J856">
        <v>1.5384199999999999</v>
      </c>
      <c r="N856">
        <v>-9.5</v>
      </c>
      <c r="Q856">
        <v>492</v>
      </c>
      <c r="R856" s="578" t="s">
        <v>97</v>
      </c>
      <c r="S856" s="578">
        <v>6</v>
      </c>
    </row>
    <row r="857" spans="1:19">
      <c r="A857">
        <v>856</v>
      </c>
      <c r="B857" s="400">
        <v>42522.234722222223</v>
      </c>
      <c r="C857" s="578" t="s">
        <v>97</v>
      </c>
      <c r="D857">
        <v>0.01</v>
      </c>
      <c r="F857">
        <v>1.5289999999999999</v>
      </c>
      <c r="I857" s="400">
        <v>42524.315972222219</v>
      </c>
      <c r="J857">
        <v>1.5384199999999999</v>
      </c>
      <c r="N857">
        <v>-7.06</v>
      </c>
      <c r="Q857">
        <v>492</v>
      </c>
      <c r="R857" s="578" t="s">
        <v>97</v>
      </c>
      <c r="S857" s="578">
        <v>6</v>
      </c>
    </row>
    <row r="858" spans="1:19">
      <c r="A858">
        <v>857</v>
      </c>
      <c r="B858" s="400">
        <v>42522.371527777781</v>
      </c>
      <c r="C858" s="578" t="s">
        <v>97</v>
      </c>
      <c r="D858">
        <v>0.01</v>
      </c>
      <c r="F858">
        <v>1.53261</v>
      </c>
      <c r="I858" s="400">
        <v>42524.315972222219</v>
      </c>
      <c r="J858">
        <v>1.5384199999999999</v>
      </c>
      <c r="N858">
        <v>-4.3899999999999997</v>
      </c>
      <c r="Q858">
        <v>492</v>
      </c>
      <c r="R858" s="578" t="s">
        <v>97</v>
      </c>
      <c r="S858" s="578">
        <v>6</v>
      </c>
    </row>
    <row r="859" spans="1:19">
      <c r="A859">
        <v>858</v>
      </c>
      <c r="B859" s="400">
        <v>42522.416666666664</v>
      </c>
      <c r="C859" s="578" t="s">
        <v>97</v>
      </c>
      <c r="D859">
        <v>0.02</v>
      </c>
      <c r="F859">
        <v>1.5365200000000001</v>
      </c>
      <c r="I859" s="400">
        <v>42524.315972222219</v>
      </c>
      <c r="J859">
        <v>1.5384199999999999</v>
      </c>
      <c r="N859">
        <v>-3</v>
      </c>
      <c r="Q859">
        <v>492</v>
      </c>
      <c r="R859" s="578" t="s">
        <v>97</v>
      </c>
      <c r="S859" s="578">
        <v>6</v>
      </c>
    </row>
    <row r="860" spans="1:19">
      <c r="A860">
        <v>859</v>
      </c>
      <c r="B860" s="400">
        <v>42522.748611111114</v>
      </c>
      <c r="C860" s="578" t="s">
        <v>97</v>
      </c>
      <c r="D860">
        <v>0.04</v>
      </c>
      <c r="F860">
        <v>1.5412999999999999</v>
      </c>
      <c r="I860" s="400">
        <v>42524.315972222219</v>
      </c>
      <c r="J860">
        <v>1.5384199999999999</v>
      </c>
      <c r="N860">
        <v>8.1</v>
      </c>
      <c r="Q860">
        <v>492</v>
      </c>
      <c r="R860" s="578" t="s">
        <v>97</v>
      </c>
      <c r="S860" s="578">
        <v>6</v>
      </c>
    </row>
    <row r="861" spans="1:19">
      <c r="A861">
        <v>860</v>
      </c>
      <c r="B861" s="400">
        <v>42523.192361111112</v>
      </c>
      <c r="C861" s="578" t="s">
        <v>97</v>
      </c>
      <c r="D861">
        <v>0.08</v>
      </c>
      <c r="F861">
        <v>1.54803</v>
      </c>
      <c r="I861" s="400">
        <v>42524.315972222219</v>
      </c>
      <c r="J861">
        <v>1.5384199999999999</v>
      </c>
      <c r="N861">
        <v>55.95</v>
      </c>
      <c r="Q861">
        <v>492</v>
      </c>
      <c r="R861" s="578" t="s">
        <v>97</v>
      </c>
      <c r="S861" s="578">
        <v>6</v>
      </c>
    </row>
    <row r="862" spans="1:19">
      <c r="A862">
        <v>861</v>
      </c>
      <c r="B862" s="400">
        <v>42523.615277777775</v>
      </c>
      <c r="C862" s="578" t="s">
        <v>96</v>
      </c>
      <c r="D862">
        <v>0.01</v>
      </c>
      <c r="F862">
        <v>1.55375</v>
      </c>
      <c r="I862" s="400">
        <v>42524.617361111108</v>
      </c>
      <c r="J862">
        <v>1.5453600000000001</v>
      </c>
      <c r="N862">
        <v>-6.3</v>
      </c>
      <c r="Q862">
        <v>493</v>
      </c>
      <c r="R862" s="578" t="s">
        <v>96</v>
      </c>
      <c r="S862" s="578">
        <v>4</v>
      </c>
    </row>
    <row r="863" spans="1:19">
      <c r="A863">
        <v>862</v>
      </c>
      <c r="B863" s="400">
        <v>42523.671527777777</v>
      </c>
      <c r="C863" s="578" t="s">
        <v>96</v>
      </c>
      <c r="D863">
        <v>0.01</v>
      </c>
      <c r="F863">
        <v>1.5449999999999999</v>
      </c>
      <c r="I863" s="400">
        <v>42524.617361111108</v>
      </c>
      <c r="J863">
        <v>1.5453600000000001</v>
      </c>
      <c r="N863">
        <v>0.16</v>
      </c>
      <c r="Q863">
        <v>493</v>
      </c>
      <c r="R863" s="578" t="s">
        <v>96</v>
      </c>
      <c r="S863" s="578">
        <v>4</v>
      </c>
    </row>
    <row r="864" spans="1:19">
      <c r="A864">
        <v>863</v>
      </c>
      <c r="B864" s="400">
        <v>42524.101388888892</v>
      </c>
      <c r="C864" s="578" t="s">
        <v>96</v>
      </c>
      <c r="D864">
        <v>0.01</v>
      </c>
      <c r="F864">
        <v>1.5414000000000001</v>
      </c>
      <c r="I864" s="400">
        <v>42524.617361111108</v>
      </c>
      <c r="J864">
        <v>1.5453600000000001</v>
      </c>
      <c r="N864">
        <v>2.82</v>
      </c>
      <c r="Q864">
        <v>493</v>
      </c>
      <c r="R864" s="578" t="s">
        <v>96</v>
      </c>
      <c r="S864" s="578">
        <v>4</v>
      </c>
    </row>
    <row r="865" spans="1:19">
      <c r="A865">
        <v>864</v>
      </c>
      <c r="B865" s="400">
        <v>42524.38958333333</v>
      </c>
      <c r="C865" s="578" t="s">
        <v>96</v>
      </c>
      <c r="D865">
        <v>0.02</v>
      </c>
      <c r="F865">
        <v>1.53749</v>
      </c>
      <c r="I865" s="400">
        <v>42524.617361111108</v>
      </c>
      <c r="J865">
        <v>1.5453600000000001</v>
      </c>
      <c r="N865">
        <v>11.42</v>
      </c>
      <c r="Q865">
        <v>493</v>
      </c>
      <c r="R865" s="578" t="s">
        <v>96</v>
      </c>
      <c r="S865" s="578">
        <v>4</v>
      </c>
    </row>
    <row r="866" spans="1:19">
      <c r="A866">
        <v>865</v>
      </c>
      <c r="B866" s="400">
        <v>42529.677777777775</v>
      </c>
      <c r="C866" s="578" t="s">
        <v>96</v>
      </c>
      <c r="D866">
        <v>0.01</v>
      </c>
      <c r="F866">
        <v>1.5271300000000001</v>
      </c>
      <c r="I866" s="400">
        <v>42530.130555555559</v>
      </c>
      <c r="J866">
        <v>1.5259100000000001</v>
      </c>
      <c r="N866">
        <v>-1</v>
      </c>
      <c r="Q866">
        <v>494</v>
      </c>
      <c r="R866" s="578" t="s">
        <v>96</v>
      </c>
      <c r="S866" s="578">
        <v>3</v>
      </c>
    </row>
    <row r="867" spans="1:19">
      <c r="A867">
        <v>867</v>
      </c>
      <c r="B867" s="400">
        <v>42529.887499999997</v>
      </c>
      <c r="C867" s="578" t="s">
        <v>96</v>
      </c>
      <c r="D867">
        <v>0.01</v>
      </c>
      <c r="F867">
        <v>1.5238100000000001</v>
      </c>
      <c r="I867" s="400">
        <v>42530.130555555559</v>
      </c>
      <c r="J867">
        <v>1.5259100000000001</v>
      </c>
      <c r="N867">
        <v>1.45</v>
      </c>
      <c r="Q867">
        <v>494</v>
      </c>
      <c r="R867" s="578" t="s">
        <v>96</v>
      </c>
      <c r="S867" s="578">
        <v>3</v>
      </c>
    </row>
    <row r="868" spans="1:19">
      <c r="A868">
        <v>868</v>
      </c>
      <c r="B868" s="400">
        <v>42530.06527777778</v>
      </c>
      <c r="C868" s="578" t="s">
        <v>96</v>
      </c>
      <c r="D868">
        <v>0.01</v>
      </c>
      <c r="F868">
        <v>1.5200899999999999</v>
      </c>
      <c r="I868" s="400">
        <v>42530.130555555559</v>
      </c>
      <c r="J868">
        <v>1.5259100000000001</v>
      </c>
      <c r="N868">
        <v>4.2</v>
      </c>
      <c r="Q868">
        <v>494</v>
      </c>
      <c r="R868" s="578" t="s">
        <v>96</v>
      </c>
      <c r="S868" s="578">
        <v>3</v>
      </c>
    </row>
    <row r="869" spans="1:19">
      <c r="A869">
        <v>866</v>
      </c>
      <c r="B869" s="400">
        <v>42529.709722222222</v>
      </c>
      <c r="C869" s="578" t="s">
        <v>97</v>
      </c>
      <c r="D869">
        <v>0.01</v>
      </c>
      <c r="F869">
        <v>1.5249999999999999</v>
      </c>
      <c r="I869" s="400">
        <v>42529.958333333336</v>
      </c>
      <c r="J869">
        <v>1.5228600000000001</v>
      </c>
      <c r="N869">
        <v>1.48</v>
      </c>
      <c r="Q869">
        <v>495</v>
      </c>
      <c r="R869" s="578" t="s">
        <v>97</v>
      </c>
      <c r="S869" s="578">
        <v>1</v>
      </c>
    </row>
    <row r="870" spans="1:19">
      <c r="A870">
        <v>869</v>
      </c>
      <c r="B870" s="400">
        <v>42530.386111111111</v>
      </c>
      <c r="C870" s="578" t="s">
        <v>96</v>
      </c>
      <c r="D870">
        <v>0.01</v>
      </c>
      <c r="F870">
        <v>1.5288900000000001</v>
      </c>
      <c r="I870" s="400">
        <v>42531.39166666667</v>
      </c>
      <c r="J870">
        <v>1.5274799999999999</v>
      </c>
      <c r="N870">
        <v>-1.1499999999999999</v>
      </c>
      <c r="Q870">
        <v>496</v>
      </c>
      <c r="R870" s="578" t="s">
        <v>96</v>
      </c>
      <c r="S870" s="578">
        <v>3</v>
      </c>
    </row>
    <row r="871" spans="1:19">
      <c r="A871">
        <v>870</v>
      </c>
      <c r="B871" s="400">
        <v>42530.551388888889</v>
      </c>
      <c r="C871" s="578" t="s">
        <v>96</v>
      </c>
      <c r="D871">
        <v>0.01</v>
      </c>
      <c r="F871">
        <v>1.5252699999999999</v>
      </c>
      <c r="I871" s="400">
        <v>42531.39166666667</v>
      </c>
      <c r="J871">
        <v>1.5274799999999999</v>
      </c>
      <c r="N871">
        <v>1.53</v>
      </c>
      <c r="Q871">
        <v>496</v>
      </c>
      <c r="R871" s="578" t="s">
        <v>96</v>
      </c>
      <c r="S871" s="578">
        <v>3</v>
      </c>
    </row>
    <row r="872" spans="1:19">
      <c r="A872">
        <v>871</v>
      </c>
      <c r="B872" s="400">
        <v>42530.902777777781</v>
      </c>
      <c r="C872" s="578" t="s">
        <v>96</v>
      </c>
      <c r="D872">
        <v>0.01</v>
      </c>
      <c r="F872">
        <v>1.5215799999999999</v>
      </c>
      <c r="I872" s="400">
        <v>42531.39166666667</v>
      </c>
      <c r="J872">
        <v>1.5274799999999999</v>
      </c>
      <c r="N872">
        <v>4.25</v>
      </c>
      <c r="Q872">
        <v>496</v>
      </c>
      <c r="R872" s="578" t="s">
        <v>96</v>
      </c>
      <c r="S872" s="578">
        <v>3</v>
      </c>
    </row>
    <row r="873" spans="1:19">
      <c r="A873">
        <v>872</v>
      </c>
      <c r="B873" s="400">
        <v>42531.677777777775</v>
      </c>
      <c r="C873" s="578" t="s">
        <v>96</v>
      </c>
      <c r="D873">
        <v>0.01</v>
      </c>
      <c r="F873">
        <v>1.5261199999999999</v>
      </c>
      <c r="I873" s="400">
        <v>42534.707638888889</v>
      </c>
      <c r="J873">
        <v>1.5266</v>
      </c>
      <c r="N873">
        <v>0.26</v>
      </c>
      <c r="Q873">
        <v>497</v>
      </c>
      <c r="R873" s="578" t="s">
        <v>96</v>
      </c>
      <c r="S873" s="578">
        <v>2</v>
      </c>
    </row>
    <row r="874" spans="1:19">
      <c r="A874">
        <v>873</v>
      </c>
      <c r="B874" s="400">
        <v>42534.361111111109</v>
      </c>
      <c r="C874" s="578" t="s">
        <v>96</v>
      </c>
      <c r="D874">
        <v>0.01</v>
      </c>
      <c r="F874">
        <v>1.52281</v>
      </c>
      <c r="I874" s="400">
        <v>42534.707638888889</v>
      </c>
      <c r="J874">
        <v>1.5266</v>
      </c>
      <c r="N874">
        <v>2.7</v>
      </c>
      <c r="Q874">
        <v>497</v>
      </c>
      <c r="R874" s="578" t="s">
        <v>96</v>
      </c>
      <c r="S874" s="578">
        <v>2</v>
      </c>
    </row>
    <row r="875" spans="1:19">
      <c r="A875">
        <v>874</v>
      </c>
      <c r="B875" s="400">
        <v>42535.416666666664</v>
      </c>
      <c r="C875" s="578" t="s">
        <v>96</v>
      </c>
      <c r="D875">
        <v>0.01</v>
      </c>
      <c r="F875">
        <v>1.5290699999999999</v>
      </c>
      <c r="I875" s="400">
        <v>42537.186111111114</v>
      </c>
      <c r="J875">
        <v>1.52501</v>
      </c>
      <c r="N875">
        <v>-3.1</v>
      </c>
      <c r="Q875">
        <v>498</v>
      </c>
      <c r="R875" s="578" t="s">
        <v>96</v>
      </c>
      <c r="S875" s="578">
        <v>4</v>
      </c>
    </row>
    <row r="876" spans="1:19">
      <c r="A876">
        <v>875</v>
      </c>
      <c r="B876" s="400">
        <v>42535.615277777775</v>
      </c>
      <c r="C876" s="578" t="s">
        <v>96</v>
      </c>
      <c r="D876">
        <v>0.01</v>
      </c>
      <c r="F876">
        <v>1.5257700000000001</v>
      </c>
      <c r="I876" s="400">
        <v>42537.186111111114</v>
      </c>
      <c r="J876">
        <v>1.52501</v>
      </c>
      <c r="N876">
        <v>-0.66</v>
      </c>
      <c r="Q876">
        <v>498</v>
      </c>
      <c r="R876" s="578" t="s">
        <v>96</v>
      </c>
      <c r="S876" s="578">
        <v>4</v>
      </c>
    </row>
    <row r="877" spans="1:19">
      <c r="A877">
        <v>876</v>
      </c>
      <c r="B877" s="400">
        <v>42535.645833333336</v>
      </c>
      <c r="C877" s="578" t="s">
        <v>96</v>
      </c>
      <c r="D877">
        <v>0.01</v>
      </c>
      <c r="F877">
        <v>1.5221100000000001</v>
      </c>
      <c r="I877" s="400">
        <v>42537.186111111114</v>
      </c>
      <c r="J877">
        <v>1.52501</v>
      </c>
      <c r="N877">
        <v>2.04</v>
      </c>
      <c r="Q877">
        <v>498</v>
      </c>
      <c r="R877" s="578" t="s">
        <v>96</v>
      </c>
      <c r="S877" s="578">
        <v>4</v>
      </c>
    </row>
    <row r="878" spans="1:19">
      <c r="A878">
        <v>877</v>
      </c>
      <c r="B878" s="400">
        <v>42536.43472222222</v>
      </c>
      <c r="C878" s="578" t="s">
        <v>96</v>
      </c>
      <c r="D878">
        <v>0.02</v>
      </c>
      <c r="F878">
        <v>1.5182</v>
      </c>
      <c r="I878" s="400">
        <v>42537.186111111114</v>
      </c>
      <c r="J878">
        <v>1.52501</v>
      </c>
      <c r="N878">
        <v>9.85</v>
      </c>
      <c r="Q878">
        <v>498</v>
      </c>
      <c r="R878" s="578" t="s">
        <v>96</v>
      </c>
      <c r="S878" s="578">
        <v>4</v>
      </c>
    </row>
    <row r="879" spans="1:19">
      <c r="A879">
        <v>878</v>
      </c>
      <c r="B879" s="400">
        <v>42537.354166666664</v>
      </c>
      <c r="C879" s="578" t="s">
        <v>96</v>
      </c>
      <c r="D879">
        <v>0.01</v>
      </c>
      <c r="F879">
        <v>1.52918</v>
      </c>
      <c r="I879" s="400">
        <v>42537.35833333333</v>
      </c>
      <c r="J879">
        <v>1.53132</v>
      </c>
      <c r="N879">
        <v>1.48</v>
      </c>
      <c r="Q879">
        <v>499</v>
      </c>
      <c r="R879" s="578" t="s">
        <v>96</v>
      </c>
      <c r="S879" s="578">
        <v>1</v>
      </c>
    </row>
    <row r="880" spans="1:19">
      <c r="A880">
        <v>879</v>
      </c>
      <c r="B880" s="400">
        <v>42537.469444444447</v>
      </c>
      <c r="C880" s="578" t="s">
        <v>97</v>
      </c>
      <c r="D880">
        <v>0.01</v>
      </c>
      <c r="F880">
        <v>1.5278099999999999</v>
      </c>
      <c r="I880" s="400">
        <v>42537.5</v>
      </c>
      <c r="J880">
        <v>1.5256700000000001</v>
      </c>
      <c r="N880">
        <v>1.48</v>
      </c>
      <c r="Q880">
        <v>500</v>
      </c>
      <c r="R880" s="578" t="s">
        <v>97</v>
      </c>
      <c r="S880" s="578">
        <v>1</v>
      </c>
    </row>
    <row r="881" spans="1:19">
      <c r="A881">
        <v>880</v>
      </c>
      <c r="B881" s="400">
        <v>42538.157638888886</v>
      </c>
      <c r="C881" s="578" t="s">
        <v>97</v>
      </c>
      <c r="D881">
        <v>0.01</v>
      </c>
      <c r="F881">
        <v>1.5225900000000001</v>
      </c>
      <c r="I881" s="400">
        <v>42538.384027777778</v>
      </c>
      <c r="J881">
        <v>1.5204500000000001</v>
      </c>
      <c r="N881">
        <v>1.48</v>
      </c>
      <c r="Q881">
        <v>501</v>
      </c>
      <c r="R881" s="578" t="s">
        <v>97</v>
      </c>
      <c r="S881" s="578">
        <v>1</v>
      </c>
    </row>
    <row r="882" spans="1:19">
      <c r="A882">
        <v>881</v>
      </c>
      <c r="B882" s="400">
        <v>42541.708333333336</v>
      </c>
      <c r="C882" s="578" t="s">
        <v>96</v>
      </c>
      <c r="D882">
        <v>0.01</v>
      </c>
      <c r="F882">
        <v>1.51901</v>
      </c>
      <c r="I882" s="400">
        <v>42545.059027777781</v>
      </c>
      <c r="J882">
        <v>1.5056</v>
      </c>
      <c r="N882">
        <v>-10</v>
      </c>
      <c r="Q882">
        <v>502</v>
      </c>
      <c r="R882" s="578" t="s">
        <v>96</v>
      </c>
      <c r="S882" s="578">
        <v>6</v>
      </c>
    </row>
    <row r="883" spans="1:19">
      <c r="A883">
        <v>882</v>
      </c>
      <c r="B883" s="400">
        <v>42541.966666666667</v>
      </c>
      <c r="C883" s="578" t="s">
        <v>96</v>
      </c>
      <c r="D883">
        <v>0.01</v>
      </c>
      <c r="F883">
        <v>1.51566</v>
      </c>
      <c r="I883" s="400">
        <v>42545.059027777781</v>
      </c>
      <c r="J883">
        <v>1.5056</v>
      </c>
      <c r="N883">
        <v>-7.53</v>
      </c>
      <c r="Q883">
        <v>502</v>
      </c>
      <c r="R883" s="578" t="s">
        <v>96</v>
      </c>
      <c r="S883" s="578">
        <v>6</v>
      </c>
    </row>
    <row r="884" spans="1:19">
      <c r="A884">
        <v>883</v>
      </c>
      <c r="B884" s="400">
        <v>42542.445833333331</v>
      </c>
      <c r="C884" s="578" t="s">
        <v>96</v>
      </c>
      <c r="D884">
        <v>0.01</v>
      </c>
      <c r="F884">
        <v>1.51203</v>
      </c>
      <c r="I884" s="400">
        <v>42545.059027777781</v>
      </c>
      <c r="J884">
        <v>1.5056</v>
      </c>
      <c r="N884">
        <v>-4.8499999999999996</v>
      </c>
      <c r="Q884">
        <v>502</v>
      </c>
      <c r="R884" s="578" t="s">
        <v>96</v>
      </c>
      <c r="S884" s="578">
        <v>6</v>
      </c>
    </row>
    <row r="885" spans="1:19">
      <c r="A885">
        <v>884</v>
      </c>
      <c r="B885" s="400">
        <v>42542.638888888891</v>
      </c>
      <c r="C885" s="578" t="s">
        <v>96</v>
      </c>
      <c r="D885">
        <v>0.02</v>
      </c>
      <c r="F885">
        <v>1.5065900000000001</v>
      </c>
      <c r="I885" s="400">
        <v>42545.059027777781</v>
      </c>
      <c r="J885">
        <v>1.5056</v>
      </c>
      <c r="N885">
        <v>-1.66</v>
      </c>
      <c r="Q885">
        <v>502</v>
      </c>
      <c r="R885" s="578" t="s">
        <v>96</v>
      </c>
      <c r="S885" s="578">
        <v>6</v>
      </c>
    </row>
    <row r="886" spans="1:19">
      <c r="A886">
        <v>885</v>
      </c>
      <c r="B886" s="400">
        <v>42544.419444444444</v>
      </c>
      <c r="C886" s="578" t="s">
        <v>96</v>
      </c>
      <c r="D886">
        <v>0.04</v>
      </c>
      <c r="F886">
        <v>1.5018800000000001</v>
      </c>
      <c r="I886" s="400">
        <v>42545.059027777781</v>
      </c>
      <c r="J886">
        <v>1.5056</v>
      </c>
      <c r="N886">
        <v>10.59</v>
      </c>
      <c r="Q886">
        <v>502</v>
      </c>
      <c r="R886" s="578" t="s">
        <v>96</v>
      </c>
      <c r="S886" s="578">
        <v>6</v>
      </c>
    </row>
    <row r="887" spans="1:19">
      <c r="A887">
        <v>886</v>
      </c>
      <c r="B887" s="400">
        <v>42544.75</v>
      </c>
      <c r="C887" s="578" t="s">
        <v>96</v>
      </c>
      <c r="D887">
        <v>0.08</v>
      </c>
      <c r="F887">
        <v>1.49638</v>
      </c>
      <c r="I887" s="400">
        <v>42545.059027777781</v>
      </c>
      <c r="J887">
        <v>1.5056</v>
      </c>
      <c r="N887">
        <v>53.65</v>
      </c>
      <c r="Q887">
        <v>502</v>
      </c>
      <c r="R887" s="578" t="s">
        <v>96</v>
      </c>
      <c r="S887" s="578">
        <v>6</v>
      </c>
    </row>
    <row r="888" spans="1:19">
      <c r="A888">
        <v>887</v>
      </c>
      <c r="B888" s="400">
        <v>42545.635416666664</v>
      </c>
      <c r="C888" s="578" t="s">
        <v>96</v>
      </c>
      <c r="D888">
        <v>0.01</v>
      </c>
      <c r="F888">
        <v>1.48522</v>
      </c>
      <c r="I888" s="400">
        <v>42545.655555555553</v>
      </c>
      <c r="J888">
        <v>1.48736</v>
      </c>
      <c r="N888">
        <v>1.48</v>
      </c>
      <c r="Q888">
        <v>503</v>
      </c>
      <c r="R888" s="578" t="s">
        <v>96</v>
      </c>
      <c r="S888" s="578">
        <v>1</v>
      </c>
    </row>
    <row r="889" spans="1:19">
      <c r="A889">
        <v>888</v>
      </c>
      <c r="B889" s="400">
        <v>42545.709722222222</v>
      </c>
      <c r="C889" s="578" t="s">
        <v>96</v>
      </c>
      <c r="D889">
        <v>0.01</v>
      </c>
      <c r="F889">
        <v>1.4844900000000001</v>
      </c>
      <c r="I889" s="400">
        <v>42545.720833333333</v>
      </c>
      <c r="J889">
        <v>1.4866299999999999</v>
      </c>
      <c r="N889">
        <v>1.48</v>
      </c>
      <c r="Q889">
        <v>504</v>
      </c>
      <c r="R889" s="578" t="s">
        <v>96</v>
      </c>
      <c r="S889" s="578">
        <v>1</v>
      </c>
    </row>
    <row r="890" spans="1:19">
      <c r="A890">
        <v>889</v>
      </c>
      <c r="B890" s="400">
        <v>42545.793055555558</v>
      </c>
      <c r="C890" s="578" t="s">
        <v>97</v>
      </c>
      <c r="D890">
        <v>0.01</v>
      </c>
      <c r="F890">
        <v>1.49403</v>
      </c>
      <c r="I890" s="400">
        <v>42545.801388888889</v>
      </c>
      <c r="J890">
        <v>1.4918899999999999</v>
      </c>
      <c r="N890">
        <v>1.48</v>
      </c>
      <c r="Q890">
        <v>505</v>
      </c>
      <c r="R890" s="578" t="s">
        <v>97</v>
      </c>
      <c r="S890" s="578">
        <v>1</v>
      </c>
    </row>
    <row r="891" spans="1:19">
      <c r="A891">
        <v>890</v>
      </c>
      <c r="B891" s="400">
        <v>42548.09375</v>
      </c>
      <c r="C891" s="578" t="s">
        <v>96</v>
      </c>
      <c r="D891">
        <v>0.01</v>
      </c>
      <c r="F891">
        <v>1.48607</v>
      </c>
      <c r="I891" s="400">
        <v>42548.137499999997</v>
      </c>
      <c r="J891">
        <v>1.48821</v>
      </c>
      <c r="N891">
        <v>1.48</v>
      </c>
      <c r="Q891">
        <v>506</v>
      </c>
      <c r="R891" s="578" t="s">
        <v>96</v>
      </c>
      <c r="S891" s="578">
        <v>1</v>
      </c>
    </row>
    <row r="892" spans="1:19">
      <c r="A892">
        <v>891</v>
      </c>
      <c r="B892" s="400">
        <v>42548.293055555558</v>
      </c>
      <c r="C892" s="578" t="s">
        <v>96</v>
      </c>
      <c r="D892">
        <v>0.01</v>
      </c>
      <c r="F892">
        <v>1.48729</v>
      </c>
      <c r="I892" s="400">
        <v>42548.32916666667</v>
      </c>
      <c r="J892">
        <v>1.48943</v>
      </c>
      <c r="N892">
        <v>1.48</v>
      </c>
      <c r="Q892">
        <v>507</v>
      </c>
      <c r="R892" s="578" t="s">
        <v>96</v>
      </c>
      <c r="S892" s="578">
        <v>1</v>
      </c>
    </row>
    <row r="893" spans="1:19">
      <c r="A893">
        <v>892</v>
      </c>
      <c r="B893" s="400">
        <v>42548.584027777775</v>
      </c>
      <c r="C893" s="578" t="s">
        <v>96</v>
      </c>
      <c r="D893">
        <v>0.01</v>
      </c>
      <c r="F893">
        <v>1.4865299999999999</v>
      </c>
      <c r="I893" s="400">
        <v>42548.666666666664</v>
      </c>
      <c r="J893">
        <v>1.4886699999999999</v>
      </c>
      <c r="N893">
        <v>1.48</v>
      </c>
      <c r="Q893">
        <v>508</v>
      </c>
      <c r="R893" s="578" t="s">
        <v>96</v>
      </c>
      <c r="S893" s="578">
        <v>1</v>
      </c>
    </row>
    <row r="894" spans="1:19">
      <c r="A894">
        <v>893</v>
      </c>
      <c r="B894" s="400">
        <v>42551.345833333333</v>
      </c>
      <c r="C894" s="578" t="s">
        <v>96</v>
      </c>
      <c r="D894">
        <v>0.01</v>
      </c>
      <c r="F894">
        <v>1.4964299999999999</v>
      </c>
      <c r="I894" s="400">
        <v>42551.381944444445</v>
      </c>
      <c r="J894">
        <v>1.49857</v>
      </c>
      <c r="N894">
        <v>1.48</v>
      </c>
      <c r="Q894">
        <v>509</v>
      </c>
      <c r="R894" s="578" t="s">
        <v>96</v>
      </c>
      <c r="S894" s="578">
        <v>1</v>
      </c>
    </row>
    <row r="895" spans="1:19">
      <c r="A895">
        <v>894</v>
      </c>
      <c r="B895" s="400">
        <v>42551.396527777775</v>
      </c>
      <c r="C895" s="578" t="s">
        <v>97</v>
      </c>
      <c r="D895">
        <v>0.01</v>
      </c>
      <c r="F895">
        <v>1.4992099999999999</v>
      </c>
      <c r="I895" s="400">
        <v>42551.40347222222</v>
      </c>
      <c r="J895">
        <v>1.4970699999999999</v>
      </c>
      <c r="N895">
        <v>1.48</v>
      </c>
      <c r="Q895">
        <v>510</v>
      </c>
      <c r="R895" s="578" t="s">
        <v>97</v>
      </c>
      <c r="S895" s="578">
        <v>1</v>
      </c>
    </row>
    <row r="896" spans="1:19">
      <c r="A896">
        <v>895</v>
      </c>
      <c r="B896" s="400">
        <v>42556.720138888886</v>
      </c>
      <c r="C896" s="578" t="s">
        <v>97</v>
      </c>
      <c r="D896">
        <v>0.01</v>
      </c>
      <c r="F896">
        <v>1.48739</v>
      </c>
      <c r="I896" s="400">
        <v>42556.742361111108</v>
      </c>
      <c r="J896">
        <v>1.48525</v>
      </c>
      <c r="N896">
        <v>1.48</v>
      </c>
      <c r="Q896">
        <v>511</v>
      </c>
      <c r="R896" s="578" t="s">
        <v>97</v>
      </c>
      <c r="S896" s="578">
        <v>1</v>
      </c>
    </row>
    <row r="897" spans="1:19">
      <c r="A897">
        <v>896</v>
      </c>
      <c r="B897" s="400">
        <v>42557.115972222222</v>
      </c>
      <c r="C897" s="578" t="s">
        <v>97</v>
      </c>
      <c r="D897">
        <v>0.01</v>
      </c>
      <c r="F897">
        <v>1.48621</v>
      </c>
      <c r="I897" s="400">
        <v>42557.319444444445</v>
      </c>
      <c r="J897">
        <v>1.4857499999999999</v>
      </c>
      <c r="N897">
        <v>0.24</v>
      </c>
      <c r="Q897">
        <v>512</v>
      </c>
      <c r="R897" s="578" t="s">
        <v>97</v>
      </c>
      <c r="S897" s="578">
        <v>2</v>
      </c>
    </row>
    <row r="898" spans="1:19">
      <c r="A898">
        <v>897</v>
      </c>
      <c r="B898" s="400">
        <v>42557.222916666666</v>
      </c>
      <c r="C898" s="578" t="s">
        <v>97</v>
      </c>
      <c r="D898">
        <v>0.01</v>
      </c>
      <c r="F898">
        <v>1.48956</v>
      </c>
      <c r="I898" s="400">
        <v>42557.319444444445</v>
      </c>
      <c r="J898">
        <v>1.4857499999999999</v>
      </c>
      <c r="N898">
        <v>2.71</v>
      </c>
      <c r="Q898">
        <v>512</v>
      </c>
      <c r="R898" s="578" t="s">
        <v>97</v>
      </c>
      <c r="S898" s="578">
        <v>2</v>
      </c>
    </row>
    <row r="899" spans="1:19">
      <c r="A899">
        <v>898</v>
      </c>
      <c r="B899" s="400">
        <v>42557.490277777775</v>
      </c>
      <c r="C899" s="578" t="s">
        <v>97</v>
      </c>
      <c r="D899">
        <v>0.01</v>
      </c>
      <c r="F899">
        <v>1.4800899999999999</v>
      </c>
      <c r="I899" s="400">
        <v>42557.658333333333</v>
      </c>
      <c r="J899">
        <v>1.4779500000000001</v>
      </c>
      <c r="N899">
        <v>1.48</v>
      </c>
      <c r="Q899">
        <v>513</v>
      </c>
      <c r="R899" s="578" t="s">
        <v>97</v>
      </c>
      <c r="S899" s="578">
        <v>1</v>
      </c>
    </row>
    <row r="900" spans="1:19">
      <c r="A900">
        <v>899</v>
      </c>
      <c r="B900" s="400">
        <v>42558.418055555558</v>
      </c>
      <c r="C900" s="578" t="s">
        <v>97</v>
      </c>
      <c r="D900">
        <v>0.01</v>
      </c>
      <c r="F900">
        <v>1.4713700000000001</v>
      </c>
      <c r="I900" s="400">
        <v>42559.55</v>
      </c>
      <c r="J900">
        <v>1.47255</v>
      </c>
      <c r="N900">
        <v>-0.98</v>
      </c>
      <c r="Q900">
        <v>514</v>
      </c>
      <c r="R900" s="578" t="s">
        <v>97</v>
      </c>
      <c r="S900" s="578">
        <v>3</v>
      </c>
    </row>
    <row r="901" spans="1:19">
      <c r="A901">
        <v>900</v>
      </c>
      <c r="B901" s="400">
        <v>42558.552777777775</v>
      </c>
      <c r="C901" s="578" t="s">
        <v>97</v>
      </c>
      <c r="D901">
        <v>0.01</v>
      </c>
      <c r="F901">
        <v>1.47468</v>
      </c>
      <c r="I901" s="400">
        <v>42559.55</v>
      </c>
      <c r="J901">
        <v>1.47255</v>
      </c>
      <c r="N901">
        <v>1.47</v>
      </c>
      <c r="Q901">
        <v>514</v>
      </c>
      <c r="R901" s="578" t="s">
        <v>97</v>
      </c>
      <c r="S901" s="578">
        <v>3</v>
      </c>
    </row>
    <row r="902" spans="1:19">
      <c r="A902">
        <v>901</v>
      </c>
      <c r="B902" s="400">
        <v>42558.787499999999</v>
      </c>
      <c r="C902" s="578" t="s">
        <v>97</v>
      </c>
      <c r="D902">
        <v>0.01</v>
      </c>
      <c r="F902">
        <v>1.4782999999999999</v>
      </c>
      <c r="I902" s="400">
        <v>42559.55</v>
      </c>
      <c r="J902">
        <v>1.47255</v>
      </c>
      <c r="N902">
        <v>4.1399999999999997</v>
      </c>
      <c r="Q902">
        <v>514</v>
      </c>
      <c r="R902" s="578" t="s">
        <v>97</v>
      </c>
      <c r="S902" s="578">
        <v>3</v>
      </c>
    </row>
    <row r="903" spans="1:19">
      <c r="A903">
        <v>902</v>
      </c>
      <c r="B903" s="400">
        <v>42562.666666666664</v>
      </c>
      <c r="C903" s="578" t="s">
        <v>97</v>
      </c>
      <c r="D903">
        <v>0.01</v>
      </c>
      <c r="F903">
        <v>1.4665999999999999</v>
      </c>
      <c r="I903" s="400">
        <v>42563.136805555558</v>
      </c>
      <c r="J903">
        <v>1.4644600000000001</v>
      </c>
      <c r="N903">
        <v>1.48</v>
      </c>
      <c r="Q903">
        <v>515</v>
      </c>
      <c r="R903" s="578" t="s">
        <v>97</v>
      </c>
      <c r="S903" s="578">
        <v>1</v>
      </c>
    </row>
    <row r="904" spans="1:19">
      <c r="A904">
        <v>903</v>
      </c>
      <c r="B904" s="400">
        <v>42564.1875</v>
      </c>
      <c r="C904" s="578" t="s">
        <v>96</v>
      </c>
      <c r="D904">
        <v>0.01</v>
      </c>
      <c r="F904">
        <v>1.4565300000000001</v>
      </c>
      <c r="I904" s="400">
        <v>42564.345833333333</v>
      </c>
      <c r="J904">
        <v>1.4586699999999999</v>
      </c>
      <c r="N904">
        <v>1.48</v>
      </c>
      <c r="Q904">
        <v>516</v>
      </c>
      <c r="R904" s="578" t="s">
        <v>96</v>
      </c>
      <c r="S904" s="578">
        <v>1</v>
      </c>
    </row>
    <row r="905" spans="1:19">
      <c r="A905">
        <v>904</v>
      </c>
      <c r="B905" s="400">
        <v>42564.709027777775</v>
      </c>
      <c r="C905" s="578" t="s">
        <v>97</v>
      </c>
      <c r="D905">
        <v>0.01</v>
      </c>
      <c r="F905">
        <v>1.4552</v>
      </c>
      <c r="I905" s="400">
        <v>42565.147222222222</v>
      </c>
      <c r="J905">
        <v>1.45472</v>
      </c>
      <c r="N905">
        <v>0.26</v>
      </c>
      <c r="Q905">
        <v>517</v>
      </c>
      <c r="R905" s="578" t="s">
        <v>97</v>
      </c>
      <c r="S905" s="578">
        <v>2</v>
      </c>
    </row>
    <row r="906" spans="1:19">
      <c r="A906">
        <v>905</v>
      </c>
      <c r="B906" s="400">
        <v>42564.77847222222</v>
      </c>
      <c r="C906" s="578" t="s">
        <v>97</v>
      </c>
      <c r="D906">
        <v>0.01</v>
      </c>
      <c r="F906">
        <v>1.45852</v>
      </c>
      <c r="I906" s="400">
        <v>42565.147222222222</v>
      </c>
      <c r="J906">
        <v>1.45472</v>
      </c>
      <c r="N906">
        <v>2.71</v>
      </c>
      <c r="Q906">
        <v>517</v>
      </c>
      <c r="R906" s="578" t="s">
        <v>97</v>
      </c>
      <c r="S906" s="578">
        <v>2</v>
      </c>
    </row>
    <row r="907" spans="1:19">
      <c r="A907">
        <v>906</v>
      </c>
      <c r="B907" s="400">
        <v>42565.157638888886</v>
      </c>
      <c r="C907" s="578" t="s">
        <v>96</v>
      </c>
      <c r="D907">
        <v>0.01</v>
      </c>
      <c r="F907">
        <v>1.45723</v>
      </c>
      <c r="I907" s="400">
        <v>42565.257638888892</v>
      </c>
      <c r="J907">
        <v>1.4593700000000001</v>
      </c>
      <c r="N907">
        <v>1.48</v>
      </c>
      <c r="Q907">
        <v>518</v>
      </c>
      <c r="R907" s="578" t="s">
        <v>96</v>
      </c>
      <c r="S907" s="578">
        <v>1</v>
      </c>
    </row>
    <row r="908" spans="1:19">
      <c r="A908">
        <v>907</v>
      </c>
      <c r="B908" s="400">
        <v>42565.656944444447</v>
      </c>
      <c r="C908" s="578" t="s">
        <v>96</v>
      </c>
      <c r="D908">
        <v>0.01</v>
      </c>
      <c r="F908">
        <v>1.4578599999999999</v>
      </c>
      <c r="I908" s="400">
        <v>42566.058333333334</v>
      </c>
      <c r="J908">
        <v>1.45835</v>
      </c>
      <c r="N908">
        <v>0.27</v>
      </c>
      <c r="Q908">
        <v>519</v>
      </c>
      <c r="R908" s="578" t="s">
        <v>96</v>
      </c>
      <c r="S908" s="578">
        <v>2</v>
      </c>
    </row>
    <row r="909" spans="1:19">
      <c r="A909">
        <v>908</v>
      </c>
      <c r="B909" s="400">
        <v>42565.729166666664</v>
      </c>
      <c r="C909" s="578" t="s">
        <v>96</v>
      </c>
      <c r="D909">
        <v>0.01</v>
      </c>
      <c r="F909">
        <v>1.4545600000000001</v>
      </c>
      <c r="I909" s="400">
        <v>42566.058333333334</v>
      </c>
      <c r="J909">
        <v>1.45835</v>
      </c>
      <c r="N909">
        <v>2.7</v>
      </c>
      <c r="Q909">
        <v>519</v>
      </c>
      <c r="R909" s="578" t="s">
        <v>96</v>
      </c>
      <c r="S909" s="578">
        <v>2</v>
      </c>
    </row>
    <row r="910" spans="1:19">
      <c r="A910">
        <v>909</v>
      </c>
      <c r="B910" s="400">
        <v>42570.666666666664</v>
      </c>
      <c r="C910" s="578" t="s">
        <v>96</v>
      </c>
      <c r="D910">
        <v>0.01</v>
      </c>
      <c r="F910">
        <v>1.47356</v>
      </c>
      <c r="I910" s="400">
        <v>42571.63958333333</v>
      </c>
      <c r="J910">
        <v>1.47353</v>
      </c>
      <c r="N910">
        <v>-0.12</v>
      </c>
      <c r="Q910">
        <v>520</v>
      </c>
      <c r="R910" s="578" t="s">
        <v>96</v>
      </c>
      <c r="S910" s="578">
        <v>2</v>
      </c>
    </row>
    <row r="911" spans="1:19">
      <c r="A911">
        <v>910</v>
      </c>
      <c r="B911" s="400">
        <v>42570.739583333336</v>
      </c>
      <c r="C911" s="578" t="s">
        <v>96</v>
      </c>
      <c r="D911">
        <v>0.01</v>
      </c>
      <c r="F911">
        <v>1.46923</v>
      </c>
      <c r="I911" s="400">
        <v>42571.63958333333</v>
      </c>
      <c r="J911">
        <v>1.47353</v>
      </c>
      <c r="N911">
        <v>3.07</v>
      </c>
      <c r="Q911">
        <v>520</v>
      </c>
      <c r="R911" s="578" t="s">
        <v>96</v>
      </c>
      <c r="S911" s="578">
        <v>2</v>
      </c>
    </row>
    <row r="912" spans="1:19">
      <c r="A912">
        <v>911</v>
      </c>
      <c r="B912" s="400">
        <v>42572.614583333336</v>
      </c>
      <c r="C912" s="578" t="s">
        <v>97</v>
      </c>
      <c r="D912">
        <v>0.01</v>
      </c>
      <c r="F912">
        <v>1.4722599999999999</v>
      </c>
      <c r="I912" s="400">
        <v>42572.65625</v>
      </c>
      <c r="J912">
        <v>1.4701200000000001</v>
      </c>
      <c r="N912">
        <v>1.48</v>
      </c>
      <c r="Q912">
        <v>521</v>
      </c>
      <c r="R912" s="578" t="s">
        <v>97</v>
      </c>
      <c r="S912" s="578">
        <v>1</v>
      </c>
    </row>
    <row r="913" spans="1:19">
      <c r="A913">
        <v>912</v>
      </c>
      <c r="B913" s="400">
        <v>42578.720138888886</v>
      </c>
      <c r="C913" s="578" t="s">
        <v>96</v>
      </c>
      <c r="D913">
        <v>0.01</v>
      </c>
      <c r="F913">
        <v>1.47312</v>
      </c>
      <c r="I913" s="400">
        <v>42578.833333333336</v>
      </c>
      <c r="J913">
        <v>1.47526</v>
      </c>
      <c r="N913">
        <v>1.48</v>
      </c>
      <c r="Q913">
        <v>522</v>
      </c>
      <c r="R913" s="578" t="s">
        <v>96</v>
      </c>
      <c r="S913" s="578">
        <v>1</v>
      </c>
    </row>
    <row r="914" spans="1:19">
      <c r="A914">
        <v>913</v>
      </c>
      <c r="B914" s="400">
        <v>42578.907638888886</v>
      </c>
      <c r="C914" s="578" t="s">
        <v>96</v>
      </c>
      <c r="D914">
        <v>0.01</v>
      </c>
      <c r="F914">
        <v>1.4772099999999999</v>
      </c>
      <c r="I914" s="400">
        <v>42579.650694444441</v>
      </c>
      <c r="J914">
        <v>1.4760200000000001</v>
      </c>
      <c r="N914">
        <v>-0.98</v>
      </c>
      <c r="Q914">
        <v>523</v>
      </c>
      <c r="R914" s="578" t="s">
        <v>96</v>
      </c>
      <c r="S914" s="578">
        <v>3</v>
      </c>
    </row>
    <row r="915" spans="1:19">
      <c r="A915">
        <v>914</v>
      </c>
      <c r="B915" s="400">
        <v>42579.065972222219</v>
      </c>
      <c r="C915" s="578" t="s">
        <v>96</v>
      </c>
      <c r="D915">
        <v>0.01</v>
      </c>
      <c r="F915">
        <v>1.4738800000000001</v>
      </c>
      <c r="I915" s="400">
        <v>42579.650694444441</v>
      </c>
      <c r="J915">
        <v>1.4760200000000001</v>
      </c>
      <c r="N915">
        <v>1.48</v>
      </c>
      <c r="Q915">
        <v>523</v>
      </c>
      <c r="R915" s="578" t="s">
        <v>96</v>
      </c>
      <c r="S915" s="578">
        <v>3</v>
      </c>
    </row>
    <row r="916" spans="1:19">
      <c r="A916">
        <v>915</v>
      </c>
      <c r="B916" s="400">
        <v>42579.298611111109</v>
      </c>
      <c r="C916" s="578" t="s">
        <v>96</v>
      </c>
      <c r="D916">
        <v>0.01</v>
      </c>
      <c r="F916">
        <v>1.47027</v>
      </c>
      <c r="I916" s="400">
        <v>42579.650694444441</v>
      </c>
      <c r="J916">
        <v>1.4760200000000001</v>
      </c>
      <c r="N916">
        <v>4.1500000000000004</v>
      </c>
      <c r="Q916">
        <v>523</v>
      </c>
      <c r="R916" s="578" t="s">
        <v>96</v>
      </c>
      <c r="S916" s="578">
        <v>3</v>
      </c>
    </row>
    <row r="917" spans="1:19">
      <c r="A917">
        <v>916</v>
      </c>
      <c r="B917" s="400">
        <v>42583.7</v>
      </c>
      <c r="C917" s="578" t="s">
        <v>96</v>
      </c>
      <c r="D917">
        <v>0.01</v>
      </c>
      <c r="F917">
        <v>1.47888</v>
      </c>
      <c r="I917" s="400">
        <v>42583.907638888886</v>
      </c>
      <c r="J917">
        <v>1.4793700000000001</v>
      </c>
      <c r="N917">
        <v>0.26</v>
      </c>
      <c r="Q917">
        <v>524</v>
      </c>
      <c r="R917" s="578" t="s">
        <v>96</v>
      </c>
      <c r="S917" s="578">
        <v>2</v>
      </c>
    </row>
    <row r="918" spans="1:19">
      <c r="A918">
        <v>917</v>
      </c>
      <c r="B918" s="400">
        <v>42583.834722222222</v>
      </c>
      <c r="C918" s="578" t="s">
        <v>96</v>
      </c>
      <c r="D918">
        <v>0.01</v>
      </c>
      <c r="F918">
        <v>1.4755799999999999</v>
      </c>
      <c r="I918" s="400">
        <v>42583.907638888886</v>
      </c>
      <c r="J918">
        <v>1.4793700000000001</v>
      </c>
      <c r="N918">
        <v>2.7</v>
      </c>
      <c r="Q918">
        <v>524</v>
      </c>
      <c r="R918" s="578" t="s">
        <v>96</v>
      </c>
      <c r="S918" s="578">
        <v>2</v>
      </c>
    </row>
    <row r="919" spans="1:19">
      <c r="A919">
        <v>918</v>
      </c>
      <c r="B919" s="400">
        <v>42584.304166666669</v>
      </c>
      <c r="C919" s="578" t="s">
        <v>97</v>
      </c>
      <c r="D919">
        <v>0.01</v>
      </c>
      <c r="F919">
        <v>1.4854000000000001</v>
      </c>
      <c r="I919" s="400">
        <v>42584.320138888892</v>
      </c>
      <c r="J919">
        <v>1.48326</v>
      </c>
      <c r="N919">
        <v>1.48</v>
      </c>
      <c r="Q919">
        <v>525</v>
      </c>
      <c r="R919" s="578" t="s">
        <v>97</v>
      </c>
      <c r="S919" s="578">
        <v>1</v>
      </c>
    </row>
    <row r="920" spans="1:19">
      <c r="A920">
        <v>919</v>
      </c>
      <c r="B920" s="400">
        <v>42587.626388888886</v>
      </c>
      <c r="C920" s="578" t="s">
        <v>96</v>
      </c>
      <c r="D920">
        <v>0.01</v>
      </c>
      <c r="F920">
        <v>1.4527300000000001</v>
      </c>
      <c r="I920" s="400">
        <v>42587.689583333333</v>
      </c>
      <c r="J920">
        <v>1.4548700000000001</v>
      </c>
      <c r="N920">
        <v>1.48</v>
      </c>
      <c r="Q920">
        <v>526</v>
      </c>
      <c r="R920" s="578" t="s">
        <v>96</v>
      </c>
      <c r="S920" s="578">
        <v>1</v>
      </c>
    </row>
    <row r="921" spans="1:19">
      <c r="A921">
        <v>920</v>
      </c>
      <c r="B921" s="400">
        <v>42597.709027777775</v>
      </c>
      <c r="C921" s="578" t="s">
        <v>97</v>
      </c>
      <c r="D921">
        <v>0.01</v>
      </c>
      <c r="F921">
        <v>1.45661</v>
      </c>
      <c r="I921" s="400">
        <v>42608.690972222219</v>
      </c>
      <c r="J921">
        <v>1.47224</v>
      </c>
      <c r="N921">
        <v>-11.64</v>
      </c>
      <c r="Q921">
        <v>527</v>
      </c>
      <c r="R921" s="578" t="s">
        <v>97</v>
      </c>
      <c r="S921" s="578">
        <v>6</v>
      </c>
    </row>
    <row r="922" spans="1:19">
      <c r="A922">
        <v>921</v>
      </c>
      <c r="B922" s="400">
        <v>42598.415277777778</v>
      </c>
      <c r="C922" s="578" t="s">
        <v>97</v>
      </c>
      <c r="D922">
        <v>0.01</v>
      </c>
      <c r="F922">
        <v>1.45991</v>
      </c>
      <c r="I922" s="400">
        <v>42608.690972222219</v>
      </c>
      <c r="J922">
        <v>1.47224</v>
      </c>
      <c r="N922">
        <v>-9.1999999999999993</v>
      </c>
      <c r="Q922">
        <v>527</v>
      </c>
      <c r="R922" s="578" t="s">
        <v>97</v>
      </c>
      <c r="S922" s="578">
        <v>6</v>
      </c>
    </row>
    <row r="923" spans="1:19">
      <c r="A923">
        <v>922</v>
      </c>
      <c r="B923" s="400">
        <v>42598.664583333331</v>
      </c>
      <c r="C923" s="578" t="s">
        <v>97</v>
      </c>
      <c r="D923">
        <v>0.01</v>
      </c>
      <c r="F923">
        <v>1.46478</v>
      </c>
      <c r="I923" s="400">
        <v>42608.690972222219</v>
      </c>
      <c r="J923">
        <v>1.47224</v>
      </c>
      <c r="N923">
        <v>-5.6</v>
      </c>
      <c r="Q923">
        <v>527</v>
      </c>
      <c r="R923" s="578" t="s">
        <v>97</v>
      </c>
      <c r="S923" s="578">
        <v>6</v>
      </c>
    </row>
    <row r="924" spans="1:19">
      <c r="A924">
        <v>925</v>
      </c>
      <c r="B924" s="400">
        <v>42599.179166666669</v>
      </c>
      <c r="C924" s="578" t="s">
        <v>97</v>
      </c>
      <c r="D924">
        <v>0.02</v>
      </c>
      <c r="F924">
        <v>1.46868</v>
      </c>
      <c r="I924" s="400">
        <v>42608.690972222219</v>
      </c>
      <c r="J924">
        <v>1.47224</v>
      </c>
      <c r="N924">
        <v>-5.46</v>
      </c>
      <c r="Q924">
        <v>527</v>
      </c>
      <c r="R924" s="578" t="s">
        <v>97</v>
      </c>
      <c r="S924" s="578">
        <v>6</v>
      </c>
    </row>
    <row r="925" spans="1:19">
      <c r="A925">
        <v>926</v>
      </c>
      <c r="B925" s="400">
        <v>42599.479166666664</v>
      </c>
      <c r="C925" s="578" t="s">
        <v>97</v>
      </c>
      <c r="D925">
        <v>0.04</v>
      </c>
      <c r="F925">
        <v>1.4756800000000001</v>
      </c>
      <c r="I925" s="400">
        <v>42608.690972222219</v>
      </c>
      <c r="J925">
        <v>1.47224</v>
      </c>
      <c r="N925">
        <v>9.76</v>
      </c>
      <c r="Q925">
        <v>527</v>
      </c>
      <c r="R925" s="578" t="s">
        <v>97</v>
      </c>
      <c r="S925" s="578">
        <v>6</v>
      </c>
    </row>
    <row r="926" spans="1:19">
      <c r="A926">
        <v>927</v>
      </c>
      <c r="B926" s="400">
        <v>42601.161111111112</v>
      </c>
      <c r="C926" s="578" t="s">
        <v>97</v>
      </c>
      <c r="D926">
        <v>0.08</v>
      </c>
      <c r="F926">
        <v>1.4829300000000001</v>
      </c>
      <c r="I926" s="400">
        <v>42608.690972222219</v>
      </c>
      <c r="J926">
        <v>1.47224</v>
      </c>
      <c r="N926">
        <v>62.33</v>
      </c>
      <c r="Q926">
        <v>527</v>
      </c>
      <c r="R926" s="578" t="s">
        <v>97</v>
      </c>
      <c r="S926" s="578">
        <v>6</v>
      </c>
    </row>
    <row r="927" spans="1:19">
      <c r="A927">
        <v>923</v>
      </c>
      <c r="B927" s="400">
        <v>42598.709027777775</v>
      </c>
      <c r="C927" s="578" t="s">
        <v>96</v>
      </c>
      <c r="D927">
        <v>0.01</v>
      </c>
      <c r="F927">
        <v>1.4668300000000001</v>
      </c>
      <c r="I927" s="400">
        <v>42599.131249999999</v>
      </c>
      <c r="J927">
        <v>1.4673</v>
      </c>
      <c r="N927">
        <v>0.24</v>
      </c>
      <c r="Q927">
        <v>528</v>
      </c>
      <c r="R927" s="578" t="s">
        <v>96</v>
      </c>
      <c r="S927" s="578">
        <v>2</v>
      </c>
    </row>
    <row r="928" spans="1:19">
      <c r="A928">
        <v>924</v>
      </c>
      <c r="B928" s="400">
        <v>42598.793749999997</v>
      </c>
      <c r="C928" s="578" t="s">
        <v>96</v>
      </c>
      <c r="D928">
        <v>0.01</v>
      </c>
      <c r="F928">
        <v>1.4635</v>
      </c>
      <c r="I928" s="400">
        <v>42599.131249999999</v>
      </c>
      <c r="J928">
        <v>1.4673</v>
      </c>
      <c r="N928">
        <v>2.7</v>
      </c>
      <c r="Q928">
        <v>528</v>
      </c>
      <c r="R928" s="578" t="s">
        <v>96</v>
      </c>
      <c r="S928" s="578">
        <v>2</v>
      </c>
    </row>
    <row r="929" spans="1:19">
      <c r="A929">
        <v>928</v>
      </c>
      <c r="B929" s="400">
        <v>42605.792361111111</v>
      </c>
      <c r="C929" s="578" t="s">
        <v>96</v>
      </c>
      <c r="D929">
        <v>0.01</v>
      </c>
      <c r="F929">
        <v>1.4846299999999999</v>
      </c>
      <c r="I929" s="400">
        <v>42606.34652777778</v>
      </c>
      <c r="J929">
        <v>1.4867699999999999</v>
      </c>
      <c r="N929">
        <v>1.48</v>
      </c>
      <c r="Q929">
        <v>529</v>
      </c>
      <c r="R929" s="578" t="s">
        <v>96</v>
      </c>
      <c r="S929" s="578">
        <v>1</v>
      </c>
    </row>
    <row r="930" spans="1:19">
      <c r="A930">
        <v>929</v>
      </c>
      <c r="B930" s="400">
        <v>42615.678472222222</v>
      </c>
      <c r="C930" s="578" t="s">
        <v>96</v>
      </c>
      <c r="D930">
        <v>0.01</v>
      </c>
      <c r="F930">
        <v>1.47736</v>
      </c>
      <c r="I930" s="400">
        <v>42620.39166666667</v>
      </c>
      <c r="J930">
        <v>1.4697499999999999</v>
      </c>
      <c r="N930">
        <v>-5.72</v>
      </c>
      <c r="Q930">
        <v>530</v>
      </c>
      <c r="R930" s="578" t="s">
        <v>96</v>
      </c>
      <c r="S930" s="578">
        <v>5</v>
      </c>
    </row>
    <row r="931" spans="1:19">
      <c r="A931">
        <v>930</v>
      </c>
      <c r="B931" s="400">
        <v>42615.90347222222</v>
      </c>
      <c r="C931" s="578" t="s">
        <v>96</v>
      </c>
      <c r="D931">
        <v>0.01</v>
      </c>
      <c r="F931">
        <v>1.4740599999999999</v>
      </c>
      <c r="I931" s="400">
        <v>42620.39166666667</v>
      </c>
      <c r="J931">
        <v>1.4697499999999999</v>
      </c>
      <c r="N931">
        <v>-3.28</v>
      </c>
      <c r="Q931">
        <v>530</v>
      </c>
      <c r="R931" s="578" t="s">
        <v>96</v>
      </c>
      <c r="S931" s="578">
        <v>5</v>
      </c>
    </row>
    <row r="932" spans="1:19">
      <c r="A932">
        <v>931</v>
      </c>
      <c r="B932" s="400">
        <v>42618.188888888886</v>
      </c>
      <c r="C932" s="578" t="s">
        <v>96</v>
      </c>
      <c r="D932">
        <v>0.01</v>
      </c>
      <c r="F932">
        <v>1.4704600000000001</v>
      </c>
      <c r="I932" s="400">
        <v>42620.39166666667</v>
      </c>
      <c r="J932">
        <v>1.4697499999999999</v>
      </c>
      <c r="N932">
        <v>-0.63</v>
      </c>
      <c r="Q932">
        <v>530</v>
      </c>
      <c r="R932" s="578" t="s">
        <v>96</v>
      </c>
      <c r="S932" s="578">
        <v>5</v>
      </c>
    </row>
    <row r="933" spans="1:19">
      <c r="A933">
        <v>933</v>
      </c>
      <c r="B933" s="400">
        <v>42619.117361111108</v>
      </c>
      <c r="C933" s="578" t="s">
        <v>96</v>
      </c>
      <c r="D933">
        <v>0.02</v>
      </c>
      <c r="F933">
        <v>1.4665600000000001</v>
      </c>
      <c r="I933" s="400">
        <v>42620.39166666667</v>
      </c>
      <c r="J933">
        <v>1.4697499999999999</v>
      </c>
      <c r="N933">
        <v>4.51</v>
      </c>
      <c r="Q933">
        <v>530</v>
      </c>
      <c r="R933" s="578" t="s">
        <v>96</v>
      </c>
      <c r="S933" s="578">
        <v>5</v>
      </c>
    </row>
    <row r="934" spans="1:19">
      <c r="A934">
        <v>934</v>
      </c>
      <c r="B934" s="400">
        <v>42619.1875</v>
      </c>
      <c r="C934" s="578" t="s">
        <v>96</v>
      </c>
      <c r="D934">
        <v>0.04</v>
      </c>
      <c r="F934">
        <v>1.4618</v>
      </c>
      <c r="I934" s="400">
        <v>42620.39166666667</v>
      </c>
      <c r="J934">
        <v>1.4697499999999999</v>
      </c>
      <c r="N934">
        <v>23.08</v>
      </c>
      <c r="Q934">
        <v>530</v>
      </c>
      <c r="R934" s="578" t="s">
        <v>96</v>
      </c>
      <c r="S934" s="578">
        <v>5</v>
      </c>
    </row>
    <row r="935" spans="1:19">
      <c r="A935">
        <v>932</v>
      </c>
      <c r="B935" s="400">
        <v>42618.708333333336</v>
      </c>
      <c r="C935" s="578" t="s">
        <v>97</v>
      </c>
      <c r="D935">
        <v>0.01</v>
      </c>
      <c r="F935">
        <v>1.46936</v>
      </c>
      <c r="I935" s="400">
        <v>42619.095138888886</v>
      </c>
      <c r="J935">
        <v>1.46722</v>
      </c>
      <c r="N935">
        <v>1.48</v>
      </c>
      <c r="Q935">
        <v>531</v>
      </c>
      <c r="R935" s="578" t="s">
        <v>97</v>
      </c>
      <c r="S935" s="578">
        <v>1</v>
      </c>
    </row>
    <row r="936" spans="1:19">
      <c r="A936">
        <v>935</v>
      </c>
      <c r="B936" s="400">
        <v>42620.699305555558</v>
      </c>
      <c r="C936" s="578" t="s">
        <v>96</v>
      </c>
      <c r="D936">
        <v>0.01</v>
      </c>
      <c r="F936">
        <v>1.4654499999999999</v>
      </c>
      <c r="I936" s="400">
        <v>42621.600694444445</v>
      </c>
      <c r="J936">
        <v>1.46427</v>
      </c>
      <c r="N936">
        <v>-0.97</v>
      </c>
      <c r="Q936">
        <v>532</v>
      </c>
      <c r="R936" s="578" t="s">
        <v>96</v>
      </c>
      <c r="S936" s="578">
        <v>3</v>
      </c>
    </row>
    <row r="937" spans="1:19">
      <c r="A937">
        <v>937</v>
      </c>
      <c r="B937" s="400">
        <v>42621.331250000003</v>
      </c>
      <c r="C937" s="578" t="s">
        <v>96</v>
      </c>
      <c r="D937">
        <v>0.01</v>
      </c>
      <c r="F937">
        <v>1.46214</v>
      </c>
      <c r="I937" s="400">
        <v>42621.600694444445</v>
      </c>
      <c r="J937">
        <v>1.46427</v>
      </c>
      <c r="N937">
        <v>1.48</v>
      </c>
      <c r="Q937">
        <v>532</v>
      </c>
      <c r="R937" s="578" t="s">
        <v>96</v>
      </c>
      <c r="S937" s="578">
        <v>3</v>
      </c>
    </row>
    <row r="938" spans="1:19">
      <c r="A938">
        <v>939</v>
      </c>
      <c r="B938" s="400">
        <v>42621.406944444447</v>
      </c>
      <c r="C938" s="578" t="s">
        <v>96</v>
      </c>
      <c r="D938">
        <v>0.01</v>
      </c>
      <c r="F938">
        <v>1.45852</v>
      </c>
      <c r="I938" s="400">
        <v>42621.600694444445</v>
      </c>
      <c r="J938">
        <v>1.46427</v>
      </c>
      <c r="N938">
        <v>4.1500000000000004</v>
      </c>
      <c r="Q938">
        <v>532</v>
      </c>
      <c r="R938" s="578" t="s">
        <v>96</v>
      </c>
      <c r="S938" s="578">
        <v>3</v>
      </c>
    </row>
    <row r="939" spans="1:19">
      <c r="A939">
        <v>936</v>
      </c>
      <c r="B939" s="400">
        <v>42621.197916666664</v>
      </c>
      <c r="C939" s="578" t="s">
        <v>97</v>
      </c>
      <c r="D939">
        <v>0.01</v>
      </c>
      <c r="F939">
        <v>1.4643200000000001</v>
      </c>
      <c r="I939" s="400">
        <v>42621.331250000003</v>
      </c>
      <c r="J939">
        <v>1.46218</v>
      </c>
      <c r="N939">
        <v>1.48</v>
      </c>
      <c r="Q939">
        <v>533</v>
      </c>
      <c r="R939" s="578" t="s">
        <v>97</v>
      </c>
      <c r="S939" s="578">
        <v>1</v>
      </c>
    </row>
    <row r="940" spans="1:19">
      <c r="A940">
        <v>938</v>
      </c>
      <c r="B940" s="400">
        <v>42621.355555555558</v>
      </c>
      <c r="C940" s="578" t="s">
        <v>97</v>
      </c>
      <c r="D940">
        <v>0.01</v>
      </c>
      <c r="F940">
        <v>1.4608300000000001</v>
      </c>
      <c r="I940" s="400">
        <v>42621.397916666669</v>
      </c>
      <c r="J940">
        <v>1.45869</v>
      </c>
      <c r="N940">
        <v>1.48</v>
      </c>
      <c r="Q940">
        <v>534</v>
      </c>
      <c r="R940" s="578" t="s">
        <v>97</v>
      </c>
      <c r="S940" s="578">
        <v>1</v>
      </c>
    </row>
    <row r="941" spans="1:19">
      <c r="A941">
        <v>940</v>
      </c>
      <c r="B941" s="400">
        <v>42625.395833333336</v>
      </c>
      <c r="C941" s="578" t="s">
        <v>97</v>
      </c>
      <c r="D941">
        <v>0.01</v>
      </c>
      <c r="F941">
        <v>1.49417</v>
      </c>
      <c r="I941" s="400">
        <v>42625.579861111109</v>
      </c>
      <c r="J941">
        <v>1.4939800000000001</v>
      </c>
      <c r="N941">
        <v>0.04</v>
      </c>
      <c r="Q941">
        <v>535</v>
      </c>
      <c r="R941" s="578" t="s">
        <v>97</v>
      </c>
      <c r="S941" s="578">
        <v>2</v>
      </c>
    </row>
    <row r="942" spans="1:19">
      <c r="A942">
        <v>941</v>
      </c>
      <c r="B942" s="400">
        <v>42625.42291666667</v>
      </c>
      <c r="C942" s="578" t="s">
        <v>97</v>
      </c>
      <c r="D942">
        <v>0.01</v>
      </c>
      <c r="F942">
        <v>1.4980599999999999</v>
      </c>
      <c r="I942" s="400">
        <v>42625.579861111109</v>
      </c>
      <c r="J942">
        <v>1.4939800000000001</v>
      </c>
      <c r="N942">
        <v>2.91</v>
      </c>
      <c r="Q942">
        <v>535</v>
      </c>
      <c r="R942" s="578" t="s">
        <v>97</v>
      </c>
      <c r="S942" s="578">
        <v>2</v>
      </c>
    </row>
    <row r="943" spans="1:19">
      <c r="A943">
        <v>942</v>
      </c>
      <c r="B943" s="400">
        <v>42627.459027777775</v>
      </c>
      <c r="C943" s="578" t="s">
        <v>96</v>
      </c>
      <c r="D943">
        <v>0.01</v>
      </c>
      <c r="F943">
        <v>1.5016499999999999</v>
      </c>
      <c r="I943" s="400">
        <v>42627.463888888888</v>
      </c>
      <c r="J943">
        <v>1.50379</v>
      </c>
      <c r="N943">
        <v>1.48</v>
      </c>
      <c r="Q943">
        <v>536</v>
      </c>
      <c r="R943" s="578" t="s">
        <v>96</v>
      </c>
      <c r="S943" s="578">
        <v>1</v>
      </c>
    </row>
    <row r="944" spans="1:19">
      <c r="A944">
        <v>943</v>
      </c>
      <c r="B944" s="400">
        <v>42627.697916666664</v>
      </c>
      <c r="C944" s="578" t="s">
        <v>96</v>
      </c>
      <c r="D944">
        <v>0.01</v>
      </c>
      <c r="F944">
        <v>1.50397</v>
      </c>
      <c r="I944" s="400">
        <v>42627.729861111111</v>
      </c>
      <c r="J944">
        <v>1.5061100000000001</v>
      </c>
      <c r="N944">
        <v>1.47</v>
      </c>
      <c r="Q944">
        <v>537</v>
      </c>
      <c r="R944" s="578" t="s">
        <v>96</v>
      </c>
      <c r="S944" s="578">
        <v>1</v>
      </c>
    </row>
    <row r="945" spans="1:19">
      <c r="A945">
        <v>944</v>
      </c>
      <c r="B945" s="400">
        <v>42629.615277777775</v>
      </c>
      <c r="C945" s="578" t="s">
        <v>97</v>
      </c>
      <c r="D945">
        <v>0.01</v>
      </c>
      <c r="F945">
        <v>1.49336</v>
      </c>
      <c r="I945" s="400">
        <v>42629.666666666664</v>
      </c>
      <c r="J945">
        <v>1.49122</v>
      </c>
      <c r="N945">
        <v>1.48</v>
      </c>
      <c r="Q945">
        <v>538</v>
      </c>
      <c r="R945" s="578" t="s">
        <v>97</v>
      </c>
      <c r="S945" s="578">
        <v>1</v>
      </c>
    </row>
    <row r="946" spans="1:19">
      <c r="A946">
        <v>945</v>
      </c>
      <c r="B946" s="400">
        <v>42633.375</v>
      </c>
      <c r="C946" s="578" t="s">
        <v>96</v>
      </c>
      <c r="D946">
        <v>0.01</v>
      </c>
      <c r="F946">
        <v>1.48204</v>
      </c>
      <c r="I946" s="400">
        <v>42636.79791666667</v>
      </c>
      <c r="J946">
        <v>1.47376</v>
      </c>
      <c r="N946">
        <v>-6.21</v>
      </c>
      <c r="Q946">
        <v>539</v>
      </c>
      <c r="R946" s="578" t="s">
        <v>96</v>
      </c>
      <c r="S946" s="578">
        <v>5</v>
      </c>
    </row>
    <row r="947" spans="1:19">
      <c r="A947">
        <v>946</v>
      </c>
      <c r="B947" s="400">
        <v>42633.727777777778</v>
      </c>
      <c r="C947" s="578" t="s">
        <v>96</v>
      </c>
      <c r="D947">
        <v>0.01</v>
      </c>
      <c r="F947">
        <v>1.4783200000000001</v>
      </c>
      <c r="I947" s="400">
        <v>42636.79791666667</v>
      </c>
      <c r="J947">
        <v>1.47376</v>
      </c>
      <c r="N947">
        <v>-3.47</v>
      </c>
      <c r="Q947">
        <v>539</v>
      </c>
      <c r="R947" s="578" t="s">
        <v>96</v>
      </c>
      <c r="S947" s="578">
        <v>5</v>
      </c>
    </row>
    <row r="948" spans="1:19">
      <c r="A948">
        <v>947</v>
      </c>
      <c r="B948" s="400">
        <v>42634.229166666664</v>
      </c>
      <c r="C948" s="578" t="s">
        <v>96</v>
      </c>
      <c r="D948">
        <v>0.01</v>
      </c>
      <c r="F948">
        <v>1.47471</v>
      </c>
      <c r="I948" s="400">
        <v>42636.79791666667</v>
      </c>
      <c r="J948">
        <v>1.47376</v>
      </c>
      <c r="N948">
        <v>-0.8</v>
      </c>
      <c r="Q948">
        <v>539</v>
      </c>
      <c r="R948" s="578" t="s">
        <v>96</v>
      </c>
      <c r="S948" s="578">
        <v>5</v>
      </c>
    </row>
    <row r="949" spans="1:19">
      <c r="A949">
        <v>948</v>
      </c>
      <c r="B949" s="400">
        <v>42634.395833333336</v>
      </c>
      <c r="C949" s="578" t="s">
        <v>96</v>
      </c>
      <c r="D949">
        <v>0.02</v>
      </c>
      <c r="F949">
        <v>1.47035</v>
      </c>
      <c r="I949" s="400">
        <v>42636.79791666667</v>
      </c>
      <c r="J949">
        <v>1.47376</v>
      </c>
      <c r="N949">
        <v>4.83</v>
      </c>
      <c r="Q949">
        <v>539</v>
      </c>
      <c r="R949" s="578" t="s">
        <v>96</v>
      </c>
      <c r="S949" s="578">
        <v>5</v>
      </c>
    </row>
    <row r="950" spans="1:19">
      <c r="A950">
        <v>949</v>
      </c>
      <c r="B950" s="400">
        <v>42635.020833333336</v>
      </c>
      <c r="C950" s="578" t="s">
        <v>96</v>
      </c>
      <c r="D950">
        <v>0.04</v>
      </c>
      <c r="F950">
        <v>1.4656400000000001</v>
      </c>
      <c r="I950" s="400">
        <v>42636.79791666667</v>
      </c>
      <c r="J950">
        <v>1.47376</v>
      </c>
      <c r="N950">
        <v>23.58</v>
      </c>
      <c r="Q950">
        <v>539</v>
      </c>
      <c r="R950" s="578" t="s">
        <v>96</v>
      </c>
      <c r="S950" s="578">
        <v>5</v>
      </c>
    </row>
    <row r="951" spans="1:19">
      <c r="A951">
        <v>950</v>
      </c>
      <c r="B951" s="400">
        <v>42640.395833333336</v>
      </c>
      <c r="C951" s="578" t="s">
        <v>96</v>
      </c>
      <c r="D951">
        <v>0.01</v>
      </c>
      <c r="F951">
        <v>1.46387</v>
      </c>
      <c r="I951" s="400">
        <v>42640.459027777775</v>
      </c>
      <c r="J951">
        <v>1.46601</v>
      </c>
      <c r="N951">
        <v>1.48</v>
      </c>
      <c r="Q951">
        <v>540</v>
      </c>
      <c r="R951" s="578" t="s">
        <v>96</v>
      </c>
      <c r="S951" s="578">
        <v>1</v>
      </c>
    </row>
    <row r="952" spans="1:19">
      <c r="A952">
        <v>951</v>
      </c>
      <c r="B952" s="400">
        <v>42640.459027777775</v>
      </c>
      <c r="C952" s="578" t="s">
        <v>96</v>
      </c>
      <c r="D952">
        <v>0.01</v>
      </c>
      <c r="F952">
        <v>1.4661299999999999</v>
      </c>
      <c r="I952" s="400">
        <v>42640.491666666669</v>
      </c>
      <c r="J952">
        <v>1.46827</v>
      </c>
      <c r="N952">
        <v>1.48</v>
      </c>
      <c r="Q952">
        <v>541</v>
      </c>
      <c r="R952" s="578" t="s">
        <v>96</v>
      </c>
      <c r="S952" s="578">
        <v>1</v>
      </c>
    </row>
    <row r="953" spans="1:19">
      <c r="A953">
        <v>952</v>
      </c>
      <c r="B953" s="400">
        <v>42640.595833333333</v>
      </c>
      <c r="C953" s="578" t="s">
        <v>96</v>
      </c>
      <c r="D953">
        <v>0.01</v>
      </c>
      <c r="F953">
        <v>1.46713</v>
      </c>
      <c r="I953" s="400">
        <v>42641.474999999999</v>
      </c>
      <c r="J953">
        <v>1.46309</v>
      </c>
      <c r="N953">
        <v>-3.08</v>
      </c>
      <c r="Q953">
        <v>542</v>
      </c>
      <c r="R953" s="578" t="s">
        <v>96</v>
      </c>
      <c r="S953" s="578">
        <v>4</v>
      </c>
    </row>
    <row r="954" spans="1:19">
      <c r="A954">
        <v>953</v>
      </c>
      <c r="B954" s="400">
        <v>42640.620833333334</v>
      </c>
      <c r="C954" s="578" t="s">
        <v>96</v>
      </c>
      <c r="D954">
        <v>0.01</v>
      </c>
      <c r="F954">
        <v>1.4638199999999999</v>
      </c>
      <c r="I954" s="400">
        <v>42641.474999999999</v>
      </c>
      <c r="J954">
        <v>1.46309</v>
      </c>
      <c r="N954">
        <v>-0.64</v>
      </c>
      <c r="Q954">
        <v>542</v>
      </c>
      <c r="R954" s="578" t="s">
        <v>96</v>
      </c>
      <c r="S954" s="578">
        <v>4</v>
      </c>
    </row>
    <row r="955" spans="1:19">
      <c r="A955">
        <v>954</v>
      </c>
      <c r="B955" s="400">
        <v>42641.115972222222</v>
      </c>
      <c r="C955" s="578" t="s">
        <v>96</v>
      </c>
      <c r="D955">
        <v>0.01</v>
      </c>
      <c r="F955">
        <v>1.4602200000000001</v>
      </c>
      <c r="I955" s="400">
        <v>42641.474999999999</v>
      </c>
      <c r="J955">
        <v>1.46309</v>
      </c>
      <c r="N955">
        <v>2.02</v>
      </c>
      <c r="Q955">
        <v>542</v>
      </c>
      <c r="R955" s="578" t="s">
        <v>96</v>
      </c>
      <c r="S955" s="578">
        <v>4</v>
      </c>
    </row>
    <row r="956" spans="1:19">
      <c r="A956">
        <v>956</v>
      </c>
      <c r="B956" s="400">
        <v>42641.393750000003</v>
      </c>
      <c r="C956" s="578" t="s">
        <v>96</v>
      </c>
      <c r="D956">
        <v>0.02</v>
      </c>
      <c r="F956">
        <v>1.4562999999999999</v>
      </c>
      <c r="I956" s="400">
        <v>42641.474999999999</v>
      </c>
      <c r="J956">
        <v>1.46309</v>
      </c>
      <c r="N956">
        <v>9.82</v>
      </c>
      <c r="Q956">
        <v>542</v>
      </c>
      <c r="R956" s="578" t="s">
        <v>96</v>
      </c>
      <c r="S956" s="578">
        <v>4</v>
      </c>
    </row>
    <row r="957" spans="1:19">
      <c r="A957">
        <v>955</v>
      </c>
      <c r="B957" s="400">
        <v>42641.376388888886</v>
      </c>
      <c r="C957" s="578" t="s">
        <v>97</v>
      </c>
      <c r="D957">
        <v>0.01</v>
      </c>
      <c r="F957">
        <v>1.4565600000000001</v>
      </c>
      <c r="I957" s="400">
        <v>42642.034722222219</v>
      </c>
      <c r="J957">
        <v>1.4577599999999999</v>
      </c>
      <c r="N957">
        <v>-0.98</v>
      </c>
      <c r="Q957">
        <v>543</v>
      </c>
      <c r="R957" s="578" t="s">
        <v>97</v>
      </c>
      <c r="S957" s="578">
        <v>3</v>
      </c>
    </row>
    <row r="958" spans="1:19">
      <c r="A958">
        <v>957</v>
      </c>
      <c r="B958" s="400">
        <v>42641.443749999999</v>
      </c>
      <c r="C958" s="578" t="s">
        <v>97</v>
      </c>
      <c r="D958">
        <v>0.01</v>
      </c>
      <c r="F958">
        <v>1.4598800000000001</v>
      </c>
      <c r="I958" s="400">
        <v>42642.034722222219</v>
      </c>
      <c r="J958">
        <v>1.4577599999999999</v>
      </c>
      <c r="N958">
        <v>1.47</v>
      </c>
      <c r="Q958">
        <v>543</v>
      </c>
      <c r="R958" s="578" t="s">
        <v>97</v>
      </c>
      <c r="S958" s="578">
        <v>3</v>
      </c>
    </row>
    <row r="959" spans="1:19">
      <c r="A959">
        <v>958</v>
      </c>
      <c r="B959" s="400">
        <v>42641.510416666664</v>
      </c>
      <c r="C959" s="578" t="s">
        <v>97</v>
      </c>
      <c r="D959">
        <v>0.01</v>
      </c>
      <c r="F959">
        <v>1.4635400000000001</v>
      </c>
      <c r="I959" s="400">
        <v>42642.034722222219</v>
      </c>
      <c r="J959">
        <v>1.4577599999999999</v>
      </c>
      <c r="N959">
        <v>4.17</v>
      </c>
      <c r="Q959">
        <v>543</v>
      </c>
      <c r="R959" s="578" t="s">
        <v>97</v>
      </c>
      <c r="S959" s="578">
        <v>3</v>
      </c>
    </row>
    <row r="960" spans="1:19">
      <c r="A960">
        <v>959</v>
      </c>
      <c r="B960" s="400">
        <v>42643.708333333336</v>
      </c>
      <c r="C960" s="578" t="s">
        <v>96</v>
      </c>
      <c r="D960">
        <v>0.01</v>
      </c>
      <c r="F960">
        <v>1.46898</v>
      </c>
      <c r="I960" s="400">
        <v>42646.079861111109</v>
      </c>
      <c r="J960">
        <v>1.4694700000000001</v>
      </c>
      <c r="N960">
        <v>0.26</v>
      </c>
      <c r="Q960">
        <v>544</v>
      </c>
      <c r="R960" s="578" t="s">
        <v>96</v>
      </c>
      <c r="S960" s="578">
        <v>2</v>
      </c>
    </row>
    <row r="961" spans="1:19">
      <c r="A961">
        <v>960</v>
      </c>
      <c r="B961" s="400">
        <v>42643.737500000003</v>
      </c>
      <c r="C961" s="578" t="s">
        <v>96</v>
      </c>
      <c r="D961">
        <v>0.01</v>
      </c>
      <c r="F961">
        <v>1.4656800000000001</v>
      </c>
      <c r="I961" s="400">
        <v>42646.079861111109</v>
      </c>
      <c r="J961">
        <v>1.4694700000000001</v>
      </c>
      <c r="N961">
        <v>2.7</v>
      </c>
      <c r="Q961">
        <v>544</v>
      </c>
      <c r="R961" s="578" t="s">
        <v>96</v>
      </c>
      <c r="S961" s="578">
        <v>2</v>
      </c>
    </row>
    <row r="962" spans="1:19">
      <c r="A962">
        <v>961</v>
      </c>
      <c r="B962" s="400">
        <v>42646.709027777775</v>
      </c>
      <c r="C962" s="578" t="s">
        <v>96</v>
      </c>
      <c r="D962">
        <v>0.01</v>
      </c>
      <c r="F962">
        <v>1.46451</v>
      </c>
      <c r="I962" s="400">
        <v>42647.73541666667</v>
      </c>
      <c r="J962">
        <v>1.4604600000000001</v>
      </c>
      <c r="N962">
        <v>-3.09</v>
      </c>
      <c r="Q962">
        <v>545</v>
      </c>
      <c r="R962" s="578" t="s">
        <v>96</v>
      </c>
      <c r="S962" s="578">
        <v>4</v>
      </c>
    </row>
    <row r="963" spans="1:19">
      <c r="A963">
        <v>962</v>
      </c>
      <c r="B963" s="400">
        <v>42646.834722222222</v>
      </c>
      <c r="C963" s="578" t="s">
        <v>96</v>
      </c>
      <c r="D963">
        <v>0.01</v>
      </c>
      <c r="F963">
        <v>1.4612000000000001</v>
      </c>
      <c r="I963" s="400">
        <v>42647.73541666667</v>
      </c>
      <c r="J963">
        <v>1.4604600000000001</v>
      </c>
      <c r="N963">
        <v>-0.65</v>
      </c>
      <c r="Q963">
        <v>545</v>
      </c>
      <c r="R963" s="578" t="s">
        <v>96</v>
      </c>
      <c r="S963" s="578">
        <v>4</v>
      </c>
    </row>
    <row r="964" spans="1:19">
      <c r="A964">
        <v>964</v>
      </c>
      <c r="B964" s="400">
        <v>42647.452777777777</v>
      </c>
      <c r="C964" s="578" t="s">
        <v>96</v>
      </c>
      <c r="D964">
        <v>0.01</v>
      </c>
      <c r="F964">
        <v>1.4576</v>
      </c>
      <c r="I964" s="400">
        <v>42647.73541666667</v>
      </c>
      <c r="J964">
        <v>1.4604600000000001</v>
      </c>
      <c r="N964">
        <v>2.0099999999999998</v>
      </c>
      <c r="Q964">
        <v>545</v>
      </c>
      <c r="R964" s="578" t="s">
        <v>96</v>
      </c>
      <c r="S964" s="578">
        <v>4</v>
      </c>
    </row>
    <row r="965" spans="1:19">
      <c r="A965">
        <v>965</v>
      </c>
      <c r="B965" s="400">
        <v>42647.491666666669</v>
      </c>
      <c r="C965" s="578" t="s">
        <v>96</v>
      </c>
      <c r="D965">
        <v>0.02</v>
      </c>
      <c r="F965">
        <v>1.4536500000000001</v>
      </c>
      <c r="I965" s="400">
        <v>42647.73541666667</v>
      </c>
      <c r="J965">
        <v>1.4604600000000001</v>
      </c>
      <c r="N965">
        <v>9.85</v>
      </c>
      <c r="Q965">
        <v>545</v>
      </c>
      <c r="R965" s="578" t="s">
        <v>96</v>
      </c>
      <c r="S965" s="578">
        <v>4</v>
      </c>
    </row>
    <row r="966" spans="1:19">
      <c r="A966">
        <v>963</v>
      </c>
      <c r="B966" s="400">
        <v>42646.959027777775</v>
      </c>
      <c r="C966" s="578" t="s">
        <v>97</v>
      </c>
      <c r="D966">
        <v>0.01</v>
      </c>
      <c r="F966">
        <v>1.45966</v>
      </c>
      <c r="I966" s="400">
        <v>42647.454861111109</v>
      </c>
      <c r="J966">
        <v>1.4575199999999999</v>
      </c>
      <c r="N966">
        <v>1.48</v>
      </c>
      <c r="Q966">
        <v>546</v>
      </c>
      <c r="R966" s="578" t="s">
        <v>97</v>
      </c>
      <c r="S966" s="578">
        <v>1</v>
      </c>
    </row>
    <row r="967" spans="1:19">
      <c r="A967">
        <v>966</v>
      </c>
      <c r="B967" s="400">
        <v>42650.615972222222</v>
      </c>
      <c r="C967" s="578" t="s">
        <v>96</v>
      </c>
      <c r="D967">
        <v>0.01</v>
      </c>
      <c r="F967">
        <v>1.4701200000000001</v>
      </c>
      <c r="I967" s="400">
        <v>42650.69027777778</v>
      </c>
      <c r="J967">
        <v>1.4722599999999999</v>
      </c>
      <c r="N967">
        <v>1.48</v>
      </c>
      <c r="Q967">
        <v>547</v>
      </c>
      <c r="R967" s="578" t="s">
        <v>96</v>
      </c>
      <c r="S967" s="578">
        <v>1</v>
      </c>
    </row>
    <row r="968" spans="1:19">
      <c r="A968">
        <v>967</v>
      </c>
      <c r="B968" s="400">
        <v>42650.739583333336</v>
      </c>
      <c r="C968" s="578" t="s">
        <v>96</v>
      </c>
      <c r="D968">
        <v>0.01</v>
      </c>
      <c r="F968">
        <v>1.47603</v>
      </c>
      <c r="I968" s="400">
        <v>42654.226388888892</v>
      </c>
      <c r="J968">
        <v>1.4712000000000001</v>
      </c>
      <c r="N968">
        <v>-3.66</v>
      </c>
      <c r="Q968">
        <v>548</v>
      </c>
      <c r="R968" s="578" t="s">
        <v>96</v>
      </c>
      <c r="S968" s="578">
        <v>4</v>
      </c>
    </row>
    <row r="969" spans="1:19">
      <c r="A969">
        <v>968</v>
      </c>
      <c r="B969" s="400">
        <v>42652.97152777778</v>
      </c>
      <c r="C969" s="578" t="s">
        <v>96</v>
      </c>
      <c r="D969">
        <v>0.01</v>
      </c>
      <c r="F969">
        <v>1.4717499999999999</v>
      </c>
      <c r="I969" s="400">
        <v>42654.226388888892</v>
      </c>
      <c r="J969">
        <v>1.4712000000000001</v>
      </c>
      <c r="N969">
        <v>-0.5</v>
      </c>
      <c r="Q969">
        <v>548</v>
      </c>
      <c r="R969" s="578" t="s">
        <v>96</v>
      </c>
      <c r="S969" s="578">
        <v>4</v>
      </c>
    </row>
    <row r="970" spans="1:19">
      <c r="A970">
        <v>969</v>
      </c>
      <c r="B970" s="400">
        <v>42653.606249999997</v>
      </c>
      <c r="C970" s="578" t="s">
        <v>96</v>
      </c>
      <c r="D970">
        <v>0.01</v>
      </c>
      <c r="F970">
        <v>1.4681500000000001</v>
      </c>
      <c r="I970" s="400">
        <v>42654.226388888892</v>
      </c>
      <c r="J970">
        <v>1.4712000000000001</v>
      </c>
      <c r="N970">
        <v>2.15</v>
      </c>
      <c r="Q970">
        <v>548</v>
      </c>
      <c r="R970" s="578" t="s">
        <v>96</v>
      </c>
      <c r="S970" s="578">
        <v>4</v>
      </c>
    </row>
    <row r="971" spans="1:19">
      <c r="A971">
        <v>970</v>
      </c>
      <c r="B971" s="400">
        <v>42653.680555555555</v>
      </c>
      <c r="C971" s="578" t="s">
        <v>96</v>
      </c>
      <c r="D971">
        <v>0.02</v>
      </c>
      <c r="F971">
        <v>1.4641999999999999</v>
      </c>
      <c r="I971" s="400">
        <v>42654.226388888892</v>
      </c>
      <c r="J971">
        <v>1.4712000000000001</v>
      </c>
      <c r="N971">
        <v>10.130000000000001</v>
      </c>
      <c r="Q971">
        <v>548</v>
      </c>
      <c r="R971" s="578" t="s">
        <v>96</v>
      </c>
      <c r="S971" s="578">
        <v>4</v>
      </c>
    </row>
    <row r="972" spans="1:19">
      <c r="A972">
        <v>971</v>
      </c>
      <c r="B972" s="400">
        <v>42656.646527777775</v>
      </c>
      <c r="C972" s="578" t="s">
        <v>96</v>
      </c>
      <c r="D972">
        <v>0.01</v>
      </c>
      <c r="F972">
        <v>1.4617500000000001</v>
      </c>
      <c r="I972" s="400">
        <v>42663.614583333336</v>
      </c>
      <c r="J972">
        <v>1.4409400000000001</v>
      </c>
      <c r="N972">
        <v>-15.46</v>
      </c>
      <c r="Q972">
        <v>549</v>
      </c>
      <c r="R972" s="578" t="s">
        <v>96</v>
      </c>
      <c r="S972" s="578">
        <v>7</v>
      </c>
    </row>
    <row r="973" spans="1:19">
      <c r="A973">
        <v>972</v>
      </c>
      <c r="B973" s="400">
        <v>42656.831250000003</v>
      </c>
      <c r="C973" s="578" t="s">
        <v>96</v>
      </c>
      <c r="D973">
        <v>0.01</v>
      </c>
      <c r="F973">
        <v>1.45842</v>
      </c>
      <c r="I973" s="400">
        <v>42663.614583333336</v>
      </c>
      <c r="J973">
        <v>1.4409400000000001</v>
      </c>
      <c r="N973">
        <v>-13.01</v>
      </c>
      <c r="Q973">
        <v>549</v>
      </c>
      <c r="R973" s="578" t="s">
        <v>96</v>
      </c>
      <c r="S973" s="578">
        <v>7</v>
      </c>
    </row>
    <row r="974" spans="1:19">
      <c r="A974">
        <v>973</v>
      </c>
      <c r="B974" s="400">
        <v>42657.158333333333</v>
      </c>
      <c r="C974" s="578" t="s">
        <v>96</v>
      </c>
      <c r="D974">
        <v>0.01</v>
      </c>
      <c r="F974">
        <v>1.4545699999999999</v>
      </c>
      <c r="I974" s="400">
        <v>42663.614583333336</v>
      </c>
      <c r="J974">
        <v>1.4409400000000001</v>
      </c>
      <c r="N974">
        <v>-10.16</v>
      </c>
      <c r="Q974">
        <v>549</v>
      </c>
      <c r="R974" s="578" t="s">
        <v>96</v>
      </c>
      <c r="S974" s="578">
        <v>7</v>
      </c>
    </row>
    <row r="975" spans="1:19">
      <c r="A975">
        <v>974</v>
      </c>
      <c r="B975" s="400">
        <v>42657.386805555558</v>
      </c>
      <c r="C975" s="578" t="s">
        <v>96</v>
      </c>
      <c r="D975">
        <v>0.02</v>
      </c>
      <c r="F975">
        <v>1.44953</v>
      </c>
      <c r="I975" s="400">
        <v>42663.614583333336</v>
      </c>
      <c r="J975">
        <v>1.4409400000000001</v>
      </c>
      <c r="N975">
        <v>-12.88</v>
      </c>
      <c r="Q975">
        <v>549</v>
      </c>
      <c r="R975" s="578" t="s">
        <v>96</v>
      </c>
      <c r="S975" s="578">
        <v>7</v>
      </c>
    </row>
    <row r="976" spans="1:19">
      <c r="A976">
        <v>975</v>
      </c>
      <c r="B976" s="400">
        <v>42657.54583333333</v>
      </c>
      <c r="C976" s="578" t="s">
        <v>96</v>
      </c>
      <c r="D976">
        <v>0.04</v>
      </c>
      <c r="F976">
        <v>1.44475</v>
      </c>
      <c r="I976" s="400">
        <v>42663.614583333336</v>
      </c>
      <c r="J976">
        <v>1.4409400000000001</v>
      </c>
      <c r="N976">
        <v>-11.65</v>
      </c>
      <c r="Q976">
        <v>549</v>
      </c>
      <c r="R976" s="578" t="s">
        <v>96</v>
      </c>
      <c r="S976" s="578">
        <v>7</v>
      </c>
    </row>
    <row r="977" spans="1:19">
      <c r="A977">
        <v>976</v>
      </c>
      <c r="B977" s="400">
        <v>42661.118055555555</v>
      </c>
      <c r="C977" s="578" t="s">
        <v>96</v>
      </c>
      <c r="D977">
        <v>0.08</v>
      </c>
      <c r="F977">
        <v>1.4387099999999999</v>
      </c>
      <c r="I977" s="400">
        <v>42663.614583333336</v>
      </c>
      <c r="J977">
        <v>1.4409400000000001</v>
      </c>
      <c r="N977">
        <v>12.36</v>
      </c>
      <c r="Q977">
        <v>549</v>
      </c>
      <c r="R977" s="578" t="s">
        <v>96</v>
      </c>
      <c r="S977" s="578">
        <v>7</v>
      </c>
    </row>
    <row r="978" spans="1:19">
      <c r="A978">
        <v>977</v>
      </c>
      <c r="B978" s="400">
        <v>42661.399305555555</v>
      </c>
      <c r="C978" s="578" t="s">
        <v>96</v>
      </c>
      <c r="D978">
        <v>0.28000000000000003</v>
      </c>
      <c r="F978">
        <v>1.4323999999999999</v>
      </c>
      <c r="I978" s="400">
        <v>42663.614583333336</v>
      </c>
      <c r="J978">
        <v>1.4409400000000001</v>
      </c>
      <c r="N978">
        <v>173.72</v>
      </c>
      <c r="Q978">
        <v>549</v>
      </c>
      <c r="R978" s="578" t="s">
        <v>96</v>
      </c>
      <c r="S978" s="578">
        <v>7</v>
      </c>
    </row>
    <row r="979" spans="1:19">
      <c r="A979">
        <v>978</v>
      </c>
      <c r="B979" s="400">
        <v>42661.627083333333</v>
      </c>
      <c r="C979" s="578" t="s">
        <v>97</v>
      </c>
      <c r="D979">
        <v>0.01</v>
      </c>
      <c r="F979">
        <v>1.43224</v>
      </c>
      <c r="I979" s="400">
        <v>42661.666666666664</v>
      </c>
      <c r="J979">
        <v>1.4300999999999999</v>
      </c>
      <c r="N979">
        <v>1.48</v>
      </c>
      <c r="Q979">
        <v>550</v>
      </c>
      <c r="R979" s="578" t="s">
        <v>97</v>
      </c>
      <c r="S979" s="578">
        <v>1</v>
      </c>
    </row>
    <row r="980" spans="1:19">
      <c r="A980">
        <v>979</v>
      </c>
      <c r="B980" s="400">
        <v>42663.115277777775</v>
      </c>
      <c r="C980" s="578" t="s">
        <v>97</v>
      </c>
      <c r="D980">
        <v>0.01</v>
      </c>
      <c r="F980">
        <v>1.4227099999999999</v>
      </c>
      <c r="I980" s="400">
        <v>42664.410416666666</v>
      </c>
      <c r="J980">
        <v>1.4240299999999999</v>
      </c>
      <c r="N980">
        <v>-1.07</v>
      </c>
      <c r="Q980">
        <v>551</v>
      </c>
      <c r="R980" s="578" t="s">
        <v>97</v>
      </c>
      <c r="S980" s="578">
        <v>3</v>
      </c>
    </row>
    <row r="981" spans="1:19">
      <c r="A981">
        <v>980</v>
      </c>
      <c r="B981" s="400">
        <v>42663.136805555558</v>
      </c>
      <c r="C981" s="578" t="s">
        <v>97</v>
      </c>
      <c r="D981">
        <v>0.01</v>
      </c>
      <c r="F981">
        <v>1.42624</v>
      </c>
      <c r="I981" s="400">
        <v>42664.410416666666</v>
      </c>
      <c r="J981">
        <v>1.4240299999999999</v>
      </c>
      <c r="N981">
        <v>1.53</v>
      </c>
      <c r="Q981">
        <v>551</v>
      </c>
      <c r="R981" s="578" t="s">
        <v>97</v>
      </c>
      <c r="S981" s="578">
        <v>3</v>
      </c>
    </row>
    <row r="982" spans="1:19">
      <c r="A982">
        <v>981</v>
      </c>
      <c r="B982" s="400">
        <v>42663.294444444444</v>
      </c>
      <c r="C982" s="578" t="s">
        <v>97</v>
      </c>
      <c r="D982">
        <v>0.01</v>
      </c>
      <c r="F982">
        <v>1.42984</v>
      </c>
      <c r="I982" s="400">
        <v>42664.410416666666</v>
      </c>
      <c r="J982">
        <v>1.4240299999999999</v>
      </c>
      <c r="N982">
        <v>4.1900000000000004</v>
      </c>
      <c r="Q982">
        <v>551</v>
      </c>
      <c r="R982" s="578" t="s">
        <v>97</v>
      </c>
      <c r="S982" s="578">
        <v>3</v>
      </c>
    </row>
    <row r="983" spans="1:19">
      <c r="A983">
        <v>982</v>
      </c>
      <c r="B983" s="400">
        <v>42663.658333333333</v>
      </c>
      <c r="C983" s="578" t="s">
        <v>96</v>
      </c>
      <c r="D983">
        <v>0.01</v>
      </c>
      <c r="F983">
        <v>1.4292800000000001</v>
      </c>
      <c r="I983" s="400">
        <v>42663.677777777775</v>
      </c>
      <c r="J983">
        <v>1.4314199999999999</v>
      </c>
      <c r="N983">
        <v>1.48</v>
      </c>
      <c r="Q983">
        <v>552</v>
      </c>
      <c r="R983" s="578" t="s">
        <v>96</v>
      </c>
      <c r="S983" s="578">
        <v>1</v>
      </c>
    </row>
    <row r="984" spans="1:19">
      <c r="A984">
        <v>983</v>
      </c>
      <c r="B984" s="400">
        <v>42667.615972222222</v>
      </c>
      <c r="C984" s="578" t="s">
        <v>97</v>
      </c>
      <c r="D984">
        <v>0.01</v>
      </c>
      <c r="F984">
        <v>1.42675</v>
      </c>
      <c r="I984" s="400">
        <v>42668.290277777778</v>
      </c>
      <c r="J984">
        <v>1.42638</v>
      </c>
      <c r="N984">
        <v>0.18</v>
      </c>
      <c r="Q984">
        <v>553</v>
      </c>
      <c r="R984" s="578" t="s">
        <v>97</v>
      </c>
      <c r="S984" s="578">
        <v>2</v>
      </c>
    </row>
    <row r="985" spans="1:19">
      <c r="A985">
        <v>984</v>
      </c>
      <c r="B985" s="400">
        <v>42667.672222222223</v>
      </c>
      <c r="C985" s="578" t="s">
        <v>97</v>
      </c>
      <c r="D985">
        <v>0.01</v>
      </c>
      <c r="F985">
        <v>1.4302900000000001</v>
      </c>
      <c r="I985" s="400">
        <v>42668.290277777778</v>
      </c>
      <c r="J985">
        <v>1.42638</v>
      </c>
      <c r="N985">
        <v>2.79</v>
      </c>
      <c r="Q985">
        <v>553</v>
      </c>
      <c r="R985" s="578" t="s">
        <v>97</v>
      </c>
      <c r="S985" s="578">
        <v>2</v>
      </c>
    </row>
    <row r="986" spans="1:19">
      <c r="A986">
        <v>985</v>
      </c>
      <c r="B986" s="400">
        <v>42670.708333333336</v>
      </c>
      <c r="C986" s="578" t="s">
        <v>97</v>
      </c>
      <c r="D986">
        <v>0.01</v>
      </c>
      <c r="F986">
        <v>1.43669</v>
      </c>
      <c r="I986" s="400">
        <v>42670.738888888889</v>
      </c>
      <c r="J986">
        <v>1.43455</v>
      </c>
      <c r="N986">
        <v>1.48</v>
      </c>
      <c r="Q986">
        <v>554</v>
      </c>
      <c r="R986" s="578" t="s">
        <v>97</v>
      </c>
      <c r="S986" s="578">
        <v>1</v>
      </c>
    </row>
    <row r="987" spans="1:19">
      <c r="A987">
        <v>986</v>
      </c>
      <c r="B987" s="400">
        <v>42674.252083333333</v>
      </c>
      <c r="C987" s="578" t="s">
        <v>97</v>
      </c>
      <c r="D987">
        <v>0.01</v>
      </c>
      <c r="F987">
        <v>1.44058</v>
      </c>
      <c r="I987" s="400">
        <v>42674.604166666664</v>
      </c>
      <c r="J987">
        <v>1.4384399999999999</v>
      </c>
      <c r="N987">
        <v>1.48</v>
      </c>
      <c r="Q987">
        <v>555</v>
      </c>
      <c r="R987" s="578" t="s">
        <v>97</v>
      </c>
      <c r="S987" s="578">
        <v>1</v>
      </c>
    </row>
    <row r="988" spans="1:19">
      <c r="A988">
        <v>987</v>
      </c>
      <c r="B988" s="400">
        <v>42678.688194444447</v>
      </c>
      <c r="C988" s="578" t="s">
        <v>96</v>
      </c>
      <c r="D988">
        <v>0.01</v>
      </c>
      <c r="F988">
        <v>1.4520200000000001</v>
      </c>
      <c r="I988" s="400">
        <v>42683.125694444447</v>
      </c>
      <c r="J988">
        <v>1.43242</v>
      </c>
      <c r="N988">
        <v>-14.57</v>
      </c>
      <c r="Q988">
        <v>556</v>
      </c>
      <c r="R988" s="578" t="s">
        <v>96</v>
      </c>
      <c r="S988" s="578">
        <v>7</v>
      </c>
    </row>
    <row r="989" spans="1:19">
      <c r="A989">
        <v>988</v>
      </c>
      <c r="B989" s="400">
        <v>42678.710416666669</v>
      </c>
      <c r="C989" s="578" t="s">
        <v>96</v>
      </c>
      <c r="D989">
        <v>0.01</v>
      </c>
      <c r="F989">
        <v>1.4487000000000001</v>
      </c>
      <c r="I989" s="400">
        <v>42683.125694444447</v>
      </c>
      <c r="J989">
        <v>1.43242</v>
      </c>
      <c r="N989">
        <v>-12.11</v>
      </c>
      <c r="Q989">
        <v>556</v>
      </c>
      <c r="R989" s="578" t="s">
        <v>96</v>
      </c>
      <c r="S989" s="578">
        <v>7</v>
      </c>
    </row>
    <row r="990" spans="1:19">
      <c r="A990">
        <v>989</v>
      </c>
      <c r="B990" s="400">
        <v>42681.004861111112</v>
      </c>
      <c r="C990" s="578" t="s">
        <v>96</v>
      </c>
      <c r="D990">
        <v>0.01</v>
      </c>
      <c r="F990">
        <v>1.44493</v>
      </c>
      <c r="I990" s="400">
        <v>42683.125694444447</v>
      </c>
      <c r="J990">
        <v>1.43242</v>
      </c>
      <c r="N990">
        <v>-9.33</v>
      </c>
      <c r="Q990">
        <v>556</v>
      </c>
      <c r="R990" s="578" t="s">
        <v>96</v>
      </c>
      <c r="S990" s="578">
        <v>7</v>
      </c>
    </row>
    <row r="991" spans="1:19">
      <c r="A991">
        <v>990</v>
      </c>
      <c r="B991" s="400">
        <v>42681.334027777775</v>
      </c>
      <c r="C991" s="578" t="s">
        <v>96</v>
      </c>
      <c r="D991">
        <v>0.02</v>
      </c>
      <c r="F991">
        <v>1.44103</v>
      </c>
      <c r="I991" s="400">
        <v>42683.125694444447</v>
      </c>
      <c r="J991">
        <v>1.43242</v>
      </c>
      <c r="N991">
        <v>-12.91</v>
      </c>
      <c r="Q991">
        <v>556</v>
      </c>
      <c r="R991" s="578" t="s">
        <v>96</v>
      </c>
      <c r="S991" s="578">
        <v>7</v>
      </c>
    </row>
    <row r="992" spans="1:19">
      <c r="A992">
        <v>991</v>
      </c>
      <c r="B992" s="400">
        <v>42681.637499999997</v>
      </c>
      <c r="C992" s="578" t="s">
        <v>96</v>
      </c>
      <c r="D992">
        <v>0.04</v>
      </c>
      <c r="F992">
        <v>1.4362999999999999</v>
      </c>
      <c r="I992" s="400">
        <v>42683.125694444447</v>
      </c>
      <c r="J992">
        <v>1.43242</v>
      </c>
      <c r="N992">
        <v>-11.86</v>
      </c>
      <c r="Q992">
        <v>556</v>
      </c>
      <c r="R992" s="578" t="s">
        <v>96</v>
      </c>
      <c r="S992" s="578">
        <v>7</v>
      </c>
    </row>
    <row r="993" spans="1:19">
      <c r="A993">
        <v>992</v>
      </c>
      <c r="B993" s="400">
        <v>42681.834722222222</v>
      </c>
      <c r="C993" s="578" t="s">
        <v>96</v>
      </c>
      <c r="D993">
        <v>0.08</v>
      </c>
      <c r="F993">
        <v>1.4307799999999999</v>
      </c>
      <c r="I993" s="400">
        <v>42683.125694444447</v>
      </c>
      <c r="J993">
        <v>1.43242</v>
      </c>
      <c r="N993">
        <v>8.8800000000000008</v>
      </c>
      <c r="Q993">
        <v>556</v>
      </c>
      <c r="R993" s="578" t="s">
        <v>96</v>
      </c>
      <c r="S993" s="578">
        <v>7</v>
      </c>
    </row>
    <row r="994" spans="1:19">
      <c r="A994">
        <v>993</v>
      </c>
      <c r="B994" s="400">
        <v>42682.790277777778</v>
      </c>
      <c r="C994" s="578" t="s">
        <v>96</v>
      </c>
      <c r="D994">
        <v>0.28000000000000003</v>
      </c>
      <c r="F994">
        <v>1.4238299999999999</v>
      </c>
      <c r="I994" s="400">
        <v>42683.125694444447</v>
      </c>
      <c r="J994">
        <v>1.43242</v>
      </c>
      <c r="N994">
        <v>174.73</v>
      </c>
      <c r="Q994">
        <v>556</v>
      </c>
      <c r="R994" s="578" t="s">
        <v>96</v>
      </c>
      <c r="S994" s="578">
        <v>7</v>
      </c>
    </row>
    <row r="995" spans="1:19">
      <c r="A995">
        <v>994</v>
      </c>
      <c r="B995" s="400">
        <v>42683.364583333336</v>
      </c>
      <c r="C995" s="578" t="s">
        <v>97</v>
      </c>
      <c r="D995">
        <v>0.01</v>
      </c>
      <c r="F995">
        <v>1.4618800000000001</v>
      </c>
      <c r="I995" s="400">
        <v>42683.364583333336</v>
      </c>
      <c r="J995">
        <v>1.45974</v>
      </c>
      <c r="N995">
        <v>1.48</v>
      </c>
      <c r="Q995">
        <v>557</v>
      </c>
      <c r="R995" s="578" t="s">
        <v>97</v>
      </c>
      <c r="S995" s="578">
        <v>1</v>
      </c>
    </row>
    <row r="996" spans="1:19">
      <c r="A996">
        <v>995</v>
      </c>
      <c r="B996" s="400">
        <v>42684.395833333336</v>
      </c>
      <c r="C996" s="578" t="s">
        <v>96</v>
      </c>
      <c r="D996">
        <v>0.01</v>
      </c>
      <c r="F996">
        <v>1.4142999999999999</v>
      </c>
      <c r="I996" s="400">
        <v>42684.401388888888</v>
      </c>
      <c r="J996">
        <v>1.4164399999999999</v>
      </c>
      <c r="N996">
        <v>1.48</v>
      </c>
      <c r="Q996">
        <v>558</v>
      </c>
      <c r="R996" s="578" t="s">
        <v>96</v>
      </c>
      <c r="S996" s="578">
        <v>1</v>
      </c>
    </row>
    <row r="997" spans="1:19">
      <c r="A997">
        <v>996</v>
      </c>
      <c r="B997" s="400">
        <v>42684.416666666664</v>
      </c>
      <c r="C997" s="578" t="s">
        <v>97</v>
      </c>
      <c r="D997">
        <v>0.01</v>
      </c>
      <c r="F997">
        <v>1.4154199999999999</v>
      </c>
      <c r="I997" s="400">
        <v>42684.45208333333</v>
      </c>
      <c r="J997">
        <v>1.4132800000000001</v>
      </c>
      <c r="N997">
        <v>1.48</v>
      </c>
      <c r="Q997">
        <v>559</v>
      </c>
      <c r="R997" s="578" t="s">
        <v>97</v>
      </c>
      <c r="S997" s="578">
        <v>1</v>
      </c>
    </row>
    <row r="998" spans="1:19">
      <c r="A998">
        <v>997</v>
      </c>
      <c r="B998" s="400">
        <v>42684.469444444447</v>
      </c>
      <c r="C998" s="578" t="s">
        <v>97</v>
      </c>
      <c r="D998">
        <v>0.01</v>
      </c>
      <c r="F998">
        <v>1.4117900000000001</v>
      </c>
      <c r="I998" s="400">
        <v>42684.472916666666</v>
      </c>
      <c r="J998">
        <v>1.4096500000000001</v>
      </c>
      <c r="N998">
        <v>1.48</v>
      </c>
      <c r="Q998">
        <v>560</v>
      </c>
      <c r="R998" s="578" t="s">
        <v>97</v>
      </c>
      <c r="S998" s="578">
        <v>1</v>
      </c>
    </row>
    <row r="999" spans="1:19">
      <c r="A999">
        <v>998</v>
      </c>
      <c r="B999" s="400">
        <v>42685.458333333336</v>
      </c>
      <c r="C999" s="578" t="s">
        <v>97</v>
      </c>
      <c r="D999">
        <v>0.01</v>
      </c>
      <c r="F999">
        <v>1.43035</v>
      </c>
      <c r="I999" s="400">
        <v>42685.580555555556</v>
      </c>
      <c r="J999">
        <v>1.4298599999999999</v>
      </c>
      <c r="N999">
        <v>0.26</v>
      </c>
      <c r="Q999">
        <v>561</v>
      </c>
      <c r="R999" s="578" t="s">
        <v>97</v>
      </c>
      <c r="S999" s="578">
        <v>2</v>
      </c>
    </row>
    <row r="1000" spans="1:19">
      <c r="A1000">
        <v>999</v>
      </c>
      <c r="B1000" s="400">
        <v>42685.481249999997</v>
      </c>
      <c r="C1000" s="578" t="s">
        <v>97</v>
      </c>
      <c r="D1000">
        <v>0.01</v>
      </c>
      <c r="F1000">
        <v>1.4336500000000001</v>
      </c>
      <c r="I1000" s="400">
        <v>42685.580555555556</v>
      </c>
      <c r="J1000">
        <v>1.4298599999999999</v>
      </c>
      <c r="N1000">
        <v>2.69</v>
      </c>
      <c r="Q1000">
        <v>561</v>
      </c>
      <c r="R1000" s="578" t="s">
        <v>97</v>
      </c>
      <c r="S1000" s="578">
        <v>2</v>
      </c>
    </row>
    <row r="1001" spans="1:19">
      <c r="A1001">
        <v>1000</v>
      </c>
      <c r="B1001" s="400">
        <v>42685.511111111111</v>
      </c>
      <c r="C1001" s="578" t="s">
        <v>96</v>
      </c>
      <c r="D1001">
        <v>0.01</v>
      </c>
      <c r="F1001">
        <v>1.43537</v>
      </c>
      <c r="I1001" s="400">
        <v>42685.595833333333</v>
      </c>
      <c r="J1001">
        <v>1.43584</v>
      </c>
      <c r="N1001">
        <v>0.24</v>
      </c>
      <c r="Q1001">
        <v>562</v>
      </c>
      <c r="R1001" s="578" t="s">
        <v>96</v>
      </c>
      <c r="S1001" s="578">
        <v>2</v>
      </c>
    </row>
    <row r="1002" spans="1:19">
      <c r="A1002">
        <v>1001</v>
      </c>
      <c r="B1002" s="400">
        <v>42685.563888888886</v>
      </c>
      <c r="C1002" s="578" t="s">
        <v>96</v>
      </c>
      <c r="D1002">
        <v>0.01</v>
      </c>
      <c r="F1002">
        <v>1.43204</v>
      </c>
      <c r="I1002" s="400">
        <v>42685.595833333333</v>
      </c>
      <c r="J1002">
        <v>1.43584</v>
      </c>
      <c r="N1002">
        <v>2.7</v>
      </c>
      <c r="Q1002">
        <v>562</v>
      </c>
      <c r="R1002" s="578" t="s">
        <v>96</v>
      </c>
      <c r="S1002" s="578">
        <v>2</v>
      </c>
    </row>
    <row r="1003" spans="1:19">
      <c r="A1003">
        <v>1002</v>
      </c>
      <c r="B1003" s="400">
        <v>42685.729861111111</v>
      </c>
      <c r="C1003" s="578" t="s">
        <v>97</v>
      </c>
      <c r="D1003">
        <v>0.01</v>
      </c>
      <c r="F1003">
        <v>1.43998</v>
      </c>
      <c r="I1003" s="400">
        <v>42685.738194444442</v>
      </c>
      <c r="J1003">
        <v>1.43784</v>
      </c>
      <c r="N1003">
        <v>1.48</v>
      </c>
      <c r="Q1003">
        <v>563</v>
      </c>
      <c r="R1003" s="578" t="s">
        <v>97</v>
      </c>
      <c r="S1003" s="578">
        <v>1</v>
      </c>
    </row>
    <row r="1004" spans="1:19">
      <c r="A1004">
        <v>1003</v>
      </c>
      <c r="B1004" s="400">
        <v>42685.740277777775</v>
      </c>
      <c r="C1004" s="578" t="s">
        <v>97</v>
      </c>
      <c r="D1004">
        <v>0.01</v>
      </c>
      <c r="F1004">
        <v>1.4360999999999999</v>
      </c>
      <c r="I1004" s="400">
        <v>42685.74722222222</v>
      </c>
      <c r="J1004">
        <v>1.4339599999999999</v>
      </c>
      <c r="N1004">
        <v>1.48</v>
      </c>
      <c r="Q1004">
        <v>564</v>
      </c>
      <c r="R1004" s="578" t="s">
        <v>97</v>
      </c>
      <c r="S1004" s="578">
        <v>1</v>
      </c>
    </row>
    <row r="1005" spans="1:19">
      <c r="A1005">
        <v>1004</v>
      </c>
      <c r="B1005" s="400">
        <v>42685.771527777775</v>
      </c>
      <c r="C1005" s="578" t="s">
        <v>97</v>
      </c>
      <c r="D1005">
        <v>0.01</v>
      </c>
      <c r="F1005">
        <v>1.4342200000000001</v>
      </c>
      <c r="I1005" s="400">
        <v>42688.006944444445</v>
      </c>
      <c r="J1005">
        <v>1.43374</v>
      </c>
      <c r="N1005">
        <v>0.25</v>
      </c>
      <c r="Q1005">
        <v>565</v>
      </c>
      <c r="R1005" s="578" t="s">
        <v>97</v>
      </c>
      <c r="S1005" s="578">
        <v>2</v>
      </c>
    </row>
    <row r="1006" spans="1:19">
      <c r="A1006">
        <v>1005</v>
      </c>
      <c r="B1006" s="400">
        <v>42685.79583333333</v>
      </c>
      <c r="C1006" s="578" t="s">
        <v>97</v>
      </c>
      <c r="D1006">
        <v>0.01</v>
      </c>
      <c r="F1006">
        <v>1.43754</v>
      </c>
      <c r="I1006" s="400">
        <v>42688.006944444445</v>
      </c>
      <c r="J1006">
        <v>1.43374</v>
      </c>
      <c r="N1006">
        <v>2.7</v>
      </c>
      <c r="Q1006">
        <v>565</v>
      </c>
      <c r="R1006" s="578" t="s">
        <v>97</v>
      </c>
      <c r="S1006" s="578">
        <v>2</v>
      </c>
    </row>
    <row r="1007" spans="1:19">
      <c r="A1007">
        <v>1006</v>
      </c>
      <c r="B1007" s="400">
        <v>42688.395833333336</v>
      </c>
      <c r="C1007" s="578" t="s">
        <v>97</v>
      </c>
      <c r="D1007">
        <v>0.01</v>
      </c>
      <c r="F1007">
        <v>1.4253</v>
      </c>
      <c r="I1007" s="400">
        <v>42688.613194444442</v>
      </c>
      <c r="J1007">
        <v>1.4255100000000001</v>
      </c>
      <c r="N1007">
        <v>-0.25</v>
      </c>
      <c r="Q1007">
        <v>566</v>
      </c>
      <c r="R1007" s="578" t="s">
        <v>97</v>
      </c>
      <c r="S1007" s="578">
        <v>2</v>
      </c>
    </row>
    <row r="1008" spans="1:19">
      <c r="A1008">
        <v>1007</v>
      </c>
      <c r="B1008" s="400">
        <v>42688.51458333333</v>
      </c>
      <c r="C1008" s="578" t="s">
        <v>97</v>
      </c>
      <c r="D1008">
        <v>0.01</v>
      </c>
      <c r="F1008">
        <v>1.4299900000000001</v>
      </c>
      <c r="I1008" s="400">
        <v>42688.613194444442</v>
      </c>
      <c r="J1008">
        <v>1.4255100000000001</v>
      </c>
      <c r="N1008">
        <v>3.21</v>
      </c>
      <c r="Q1008">
        <v>566</v>
      </c>
      <c r="R1008" s="578" t="s">
        <v>97</v>
      </c>
      <c r="S1008" s="578">
        <v>2</v>
      </c>
    </row>
    <row r="1009" spans="1:19">
      <c r="A1009">
        <v>1008</v>
      </c>
      <c r="B1009" s="400">
        <v>42689.677083333336</v>
      </c>
      <c r="C1009" s="578" t="s">
        <v>97</v>
      </c>
      <c r="D1009">
        <v>0.01</v>
      </c>
      <c r="F1009">
        <v>1.42164</v>
      </c>
      <c r="I1009" s="400">
        <v>42689.873611111114</v>
      </c>
      <c r="J1009">
        <v>1.4195</v>
      </c>
      <c r="N1009">
        <v>1.48</v>
      </c>
      <c r="Q1009">
        <v>567</v>
      </c>
      <c r="R1009" s="578" t="s">
        <v>97</v>
      </c>
      <c r="S1009" s="578">
        <v>1</v>
      </c>
    </row>
    <row r="1010" spans="1:19">
      <c r="A1010">
        <v>1009</v>
      </c>
      <c r="B1010" s="400">
        <v>42690.583333333336</v>
      </c>
      <c r="C1010" s="578" t="s">
        <v>97</v>
      </c>
      <c r="D1010">
        <v>0.01</v>
      </c>
      <c r="F1010">
        <v>1.43228</v>
      </c>
      <c r="I1010" s="400">
        <v>42690.69027777778</v>
      </c>
      <c r="J1010">
        <v>1.43014</v>
      </c>
      <c r="N1010">
        <v>1.48</v>
      </c>
      <c r="Q1010">
        <v>568</v>
      </c>
      <c r="R1010" s="578" t="s">
        <v>97</v>
      </c>
      <c r="S1010" s="578">
        <v>1</v>
      </c>
    </row>
    <row r="1011" spans="1:19">
      <c r="A1011">
        <v>1010</v>
      </c>
      <c r="B1011" s="400">
        <v>42691.094444444447</v>
      </c>
      <c r="C1011" s="578" t="s">
        <v>97</v>
      </c>
      <c r="D1011">
        <v>0.01</v>
      </c>
      <c r="F1011">
        <v>1.4314100000000001</v>
      </c>
      <c r="I1011" s="400">
        <v>42691.311805555553</v>
      </c>
      <c r="J1011">
        <v>1.42927</v>
      </c>
      <c r="N1011">
        <v>1.48</v>
      </c>
      <c r="Q1011">
        <v>569</v>
      </c>
      <c r="R1011" s="578" t="s">
        <v>97</v>
      </c>
      <c r="S1011" s="578">
        <v>1</v>
      </c>
    </row>
    <row r="1012" spans="1:19">
      <c r="A1012">
        <v>1011</v>
      </c>
      <c r="B1012" s="400">
        <v>42691.814583333333</v>
      </c>
      <c r="C1012" s="578" t="s">
        <v>96</v>
      </c>
      <c r="D1012">
        <v>0.01</v>
      </c>
      <c r="F1012">
        <v>1.4350799999999999</v>
      </c>
      <c r="I1012" s="400">
        <v>42692.154166666667</v>
      </c>
      <c r="J1012">
        <v>1.43557</v>
      </c>
      <c r="N1012">
        <v>0.26</v>
      </c>
      <c r="Q1012">
        <v>570</v>
      </c>
      <c r="R1012" s="578" t="s">
        <v>96</v>
      </c>
      <c r="S1012" s="578">
        <v>2</v>
      </c>
    </row>
    <row r="1013" spans="1:19">
      <c r="A1013">
        <v>1012</v>
      </c>
      <c r="B1013" s="400">
        <v>42692.114583333336</v>
      </c>
      <c r="C1013" s="578" t="s">
        <v>96</v>
      </c>
      <c r="D1013">
        <v>0.01</v>
      </c>
      <c r="F1013">
        <v>1.4317800000000001</v>
      </c>
      <c r="I1013" s="400">
        <v>42692.154166666667</v>
      </c>
      <c r="J1013">
        <v>1.43557</v>
      </c>
      <c r="N1013">
        <v>2.69</v>
      </c>
      <c r="Q1013">
        <v>570</v>
      </c>
      <c r="R1013" s="578" t="s">
        <v>96</v>
      </c>
      <c r="S1013" s="578">
        <v>2</v>
      </c>
    </row>
    <row r="1014" spans="1:19">
      <c r="A1014">
        <v>1013</v>
      </c>
      <c r="B1014" s="400">
        <v>42692.291666666664</v>
      </c>
      <c r="C1014" s="578" t="s">
        <v>97</v>
      </c>
      <c r="D1014">
        <v>0.01</v>
      </c>
      <c r="F1014">
        <v>1.4324600000000001</v>
      </c>
      <c r="I1014" s="400">
        <v>42695.773611111108</v>
      </c>
      <c r="J1014">
        <v>1.44051</v>
      </c>
      <c r="N1014">
        <v>-6.05</v>
      </c>
      <c r="Q1014">
        <v>571</v>
      </c>
      <c r="R1014" s="578" t="s">
        <v>97</v>
      </c>
      <c r="S1014" s="578">
        <v>5</v>
      </c>
    </row>
    <row r="1015" spans="1:19">
      <c r="A1015">
        <v>1014</v>
      </c>
      <c r="B1015" s="400">
        <v>42692.433333333334</v>
      </c>
      <c r="C1015" s="578" t="s">
        <v>97</v>
      </c>
      <c r="D1015">
        <v>0.01</v>
      </c>
      <c r="F1015">
        <v>1.4360900000000001</v>
      </c>
      <c r="I1015" s="400">
        <v>42695.773611111108</v>
      </c>
      <c r="J1015">
        <v>1.44051</v>
      </c>
      <c r="N1015">
        <v>-3.37</v>
      </c>
      <c r="Q1015">
        <v>571</v>
      </c>
      <c r="R1015" s="578" t="s">
        <v>97</v>
      </c>
      <c r="S1015" s="578">
        <v>5</v>
      </c>
    </row>
    <row r="1016" spans="1:19">
      <c r="A1016">
        <v>1015</v>
      </c>
      <c r="B1016" s="400">
        <v>42692.474999999999</v>
      </c>
      <c r="C1016" s="578" t="s">
        <v>97</v>
      </c>
      <c r="D1016">
        <v>0.01</v>
      </c>
      <c r="F1016">
        <v>1.43974</v>
      </c>
      <c r="I1016" s="400">
        <v>42695.773611111108</v>
      </c>
      <c r="J1016">
        <v>1.44051</v>
      </c>
      <c r="N1016">
        <v>-0.67</v>
      </c>
      <c r="Q1016">
        <v>571</v>
      </c>
      <c r="R1016" s="578" t="s">
        <v>97</v>
      </c>
      <c r="S1016" s="578">
        <v>5</v>
      </c>
    </row>
    <row r="1017" spans="1:19">
      <c r="A1017">
        <v>1016</v>
      </c>
      <c r="B1017" s="400">
        <v>42692.82708333333</v>
      </c>
      <c r="C1017" s="578" t="s">
        <v>97</v>
      </c>
      <c r="D1017">
        <v>0.02</v>
      </c>
      <c r="F1017">
        <v>1.4438299999999999</v>
      </c>
      <c r="I1017" s="400">
        <v>42695.773611111108</v>
      </c>
      <c r="J1017">
        <v>1.44051</v>
      </c>
      <c r="N1017">
        <v>4.71</v>
      </c>
      <c r="Q1017">
        <v>571</v>
      </c>
      <c r="R1017" s="578" t="s">
        <v>97</v>
      </c>
      <c r="S1017" s="578">
        <v>5</v>
      </c>
    </row>
    <row r="1018" spans="1:19">
      <c r="A1018">
        <v>1017</v>
      </c>
      <c r="B1018" s="400">
        <v>42695.205555555556</v>
      </c>
      <c r="C1018" s="578" t="s">
        <v>97</v>
      </c>
      <c r="D1018">
        <v>0.04</v>
      </c>
      <c r="F1018">
        <v>1.4485300000000001</v>
      </c>
      <c r="I1018" s="400">
        <v>42695.773611111108</v>
      </c>
      <c r="J1018">
        <v>1.44051</v>
      </c>
      <c r="N1018">
        <v>23.28</v>
      </c>
      <c r="Q1018">
        <v>571</v>
      </c>
      <c r="R1018" s="578" t="s">
        <v>97</v>
      </c>
      <c r="S1018" s="578">
        <v>5</v>
      </c>
    </row>
    <row r="1019" spans="1:19">
      <c r="A1019">
        <v>1018</v>
      </c>
      <c r="B1019" s="400">
        <v>42697.730555555558</v>
      </c>
      <c r="C1019" s="578" t="s">
        <v>96</v>
      </c>
      <c r="D1019">
        <v>0.01</v>
      </c>
      <c r="F1019">
        <v>1.42943</v>
      </c>
      <c r="I1019" s="400">
        <v>42698.422222222223</v>
      </c>
      <c r="J1019">
        <v>1.43157</v>
      </c>
      <c r="N1019">
        <v>1.48</v>
      </c>
      <c r="Q1019">
        <v>572</v>
      </c>
      <c r="R1019" s="578" t="s">
        <v>96</v>
      </c>
      <c r="S1019" s="578">
        <v>1</v>
      </c>
    </row>
    <row r="1020" spans="1:19">
      <c r="A1020">
        <v>1019</v>
      </c>
      <c r="B1020" s="400">
        <v>42698.583333333336</v>
      </c>
      <c r="C1020" s="578" t="s">
        <v>97</v>
      </c>
      <c r="D1020">
        <v>0.01</v>
      </c>
      <c r="F1020">
        <v>1.4275599999999999</v>
      </c>
      <c r="I1020" s="400">
        <v>42698.609027777777</v>
      </c>
      <c r="J1020">
        <v>1.4254199999999999</v>
      </c>
      <c r="N1020">
        <v>1.48</v>
      </c>
      <c r="Q1020">
        <v>573</v>
      </c>
      <c r="R1020" s="578" t="s">
        <v>97</v>
      </c>
      <c r="S1020" s="578">
        <v>1</v>
      </c>
    </row>
    <row r="1021" spans="1:19">
      <c r="A1021">
        <v>1020</v>
      </c>
      <c r="B1021" s="400">
        <v>42703.656944444447</v>
      </c>
      <c r="C1021" s="578" t="s">
        <v>96</v>
      </c>
      <c r="D1021">
        <v>0.01</v>
      </c>
      <c r="F1021">
        <v>1.42242</v>
      </c>
      <c r="I1021" s="400">
        <v>42704.410416666666</v>
      </c>
      <c r="J1021">
        <v>1.42456</v>
      </c>
      <c r="N1021">
        <v>1.48</v>
      </c>
      <c r="Q1021">
        <v>574</v>
      </c>
      <c r="R1021" s="578" t="s">
        <v>96</v>
      </c>
      <c r="S1021" s="578">
        <v>1</v>
      </c>
    </row>
    <row r="1022" spans="1:19">
      <c r="A1022">
        <v>1021</v>
      </c>
      <c r="B1022" s="400">
        <v>42705.489583333336</v>
      </c>
      <c r="C1022" s="578" t="s">
        <v>96</v>
      </c>
      <c r="D1022">
        <v>0.01</v>
      </c>
      <c r="F1022">
        <v>1.43865</v>
      </c>
      <c r="I1022" s="400">
        <v>42706.183333333334</v>
      </c>
      <c r="J1022">
        <v>1.43913</v>
      </c>
      <c r="N1022">
        <v>0.25</v>
      </c>
      <c r="Q1022">
        <v>575</v>
      </c>
      <c r="R1022" s="578" t="s">
        <v>96</v>
      </c>
      <c r="S1022" s="578">
        <v>2</v>
      </c>
    </row>
    <row r="1023" spans="1:19">
      <c r="A1023">
        <v>1022</v>
      </c>
      <c r="B1023" s="400">
        <v>42705.62777777778</v>
      </c>
      <c r="C1023" s="578" t="s">
        <v>96</v>
      </c>
      <c r="D1023">
        <v>0.01</v>
      </c>
      <c r="F1023">
        <v>1.43533</v>
      </c>
      <c r="I1023" s="400">
        <v>42706.183333333334</v>
      </c>
      <c r="J1023">
        <v>1.43913</v>
      </c>
      <c r="N1023">
        <v>2.7</v>
      </c>
      <c r="Q1023">
        <v>575</v>
      </c>
      <c r="R1023" s="578" t="s">
        <v>96</v>
      </c>
      <c r="S1023" s="578">
        <v>2</v>
      </c>
    </row>
    <row r="1024" spans="1:19">
      <c r="A1024">
        <v>1023</v>
      </c>
      <c r="B1024" s="400">
        <v>42709.385416666664</v>
      </c>
      <c r="C1024" s="578" t="s">
        <v>96</v>
      </c>
      <c r="D1024">
        <v>0.01</v>
      </c>
      <c r="F1024">
        <v>1.4277500000000001</v>
      </c>
      <c r="I1024" s="400">
        <v>42709.393750000003</v>
      </c>
      <c r="J1024">
        <v>1.4298900000000001</v>
      </c>
      <c r="N1024">
        <v>1.48</v>
      </c>
      <c r="Q1024">
        <v>576</v>
      </c>
      <c r="R1024" s="578" t="s">
        <v>96</v>
      </c>
      <c r="S1024" s="578">
        <v>1</v>
      </c>
    </row>
    <row r="1025" spans="1:19">
      <c r="A1025">
        <v>1024</v>
      </c>
      <c r="B1025" s="400">
        <v>42709.658333333333</v>
      </c>
      <c r="C1025" s="578" t="s">
        <v>96</v>
      </c>
      <c r="D1025">
        <v>0.01</v>
      </c>
      <c r="F1025">
        <v>1.44058</v>
      </c>
      <c r="I1025" s="400">
        <v>42709.805555555555</v>
      </c>
      <c r="J1025">
        <v>1.44001</v>
      </c>
      <c r="N1025">
        <v>-0.52</v>
      </c>
      <c r="Q1025">
        <v>577</v>
      </c>
      <c r="R1025" s="578" t="s">
        <v>96</v>
      </c>
      <c r="S1025" s="578">
        <v>2</v>
      </c>
    </row>
    <row r="1026" spans="1:19">
      <c r="A1026">
        <v>1025</v>
      </c>
      <c r="B1026" s="400">
        <v>42709.718055555553</v>
      </c>
      <c r="C1026" s="578" t="s">
        <v>96</v>
      </c>
      <c r="D1026">
        <v>0.01</v>
      </c>
      <c r="F1026">
        <v>1.4351700000000001</v>
      </c>
      <c r="I1026" s="400">
        <v>42709.805555555555</v>
      </c>
      <c r="J1026">
        <v>1.44001</v>
      </c>
      <c r="N1026">
        <v>3.47</v>
      </c>
      <c r="Q1026">
        <v>577</v>
      </c>
      <c r="R1026" s="578" t="s">
        <v>96</v>
      </c>
      <c r="S1026" s="578">
        <v>2</v>
      </c>
    </row>
    <row r="1027" spans="1:19">
      <c r="A1027">
        <v>1026</v>
      </c>
      <c r="B1027" s="400">
        <v>42710.063888888886</v>
      </c>
      <c r="C1027" s="578" t="s">
        <v>96</v>
      </c>
      <c r="D1027">
        <v>0.01</v>
      </c>
      <c r="F1027">
        <v>1.4403699999999999</v>
      </c>
      <c r="I1027" s="400">
        <v>42710.084722222222</v>
      </c>
      <c r="J1027">
        <v>1.44251</v>
      </c>
      <c r="N1027">
        <v>1.48</v>
      </c>
      <c r="Q1027">
        <v>578</v>
      </c>
      <c r="R1027" s="578" t="s">
        <v>96</v>
      </c>
      <c r="S1027" s="578">
        <v>1</v>
      </c>
    </row>
    <row r="1028" spans="1:19">
      <c r="A1028">
        <v>1027</v>
      </c>
      <c r="B1028" s="400">
        <v>42716.709027777775</v>
      </c>
      <c r="C1028" s="578" t="s">
        <v>97</v>
      </c>
      <c r="D1028">
        <v>0.01</v>
      </c>
      <c r="F1028">
        <v>1.4145399999999999</v>
      </c>
      <c r="I1028" s="400">
        <v>42717.599305555559</v>
      </c>
      <c r="J1028">
        <v>1.41499</v>
      </c>
      <c r="N1028">
        <v>-0.43</v>
      </c>
      <c r="Q1028">
        <v>579</v>
      </c>
      <c r="R1028" s="578" t="s">
        <v>97</v>
      </c>
      <c r="S1028" s="578">
        <v>2</v>
      </c>
    </row>
    <row r="1029" spans="1:19">
      <c r="A1029">
        <v>1028</v>
      </c>
      <c r="B1029" s="400">
        <v>42716.779861111114</v>
      </c>
      <c r="C1029" s="578" t="s">
        <v>97</v>
      </c>
      <c r="D1029">
        <v>0.01</v>
      </c>
      <c r="F1029">
        <v>1.41971</v>
      </c>
      <c r="I1029" s="400">
        <v>42717.599305555559</v>
      </c>
      <c r="J1029">
        <v>1.41499</v>
      </c>
      <c r="N1029">
        <v>3.39</v>
      </c>
      <c r="Q1029">
        <v>579</v>
      </c>
      <c r="R1029" s="578" t="s">
        <v>97</v>
      </c>
      <c r="S1029" s="578">
        <v>2</v>
      </c>
    </row>
    <row r="1030" spans="1:19">
      <c r="A1030">
        <v>1029</v>
      </c>
      <c r="B1030" s="400">
        <v>42718.688194444447</v>
      </c>
      <c r="C1030" s="578" t="s">
        <v>96</v>
      </c>
      <c r="D1030">
        <v>0.01</v>
      </c>
      <c r="F1030">
        <v>1.41876</v>
      </c>
      <c r="I1030" s="400">
        <v>42718.871527777781</v>
      </c>
      <c r="J1030">
        <v>1.4209000000000001</v>
      </c>
      <c r="N1030">
        <v>1.48</v>
      </c>
      <c r="Q1030">
        <v>580</v>
      </c>
      <c r="R1030" s="578" t="s">
        <v>96</v>
      </c>
      <c r="S1030" s="578">
        <v>1</v>
      </c>
    </row>
    <row r="1031" spans="1:19">
      <c r="A1031">
        <v>1030</v>
      </c>
      <c r="B1031" s="400">
        <v>42718.709027777775</v>
      </c>
      <c r="C1031" s="578" t="s">
        <v>97</v>
      </c>
      <c r="D1031">
        <v>0.01</v>
      </c>
      <c r="F1031">
        <v>1.41605</v>
      </c>
      <c r="I1031" s="400">
        <v>42718.833333333336</v>
      </c>
      <c r="J1031">
        <v>1.4156</v>
      </c>
      <c r="N1031">
        <v>0.23</v>
      </c>
      <c r="Q1031">
        <v>581</v>
      </c>
      <c r="R1031" s="578" t="s">
        <v>97</v>
      </c>
      <c r="S1031" s="578">
        <v>2</v>
      </c>
    </row>
    <row r="1032" spans="1:19">
      <c r="A1032">
        <v>1031</v>
      </c>
      <c r="B1032" s="400">
        <v>42718.772222222222</v>
      </c>
      <c r="C1032" s="578" t="s">
        <v>97</v>
      </c>
      <c r="D1032">
        <v>0.01</v>
      </c>
      <c r="F1032">
        <v>1.41943</v>
      </c>
      <c r="I1032" s="400">
        <v>42718.833333333336</v>
      </c>
      <c r="J1032">
        <v>1.4156</v>
      </c>
      <c r="N1032">
        <v>2.73</v>
      </c>
      <c r="Q1032">
        <v>581</v>
      </c>
      <c r="R1032" s="578" t="s">
        <v>97</v>
      </c>
      <c r="S1032" s="578">
        <v>2</v>
      </c>
    </row>
    <row r="1033" spans="1:19">
      <c r="A1033">
        <v>1032</v>
      </c>
      <c r="B1033" s="400">
        <v>42762.407638888886</v>
      </c>
      <c r="C1033" s="578" t="s">
        <v>96</v>
      </c>
      <c r="D1033">
        <v>0.01</v>
      </c>
      <c r="F1033">
        <v>1.42076</v>
      </c>
      <c r="I1033" s="400">
        <v>42765.120138888888</v>
      </c>
      <c r="J1033">
        <v>1.42123</v>
      </c>
      <c r="N1033">
        <v>0.25</v>
      </c>
      <c r="Q1033">
        <v>582</v>
      </c>
      <c r="R1033" s="578" t="s">
        <v>96</v>
      </c>
      <c r="S1033" s="578">
        <v>2</v>
      </c>
    </row>
    <row r="1034" spans="1:19">
      <c r="A1034">
        <v>1033</v>
      </c>
      <c r="B1034" s="400">
        <v>42762.55972222222</v>
      </c>
      <c r="C1034" s="578" t="s">
        <v>96</v>
      </c>
      <c r="D1034">
        <v>0.01</v>
      </c>
      <c r="F1034">
        <v>1.41743</v>
      </c>
      <c r="I1034" s="400">
        <v>42765.120138888888</v>
      </c>
      <c r="J1034">
        <v>1.42123</v>
      </c>
      <c r="N1034">
        <v>2.71</v>
      </c>
      <c r="Q1034">
        <v>582</v>
      </c>
      <c r="R1034" s="578" t="s">
        <v>96</v>
      </c>
      <c r="S1034" s="578">
        <v>2</v>
      </c>
    </row>
    <row r="1035" spans="1:19">
      <c r="A1035">
        <v>1034</v>
      </c>
      <c r="B1035" s="400">
        <v>42766.459027777775</v>
      </c>
      <c r="C1035" s="578" t="s">
        <v>96</v>
      </c>
      <c r="D1035">
        <v>0.01</v>
      </c>
      <c r="F1035">
        <v>1.4181600000000001</v>
      </c>
      <c r="I1035" s="400">
        <v>42766.527777777781</v>
      </c>
      <c r="J1035">
        <v>1.4202999999999999</v>
      </c>
      <c r="N1035">
        <v>1.48</v>
      </c>
      <c r="Q1035">
        <v>583</v>
      </c>
      <c r="R1035" s="578" t="s">
        <v>96</v>
      </c>
      <c r="S1035" s="578">
        <v>1</v>
      </c>
    </row>
    <row r="1036" spans="1:19">
      <c r="A1036">
        <v>1035</v>
      </c>
      <c r="B1036" s="400">
        <v>42779.697916666664</v>
      </c>
      <c r="C1036" s="578" t="s">
        <v>96</v>
      </c>
      <c r="D1036">
        <v>0.01</v>
      </c>
      <c r="F1036">
        <v>1.3888</v>
      </c>
      <c r="I1036" s="400">
        <v>42782.685416666667</v>
      </c>
      <c r="J1036">
        <v>1.38428</v>
      </c>
      <c r="N1036">
        <v>-3.44</v>
      </c>
      <c r="Q1036">
        <v>584</v>
      </c>
      <c r="R1036" s="578" t="s">
        <v>96</v>
      </c>
      <c r="S1036" s="578">
        <v>4</v>
      </c>
    </row>
    <row r="1037" spans="1:19">
      <c r="A1037">
        <v>1036</v>
      </c>
      <c r="B1037" s="400">
        <v>42780.077777777777</v>
      </c>
      <c r="C1037" s="578" t="s">
        <v>96</v>
      </c>
      <c r="D1037">
        <v>0.01</v>
      </c>
      <c r="F1037">
        <v>1.38489</v>
      </c>
      <c r="I1037" s="400">
        <v>42782.685416666667</v>
      </c>
      <c r="J1037">
        <v>1.38428</v>
      </c>
      <c r="N1037">
        <v>-0.55000000000000004</v>
      </c>
      <c r="Q1037">
        <v>584</v>
      </c>
      <c r="R1037" s="578" t="s">
        <v>96</v>
      </c>
      <c r="S1037" s="578">
        <v>4</v>
      </c>
    </row>
    <row r="1038" spans="1:19">
      <c r="A1038">
        <v>1037</v>
      </c>
      <c r="B1038" s="400">
        <v>42780.104166666664</v>
      </c>
      <c r="C1038" s="578" t="s">
        <v>96</v>
      </c>
      <c r="D1038">
        <v>0.01</v>
      </c>
      <c r="F1038">
        <v>1.3812899999999999</v>
      </c>
      <c r="I1038" s="400">
        <v>42782.685416666667</v>
      </c>
      <c r="J1038">
        <v>1.38428</v>
      </c>
      <c r="N1038">
        <v>2.11</v>
      </c>
      <c r="Q1038">
        <v>584</v>
      </c>
      <c r="R1038" s="578" t="s">
        <v>96</v>
      </c>
      <c r="S1038" s="578">
        <v>4</v>
      </c>
    </row>
    <row r="1039" spans="1:19">
      <c r="A1039">
        <v>1038</v>
      </c>
      <c r="B1039" s="400">
        <v>42781.377083333333</v>
      </c>
      <c r="C1039" s="578" t="s">
        <v>96</v>
      </c>
      <c r="D1039">
        <v>0.02</v>
      </c>
      <c r="F1039">
        <v>1.37738</v>
      </c>
      <c r="I1039" s="400">
        <v>42782.685416666667</v>
      </c>
      <c r="J1039">
        <v>1.38428</v>
      </c>
      <c r="N1039">
        <v>9.98</v>
      </c>
      <c r="Q1039">
        <v>584</v>
      </c>
      <c r="R1039" s="578" t="s">
        <v>96</v>
      </c>
      <c r="S1039" s="578">
        <v>4</v>
      </c>
    </row>
    <row r="1040" spans="1:19">
      <c r="A1040">
        <v>1039</v>
      </c>
      <c r="B1040" s="400">
        <v>42789.385416666664</v>
      </c>
      <c r="C1040" s="578" t="s">
        <v>96</v>
      </c>
      <c r="D1040">
        <v>0.01</v>
      </c>
      <c r="F1040">
        <v>1.37259</v>
      </c>
      <c r="I1040" s="400">
        <v>42790.104861111111</v>
      </c>
      <c r="J1040">
        <v>1.37307</v>
      </c>
      <c r="N1040">
        <v>0.26</v>
      </c>
      <c r="Q1040">
        <v>585</v>
      </c>
      <c r="R1040" s="578" t="s">
        <v>96</v>
      </c>
      <c r="S1040" s="578">
        <v>2</v>
      </c>
    </row>
    <row r="1041" spans="1:19">
      <c r="A1041">
        <v>1040</v>
      </c>
      <c r="B1041" s="400">
        <v>42789.53402777778</v>
      </c>
      <c r="C1041" s="578" t="s">
        <v>96</v>
      </c>
      <c r="D1041">
        <v>0.01</v>
      </c>
      <c r="F1041">
        <v>1.3692800000000001</v>
      </c>
      <c r="I1041" s="400">
        <v>42790.104861111111</v>
      </c>
      <c r="J1041">
        <v>1.37307</v>
      </c>
      <c r="N1041">
        <v>2.7</v>
      </c>
      <c r="Q1041">
        <v>585</v>
      </c>
      <c r="R1041" s="578" t="s">
        <v>96</v>
      </c>
      <c r="S1041" s="578">
        <v>2</v>
      </c>
    </row>
    <row r="1042" spans="1:19">
      <c r="A1042">
        <v>1041</v>
      </c>
      <c r="B1042" s="400">
        <v>42804.740277777775</v>
      </c>
      <c r="C1042" s="578" t="s">
        <v>96</v>
      </c>
      <c r="D1042">
        <v>0.01</v>
      </c>
      <c r="F1042">
        <v>1.41801</v>
      </c>
      <c r="I1042" s="400">
        <v>42810.724999999999</v>
      </c>
      <c r="J1042">
        <v>1.3987700000000001</v>
      </c>
      <c r="N1042">
        <v>-14.3</v>
      </c>
      <c r="Q1042">
        <v>586</v>
      </c>
      <c r="R1042" s="578" t="s">
        <v>96</v>
      </c>
      <c r="S1042" s="578">
        <v>7</v>
      </c>
    </row>
    <row r="1043" spans="1:19">
      <c r="A1043">
        <v>1042</v>
      </c>
      <c r="B1043" s="400">
        <v>42804.943055555559</v>
      </c>
      <c r="C1043" s="578" t="s">
        <v>96</v>
      </c>
      <c r="D1043">
        <v>0.01</v>
      </c>
      <c r="F1043">
        <v>1.4147000000000001</v>
      </c>
      <c r="I1043" s="400">
        <v>42810.724999999999</v>
      </c>
      <c r="J1043">
        <v>1.3987700000000001</v>
      </c>
      <c r="N1043">
        <v>-11.86</v>
      </c>
      <c r="Q1043">
        <v>586</v>
      </c>
      <c r="R1043" s="578" t="s">
        <v>96</v>
      </c>
      <c r="S1043" s="578">
        <v>7</v>
      </c>
    </row>
    <row r="1044" spans="1:19">
      <c r="A1044">
        <v>1043</v>
      </c>
      <c r="B1044" s="400">
        <v>42807.42083333333</v>
      </c>
      <c r="C1044" s="578" t="s">
        <v>96</v>
      </c>
      <c r="D1044">
        <v>0.01</v>
      </c>
      <c r="F1044">
        <v>1.4111</v>
      </c>
      <c r="I1044" s="400">
        <v>42810.724999999999</v>
      </c>
      <c r="J1044">
        <v>1.3987700000000001</v>
      </c>
      <c r="N1044">
        <v>-9.1999999999999993</v>
      </c>
      <c r="Q1044">
        <v>586</v>
      </c>
      <c r="R1044" s="578" t="s">
        <v>96</v>
      </c>
      <c r="S1044" s="578">
        <v>7</v>
      </c>
    </row>
    <row r="1045" spans="1:19">
      <c r="A1045">
        <v>1044</v>
      </c>
      <c r="B1045" s="400">
        <v>42807.484027777777</v>
      </c>
      <c r="C1045" s="578" t="s">
        <v>96</v>
      </c>
      <c r="D1045">
        <v>0.02</v>
      </c>
      <c r="F1045">
        <v>1.4071899999999999</v>
      </c>
      <c r="I1045" s="400">
        <v>42810.724999999999</v>
      </c>
      <c r="J1045">
        <v>1.3987700000000001</v>
      </c>
      <c r="N1045">
        <v>-12.63</v>
      </c>
      <c r="Q1045">
        <v>586</v>
      </c>
      <c r="R1045" s="578" t="s">
        <v>96</v>
      </c>
      <c r="S1045" s="578">
        <v>7</v>
      </c>
    </row>
    <row r="1046" spans="1:19">
      <c r="A1046">
        <v>1045</v>
      </c>
      <c r="B1046" s="400">
        <v>42808.861111111109</v>
      </c>
      <c r="C1046" s="578" t="s">
        <v>96</v>
      </c>
      <c r="D1046">
        <v>0.04</v>
      </c>
      <c r="F1046">
        <v>1.4024700000000001</v>
      </c>
      <c r="I1046" s="400">
        <v>42810.724999999999</v>
      </c>
      <c r="J1046">
        <v>1.3987700000000001</v>
      </c>
      <c r="N1046">
        <v>-11.32</v>
      </c>
      <c r="Q1046">
        <v>586</v>
      </c>
      <c r="R1046" s="578" t="s">
        <v>96</v>
      </c>
      <c r="S1046" s="578">
        <v>7</v>
      </c>
    </row>
    <row r="1047" spans="1:19">
      <c r="A1047">
        <v>1046</v>
      </c>
      <c r="B1047" s="400">
        <v>42809.84375</v>
      </c>
      <c r="C1047" s="578" t="s">
        <v>96</v>
      </c>
      <c r="D1047">
        <v>0.08</v>
      </c>
      <c r="F1047">
        <v>1.3967000000000001</v>
      </c>
      <c r="I1047" s="400">
        <v>42810.724999999999</v>
      </c>
      <c r="J1047">
        <v>1.3987700000000001</v>
      </c>
      <c r="N1047">
        <v>11.43</v>
      </c>
      <c r="Q1047">
        <v>586</v>
      </c>
      <c r="R1047" s="578" t="s">
        <v>96</v>
      </c>
      <c r="S1047" s="578">
        <v>7</v>
      </c>
    </row>
    <row r="1048" spans="1:19">
      <c r="A1048">
        <v>1047</v>
      </c>
      <c r="B1048" s="400">
        <v>42809.895833333336</v>
      </c>
      <c r="C1048" s="578" t="s">
        <v>96</v>
      </c>
      <c r="D1048">
        <v>0.28000000000000003</v>
      </c>
      <c r="F1048">
        <v>1.3903700000000001</v>
      </c>
      <c r="I1048" s="400">
        <v>42810.724999999999</v>
      </c>
      <c r="J1048">
        <v>1.3987700000000001</v>
      </c>
      <c r="N1048">
        <v>170.8</v>
      </c>
      <c r="Q1048">
        <v>586</v>
      </c>
      <c r="R1048" s="578" t="s">
        <v>96</v>
      </c>
      <c r="S1048" s="578">
        <v>7</v>
      </c>
    </row>
    <row r="1049" spans="1:19">
      <c r="A1049">
        <v>1048</v>
      </c>
      <c r="B1049" s="400">
        <v>42810.865277777775</v>
      </c>
      <c r="C1049" s="578" t="s">
        <v>96</v>
      </c>
      <c r="D1049">
        <v>0.01</v>
      </c>
      <c r="F1049">
        <v>1.3992</v>
      </c>
      <c r="I1049" s="400">
        <v>42810.872916666667</v>
      </c>
      <c r="J1049">
        <v>1.40134</v>
      </c>
      <c r="N1049">
        <v>1.48</v>
      </c>
      <c r="Q1049">
        <v>587</v>
      </c>
      <c r="R1049" s="578" t="s">
        <v>96</v>
      </c>
      <c r="S1049" s="578">
        <v>1</v>
      </c>
    </row>
    <row r="1050" spans="1:19">
      <c r="A1050">
        <v>1049</v>
      </c>
      <c r="B1050" s="400">
        <v>42811.750694444447</v>
      </c>
      <c r="C1050" s="578" t="s">
        <v>96</v>
      </c>
      <c r="D1050">
        <v>0.01</v>
      </c>
      <c r="F1050">
        <v>1.3974299999999999</v>
      </c>
      <c r="I1050" s="400">
        <v>42815.218055555553</v>
      </c>
      <c r="J1050">
        <v>1.39625</v>
      </c>
      <c r="N1050">
        <v>-0.97</v>
      </c>
      <c r="Q1050">
        <v>588</v>
      </c>
      <c r="R1050" s="578" t="s">
        <v>96</v>
      </c>
      <c r="S1050" s="578">
        <v>3</v>
      </c>
    </row>
    <row r="1051" spans="1:19">
      <c r="A1051">
        <v>1050</v>
      </c>
      <c r="B1051" s="400">
        <v>42811.805555555555</v>
      </c>
      <c r="C1051" s="578" t="s">
        <v>96</v>
      </c>
      <c r="D1051">
        <v>0.01</v>
      </c>
      <c r="F1051">
        <v>1.3941300000000001</v>
      </c>
      <c r="I1051" s="400">
        <v>42815.218055555553</v>
      </c>
      <c r="J1051">
        <v>1.39625</v>
      </c>
      <c r="N1051">
        <v>1.46</v>
      </c>
      <c r="Q1051">
        <v>588</v>
      </c>
      <c r="R1051" s="578" t="s">
        <v>96</v>
      </c>
      <c r="S1051" s="578">
        <v>3</v>
      </c>
    </row>
    <row r="1052" spans="1:19">
      <c r="A1052">
        <v>1051</v>
      </c>
      <c r="B1052" s="400">
        <v>42814.759722222225</v>
      </c>
      <c r="C1052" s="578" t="s">
        <v>96</v>
      </c>
      <c r="D1052">
        <v>0.01</v>
      </c>
      <c r="F1052">
        <v>1.3904799999999999</v>
      </c>
      <c r="I1052" s="400">
        <v>42815.218055555553</v>
      </c>
      <c r="J1052">
        <v>1.39625</v>
      </c>
      <c r="N1052">
        <v>4.16</v>
      </c>
      <c r="Q1052">
        <v>588</v>
      </c>
      <c r="R1052" s="578" t="s">
        <v>96</v>
      </c>
      <c r="S1052" s="578">
        <v>3</v>
      </c>
    </row>
    <row r="1053" spans="1:19">
      <c r="A1053">
        <v>1052</v>
      </c>
      <c r="B1053" s="400">
        <v>42816.147916666669</v>
      </c>
      <c r="C1053" s="578" t="s">
        <v>96</v>
      </c>
      <c r="D1053">
        <v>0.01</v>
      </c>
      <c r="F1053">
        <v>1.4107700000000001</v>
      </c>
      <c r="I1053" s="400">
        <v>42816.449305555558</v>
      </c>
      <c r="J1053">
        <v>1.4112499999999999</v>
      </c>
      <c r="N1053">
        <v>0.26</v>
      </c>
      <c r="Q1053">
        <v>589</v>
      </c>
      <c r="R1053" s="578" t="s">
        <v>96</v>
      </c>
      <c r="S1053" s="578">
        <v>2</v>
      </c>
    </row>
    <row r="1054" spans="1:19">
      <c r="A1054">
        <v>1053</v>
      </c>
      <c r="B1054" s="400">
        <v>42816.40625</v>
      </c>
      <c r="C1054" s="578" t="s">
        <v>96</v>
      </c>
      <c r="D1054">
        <v>0.01</v>
      </c>
      <c r="F1054">
        <v>1.4074599999999999</v>
      </c>
      <c r="I1054" s="400">
        <v>42816.449305555558</v>
      </c>
      <c r="J1054">
        <v>1.4112499999999999</v>
      </c>
      <c r="N1054">
        <v>2.7</v>
      </c>
      <c r="Q1054">
        <v>589</v>
      </c>
      <c r="R1054" s="578" t="s">
        <v>96</v>
      </c>
      <c r="S1054" s="578">
        <v>2</v>
      </c>
    </row>
    <row r="1055" spans="1:19">
      <c r="A1055">
        <v>1054</v>
      </c>
      <c r="B1055" s="400">
        <v>42818.439583333333</v>
      </c>
      <c r="C1055" s="578" t="s">
        <v>96</v>
      </c>
      <c r="D1055">
        <v>0.01</v>
      </c>
      <c r="F1055">
        <v>1.41747</v>
      </c>
      <c r="I1055" s="400">
        <v>42818.533333333333</v>
      </c>
      <c r="J1055">
        <v>1.41961</v>
      </c>
      <c r="N1055">
        <v>1.48</v>
      </c>
      <c r="Q1055">
        <v>590</v>
      </c>
      <c r="R1055" s="578" t="s">
        <v>96</v>
      </c>
      <c r="S1055" s="578">
        <v>1</v>
      </c>
    </row>
    <row r="1056" spans="1:19">
      <c r="A1056">
        <v>1055</v>
      </c>
      <c r="B1056" s="400">
        <v>42831.395833333336</v>
      </c>
      <c r="C1056" s="578" t="s">
        <v>96</v>
      </c>
      <c r="D1056">
        <v>0.01</v>
      </c>
      <c r="F1056">
        <v>1.41106</v>
      </c>
      <c r="I1056" s="400">
        <v>42831.657638888886</v>
      </c>
      <c r="J1056">
        <v>1.4132</v>
      </c>
      <c r="N1056">
        <v>1.48</v>
      </c>
      <c r="Q1056">
        <v>591</v>
      </c>
      <c r="R1056" s="578" t="s">
        <v>96</v>
      </c>
      <c r="S1056" s="578">
        <v>1</v>
      </c>
    </row>
    <row r="1057" spans="1:19">
      <c r="A1057">
        <v>1056</v>
      </c>
      <c r="B1057" s="400">
        <v>42832.386805555558</v>
      </c>
      <c r="C1057" s="578" t="s">
        <v>97</v>
      </c>
      <c r="D1057">
        <v>0.01</v>
      </c>
      <c r="F1057">
        <v>1.4141300000000001</v>
      </c>
      <c r="I1057" s="400">
        <v>42832.402777777781</v>
      </c>
      <c r="J1057">
        <v>1.4119900000000001</v>
      </c>
      <c r="N1057">
        <v>1.48</v>
      </c>
      <c r="Q1057">
        <v>592</v>
      </c>
      <c r="R1057" s="578" t="s">
        <v>97</v>
      </c>
      <c r="S1057" s="578">
        <v>1</v>
      </c>
    </row>
    <row r="1058" spans="1:19">
      <c r="A1058">
        <v>1057</v>
      </c>
      <c r="B1058" s="400">
        <v>42836.730555555558</v>
      </c>
      <c r="C1058" s="578" t="s">
        <v>97</v>
      </c>
      <c r="D1058">
        <v>0.01</v>
      </c>
      <c r="F1058">
        <v>1.41682</v>
      </c>
      <c r="I1058" s="400">
        <v>42836.759722222225</v>
      </c>
      <c r="J1058">
        <v>1.4146799999999999</v>
      </c>
      <c r="N1058">
        <v>1.48</v>
      </c>
      <c r="Q1058">
        <v>593</v>
      </c>
      <c r="R1058" s="578" t="s">
        <v>97</v>
      </c>
      <c r="S1058" s="578">
        <v>1</v>
      </c>
    </row>
    <row r="1059" spans="1:19">
      <c r="A1059">
        <v>1058</v>
      </c>
      <c r="B1059" s="400">
        <v>42844.146527777775</v>
      </c>
      <c r="C1059" s="578" t="s">
        <v>96</v>
      </c>
      <c r="D1059">
        <v>0.01</v>
      </c>
      <c r="F1059">
        <v>1.42286</v>
      </c>
      <c r="I1059" s="400">
        <v>42844.30972222222</v>
      </c>
      <c r="J1059">
        <v>1.425</v>
      </c>
      <c r="N1059">
        <v>1.48</v>
      </c>
      <c r="Q1059">
        <v>594</v>
      </c>
      <c r="R1059" s="578" t="s">
        <v>96</v>
      </c>
      <c r="S1059" s="578">
        <v>1</v>
      </c>
    </row>
    <row r="1060" spans="1:19">
      <c r="A1060">
        <v>1059</v>
      </c>
      <c r="B1060" s="400">
        <v>42849.355555555558</v>
      </c>
      <c r="C1060" s="578" t="s">
        <v>97</v>
      </c>
      <c r="D1060">
        <v>0.01</v>
      </c>
      <c r="F1060">
        <v>1.43479</v>
      </c>
      <c r="I1060" s="400">
        <v>42849.361805555556</v>
      </c>
      <c r="J1060">
        <v>1.43265</v>
      </c>
      <c r="N1060">
        <v>1.48</v>
      </c>
      <c r="Q1060">
        <v>595</v>
      </c>
      <c r="R1060" s="578" t="s">
        <v>97</v>
      </c>
      <c r="S1060" s="578">
        <v>1</v>
      </c>
    </row>
    <row r="1061" spans="1:19">
      <c r="A1061">
        <v>1060</v>
      </c>
      <c r="B1061" s="400">
        <v>42853.427083333336</v>
      </c>
      <c r="C1061" s="578" t="s">
        <v>96</v>
      </c>
      <c r="D1061">
        <v>0.01</v>
      </c>
      <c r="F1061">
        <v>1.45797</v>
      </c>
      <c r="I1061" s="400">
        <v>42853.459027777775</v>
      </c>
      <c r="J1061">
        <v>1.46011</v>
      </c>
      <c r="N1061">
        <v>1.48</v>
      </c>
      <c r="Q1061">
        <v>596</v>
      </c>
      <c r="R1061" s="578" t="s">
        <v>96</v>
      </c>
      <c r="S1061" s="578">
        <v>1</v>
      </c>
    </row>
    <row r="1062" spans="1:19">
      <c r="A1062">
        <v>1061</v>
      </c>
      <c r="B1062" s="400">
        <v>42860.376388888886</v>
      </c>
      <c r="C1062" s="578" t="s">
        <v>96</v>
      </c>
      <c r="D1062">
        <v>0.01</v>
      </c>
      <c r="F1062">
        <v>1.4862299999999999</v>
      </c>
      <c r="I1062" s="400">
        <v>42862.959027777775</v>
      </c>
      <c r="J1062">
        <v>1.48671</v>
      </c>
      <c r="N1062">
        <v>0.25</v>
      </c>
      <c r="Q1062">
        <v>597</v>
      </c>
      <c r="R1062" s="578" t="s">
        <v>96</v>
      </c>
      <c r="S1062" s="578">
        <v>2</v>
      </c>
    </row>
    <row r="1063" spans="1:19">
      <c r="A1063">
        <v>1062</v>
      </c>
      <c r="B1063" s="400">
        <v>42860.45208333333</v>
      </c>
      <c r="C1063" s="578" t="s">
        <v>96</v>
      </c>
      <c r="D1063">
        <v>0.01</v>
      </c>
      <c r="F1063">
        <v>1.48291</v>
      </c>
      <c r="I1063" s="400">
        <v>42862.959027777775</v>
      </c>
      <c r="J1063">
        <v>1.48671</v>
      </c>
      <c r="N1063">
        <v>2.7</v>
      </c>
      <c r="Q1063">
        <v>597</v>
      </c>
      <c r="R1063" s="578" t="s">
        <v>96</v>
      </c>
      <c r="S1063" s="578">
        <v>2</v>
      </c>
    </row>
    <row r="1064" spans="1:19">
      <c r="A1064">
        <v>1063</v>
      </c>
      <c r="B1064" s="400">
        <v>42860.615277777775</v>
      </c>
      <c r="C1064" s="578" t="s">
        <v>97</v>
      </c>
      <c r="D1064">
        <v>0.01</v>
      </c>
      <c r="F1064">
        <v>1.4820199999999999</v>
      </c>
      <c r="I1064" s="400">
        <v>42860.867361111108</v>
      </c>
      <c r="J1064">
        <v>1.4815400000000001</v>
      </c>
      <c r="N1064">
        <v>0.26</v>
      </c>
      <c r="Q1064">
        <v>598</v>
      </c>
      <c r="R1064" s="578" t="s">
        <v>97</v>
      </c>
      <c r="S1064" s="578">
        <v>2</v>
      </c>
    </row>
    <row r="1065" spans="1:19">
      <c r="A1065">
        <v>1064</v>
      </c>
      <c r="B1065" s="400">
        <v>42860.65625</v>
      </c>
      <c r="C1065" s="578" t="s">
        <v>97</v>
      </c>
      <c r="D1065">
        <v>0.01</v>
      </c>
      <c r="F1065">
        <v>1.48533</v>
      </c>
      <c r="I1065" s="400">
        <v>42860.867361111108</v>
      </c>
      <c r="J1065">
        <v>1.4815400000000001</v>
      </c>
      <c r="N1065">
        <v>2.7</v>
      </c>
      <c r="Q1065">
        <v>598</v>
      </c>
      <c r="R1065" s="578" t="s">
        <v>97</v>
      </c>
      <c r="S1065" s="578">
        <v>2</v>
      </c>
    </row>
    <row r="1066" spans="1:19">
      <c r="A1066">
        <v>1065</v>
      </c>
      <c r="B1066" s="400">
        <v>42865.458333333336</v>
      </c>
      <c r="C1066" s="578" t="s">
        <v>97</v>
      </c>
      <c r="D1066">
        <v>0.01</v>
      </c>
      <c r="F1066">
        <v>1.47468</v>
      </c>
      <c r="I1066" s="400">
        <v>42865.509722222225</v>
      </c>
      <c r="J1066">
        <v>1.47254</v>
      </c>
      <c r="N1066">
        <v>1.48</v>
      </c>
      <c r="Q1066">
        <v>599</v>
      </c>
      <c r="R1066" s="578" t="s">
        <v>97</v>
      </c>
      <c r="S1066" s="578">
        <v>1</v>
      </c>
    </row>
    <row r="1067" spans="1:19">
      <c r="A1067">
        <v>1066</v>
      </c>
      <c r="B1067" s="400">
        <v>42867.636805555558</v>
      </c>
      <c r="C1067" s="578" t="s">
        <v>96</v>
      </c>
      <c r="D1067">
        <v>0.01</v>
      </c>
      <c r="F1067">
        <v>1.47401</v>
      </c>
      <c r="I1067" s="400">
        <v>42867.643750000003</v>
      </c>
      <c r="J1067">
        <v>1.4761500000000001</v>
      </c>
      <c r="N1067">
        <v>1.48</v>
      </c>
      <c r="Q1067">
        <v>600</v>
      </c>
      <c r="R1067" s="578" t="s">
        <v>96</v>
      </c>
      <c r="S1067" s="578">
        <v>1</v>
      </c>
    </row>
    <row r="1068" spans="1:19">
      <c r="A1068">
        <v>1067</v>
      </c>
      <c r="B1068" s="400">
        <v>42872.418055555558</v>
      </c>
      <c r="C1068" s="578" t="s">
        <v>96</v>
      </c>
      <c r="D1068">
        <v>0.01</v>
      </c>
      <c r="F1068">
        <v>1.4994000000000001</v>
      </c>
      <c r="I1068" s="400">
        <v>42872.59375</v>
      </c>
      <c r="J1068">
        <v>1.5015400000000001</v>
      </c>
      <c r="N1068">
        <v>1.48</v>
      </c>
      <c r="Q1068">
        <v>601</v>
      </c>
      <c r="R1068" s="578" t="s">
        <v>96</v>
      </c>
      <c r="S1068" s="578">
        <v>1</v>
      </c>
    </row>
    <row r="1069" spans="1:19">
      <c r="A1069">
        <v>1068</v>
      </c>
      <c r="B1069" s="400">
        <v>42873.177083333336</v>
      </c>
      <c r="C1069" s="578" t="s">
        <v>96</v>
      </c>
      <c r="D1069">
        <v>0.01</v>
      </c>
      <c r="F1069">
        <v>1.4977</v>
      </c>
      <c r="I1069" s="400">
        <v>42873.447222222225</v>
      </c>
      <c r="J1069">
        <v>1.4981899999999999</v>
      </c>
      <c r="N1069">
        <v>0.26</v>
      </c>
      <c r="Q1069">
        <v>602</v>
      </c>
      <c r="R1069" s="578" t="s">
        <v>96</v>
      </c>
      <c r="S1069" s="578">
        <v>2</v>
      </c>
    </row>
    <row r="1070" spans="1:19">
      <c r="A1070">
        <v>1069</v>
      </c>
      <c r="B1070" s="400">
        <v>42873.272916666669</v>
      </c>
      <c r="C1070" s="578" t="s">
        <v>96</v>
      </c>
      <c r="D1070">
        <v>0.01</v>
      </c>
      <c r="F1070">
        <v>1.4944</v>
      </c>
      <c r="I1070" s="400">
        <v>42873.447222222225</v>
      </c>
      <c r="J1070">
        <v>1.4981899999999999</v>
      </c>
      <c r="N1070">
        <v>2.7</v>
      </c>
      <c r="Q1070">
        <v>602</v>
      </c>
      <c r="R1070" s="578" t="s">
        <v>96</v>
      </c>
      <c r="S1070" s="578">
        <v>2</v>
      </c>
    </row>
    <row r="1071" spans="1:19">
      <c r="A1071">
        <v>1070</v>
      </c>
      <c r="B1071" s="400">
        <v>42873.553472222222</v>
      </c>
      <c r="C1071" s="578" t="s">
        <v>97</v>
      </c>
      <c r="D1071">
        <v>0.01</v>
      </c>
      <c r="F1071">
        <v>1.49732</v>
      </c>
      <c r="I1071" s="400">
        <v>42873.566666666666</v>
      </c>
      <c r="J1071">
        <v>1.49518</v>
      </c>
      <c r="N1071">
        <v>1.48</v>
      </c>
      <c r="Q1071">
        <v>603</v>
      </c>
      <c r="R1071" s="578" t="s">
        <v>97</v>
      </c>
      <c r="S1071" s="578">
        <v>1</v>
      </c>
    </row>
    <row r="1072" spans="1:19">
      <c r="A1072">
        <v>1071</v>
      </c>
      <c r="B1072" s="400">
        <v>42874.709027777775</v>
      </c>
      <c r="C1072" s="578" t="s">
        <v>96</v>
      </c>
      <c r="D1072">
        <v>0.01</v>
      </c>
      <c r="F1072">
        <v>1.50475</v>
      </c>
      <c r="I1072" s="400">
        <v>42876.961805555555</v>
      </c>
      <c r="J1072">
        <v>1.50522</v>
      </c>
      <c r="N1072">
        <v>0.25</v>
      </c>
      <c r="Q1072">
        <v>604</v>
      </c>
      <c r="R1072" s="578" t="s">
        <v>96</v>
      </c>
      <c r="S1072" s="578">
        <v>2</v>
      </c>
    </row>
    <row r="1073" spans="1:19">
      <c r="A1073">
        <v>1072</v>
      </c>
      <c r="B1073" s="400">
        <v>42874.788888888892</v>
      </c>
      <c r="C1073" s="578" t="s">
        <v>96</v>
      </c>
      <c r="D1073">
        <v>0.01</v>
      </c>
      <c r="F1073">
        <v>1.50142</v>
      </c>
      <c r="I1073" s="400">
        <v>42876.961805555555</v>
      </c>
      <c r="J1073">
        <v>1.50522</v>
      </c>
      <c r="N1073">
        <v>2.71</v>
      </c>
      <c r="Q1073">
        <v>604</v>
      </c>
      <c r="R1073" s="578" t="s">
        <v>96</v>
      </c>
      <c r="S1073" s="578">
        <v>2</v>
      </c>
    </row>
    <row r="1074" spans="1:19">
      <c r="A1074">
        <v>1073</v>
      </c>
      <c r="B1074" s="400">
        <v>42878.708333333336</v>
      </c>
      <c r="C1074" s="578" t="s">
        <v>96</v>
      </c>
      <c r="D1074">
        <v>0.01</v>
      </c>
      <c r="F1074">
        <v>1.4986699999999999</v>
      </c>
      <c r="I1074" s="400">
        <v>42879.09652777778</v>
      </c>
      <c r="J1074">
        <v>1.49916</v>
      </c>
      <c r="N1074">
        <v>0.26</v>
      </c>
      <c r="Q1074">
        <v>605</v>
      </c>
      <c r="R1074" s="578" t="s">
        <v>96</v>
      </c>
      <c r="S1074" s="578">
        <v>2</v>
      </c>
    </row>
    <row r="1075" spans="1:19">
      <c r="A1075">
        <v>1074</v>
      </c>
      <c r="B1075" s="400">
        <v>42878.76458333333</v>
      </c>
      <c r="C1075" s="578" t="s">
        <v>96</v>
      </c>
      <c r="D1075">
        <v>0.01</v>
      </c>
      <c r="F1075">
        <v>1.4953700000000001</v>
      </c>
      <c r="I1075" s="400">
        <v>42879.09652777778</v>
      </c>
      <c r="J1075">
        <v>1.49916</v>
      </c>
      <c r="N1075">
        <v>2.7</v>
      </c>
      <c r="Q1075">
        <v>605</v>
      </c>
      <c r="R1075" s="578" t="s">
        <v>96</v>
      </c>
      <c r="S1075" s="578">
        <v>2</v>
      </c>
    </row>
    <row r="1076" spans="1:19">
      <c r="A1076">
        <v>1075</v>
      </c>
      <c r="B1076" s="400">
        <v>42879.698611111111</v>
      </c>
      <c r="C1076" s="578" t="s">
        <v>96</v>
      </c>
      <c r="D1076">
        <v>0.01</v>
      </c>
      <c r="F1076">
        <v>1.4997499999999999</v>
      </c>
      <c r="I1076" s="400">
        <v>42880.393750000003</v>
      </c>
      <c r="J1076">
        <v>1.50021</v>
      </c>
      <c r="N1076">
        <v>0.24</v>
      </c>
      <c r="Q1076">
        <v>606</v>
      </c>
      <c r="R1076" s="578" t="s">
        <v>96</v>
      </c>
      <c r="S1076" s="578">
        <v>2</v>
      </c>
    </row>
    <row r="1077" spans="1:19">
      <c r="A1077">
        <v>1076</v>
      </c>
      <c r="B1077" s="400">
        <v>42879.847916666666</v>
      </c>
      <c r="C1077" s="578" t="s">
        <v>96</v>
      </c>
      <c r="D1077">
        <v>0.01</v>
      </c>
      <c r="F1077">
        <v>1.4964</v>
      </c>
      <c r="I1077" s="400">
        <v>42880.393750000003</v>
      </c>
      <c r="J1077">
        <v>1.50021</v>
      </c>
      <c r="N1077">
        <v>2.72</v>
      </c>
      <c r="Q1077">
        <v>606</v>
      </c>
      <c r="R1077" s="578" t="s">
        <v>96</v>
      </c>
      <c r="S1077" s="578">
        <v>2</v>
      </c>
    </row>
    <row r="1078" spans="1:19">
      <c r="A1078">
        <v>1077</v>
      </c>
      <c r="B1078" s="400">
        <v>42880.438194444447</v>
      </c>
      <c r="C1078" s="578" t="s">
        <v>96</v>
      </c>
      <c r="D1078">
        <v>0.01</v>
      </c>
      <c r="F1078">
        <v>1.50414</v>
      </c>
      <c r="I1078" s="400">
        <v>42880.445833333331</v>
      </c>
      <c r="J1078">
        <v>1.5062800000000001</v>
      </c>
      <c r="N1078">
        <v>1.48</v>
      </c>
      <c r="Q1078">
        <v>607</v>
      </c>
      <c r="R1078" s="578" t="s">
        <v>96</v>
      </c>
      <c r="S1078" s="578">
        <v>1</v>
      </c>
    </row>
    <row r="1079" spans="1:19">
      <c r="A1079">
        <v>1078</v>
      </c>
      <c r="B1079" s="400">
        <v>42888.677083333336</v>
      </c>
      <c r="C1079" s="578" t="s">
        <v>97</v>
      </c>
      <c r="D1079">
        <v>0.01</v>
      </c>
      <c r="F1079">
        <v>1.5168299999999999</v>
      </c>
      <c r="I1079" s="400">
        <v>42888.740972222222</v>
      </c>
      <c r="J1079">
        <v>1.5146900000000001</v>
      </c>
      <c r="N1079">
        <v>1.48</v>
      </c>
      <c r="Q1079">
        <v>608</v>
      </c>
      <c r="R1079" s="578" t="s">
        <v>97</v>
      </c>
      <c r="S1079" s="578">
        <v>1</v>
      </c>
    </row>
    <row r="1080" spans="1:19">
      <c r="A1080">
        <v>1079</v>
      </c>
      <c r="B1080" s="400">
        <v>42892.543055555558</v>
      </c>
      <c r="C1080" s="578" t="s">
        <v>97</v>
      </c>
      <c r="D1080">
        <v>0.01</v>
      </c>
      <c r="F1080">
        <v>1.5005299999999999</v>
      </c>
      <c r="I1080" s="400">
        <v>42892.622916666667</v>
      </c>
      <c r="J1080">
        <v>1.50007</v>
      </c>
      <c r="N1080">
        <v>0.24</v>
      </c>
      <c r="Q1080">
        <v>609</v>
      </c>
      <c r="R1080" s="578" t="s">
        <v>97</v>
      </c>
      <c r="S1080" s="578">
        <v>2</v>
      </c>
    </row>
    <row r="1081" spans="1:19">
      <c r="A1081">
        <v>1080</v>
      </c>
      <c r="B1081" s="400">
        <v>42892.586111111108</v>
      </c>
      <c r="C1081" s="578" t="s">
        <v>97</v>
      </c>
      <c r="D1081">
        <v>0.01</v>
      </c>
      <c r="F1081">
        <v>1.5038800000000001</v>
      </c>
      <c r="I1081" s="400">
        <v>42892.622916666667</v>
      </c>
      <c r="J1081">
        <v>1.50007</v>
      </c>
      <c r="N1081">
        <v>2.71</v>
      </c>
      <c r="Q1081">
        <v>609</v>
      </c>
      <c r="R1081" s="578" t="s">
        <v>97</v>
      </c>
      <c r="S1081" s="578">
        <v>2</v>
      </c>
    </row>
    <row r="1082" spans="1:19">
      <c r="A1082">
        <v>1081</v>
      </c>
      <c r="B1082" s="400">
        <v>42899.395833333336</v>
      </c>
      <c r="C1082" s="578" t="s">
        <v>96</v>
      </c>
      <c r="D1082">
        <v>0.01</v>
      </c>
      <c r="F1082">
        <v>1.4862</v>
      </c>
      <c r="I1082" s="400">
        <v>42899.583333333336</v>
      </c>
      <c r="J1082">
        <v>1.48834</v>
      </c>
      <c r="N1082">
        <v>1.48</v>
      </c>
      <c r="Q1082">
        <v>610</v>
      </c>
      <c r="R1082" s="578" t="s">
        <v>96</v>
      </c>
      <c r="S1082" s="578">
        <v>1</v>
      </c>
    </row>
    <row r="1083" spans="1:19">
      <c r="A1083">
        <v>1082</v>
      </c>
      <c r="B1083" s="400">
        <v>42902.364583333336</v>
      </c>
      <c r="C1083" s="578" t="s">
        <v>96</v>
      </c>
      <c r="D1083">
        <v>0.01</v>
      </c>
      <c r="F1083">
        <v>1.4703999999999999</v>
      </c>
      <c r="I1083" s="400">
        <v>42905.084027777775</v>
      </c>
      <c r="J1083">
        <v>1.47088</v>
      </c>
      <c r="N1083">
        <v>0.25</v>
      </c>
      <c r="Q1083">
        <v>611</v>
      </c>
      <c r="R1083" s="578" t="s">
        <v>96</v>
      </c>
      <c r="S1083" s="578">
        <v>2</v>
      </c>
    </row>
    <row r="1084" spans="1:19">
      <c r="A1084">
        <v>1083</v>
      </c>
      <c r="B1084" s="400">
        <v>42902.576388888891</v>
      </c>
      <c r="C1084" s="578" t="s">
        <v>96</v>
      </c>
      <c r="D1084">
        <v>0.01</v>
      </c>
      <c r="F1084">
        <v>1.46709</v>
      </c>
      <c r="I1084" s="400">
        <v>42905.084027777775</v>
      </c>
      <c r="J1084">
        <v>1.47088</v>
      </c>
      <c r="N1084">
        <v>2.69</v>
      </c>
      <c r="Q1084">
        <v>611</v>
      </c>
      <c r="R1084" s="578" t="s">
        <v>96</v>
      </c>
      <c r="S1084" s="578">
        <v>2</v>
      </c>
    </row>
    <row r="1085" spans="1:19">
      <c r="A1085">
        <v>1084</v>
      </c>
      <c r="B1085" s="400">
        <v>42906.709027777775</v>
      </c>
      <c r="C1085" s="578" t="s">
        <v>97</v>
      </c>
      <c r="D1085">
        <v>0.01</v>
      </c>
      <c r="F1085">
        <v>1.4660500000000001</v>
      </c>
      <c r="I1085" s="400">
        <v>42913.388888888891</v>
      </c>
      <c r="J1085">
        <v>1.47011</v>
      </c>
      <c r="N1085">
        <v>-3.1</v>
      </c>
      <c r="Q1085">
        <v>612</v>
      </c>
      <c r="R1085" s="578" t="s">
        <v>97</v>
      </c>
      <c r="S1085" s="578">
        <v>4</v>
      </c>
    </row>
    <row r="1086" spans="1:19">
      <c r="A1086">
        <v>1085</v>
      </c>
      <c r="B1086" s="400">
        <v>42906.94027777778</v>
      </c>
      <c r="C1086" s="578" t="s">
        <v>97</v>
      </c>
      <c r="D1086">
        <v>0.01</v>
      </c>
      <c r="F1086">
        <v>1.46936</v>
      </c>
      <c r="I1086" s="400">
        <v>42913.388888888891</v>
      </c>
      <c r="J1086">
        <v>1.47011</v>
      </c>
      <c r="N1086">
        <v>-0.65</v>
      </c>
      <c r="Q1086">
        <v>612</v>
      </c>
      <c r="R1086" s="578" t="s">
        <v>97</v>
      </c>
      <c r="S1086" s="578">
        <v>4</v>
      </c>
    </row>
    <row r="1087" spans="1:19">
      <c r="A1087">
        <v>1086</v>
      </c>
      <c r="B1087" s="400">
        <v>42907.270833333336</v>
      </c>
      <c r="C1087" s="578" t="s">
        <v>97</v>
      </c>
      <c r="D1087">
        <v>0.01</v>
      </c>
      <c r="F1087">
        <v>1.47299</v>
      </c>
      <c r="I1087" s="400">
        <v>42913.388888888891</v>
      </c>
      <c r="J1087">
        <v>1.47011</v>
      </c>
      <c r="N1087">
        <v>2.0299999999999998</v>
      </c>
      <c r="Q1087">
        <v>612</v>
      </c>
      <c r="R1087" s="578" t="s">
        <v>97</v>
      </c>
      <c r="S1087" s="578">
        <v>4</v>
      </c>
    </row>
    <row r="1088" spans="1:19">
      <c r="A1088">
        <v>1087</v>
      </c>
      <c r="B1088" s="400">
        <v>42907.76458333333</v>
      </c>
      <c r="C1088" s="578" t="s">
        <v>97</v>
      </c>
      <c r="D1088">
        <v>0.02</v>
      </c>
      <c r="F1088">
        <v>1.47692</v>
      </c>
      <c r="I1088" s="400">
        <v>42913.388888888891</v>
      </c>
      <c r="J1088">
        <v>1.47011</v>
      </c>
      <c r="N1088">
        <v>9.85</v>
      </c>
      <c r="Q1088">
        <v>612</v>
      </c>
      <c r="R1088" s="578" t="s">
        <v>97</v>
      </c>
      <c r="S1088" s="578">
        <v>4</v>
      </c>
    </row>
    <row r="1089" spans="1:19">
      <c r="A1089">
        <v>1088</v>
      </c>
      <c r="B1089" s="400">
        <v>42914.345138888886</v>
      </c>
      <c r="C1089" s="578" t="s">
        <v>96</v>
      </c>
      <c r="D1089">
        <v>0.01</v>
      </c>
      <c r="F1089">
        <v>1.4952799999999999</v>
      </c>
      <c r="I1089" s="400">
        <v>42914.395138888889</v>
      </c>
      <c r="J1089">
        <v>1.49742</v>
      </c>
      <c r="N1089">
        <v>1.48</v>
      </c>
      <c r="Q1089">
        <v>613</v>
      </c>
      <c r="R1089" s="578" t="s">
        <v>96</v>
      </c>
      <c r="S1089" s="578">
        <v>1</v>
      </c>
    </row>
    <row r="1090" spans="1:19">
      <c r="A1090">
        <v>1089</v>
      </c>
      <c r="B1090" s="400">
        <v>42919.156944444447</v>
      </c>
      <c r="C1090" s="578" t="s">
        <v>97</v>
      </c>
      <c r="D1090">
        <v>0.01</v>
      </c>
      <c r="F1090">
        <v>1.4858100000000001</v>
      </c>
      <c r="I1090" s="400">
        <v>42919.577777777777</v>
      </c>
      <c r="J1090">
        <v>1.48367</v>
      </c>
      <c r="N1090">
        <v>1.48</v>
      </c>
      <c r="Q1090">
        <v>614</v>
      </c>
      <c r="R1090" s="578" t="s">
        <v>97</v>
      </c>
      <c r="S1090" s="578">
        <v>1</v>
      </c>
    </row>
    <row r="1091" spans="1:19">
      <c r="A1091">
        <v>1090</v>
      </c>
      <c r="B1091" s="400">
        <v>42920.375</v>
      </c>
      <c r="C1091" s="578" t="s">
        <v>96</v>
      </c>
      <c r="D1091">
        <v>0.01</v>
      </c>
      <c r="F1091">
        <v>1.4931399999999999</v>
      </c>
      <c r="I1091" s="400">
        <v>42921.654861111114</v>
      </c>
      <c r="J1091">
        <v>1.49363</v>
      </c>
      <c r="N1091">
        <v>0.26</v>
      </c>
      <c r="Q1091">
        <v>615</v>
      </c>
      <c r="R1091" s="578" t="s">
        <v>96</v>
      </c>
      <c r="S1091" s="578">
        <v>2</v>
      </c>
    </row>
    <row r="1092" spans="1:19">
      <c r="A1092">
        <v>1091</v>
      </c>
      <c r="B1092" s="400">
        <v>42920.7</v>
      </c>
      <c r="C1092" s="578" t="s">
        <v>96</v>
      </c>
      <c r="D1092">
        <v>0.01</v>
      </c>
      <c r="F1092">
        <v>1.4898400000000001</v>
      </c>
      <c r="I1092" s="400">
        <v>42921.654861111114</v>
      </c>
      <c r="J1092">
        <v>1.49363</v>
      </c>
      <c r="N1092">
        <v>2.7</v>
      </c>
      <c r="Q1092">
        <v>615</v>
      </c>
      <c r="R1092" s="578" t="s">
        <v>96</v>
      </c>
      <c r="S1092" s="578">
        <v>2</v>
      </c>
    </row>
    <row r="1093" spans="1:19">
      <c r="A1093">
        <v>1092</v>
      </c>
      <c r="B1093" s="400">
        <v>42922.46875</v>
      </c>
      <c r="C1093" s="578" t="s">
        <v>96</v>
      </c>
      <c r="D1093">
        <v>0.01</v>
      </c>
      <c r="F1093">
        <v>1.49272</v>
      </c>
      <c r="I1093" s="400">
        <v>42922.474999999999</v>
      </c>
      <c r="J1093">
        <v>1.4948600000000001</v>
      </c>
      <c r="N1093">
        <v>1.48</v>
      </c>
      <c r="Q1093">
        <v>616</v>
      </c>
      <c r="R1093" s="578" t="s">
        <v>96</v>
      </c>
      <c r="S1093" s="578">
        <v>1</v>
      </c>
    </row>
    <row r="1094" spans="1:19">
      <c r="A1094">
        <v>1093</v>
      </c>
      <c r="B1094" s="400">
        <v>42922.708333333336</v>
      </c>
      <c r="C1094" s="578" t="s">
        <v>96</v>
      </c>
      <c r="D1094">
        <v>0.01</v>
      </c>
      <c r="F1094">
        <v>1.5049999999999999</v>
      </c>
      <c r="I1094" s="400">
        <v>42923.0625</v>
      </c>
      <c r="J1094">
        <v>1.5071399999999999</v>
      </c>
      <c r="N1094">
        <v>1.48</v>
      </c>
      <c r="Q1094">
        <v>617</v>
      </c>
      <c r="R1094" s="578" t="s">
        <v>96</v>
      </c>
      <c r="S1094" s="578">
        <v>1</v>
      </c>
    </row>
    <row r="1095" spans="1:19">
      <c r="A1095">
        <v>1094</v>
      </c>
      <c r="B1095" s="400">
        <v>42929.709027777775</v>
      </c>
      <c r="C1095" s="578" t="s">
        <v>97</v>
      </c>
      <c r="D1095">
        <v>0.01</v>
      </c>
      <c r="F1095">
        <v>1.4763200000000001</v>
      </c>
      <c r="I1095" s="400">
        <v>42929.723611111112</v>
      </c>
      <c r="J1095">
        <v>1.47418</v>
      </c>
      <c r="N1095">
        <v>1.48</v>
      </c>
      <c r="Q1095">
        <v>618</v>
      </c>
      <c r="R1095" s="578" t="s">
        <v>97</v>
      </c>
      <c r="S1095" s="578">
        <v>1</v>
      </c>
    </row>
    <row r="1096" spans="1:19">
      <c r="A1096">
        <v>1095</v>
      </c>
      <c r="B1096" s="400">
        <v>42934.15625</v>
      </c>
      <c r="C1096" s="578" t="s">
        <v>97</v>
      </c>
      <c r="D1096">
        <v>0.01</v>
      </c>
      <c r="F1096">
        <v>1.4705299999999999</v>
      </c>
      <c r="I1096" s="400">
        <v>42934.164583333331</v>
      </c>
      <c r="J1096">
        <v>1.4683900000000001</v>
      </c>
      <c r="N1096">
        <v>1.48</v>
      </c>
      <c r="Q1096">
        <v>619</v>
      </c>
      <c r="R1096" s="578" t="s">
        <v>97</v>
      </c>
      <c r="S1096" s="578">
        <v>1</v>
      </c>
    </row>
    <row r="1097" spans="1:19">
      <c r="A1097">
        <v>1096</v>
      </c>
      <c r="B1097" s="400">
        <v>42934.40625</v>
      </c>
      <c r="C1097" s="578" t="s">
        <v>96</v>
      </c>
      <c r="D1097">
        <v>0.01</v>
      </c>
      <c r="F1097">
        <v>1.4563200000000001</v>
      </c>
      <c r="I1097" s="400">
        <v>42934.611805555556</v>
      </c>
      <c r="J1097">
        <v>1.4584600000000001</v>
      </c>
      <c r="N1097">
        <v>1.48</v>
      </c>
      <c r="Q1097">
        <v>620</v>
      </c>
      <c r="R1097" s="578" t="s">
        <v>96</v>
      </c>
      <c r="S1097" s="578">
        <v>1</v>
      </c>
    </row>
    <row r="1098" spans="1:19">
      <c r="A1098">
        <v>1097</v>
      </c>
      <c r="B1098" s="400">
        <v>42934.459027777775</v>
      </c>
      <c r="C1098" s="578" t="s">
        <v>97</v>
      </c>
      <c r="D1098">
        <v>0.01</v>
      </c>
      <c r="F1098">
        <v>1.4546399999999999</v>
      </c>
      <c r="I1098" s="400">
        <v>42935.109722222223</v>
      </c>
      <c r="J1098">
        <v>1.45583</v>
      </c>
      <c r="N1098">
        <v>-0.98</v>
      </c>
      <c r="Q1098">
        <v>621</v>
      </c>
      <c r="R1098" s="578" t="s">
        <v>97</v>
      </c>
      <c r="S1098" s="578">
        <v>3</v>
      </c>
    </row>
    <row r="1099" spans="1:19">
      <c r="A1099">
        <v>1098</v>
      </c>
      <c r="B1099" s="400">
        <v>42934.54583333333</v>
      </c>
      <c r="C1099" s="578" t="s">
        <v>97</v>
      </c>
      <c r="D1099">
        <v>0.01</v>
      </c>
      <c r="F1099">
        <v>1.4579500000000001</v>
      </c>
      <c r="I1099" s="400">
        <v>42935.109722222223</v>
      </c>
      <c r="J1099">
        <v>1.45583</v>
      </c>
      <c r="N1099">
        <v>1.47</v>
      </c>
      <c r="Q1099">
        <v>621</v>
      </c>
      <c r="R1099" s="578" t="s">
        <v>97</v>
      </c>
      <c r="S1099" s="578">
        <v>3</v>
      </c>
    </row>
    <row r="1100" spans="1:19">
      <c r="A1100">
        <v>1099</v>
      </c>
      <c r="B1100" s="400">
        <v>42934.749305555553</v>
      </c>
      <c r="C1100" s="578" t="s">
        <v>97</v>
      </c>
      <c r="D1100">
        <v>0.01</v>
      </c>
      <c r="F1100">
        <v>1.4616</v>
      </c>
      <c r="I1100" s="400">
        <v>42935.109722222223</v>
      </c>
      <c r="J1100">
        <v>1.45583</v>
      </c>
      <c r="N1100">
        <v>4.16</v>
      </c>
      <c r="Q1100">
        <v>621</v>
      </c>
      <c r="R1100" s="578" t="s">
        <v>97</v>
      </c>
      <c r="S1100" s="578">
        <v>3</v>
      </c>
    </row>
    <row r="1101" spans="1:19">
      <c r="A1101">
        <v>1100</v>
      </c>
      <c r="B1101" s="400">
        <v>42937.479861111111</v>
      </c>
      <c r="C1101" s="578" t="s">
        <v>97</v>
      </c>
      <c r="D1101">
        <v>0.01</v>
      </c>
      <c r="F1101">
        <v>1.46878</v>
      </c>
      <c r="I1101" s="400">
        <v>42940.372916666667</v>
      </c>
      <c r="J1101">
        <v>1.4685600000000001</v>
      </c>
      <c r="N1101">
        <v>0.06</v>
      </c>
      <c r="Q1101">
        <v>622</v>
      </c>
      <c r="R1101" s="578" t="s">
        <v>97</v>
      </c>
      <c r="S1101" s="578">
        <v>2</v>
      </c>
    </row>
    <row r="1102" spans="1:19">
      <c r="A1102">
        <v>1101</v>
      </c>
      <c r="B1102" s="400">
        <v>42937.690972222219</v>
      </c>
      <c r="C1102" s="578" t="s">
        <v>97</v>
      </c>
      <c r="D1102">
        <v>0.01</v>
      </c>
      <c r="F1102">
        <v>1.47261</v>
      </c>
      <c r="I1102" s="400">
        <v>42940.372916666667</v>
      </c>
      <c r="J1102">
        <v>1.4685600000000001</v>
      </c>
      <c r="N1102">
        <v>2.89</v>
      </c>
      <c r="Q1102">
        <v>622</v>
      </c>
      <c r="R1102" s="578" t="s">
        <v>97</v>
      </c>
      <c r="S1102" s="578">
        <v>2</v>
      </c>
    </row>
    <row r="1103" spans="1:19">
      <c r="A1103">
        <v>1102</v>
      </c>
      <c r="B1103" s="400">
        <v>42941.59375</v>
      </c>
      <c r="C1103" s="578" t="s">
        <v>96</v>
      </c>
      <c r="D1103">
        <v>0.01</v>
      </c>
      <c r="F1103">
        <v>1.4693499999999999</v>
      </c>
      <c r="I1103" s="400">
        <v>42942.120833333334</v>
      </c>
      <c r="J1103">
        <v>1.46984</v>
      </c>
      <c r="N1103">
        <v>0.26</v>
      </c>
      <c r="Q1103">
        <v>623</v>
      </c>
      <c r="R1103" s="578" t="s">
        <v>96</v>
      </c>
      <c r="S1103" s="578">
        <v>2</v>
      </c>
    </row>
    <row r="1104" spans="1:19">
      <c r="A1104">
        <v>1103</v>
      </c>
      <c r="B1104" s="400">
        <v>42941.745138888888</v>
      </c>
      <c r="C1104" s="578" t="s">
        <v>96</v>
      </c>
      <c r="D1104">
        <v>0.01</v>
      </c>
      <c r="F1104">
        <v>1.4660500000000001</v>
      </c>
      <c r="I1104" s="400">
        <v>42942.120833333334</v>
      </c>
      <c r="J1104">
        <v>1.46984</v>
      </c>
      <c r="N1104">
        <v>2.7</v>
      </c>
      <c r="Q1104">
        <v>623</v>
      </c>
      <c r="R1104" s="578" t="s">
        <v>96</v>
      </c>
      <c r="S1104" s="578">
        <v>2</v>
      </c>
    </row>
    <row r="1105" spans="1:19">
      <c r="A1105">
        <v>1104</v>
      </c>
      <c r="B1105" s="400">
        <v>42943.168055555558</v>
      </c>
      <c r="C1105" s="578" t="s">
        <v>96</v>
      </c>
      <c r="D1105">
        <v>0.01</v>
      </c>
      <c r="F1105">
        <v>1.4610700000000001</v>
      </c>
      <c r="I1105" s="400">
        <v>42943.44027777778</v>
      </c>
      <c r="J1105">
        <v>1.46156</v>
      </c>
      <c r="N1105">
        <v>0.26</v>
      </c>
      <c r="Q1105">
        <v>624</v>
      </c>
      <c r="R1105" s="578" t="s">
        <v>96</v>
      </c>
      <c r="S1105" s="578">
        <v>2</v>
      </c>
    </row>
    <row r="1106" spans="1:19">
      <c r="A1106">
        <v>1105</v>
      </c>
      <c r="B1106" s="400">
        <v>42943.230555555558</v>
      </c>
      <c r="C1106" s="578" t="s">
        <v>96</v>
      </c>
      <c r="D1106">
        <v>0.01</v>
      </c>
      <c r="F1106">
        <v>1.45777</v>
      </c>
      <c r="I1106" s="400">
        <v>42943.44027777778</v>
      </c>
      <c r="J1106">
        <v>1.46156</v>
      </c>
      <c r="N1106">
        <v>2.7</v>
      </c>
      <c r="Q1106">
        <v>624</v>
      </c>
      <c r="R1106" s="578" t="s">
        <v>96</v>
      </c>
      <c r="S1106" s="578">
        <v>2</v>
      </c>
    </row>
    <row r="1107" spans="1:19">
      <c r="A1107">
        <v>1106</v>
      </c>
      <c r="B1107" s="400">
        <v>42947.668749999997</v>
      </c>
      <c r="C1107" s="578" t="s">
        <v>96</v>
      </c>
      <c r="D1107">
        <v>0.01</v>
      </c>
      <c r="F1107">
        <v>1.4760500000000001</v>
      </c>
      <c r="I1107" s="400">
        <v>42947.748611111114</v>
      </c>
      <c r="J1107">
        <v>1.4781899999999999</v>
      </c>
      <c r="N1107">
        <v>1.48</v>
      </c>
      <c r="Q1107">
        <v>625</v>
      </c>
      <c r="R1107" s="578" t="s">
        <v>96</v>
      </c>
      <c r="S1107" s="578">
        <v>1</v>
      </c>
    </row>
    <row r="1108" spans="1:19">
      <c r="A1108">
        <v>1107</v>
      </c>
      <c r="B1108" s="400">
        <v>42947.75</v>
      </c>
      <c r="C1108" s="578" t="s">
        <v>96</v>
      </c>
      <c r="D1108">
        <v>0.01</v>
      </c>
      <c r="F1108">
        <v>1.4804299999999999</v>
      </c>
      <c r="I1108" s="400">
        <v>42948.270833333336</v>
      </c>
      <c r="J1108">
        <v>1.4786999999999999</v>
      </c>
      <c r="N1108">
        <v>-1.38</v>
      </c>
      <c r="Q1108">
        <v>626</v>
      </c>
      <c r="R1108" s="578" t="s">
        <v>96</v>
      </c>
      <c r="S1108" s="578">
        <v>3</v>
      </c>
    </row>
    <row r="1109" spans="1:19">
      <c r="A1109">
        <v>1108</v>
      </c>
      <c r="B1109" s="400">
        <v>42948.09375</v>
      </c>
      <c r="C1109" s="578" t="s">
        <v>96</v>
      </c>
      <c r="D1109">
        <v>0.01</v>
      </c>
      <c r="F1109">
        <v>1.47628</v>
      </c>
      <c r="I1109" s="400">
        <v>42948.270833333336</v>
      </c>
      <c r="J1109">
        <v>1.4786999999999999</v>
      </c>
      <c r="N1109">
        <v>1.69</v>
      </c>
      <c r="Q1109">
        <v>626</v>
      </c>
      <c r="R1109" s="578" t="s">
        <v>96</v>
      </c>
      <c r="S1109" s="578">
        <v>3</v>
      </c>
    </row>
    <row r="1110" spans="1:19">
      <c r="A1110">
        <v>1109</v>
      </c>
      <c r="B1110" s="400">
        <v>42948.145833333336</v>
      </c>
      <c r="C1110" s="578" t="s">
        <v>96</v>
      </c>
      <c r="D1110">
        <v>0.01</v>
      </c>
      <c r="F1110">
        <v>1.4726699999999999</v>
      </c>
      <c r="I1110" s="400">
        <v>42948.270833333336</v>
      </c>
      <c r="J1110">
        <v>1.4786999999999999</v>
      </c>
      <c r="N1110">
        <v>4.3499999999999996</v>
      </c>
      <c r="Q1110">
        <v>626</v>
      </c>
      <c r="R1110" s="578" t="s">
        <v>96</v>
      </c>
      <c r="S1110" s="578">
        <v>3</v>
      </c>
    </row>
    <row r="1111" spans="1:19">
      <c r="A1111">
        <v>1110</v>
      </c>
      <c r="B1111" s="400">
        <v>42948.698611111111</v>
      </c>
      <c r="C1111" s="578" t="s">
        <v>97</v>
      </c>
      <c r="D1111">
        <v>0.01</v>
      </c>
      <c r="F1111">
        <v>1.4775</v>
      </c>
      <c r="I1111" s="400">
        <v>42951.707638888889</v>
      </c>
      <c r="J1111">
        <v>1.4851799999999999</v>
      </c>
      <c r="N1111">
        <v>-5.77</v>
      </c>
      <c r="Q1111">
        <v>627</v>
      </c>
      <c r="R1111" s="578" t="s">
        <v>97</v>
      </c>
      <c r="S1111" s="578">
        <v>5</v>
      </c>
    </row>
    <row r="1112" spans="1:19">
      <c r="A1112">
        <v>1111</v>
      </c>
      <c r="B1112" s="400">
        <v>42948.800000000003</v>
      </c>
      <c r="C1112" s="578" t="s">
        <v>97</v>
      </c>
      <c r="D1112">
        <v>0.01</v>
      </c>
      <c r="F1112">
        <v>1.48082</v>
      </c>
      <c r="I1112" s="400">
        <v>42951.707638888889</v>
      </c>
      <c r="J1112">
        <v>1.4851799999999999</v>
      </c>
      <c r="N1112">
        <v>-3.32</v>
      </c>
      <c r="Q1112">
        <v>627</v>
      </c>
      <c r="R1112" s="578" t="s">
        <v>97</v>
      </c>
      <c r="S1112" s="578">
        <v>5</v>
      </c>
    </row>
    <row r="1113" spans="1:19">
      <c r="A1113">
        <v>1112</v>
      </c>
      <c r="B1113" s="400">
        <v>42949.081944444442</v>
      </c>
      <c r="C1113" s="578" t="s">
        <v>97</v>
      </c>
      <c r="D1113">
        <v>0.01</v>
      </c>
      <c r="F1113">
        <v>1.48447</v>
      </c>
      <c r="I1113" s="400">
        <v>42951.707638888889</v>
      </c>
      <c r="J1113">
        <v>1.4851799999999999</v>
      </c>
      <c r="N1113">
        <v>-0.63</v>
      </c>
      <c r="Q1113">
        <v>627</v>
      </c>
      <c r="R1113" s="578" t="s">
        <v>97</v>
      </c>
      <c r="S1113" s="578">
        <v>5</v>
      </c>
    </row>
    <row r="1114" spans="1:19">
      <c r="A1114">
        <v>1113</v>
      </c>
      <c r="B1114" s="400">
        <v>42949.433333333334</v>
      </c>
      <c r="C1114" s="578" t="s">
        <v>97</v>
      </c>
      <c r="D1114">
        <v>0.02</v>
      </c>
      <c r="F1114">
        <v>1.48838</v>
      </c>
      <c r="I1114" s="400">
        <v>42951.707638888889</v>
      </c>
      <c r="J1114">
        <v>1.4851799999999999</v>
      </c>
      <c r="N1114">
        <v>4.5199999999999996</v>
      </c>
      <c r="Q1114">
        <v>627</v>
      </c>
      <c r="R1114" s="578" t="s">
        <v>97</v>
      </c>
      <c r="S1114" s="578">
        <v>5</v>
      </c>
    </row>
    <row r="1115" spans="1:19">
      <c r="A1115">
        <v>1114</v>
      </c>
      <c r="B1115" s="400">
        <v>42950.135416666664</v>
      </c>
      <c r="C1115" s="578" t="s">
        <v>97</v>
      </c>
      <c r="D1115">
        <v>0.04</v>
      </c>
      <c r="F1115">
        <v>1.49315</v>
      </c>
      <c r="I1115" s="400">
        <v>42951.707638888889</v>
      </c>
      <c r="J1115">
        <v>1.4851799999999999</v>
      </c>
      <c r="N1115">
        <v>23.14</v>
      </c>
      <c r="Q1115">
        <v>627</v>
      </c>
      <c r="R1115" s="578" t="s">
        <v>97</v>
      </c>
      <c r="S1115" s="578">
        <v>5</v>
      </c>
    </row>
    <row r="1116" spans="1:19">
      <c r="A1116">
        <v>1115</v>
      </c>
      <c r="B1116" s="400">
        <v>42957.458333333336</v>
      </c>
      <c r="C1116" s="578" t="s">
        <v>97</v>
      </c>
      <c r="D1116">
        <v>0.01</v>
      </c>
      <c r="F1116">
        <v>1.48695</v>
      </c>
      <c r="I1116" s="400">
        <v>42963.418749999997</v>
      </c>
      <c r="J1116">
        <v>1.4918199999999999</v>
      </c>
      <c r="N1116">
        <v>-3.7</v>
      </c>
      <c r="Q1116">
        <v>628</v>
      </c>
      <c r="R1116" s="578" t="s">
        <v>97</v>
      </c>
      <c r="S1116" s="578">
        <v>4</v>
      </c>
    </row>
    <row r="1117" spans="1:19">
      <c r="A1117">
        <v>1116</v>
      </c>
      <c r="B1117" s="400">
        <v>42957.719444444447</v>
      </c>
      <c r="C1117" s="578" t="s">
        <v>97</v>
      </c>
      <c r="D1117">
        <v>0.01</v>
      </c>
      <c r="F1117">
        <v>1.49028</v>
      </c>
      <c r="I1117" s="400">
        <v>42963.418749999997</v>
      </c>
      <c r="J1117">
        <v>1.4918199999999999</v>
      </c>
      <c r="N1117">
        <v>-1.24</v>
      </c>
      <c r="Q1117">
        <v>628</v>
      </c>
      <c r="R1117" s="578" t="s">
        <v>97</v>
      </c>
      <c r="S1117" s="578">
        <v>4</v>
      </c>
    </row>
    <row r="1118" spans="1:19">
      <c r="A1118">
        <v>1117</v>
      </c>
      <c r="B1118" s="400">
        <v>42957.919444444444</v>
      </c>
      <c r="C1118" s="578" t="s">
        <v>97</v>
      </c>
      <c r="D1118">
        <v>0.01</v>
      </c>
      <c r="F1118">
        <v>1.4938800000000001</v>
      </c>
      <c r="I1118" s="400">
        <v>42963.418749999997</v>
      </c>
      <c r="J1118">
        <v>1.4918199999999999</v>
      </c>
      <c r="N1118">
        <v>1.42</v>
      </c>
      <c r="Q1118">
        <v>628</v>
      </c>
      <c r="R1118" s="578" t="s">
        <v>97</v>
      </c>
      <c r="S1118" s="578">
        <v>4</v>
      </c>
    </row>
    <row r="1119" spans="1:19">
      <c r="A1119">
        <v>1118</v>
      </c>
      <c r="B1119" s="400">
        <v>42958.161111111112</v>
      </c>
      <c r="C1119" s="578" t="s">
        <v>97</v>
      </c>
      <c r="D1119">
        <v>0.02</v>
      </c>
      <c r="F1119">
        <v>1.49983</v>
      </c>
      <c r="I1119" s="400">
        <v>42963.418749999997</v>
      </c>
      <c r="J1119">
        <v>1.4918199999999999</v>
      </c>
      <c r="N1119">
        <v>11.63</v>
      </c>
      <c r="Q1119">
        <v>628</v>
      </c>
      <c r="R1119" s="578" t="s">
        <v>97</v>
      </c>
      <c r="S1119" s="578">
        <v>4</v>
      </c>
    </row>
    <row r="1120" spans="1:19">
      <c r="A1120">
        <v>1119</v>
      </c>
      <c r="B1120" s="400">
        <v>42958.615277777775</v>
      </c>
      <c r="C1120" s="578" t="s">
        <v>96</v>
      </c>
      <c r="D1120">
        <v>0.01</v>
      </c>
      <c r="F1120">
        <v>1.49719</v>
      </c>
      <c r="I1120" s="400">
        <v>42958.643750000003</v>
      </c>
      <c r="J1120">
        <v>1.4993300000000001</v>
      </c>
      <c r="N1120">
        <v>1.48</v>
      </c>
      <c r="Q1120">
        <v>629</v>
      </c>
      <c r="R1120" s="578" t="s">
        <v>96</v>
      </c>
      <c r="S1120" s="578">
        <v>1</v>
      </c>
    </row>
    <row r="1121" spans="1:19">
      <c r="A1121">
        <v>1120</v>
      </c>
      <c r="B1121" s="400">
        <v>42965.667361111111</v>
      </c>
      <c r="C1121" s="578" t="s">
        <v>96</v>
      </c>
      <c r="D1121">
        <v>0.01</v>
      </c>
      <c r="F1121">
        <v>1.4835799999999999</v>
      </c>
      <c r="I1121" s="400">
        <v>42968.092361111114</v>
      </c>
      <c r="J1121">
        <v>1.48407</v>
      </c>
      <c r="N1121">
        <v>0.26</v>
      </c>
      <c r="Q1121">
        <v>630</v>
      </c>
      <c r="R1121" s="578" t="s">
        <v>96</v>
      </c>
      <c r="S1121" s="578">
        <v>2</v>
      </c>
    </row>
    <row r="1122" spans="1:19">
      <c r="A1122">
        <v>1121</v>
      </c>
      <c r="B1122" s="400">
        <v>42965.804166666669</v>
      </c>
      <c r="C1122" s="578" t="s">
        <v>96</v>
      </c>
      <c r="D1122">
        <v>0.01</v>
      </c>
      <c r="F1122">
        <v>1.48028</v>
      </c>
      <c r="I1122" s="400">
        <v>42968.092361111114</v>
      </c>
      <c r="J1122">
        <v>1.48407</v>
      </c>
      <c r="N1122">
        <v>2.69</v>
      </c>
      <c r="Q1122">
        <v>630</v>
      </c>
      <c r="R1122" s="578" t="s">
        <v>96</v>
      </c>
      <c r="S1122" s="578">
        <v>2</v>
      </c>
    </row>
    <row r="1123" spans="1:19">
      <c r="A1123">
        <v>1122</v>
      </c>
      <c r="B1123" s="400">
        <v>42968.668055555558</v>
      </c>
      <c r="C1123" s="578" t="s">
        <v>96</v>
      </c>
      <c r="D1123">
        <v>0.01</v>
      </c>
      <c r="F1123">
        <v>1.48447</v>
      </c>
      <c r="I1123" s="400">
        <v>42968.691666666666</v>
      </c>
      <c r="J1123">
        <v>1.48661</v>
      </c>
      <c r="N1123">
        <v>1.48</v>
      </c>
      <c r="Q1123">
        <v>631</v>
      </c>
      <c r="R1123" s="578" t="s">
        <v>96</v>
      </c>
      <c r="S1123" s="578">
        <v>1</v>
      </c>
    </row>
    <row r="1124" spans="1:19">
      <c r="A1124">
        <v>1123</v>
      </c>
      <c r="B1124" s="400">
        <v>42970.667361111111</v>
      </c>
      <c r="C1124" s="578" t="s">
        <v>96</v>
      </c>
      <c r="D1124">
        <v>0.01</v>
      </c>
      <c r="F1124">
        <v>1.4954799999999999</v>
      </c>
      <c r="I1124" s="400">
        <v>42971.350694444445</v>
      </c>
      <c r="J1124">
        <v>1.49762</v>
      </c>
      <c r="N1124">
        <v>1.48</v>
      </c>
      <c r="Q1124">
        <v>632</v>
      </c>
      <c r="R1124" s="578" t="s">
        <v>96</v>
      </c>
      <c r="S1124" s="578">
        <v>1</v>
      </c>
    </row>
    <row r="1125" spans="1:19">
      <c r="A1125">
        <v>1124</v>
      </c>
      <c r="B1125" s="400">
        <v>42975.5</v>
      </c>
      <c r="C1125" s="578" t="s">
        <v>96</v>
      </c>
      <c r="D1125">
        <v>0.01</v>
      </c>
      <c r="F1125">
        <v>1.50362</v>
      </c>
      <c r="I1125" s="400">
        <v>42975.681944444441</v>
      </c>
      <c r="J1125">
        <v>1.5040899999999999</v>
      </c>
      <c r="N1125">
        <v>0.24</v>
      </c>
      <c r="Q1125">
        <v>633</v>
      </c>
      <c r="R1125" s="578" t="s">
        <v>96</v>
      </c>
      <c r="S1125" s="578">
        <v>2</v>
      </c>
    </row>
    <row r="1126" spans="1:19">
      <c r="A1126">
        <v>1125</v>
      </c>
      <c r="B1126" s="400">
        <v>42975.6</v>
      </c>
      <c r="C1126" s="578" t="s">
        <v>96</v>
      </c>
      <c r="D1126">
        <v>0.01</v>
      </c>
      <c r="F1126">
        <v>1.5002899999999999</v>
      </c>
      <c r="I1126" s="400">
        <v>42975.681944444441</v>
      </c>
      <c r="J1126">
        <v>1.5040899999999999</v>
      </c>
      <c r="N1126">
        <v>2.7</v>
      </c>
      <c r="Q1126">
        <v>633</v>
      </c>
      <c r="R1126" s="578" t="s">
        <v>96</v>
      </c>
      <c r="S1126" s="578">
        <v>2</v>
      </c>
    </row>
    <row r="1127" spans="1:19">
      <c r="A1127">
        <v>1126</v>
      </c>
      <c r="B1127" s="400">
        <v>42976</v>
      </c>
      <c r="C1127" s="578" t="s">
        <v>97</v>
      </c>
      <c r="D1127">
        <v>0.01</v>
      </c>
      <c r="F1127">
        <v>1.5087699999999999</v>
      </c>
      <c r="I1127" s="400">
        <v>42976.530555555553</v>
      </c>
      <c r="J1127">
        <v>1.50959</v>
      </c>
      <c r="N1127">
        <v>-0.7</v>
      </c>
      <c r="Q1127">
        <v>634</v>
      </c>
      <c r="R1127" s="578" t="s">
        <v>97</v>
      </c>
      <c r="S1127" s="578">
        <v>2</v>
      </c>
    </row>
    <row r="1128" spans="1:19">
      <c r="A1128">
        <v>1127</v>
      </c>
      <c r="B1128" s="400">
        <v>42976.404861111114</v>
      </c>
      <c r="C1128" s="578" t="s">
        <v>97</v>
      </c>
      <c r="D1128">
        <v>0.01</v>
      </c>
      <c r="F1128">
        <v>1.5146900000000001</v>
      </c>
      <c r="I1128" s="400">
        <v>42976.530555555553</v>
      </c>
      <c r="J1128">
        <v>1.50959</v>
      </c>
      <c r="N1128">
        <v>3.67</v>
      </c>
      <c r="Q1128">
        <v>634</v>
      </c>
      <c r="R1128" s="578" t="s">
        <v>97</v>
      </c>
      <c r="S1128" s="578">
        <v>2</v>
      </c>
    </row>
    <row r="1129" spans="1:19">
      <c r="A1129">
        <v>1128</v>
      </c>
      <c r="B1129" s="400">
        <v>42977.345138888886</v>
      </c>
      <c r="C1129" s="578" t="s">
        <v>97</v>
      </c>
      <c r="D1129">
        <v>0.01</v>
      </c>
      <c r="F1129">
        <v>1.4987299999999999</v>
      </c>
      <c r="I1129" s="400">
        <v>42978.636805555558</v>
      </c>
      <c r="J1129">
        <v>1.4999100000000001</v>
      </c>
      <c r="N1129">
        <v>-0.97</v>
      </c>
      <c r="Q1129">
        <v>635</v>
      </c>
      <c r="R1129" s="578" t="s">
        <v>97</v>
      </c>
      <c r="S1129" s="578">
        <v>3</v>
      </c>
    </row>
    <row r="1130" spans="1:19">
      <c r="A1130">
        <v>1130</v>
      </c>
      <c r="B1130" s="400">
        <v>42977.48333333333</v>
      </c>
      <c r="C1130" s="578" t="s">
        <v>97</v>
      </c>
      <c r="D1130">
        <v>0.01</v>
      </c>
      <c r="F1130">
        <v>1.5020500000000001</v>
      </c>
      <c r="I1130" s="400">
        <v>42978.636805555558</v>
      </c>
      <c r="J1130">
        <v>1.4999100000000001</v>
      </c>
      <c r="N1130">
        <v>1.48</v>
      </c>
      <c r="Q1130">
        <v>635</v>
      </c>
      <c r="R1130" s="578" t="s">
        <v>97</v>
      </c>
      <c r="S1130" s="578">
        <v>3</v>
      </c>
    </row>
    <row r="1131" spans="1:19">
      <c r="A1131">
        <v>1131</v>
      </c>
      <c r="B1131" s="400">
        <v>42977.680555555555</v>
      </c>
      <c r="C1131" s="578" t="s">
        <v>97</v>
      </c>
      <c r="D1131">
        <v>0.01</v>
      </c>
      <c r="F1131">
        <v>1.5056700000000001</v>
      </c>
      <c r="I1131" s="400">
        <v>42978.636805555558</v>
      </c>
      <c r="J1131">
        <v>1.4999100000000001</v>
      </c>
      <c r="N1131">
        <v>4.16</v>
      </c>
      <c r="Q1131">
        <v>635</v>
      </c>
      <c r="R1131" s="578" t="s">
        <v>97</v>
      </c>
      <c r="S1131" s="578">
        <v>3</v>
      </c>
    </row>
    <row r="1132" spans="1:19">
      <c r="A1132">
        <v>1129</v>
      </c>
      <c r="B1132" s="400">
        <v>42977.354166666664</v>
      </c>
      <c r="C1132" s="578" t="s">
        <v>96</v>
      </c>
      <c r="D1132">
        <v>0.01</v>
      </c>
      <c r="F1132">
        <v>1.5006900000000001</v>
      </c>
      <c r="I1132" s="400">
        <v>42977.617361111108</v>
      </c>
      <c r="J1132">
        <v>1.5028300000000001</v>
      </c>
      <c r="N1132">
        <v>1.48</v>
      </c>
      <c r="Q1132">
        <v>636</v>
      </c>
      <c r="R1132" s="578" t="s">
        <v>96</v>
      </c>
      <c r="S1132" s="578">
        <v>1</v>
      </c>
    </row>
    <row r="1133" spans="1:19">
      <c r="A1133">
        <v>1132</v>
      </c>
      <c r="B1133" s="400">
        <v>42978.15625</v>
      </c>
      <c r="C1133" s="578" t="s">
        <v>96</v>
      </c>
      <c r="D1133">
        <v>0.01</v>
      </c>
      <c r="F1133">
        <v>1.5042800000000001</v>
      </c>
      <c r="I1133" s="400">
        <v>42978.458333333336</v>
      </c>
      <c r="J1133">
        <v>1.5064200000000001</v>
      </c>
      <c r="N1133">
        <v>1.48</v>
      </c>
      <c r="Q1133">
        <v>637</v>
      </c>
      <c r="R1133" s="578" t="s">
        <v>96</v>
      </c>
      <c r="S1133" s="578">
        <v>1</v>
      </c>
    </row>
    <row r="1134" spans="1:19">
      <c r="A1134">
        <v>1133</v>
      </c>
      <c r="B1134" s="400">
        <v>42986.240972222222</v>
      </c>
      <c r="C1134" s="578" t="s">
        <v>97</v>
      </c>
      <c r="D1134">
        <v>0.01</v>
      </c>
      <c r="F1134">
        <v>1.48861</v>
      </c>
      <c r="I1134" s="400">
        <v>42990.39166666667</v>
      </c>
      <c r="J1134">
        <v>1.48814</v>
      </c>
      <c r="N1134">
        <v>0.25</v>
      </c>
      <c r="Q1134">
        <v>638</v>
      </c>
      <c r="R1134" s="578" t="s">
        <v>97</v>
      </c>
      <c r="S1134" s="578">
        <v>2</v>
      </c>
    </row>
    <row r="1135" spans="1:19">
      <c r="A1135">
        <v>1134</v>
      </c>
      <c r="B1135" s="400">
        <v>42986.72152777778</v>
      </c>
      <c r="C1135" s="578" t="s">
        <v>97</v>
      </c>
      <c r="D1135">
        <v>0.01</v>
      </c>
      <c r="F1135">
        <v>1.49194</v>
      </c>
      <c r="I1135" s="400">
        <v>42990.39166666667</v>
      </c>
      <c r="J1135">
        <v>1.48814</v>
      </c>
      <c r="N1135">
        <v>2.7</v>
      </c>
      <c r="Q1135">
        <v>638</v>
      </c>
      <c r="R1135" s="578" t="s">
        <v>97</v>
      </c>
      <c r="S1135" s="578">
        <v>2</v>
      </c>
    </row>
    <row r="1136" spans="1:19">
      <c r="A1136">
        <v>1135</v>
      </c>
      <c r="B1136" s="400">
        <v>42996.708333333336</v>
      </c>
      <c r="C1136" s="578" t="s">
        <v>96</v>
      </c>
      <c r="D1136">
        <v>0.01</v>
      </c>
      <c r="F1136">
        <v>1.4997499999999999</v>
      </c>
      <c r="I1136" s="400">
        <v>42996.836111111108</v>
      </c>
      <c r="J1136">
        <v>1.5018899999999999</v>
      </c>
      <c r="N1136">
        <v>1.48</v>
      </c>
      <c r="Q1136">
        <v>639</v>
      </c>
      <c r="R1136" s="578" t="s">
        <v>96</v>
      </c>
      <c r="S1136" s="578">
        <v>1</v>
      </c>
    </row>
    <row r="1137" spans="1:19">
      <c r="A1137">
        <v>1136</v>
      </c>
      <c r="B1137" s="400">
        <v>42999.303472222222</v>
      </c>
      <c r="C1137" s="578" t="s">
        <v>96</v>
      </c>
      <c r="D1137">
        <v>0.01</v>
      </c>
      <c r="F1137">
        <v>1.4884999999999999</v>
      </c>
      <c r="I1137" s="400">
        <v>42999.319444444445</v>
      </c>
      <c r="J1137">
        <v>1.49064</v>
      </c>
      <c r="N1137">
        <v>1.48</v>
      </c>
      <c r="Q1137">
        <v>640</v>
      </c>
      <c r="R1137" s="578" t="s">
        <v>96</v>
      </c>
      <c r="S1137" s="578">
        <v>1</v>
      </c>
    </row>
    <row r="1138" spans="1:19">
      <c r="A1138">
        <v>1137</v>
      </c>
      <c r="B1138" s="400">
        <v>42999.709722222222</v>
      </c>
      <c r="C1138" s="578" t="s">
        <v>97</v>
      </c>
      <c r="D1138">
        <v>0.01</v>
      </c>
      <c r="F1138">
        <v>1.50126</v>
      </c>
      <c r="I1138" s="400">
        <v>43000.538888888892</v>
      </c>
      <c r="J1138">
        <v>1.5024900000000001</v>
      </c>
      <c r="N1138">
        <v>-1</v>
      </c>
      <c r="Q1138">
        <v>641</v>
      </c>
      <c r="R1138" s="578" t="s">
        <v>97</v>
      </c>
      <c r="S1138" s="578">
        <v>3</v>
      </c>
    </row>
    <row r="1139" spans="1:19">
      <c r="A1139">
        <v>1138</v>
      </c>
      <c r="B1139" s="400">
        <v>42999.732638888891</v>
      </c>
      <c r="C1139" s="578" t="s">
        <v>97</v>
      </c>
      <c r="D1139">
        <v>0.01</v>
      </c>
      <c r="F1139">
        <v>1.5046299999999999</v>
      </c>
      <c r="I1139" s="400">
        <v>43000.538888888892</v>
      </c>
      <c r="J1139">
        <v>1.5024900000000001</v>
      </c>
      <c r="N1139">
        <v>1.48</v>
      </c>
      <c r="Q1139">
        <v>641</v>
      </c>
      <c r="R1139" s="578" t="s">
        <v>97</v>
      </c>
      <c r="S1139" s="578">
        <v>3</v>
      </c>
    </row>
    <row r="1140" spans="1:19">
      <c r="A1140">
        <v>1139</v>
      </c>
      <c r="B1140" s="400">
        <v>43000.111111111109</v>
      </c>
      <c r="C1140" s="578" t="s">
        <v>97</v>
      </c>
      <c r="D1140">
        <v>0.01</v>
      </c>
      <c r="F1140">
        <v>1.5083</v>
      </c>
      <c r="I1140" s="400">
        <v>43000.538888888892</v>
      </c>
      <c r="J1140">
        <v>1.5024900000000001</v>
      </c>
      <c r="N1140">
        <v>4.1900000000000004</v>
      </c>
      <c r="Q1140">
        <v>641</v>
      </c>
      <c r="R1140" s="578" t="s">
        <v>97</v>
      </c>
      <c r="S1140" s="578">
        <v>3</v>
      </c>
    </row>
    <row r="1141" spans="1:19">
      <c r="A1141">
        <v>1140</v>
      </c>
      <c r="B1141" s="400">
        <v>43000.40625</v>
      </c>
      <c r="C1141" s="578" t="s">
        <v>96</v>
      </c>
      <c r="D1141">
        <v>0.01</v>
      </c>
      <c r="F1141">
        <v>1.50888</v>
      </c>
      <c r="I1141" s="400">
        <v>43006.227083333331</v>
      </c>
      <c r="J1141">
        <v>1.50048</v>
      </c>
      <c r="N1141">
        <v>-6.3</v>
      </c>
      <c r="Q1141">
        <v>642</v>
      </c>
      <c r="R1141" s="578" t="s">
        <v>96</v>
      </c>
      <c r="S1141" s="578">
        <v>5</v>
      </c>
    </row>
    <row r="1142" spans="1:19">
      <c r="A1142">
        <v>1141</v>
      </c>
      <c r="B1142" s="400">
        <v>43000.5</v>
      </c>
      <c r="C1142" s="578" t="s">
        <v>96</v>
      </c>
      <c r="D1142">
        <v>0.01</v>
      </c>
      <c r="F1142">
        <v>1.50468</v>
      </c>
      <c r="I1142" s="400">
        <v>43006.227083333331</v>
      </c>
      <c r="J1142">
        <v>1.50048</v>
      </c>
      <c r="N1142">
        <v>-3.2</v>
      </c>
      <c r="Q1142">
        <v>642</v>
      </c>
      <c r="R1142" s="578" t="s">
        <v>96</v>
      </c>
      <c r="S1142" s="578">
        <v>5</v>
      </c>
    </row>
    <row r="1143" spans="1:19">
      <c r="A1143">
        <v>1142</v>
      </c>
      <c r="B1143" s="400">
        <v>43000.59375</v>
      </c>
      <c r="C1143" s="578" t="s">
        <v>96</v>
      </c>
      <c r="D1143">
        <v>0.01</v>
      </c>
      <c r="F1143">
        <v>1.50108</v>
      </c>
      <c r="I1143" s="400">
        <v>43006.227083333331</v>
      </c>
      <c r="J1143">
        <v>1.50048</v>
      </c>
      <c r="N1143">
        <v>-0.54</v>
      </c>
      <c r="Q1143">
        <v>642</v>
      </c>
      <c r="R1143" s="578" t="s">
        <v>96</v>
      </c>
      <c r="S1143" s="578">
        <v>5</v>
      </c>
    </row>
    <row r="1144" spans="1:19">
      <c r="A1144">
        <v>1143</v>
      </c>
      <c r="B1144" s="400">
        <v>43003.077777777777</v>
      </c>
      <c r="C1144" s="578" t="s">
        <v>96</v>
      </c>
      <c r="D1144">
        <v>0.02</v>
      </c>
      <c r="F1144">
        <v>1.49718</v>
      </c>
      <c r="I1144" s="400">
        <v>43006.227083333331</v>
      </c>
      <c r="J1144">
        <v>1.50048</v>
      </c>
      <c r="N1144">
        <v>4.67</v>
      </c>
      <c r="Q1144">
        <v>642</v>
      </c>
      <c r="R1144" s="578" t="s">
        <v>96</v>
      </c>
      <c r="S1144" s="578">
        <v>5</v>
      </c>
    </row>
    <row r="1145" spans="1:19">
      <c r="A1145">
        <v>1144</v>
      </c>
      <c r="B1145" s="400">
        <v>43003.525694444441</v>
      </c>
      <c r="C1145" s="578" t="s">
        <v>96</v>
      </c>
      <c r="D1145">
        <v>0.04</v>
      </c>
      <c r="F1145">
        <v>1.4924500000000001</v>
      </c>
      <c r="I1145" s="400">
        <v>43006.227083333331</v>
      </c>
      <c r="J1145">
        <v>1.50048</v>
      </c>
      <c r="N1145">
        <v>23.32</v>
      </c>
      <c r="Q1145">
        <v>642</v>
      </c>
      <c r="R1145" s="578" t="s">
        <v>96</v>
      </c>
      <c r="S1145" s="578">
        <v>5</v>
      </c>
    </row>
    <row r="1146" spans="1:19">
      <c r="A1146">
        <v>1145</v>
      </c>
      <c r="B1146" s="400">
        <v>43004.334027777775</v>
      </c>
      <c r="C1146" s="578" t="s">
        <v>97</v>
      </c>
      <c r="D1146">
        <v>0.01</v>
      </c>
      <c r="F1146">
        <v>1.4911700000000001</v>
      </c>
      <c r="I1146" s="400">
        <v>43005.648611111108</v>
      </c>
      <c r="J1146">
        <v>1.4923500000000001</v>
      </c>
      <c r="N1146">
        <v>-0.97</v>
      </c>
      <c r="Q1146">
        <v>643</v>
      </c>
      <c r="R1146" s="578" t="s">
        <v>97</v>
      </c>
      <c r="S1146" s="578">
        <v>3</v>
      </c>
    </row>
    <row r="1147" spans="1:19">
      <c r="A1147">
        <v>1146</v>
      </c>
      <c r="B1147" s="400">
        <v>43004.578472222223</v>
      </c>
      <c r="C1147" s="578" t="s">
        <v>97</v>
      </c>
      <c r="D1147">
        <v>0.01</v>
      </c>
      <c r="F1147">
        <v>1.49448</v>
      </c>
      <c r="I1147" s="400">
        <v>43005.648611111108</v>
      </c>
      <c r="J1147">
        <v>1.4923500000000001</v>
      </c>
      <c r="N1147">
        <v>1.47</v>
      </c>
      <c r="Q1147">
        <v>643</v>
      </c>
      <c r="R1147" s="578" t="s">
        <v>97</v>
      </c>
      <c r="S1147" s="578">
        <v>3</v>
      </c>
    </row>
    <row r="1148" spans="1:19">
      <c r="A1148">
        <v>1147</v>
      </c>
      <c r="B1148" s="400">
        <v>43005.256249999999</v>
      </c>
      <c r="C1148" s="578" t="s">
        <v>97</v>
      </c>
      <c r="D1148">
        <v>0.01</v>
      </c>
      <c r="F1148">
        <v>1.4981100000000001</v>
      </c>
      <c r="I1148" s="400">
        <v>43005.648611111108</v>
      </c>
      <c r="J1148">
        <v>1.4923500000000001</v>
      </c>
      <c r="N1148">
        <v>4.1500000000000004</v>
      </c>
      <c r="Q1148">
        <v>643</v>
      </c>
      <c r="R1148" s="578" t="s">
        <v>97</v>
      </c>
      <c r="S1148" s="578">
        <v>3</v>
      </c>
    </row>
    <row r="1149" spans="1:19">
      <c r="A1149">
        <v>1148</v>
      </c>
      <c r="B1149" s="400">
        <v>43014.614583333336</v>
      </c>
      <c r="C1149" s="578" t="s">
        <v>96</v>
      </c>
      <c r="D1149">
        <v>0.01</v>
      </c>
      <c r="F1149">
        <v>1.50722</v>
      </c>
      <c r="I1149" s="400">
        <v>43014.648611111108</v>
      </c>
      <c r="J1149">
        <v>1.50936</v>
      </c>
      <c r="N1149">
        <v>1.48</v>
      </c>
      <c r="Q1149">
        <v>644</v>
      </c>
      <c r="R1149" s="578" t="s">
        <v>96</v>
      </c>
      <c r="S1149" s="578">
        <v>1</v>
      </c>
    </row>
    <row r="1150" spans="1:19">
      <c r="A1150">
        <v>1149</v>
      </c>
      <c r="B1150" s="400">
        <v>43034.46875</v>
      </c>
      <c r="C1150" s="578" t="s">
        <v>97</v>
      </c>
      <c r="D1150">
        <v>0.01</v>
      </c>
      <c r="F1150">
        <v>1.5316399999999999</v>
      </c>
      <c r="I1150" s="400">
        <v>43034.572916666664</v>
      </c>
      <c r="J1150">
        <v>1.5295000000000001</v>
      </c>
      <c r="N1150">
        <v>1.48</v>
      </c>
      <c r="Q1150">
        <v>645</v>
      </c>
      <c r="R1150" s="578" t="s">
        <v>97</v>
      </c>
      <c r="S1150" s="578">
        <v>1</v>
      </c>
    </row>
    <row r="1151" spans="1:19">
      <c r="A1151">
        <v>1150</v>
      </c>
      <c r="B1151" s="400">
        <v>43041.251388888886</v>
      </c>
      <c r="C1151" s="578" t="s">
        <v>97</v>
      </c>
      <c r="D1151">
        <v>0.01</v>
      </c>
      <c r="F1151">
        <v>1.5088600000000001</v>
      </c>
      <c r="I1151" s="400">
        <v>43045.533333333333</v>
      </c>
      <c r="J1151">
        <v>1.51308</v>
      </c>
      <c r="N1151">
        <v>-3.21</v>
      </c>
      <c r="Q1151">
        <v>646</v>
      </c>
      <c r="R1151" s="578" t="s">
        <v>97</v>
      </c>
      <c r="S1151" s="578">
        <v>4</v>
      </c>
    </row>
    <row r="1152" spans="1:19">
      <c r="A1152">
        <v>1151</v>
      </c>
      <c r="B1152" s="400">
        <v>43041.522222222222</v>
      </c>
      <c r="C1152" s="578" t="s">
        <v>97</v>
      </c>
      <c r="D1152">
        <v>0.01</v>
      </c>
      <c r="F1152">
        <v>1.5121800000000001</v>
      </c>
      <c r="I1152" s="400">
        <v>43045.533333333333</v>
      </c>
      <c r="J1152">
        <v>1.51308</v>
      </c>
      <c r="N1152">
        <v>-0.76</v>
      </c>
      <c r="Q1152">
        <v>646</v>
      </c>
      <c r="R1152" s="578" t="s">
        <v>97</v>
      </c>
      <c r="S1152" s="578">
        <v>4</v>
      </c>
    </row>
    <row r="1153" spans="1:19">
      <c r="A1153">
        <v>1152</v>
      </c>
      <c r="B1153" s="400">
        <v>43042.115277777775</v>
      </c>
      <c r="C1153" s="578" t="s">
        <v>97</v>
      </c>
      <c r="D1153">
        <v>0.01</v>
      </c>
      <c r="F1153">
        <v>1.5160800000000001</v>
      </c>
      <c r="I1153" s="400">
        <v>43045.533333333333</v>
      </c>
      <c r="J1153">
        <v>1.51308</v>
      </c>
      <c r="N1153">
        <v>2.12</v>
      </c>
      <c r="Q1153">
        <v>646</v>
      </c>
      <c r="R1153" s="578" t="s">
        <v>97</v>
      </c>
      <c r="S1153" s="578">
        <v>4</v>
      </c>
    </row>
    <row r="1154" spans="1:19">
      <c r="A1154">
        <v>1153</v>
      </c>
      <c r="B1154" s="400">
        <v>43042.588194444441</v>
      </c>
      <c r="C1154" s="578" t="s">
        <v>97</v>
      </c>
      <c r="D1154">
        <v>0.02</v>
      </c>
      <c r="F1154">
        <v>1.5199800000000001</v>
      </c>
      <c r="I1154" s="400">
        <v>43045.533333333333</v>
      </c>
      <c r="J1154">
        <v>1.51308</v>
      </c>
      <c r="N1154">
        <v>9.99</v>
      </c>
      <c r="Q1154">
        <v>646</v>
      </c>
      <c r="R1154" s="578" t="s">
        <v>97</v>
      </c>
      <c r="S1154" s="578">
        <v>4</v>
      </c>
    </row>
    <row r="1155" spans="1:19">
      <c r="A1155">
        <v>1154</v>
      </c>
      <c r="B1155" s="400">
        <v>43052.594444444447</v>
      </c>
      <c r="C1155" s="578" t="s">
        <v>96</v>
      </c>
      <c r="D1155">
        <v>0.01</v>
      </c>
      <c r="F1155">
        <v>1.52685</v>
      </c>
      <c r="I1155" s="400">
        <v>43052.738194444442</v>
      </c>
      <c r="J1155">
        <v>1.5289900000000001</v>
      </c>
      <c r="N1155">
        <v>1.48</v>
      </c>
      <c r="Q1155">
        <v>647</v>
      </c>
      <c r="R1155" s="578" t="s">
        <v>96</v>
      </c>
      <c r="S1155" s="578">
        <v>1</v>
      </c>
    </row>
    <row r="1156" spans="1:19">
      <c r="A1156">
        <v>1155</v>
      </c>
      <c r="B1156" s="400">
        <v>43053.667361111111</v>
      </c>
      <c r="C1156" s="578" t="s">
        <v>96</v>
      </c>
      <c r="D1156">
        <v>0.01</v>
      </c>
      <c r="F1156">
        <v>1.5413699999999999</v>
      </c>
      <c r="I1156" s="400">
        <v>43053.756249999999</v>
      </c>
      <c r="J1156">
        <v>1.5435099999999999</v>
      </c>
      <c r="N1156">
        <v>1.48</v>
      </c>
      <c r="Q1156">
        <v>648</v>
      </c>
      <c r="R1156" s="578" t="s">
        <v>96</v>
      </c>
      <c r="S1156" s="578">
        <v>1</v>
      </c>
    </row>
    <row r="1157" spans="1:19">
      <c r="A1157">
        <v>1156</v>
      </c>
      <c r="B1157" s="400">
        <v>43059.406944444447</v>
      </c>
      <c r="C1157" s="578" t="s">
        <v>96</v>
      </c>
      <c r="D1157">
        <v>0.01</v>
      </c>
      <c r="F1157">
        <v>1.5582100000000001</v>
      </c>
      <c r="I1157" s="400">
        <v>43060.395833333336</v>
      </c>
      <c r="J1157">
        <v>1.5586899999999999</v>
      </c>
      <c r="N1157">
        <v>0.26</v>
      </c>
      <c r="Q1157">
        <v>649</v>
      </c>
      <c r="R1157" s="578" t="s">
        <v>96</v>
      </c>
      <c r="S1157" s="578">
        <v>2</v>
      </c>
    </row>
    <row r="1158" spans="1:19">
      <c r="A1158">
        <v>1157</v>
      </c>
      <c r="B1158" s="400">
        <v>43059.70208333333</v>
      </c>
      <c r="C1158" s="578" t="s">
        <v>96</v>
      </c>
      <c r="D1158">
        <v>0.01</v>
      </c>
      <c r="F1158">
        <v>1.5548900000000001</v>
      </c>
      <c r="I1158" s="400">
        <v>43060.395833333336</v>
      </c>
      <c r="J1158">
        <v>1.5586899999999999</v>
      </c>
      <c r="N1158">
        <v>2.71</v>
      </c>
      <c r="Q1158">
        <v>649</v>
      </c>
      <c r="R1158" s="578" t="s">
        <v>96</v>
      </c>
      <c r="S1158" s="578">
        <v>2</v>
      </c>
    </row>
    <row r="1159" spans="1:19">
      <c r="A1159">
        <v>1158</v>
      </c>
      <c r="B1159" s="400">
        <v>43061.5625</v>
      </c>
      <c r="C1159" s="578" t="s">
        <v>97</v>
      </c>
      <c r="D1159">
        <v>0.01</v>
      </c>
      <c r="F1159">
        <v>1.55135</v>
      </c>
      <c r="I1159" s="400">
        <v>43061.584027777775</v>
      </c>
      <c r="J1159">
        <v>1.54921</v>
      </c>
      <c r="N1159">
        <v>1.48</v>
      </c>
      <c r="Q1159">
        <v>650</v>
      </c>
      <c r="R1159" s="578" t="s">
        <v>97</v>
      </c>
      <c r="S1159" s="578">
        <v>1</v>
      </c>
    </row>
    <row r="1160" spans="1:19">
      <c r="A1160">
        <v>1159</v>
      </c>
      <c r="B1160" s="400">
        <v>43061.656944444447</v>
      </c>
      <c r="C1160" s="578" t="s">
        <v>96</v>
      </c>
      <c r="D1160">
        <v>0.01</v>
      </c>
      <c r="F1160">
        <v>1.55335</v>
      </c>
      <c r="I1160" s="400">
        <v>43062.411805555559</v>
      </c>
      <c r="J1160">
        <v>1.55549</v>
      </c>
      <c r="N1160">
        <v>1.48</v>
      </c>
      <c r="Q1160">
        <v>651</v>
      </c>
      <c r="R1160" s="578" t="s">
        <v>96</v>
      </c>
      <c r="S1160" s="578">
        <v>1</v>
      </c>
    </row>
    <row r="1161" spans="1:19">
      <c r="A1161">
        <v>1160</v>
      </c>
      <c r="B1161" s="400">
        <v>43068.375694444447</v>
      </c>
      <c r="C1161" s="578" t="s">
        <v>96</v>
      </c>
      <c r="D1161">
        <v>0.01</v>
      </c>
      <c r="F1161">
        <v>1.5645500000000001</v>
      </c>
      <c r="I1161" s="400">
        <v>43068.674305555556</v>
      </c>
      <c r="J1161">
        <v>1.5666899999999999</v>
      </c>
      <c r="N1161">
        <v>1.48</v>
      </c>
      <c r="Q1161">
        <v>652</v>
      </c>
      <c r="R1161" s="578" t="s">
        <v>96</v>
      </c>
      <c r="S1161" s="578">
        <v>1</v>
      </c>
    </row>
    <row r="1162" spans="1:19">
      <c r="A1162">
        <v>1161</v>
      </c>
      <c r="B1162" s="400">
        <v>43070.627083333333</v>
      </c>
      <c r="C1162" s="578" t="s">
        <v>97</v>
      </c>
      <c r="D1162">
        <v>0.01</v>
      </c>
      <c r="F1162">
        <v>1.5667500000000001</v>
      </c>
      <c r="I1162" s="400">
        <v>43070.651388888888</v>
      </c>
      <c r="J1162">
        <v>1.5646100000000001</v>
      </c>
      <c r="N1162">
        <v>1.48</v>
      </c>
      <c r="Q1162">
        <v>653</v>
      </c>
      <c r="R1162" s="578" t="s">
        <v>97</v>
      </c>
      <c r="S1162" s="578">
        <v>1</v>
      </c>
    </row>
    <row r="1163" spans="1:19">
      <c r="A1163">
        <v>1162</v>
      </c>
      <c r="B1163" s="400">
        <v>43073.375</v>
      </c>
      <c r="C1163" s="578" t="s">
        <v>97</v>
      </c>
      <c r="D1163">
        <v>0.01</v>
      </c>
      <c r="F1163">
        <v>1.5604199999999999</v>
      </c>
      <c r="I1163" s="400">
        <v>43073.472222222219</v>
      </c>
      <c r="J1163">
        <v>1.5582800000000001</v>
      </c>
      <c r="N1163">
        <v>1.48</v>
      </c>
      <c r="Q1163">
        <v>654</v>
      </c>
      <c r="R1163" s="578" t="s">
        <v>97</v>
      </c>
      <c r="S1163" s="578">
        <v>1</v>
      </c>
    </row>
    <row r="1164" spans="1:19">
      <c r="A1164">
        <v>1163</v>
      </c>
      <c r="B1164" s="400">
        <v>43075.395833333336</v>
      </c>
      <c r="C1164" s="578" t="s">
        <v>97</v>
      </c>
      <c r="D1164">
        <v>0.01</v>
      </c>
      <c r="F1164">
        <v>1.55809</v>
      </c>
      <c r="I1164" s="400">
        <v>43075.572916666664</v>
      </c>
      <c r="J1164">
        <v>1.5559499999999999</v>
      </c>
      <c r="N1164">
        <v>1.48</v>
      </c>
      <c r="Q1164">
        <v>655</v>
      </c>
      <c r="R1164" s="578" t="s">
        <v>97</v>
      </c>
      <c r="S1164" s="578">
        <v>1</v>
      </c>
    </row>
    <row r="1165" spans="1:19">
      <c r="A1165">
        <v>1164</v>
      </c>
      <c r="B1165" s="400">
        <v>43077.563194444447</v>
      </c>
      <c r="C1165" s="578" t="s">
        <v>96</v>
      </c>
      <c r="D1165">
        <v>0.01</v>
      </c>
      <c r="F1165">
        <v>1.5627800000000001</v>
      </c>
      <c r="I1165" s="400">
        <v>43077.681944444441</v>
      </c>
      <c r="J1165">
        <v>1.5649200000000001</v>
      </c>
      <c r="N1165">
        <v>1.48</v>
      </c>
      <c r="Q1165">
        <v>656</v>
      </c>
      <c r="R1165" s="578" t="s">
        <v>96</v>
      </c>
      <c r="S1165" s="578">
        <v>1</v>
      </c>
    </row>
    <row r="1166" spans="1:19">
      <c r="A1166">
        <v>1165</v>
      </c>
      <c r="B1166" s="400">
        <v>43077.708333333336</v>
      </c>
      <c r="C1166" s="578" t="s">
        <v>97</v>
      </c>
      <c r="D1166">
        <v>0.01</v>
      </c>
      <c r="F1166">
        <v>1.5646</v>
      </c>
      <c r="I1166" s="400">
        <v>43080.336111111108</v>
      </c>
      <c r="J1166">
        <v>1.5641099999999999</v>
      </c>
      <c r="N1166">
        <v>0.27</v>
      </c>
      <c r="Q1166">
        <v>657</v>
      </c>
      <c r="R1166" s="578" t="s">
        <v>97</v>
      </c>
      <c r="S1166" s="578">
        <v>2</v>
      </c>
    </row>
    <row r="1167" spans="1:19">
      <c r="A1167">
        <v>1166</v>
      </c>
      <c r="B1167" s="400">
        <v>43077.831944444442</v>
      </c>
      <c r="C1167" s="578" t="s">
        <v>97</v>
      </c>
      <c r="D1167">
        <v>0.01</v>
      </c>
      <c r="F1167">
        <v>1.5679000000000001</v>
      </c>
      <c r="I1167" s="400">
        <v>43080.336111111108</v>
      </c>
      <c r="J1167">
        <v>1.5641099999999999</v>
      </c>
      <c r="N1167">
        <v>2.7</v>
      </c>
      <c r="Q1167">
        <v>657</v>
      </c>
      <c r="R1167" s="578" t="s">
        <v>97</v>
      </c>
      <c r="S1167" s="578">
        <v>2</v>
      </c>
    </row>
    <row r="1168" spans="1:19">
      <c r="A1168">
        <v>1167</v>
      </c>
      <c r="B1168" s="400">
        <v>43083.417361111111</v>
      </c>
      <c r="C1168" s="578" t="s">
        <v>96</v>
      </c>
      <c r="D1168">
        <v>0.01</v>
      </c>
      <c r="F1168">
        <v>1.54427</v>
      </c>
      <c r="I1168" s="400">
        <v>43083.607638888891</v>
      </c>
      <c r="J1168">
        <v>1.5464100000000001</v>
      </c>
      <c r="N1168">
        <v>1.48</v>
      </c>
      <c r="Q1168">
        <v>658</v>
      </c>
      <c r="R1168" s="578" t="s">
        <v>96</v>
      </c>
      <c r="S1168" s="578">
        <v>1</v>
      </c>
    </row>
    <row r="1169" spans="1:19">
      <c r="A1169">
        <v>1168</v>
      </c>
      <c r="B1169" s="400">
        <v>43083.614583333336</v>
      </c>
      <c r="C1169" s="578" t="s">
        <v>97</v>
      </c>
      <c r="D1169">
        <v>0.01</v>
      </c>
      <c r="F1169">
        <v>1.5459700000000001</v>
      </c>
      <c r="I1169" s="400">
        <v>43083.620833333334</v>
      </c>
      <c r="J1169">
        <v>1.54383</v>
      </c>
      <c r="N1169">
        <v>1.48</v>
      </c>
      <c r="Q1169">
        <v>659</v>
      </c>
      <c r="R1169" s="578" t="s">
        <v>97</v>
      </c>
      <c r="S1169" s="578">
        <v>1</v>
      </c>
    </row>
    <row r="1170" spans="1:19">
      <c r="A1170">
        <v>1169</v>
      </c>
      <c r="B1170" s="400">
        <v>43083.688194444447</v>
      </c>
      <c r="C1170" s="578" t="s">
        <v>97</v>
      </c>
      <c r="D1170">
        <v>0.01</v>
      </c>
      <c r="F1170">
        <v>1.53796</v>
      </c>
      <c r="I1170" s="400">
        <v>43083.706250000003</v>
      </c>
      <c r="J1170">
        <v>1.53582</v>
      </c>
      <c r="N1170">
        <v>1.49</v>
      </c>
      <c r="Q1170">
        <v>660</v>
      </c>
      <c r="R1170" s="578" t="s">
        <v>97</v>
      </c>
      <c r="S1170" s="578">
        <v>1</v>
      </c>
    </row>
    <row r="1171" spans="1:19">
      <c r="A1171">
        <v>1170</v>
      </c>
      <c r="B1171" s="400">
        <v>43117.397222222222</v>
      </c>
      <c r="C1171" s="578" t="s">
        <v>97</v>
      </c>
      <c r="D1171">
        <v>0.01</v>
      </c>
      <c r="F1171">
        <v>1.5351699999999999</v>
      </c>
      <c r="I1171" s="400">
        <v>43117.472222222219</v>
      </c>
      <c r="J1171">
        <v>1.5330299999999999</v>
      </c>
      <c r="N1171">
        <v>1.48</v>
      </c>
      <c r="Q1171">
        <v>661</v>
      </c>
      <c r="R1171" s="578" t="s">
        <v>97</v>
      </c>
      <c r="S1171" s="578">
        <v>1</v>
      </c>
    </row>
    <row r="1172" spans="1:19">
      <c r="A1172">
        <v>1171</v>
      </c>
      <c r="B1172" s="400">
        <v>43130.334722222222</v>
      </c>
      <c r="C1172" s="578" t="s">
        <v>96</v>
      </c>
      <c r="D1172">
        <v>0.01</v>
      </c>
      <c r="F1172">
        <v>1.5327</v>
      </c>
      <c r="I1172" s="400">
        <v>43130.362500000003</v>
      </c>
      <c r="J1172">
        <v>1.53484</v>
      </c>
      <c r="N1172">
        <v>1.48</v>
      </c>
      <c r="Q1172">
        <v>662</v>
      </c>
      <c r="R1172" s="578" t="s">
        <v>96</v>
      </c>
      <c r="S1172" s="578">
        <v>1</v>
      </c>
    </row>
    <row r="1173" spans="1:19">
      <c r="A1173">
        <v>1172</v>
      </c>
      <c r="B1173" s="400">
        <v>43131.709722222222</v>
      </c>
      <c r="C1173" s="578" t="s">
        <v>96</v>
      </c>
      <c r="D1173">
        <v>0.01</v>
      </c>
      <c r="F1173">
        <v>1.53915</v>
      </c>
      <c r="I1173" s="400">
        <v>43131.767361111109</v>
      </c>
      <c r="J1173">
        <v>1.54129</v>
      </c>
      <c r="N1173">
        <v>1.48</v>
      </c>
      <c r="Q1173">
        <v>663</v>
      </c>
      <c r="R1173" s="578" t="s">
        <v>96</v>
      </c>
      <c r="S1173" s="578">
        <v>1</v>
      </c>
    </row>
    <row r="1174" spans="1:19">
      <c r="A1174">
        <v>1173</v>
      </c>
      <c r="B1174" s="400">
        <v>43136.408333333333</v>
      </c>
      <c r="C1174" s="578" t="s">
        <v>96</v>
      </c>
      <c r="D1174">
        <v>0.01</v>
      </c>
      <c r="F1174">
        <v>1.5708299999999999</v>
      </c>
      <c r="I1174" s="400">
        <v>43136.845833333333</v>
      </c>
      <c r="J1174">
        <v>1.5696600000000001</v>
      </c>
      <c r="N1174">
        <v>-0.97</v>
      </c>
      <c r="Q1174">
        <v>664</v>
      </c>
      <c r="R1174" s="578" t="s">
        <v>96</v>
      </c>
      <c r="S1174" s="578">
        <v>3</v>
      </c>
    </row>
    <row r="1175" spans="1:19">
      <c r="A1175">
        <v>1174</v>
      </c>
      <c r="B1175" s="400">
        <v>43136.458333333336</v>
      </c>
      <c r="C1175" s="578" t="s">
        <v>96</v>
      </c>
      <c r="D1175">
        <v>0.01</v>
      </c>
      <c r="F1175">
        <v>1.5675300000000001</v>
      </c>
      <c r="I1175" s="400">
        <v>43136.845833333333</v>
      </c>
      <c r="J1175">
        <v>1.5696600000000001</v>
      </c>
      <c r="N1175">
        <v>1.47</v>
      </c>
      <c r="Q1175">
        <v>664</v>
      </c>
      <c r="R1175" s="578" t="s">
        <v>96</v>
      </c>
      <c r="S1175" s="578">
        <v>3</v>
      </c>
    </row>
    <row r="1176" spans="1:19">
      <c r="A1176">
        <v>1175</v>
      </c>
      <c r="B1176" s="400">
        <v>43136.698611111111</v>
      </c>
      <c r="C1176" s="578" t="s">
        <v>96</v>
      </c>
      <c r="D1176">
        <v>0.01</v>
      </c>
      <c r="F1176">
        <v>1.5639099999999999</v>
      </c>
      <c r="I1176" s="400">
        <v>43136.845833333333</v>
      </c>
      <c r="J1176">
        <v>1.5696600000000001</v>
      </c>
      <c r="N1176">
        <v>4.1399999999999997</v>
      </c>
      <c r="Q1176">
        <v>664</v>
      </c>
      <c r="R1176" s="578" t="s">
        <v>96</v>
      </c>
      <c r="S1176" s="578">
        <v>3</v>
      </c>
    </row>
    <row r="1177" spans="1:19">
      <c r="A1177">
        <v>1176</v>
      </c>
      <c r="B1177" s="400">
        <v>43137.21875</v>
      </c>
      <c r="C1177" s="578" t="s">
        <v>96</v>
      </c>
      <c r="D1177">
        <v>0.01</v>
      </c>
      <c r="F1177">
        <v>1.57622</v>
      </c>
      <c r="I1177" s="400">
        <v>43137.301388888889</v>
      </c>
      <c r="J1177">
        <v>1.5766800000000001</v>
      </c>
      <c r="N1177">
        <v>0.24</v>
      </c>
      <c r="Q1177">
        <v>665</v>
      </c>
      <c r="R1177" s="578" t="s">
        <v>96</v>
      </c>
      <c r="S1177" s="578">
        <v>2</v>
      </c>
    </row>
    <row r="1178" spans="1:19">
      <c r="A1178">
        <v>1177</v>
      </c>
      <c r="B1178" s="400">
        <v>43137.277777777781</v>
      </c>
      <c r="C1178" s="578" t="s">
        <v>96</v>
      </c>
      <c r="D1178">
        <v>0.01</v>
      </c>
      <c r="F1178">
        <v>1.57287</v>
      </c>
      <c r="I1178" s="400">
        <v>43137.301388888889</v>
      </c>
      <c r="J1178">
        <v>1.5766800000000001</v>
      </c>
      <c r="N1178">
        <v>2.72</v>
      </c>
      <c r="Q1178">
        <v>665</v>
      </c>
      <c r="R1178" s="578" t="s">
        <v>96</v>
      </c>
      <c r="S1178" s="578">
        <v>2</v>
      </c>
    </row>
    <row r="1179" spans="1:19">
      <c r="A1179">
        <v>1178</v>
      </c>
      <c r="B1179" s="400">
        <v>43137.344444444447</v>
      </c>
      <c r="C1179" s="578" t="s">
        <v>96</v>
      </c>
      <c r="D1179">
        <v>0.01</v>
      </c>
      <c r="F1179">
        <v>1.5768599999999999</v>
      </c>
      <c r="I1179" s="400">
        <v>43137.363888888889</v>
      </c>
      <c r="J1179">
        <v>1.579</v>
      </c>
      <c r="N1179">
        <v>1.48</v>
      </c>
      <c r="Q1179">
        <v>666</v>
      </c>
      <c r="R1179" s="578" t="s">
        <v>96</v>
      </c>
      <c r="S1179" s="578">
        <v>1</v>
      </c>
    </row>
    <row r="1180" spans="1:19">
      <c r="A1180">
        <v>1179</v>
      </c>
      <c r="B1180" s="400">
        <v>43140.615277777775</v>
      </c>
      <c r="C1180" s="578" t="s">
        <v>97</v>
      </c>
      <c r="D1180">
        <v>0.01</v>
      </c>
      <c r="F1180">
        <v>1.5678000000000001</v>
      </c>
      <c r="I1180" s="400">
        <v>43140.685416666667</v>
      </c>
      <c r="J1180">
        <v>1.5656600000000001</v>
      </c>
      <c r="N1180">
        <v>1.48</v>
      </c>
      <c r="Q1180">
        <v>667</v>
      </c>
      <c r="R1180" s="578" t="s">
        <v>97</v>
      </c>
      <c r="S1180" s="578">
        <v>1</v>
      </c>
    </row>
    <row r="1181" spans="1:19">
      <c r="A1181">
        <v>1180</v>
      </c>
      <c r="B1181" s="400">
        <v>43140.730555555558</v>
      </c>
      <c r="C1181" s="578" t="s">
        <v>97</v>
      </c>
      <c r="D1181">
        <v>0.01</v>
      </c>
      <c r="F1181">
        <v>1.5657300000000001</v>
      </c>
      <c r="I1181" s="400">
        <v>43143.558333333334</v>
      </c>
      <c r="J1181">
        <v>1.56552</v>
      </c>
      <c r="N1181">
        <v>0.06</v>
      </c>
      <c r="Q1181">
        <v>668</v>
      </c>
      <c r="R1181" s="578" t="s">
        <v>97</v>
      </c>
      <c r="S1181" s="578">
        <v>2</v>
      </c>
    </row>
    <row r="1182" spans="1:19">
      <c r="A1182">
        <v>1181</v>
      </c>
      <c r="B1182" s="400">
        <v>43140.794444444444</v>
      </c>
      <c r="C1182" s="578" t="s">
        <v>97</v>
      </c>
      <c r="D1182">
        <v>0.01</v>
      </c>
      <c r="F1182">
        <v>1.56959</v>
      </c>
      <c r="I1182" s="400">
        <v>43143.558333333334</v>
      </c>
      <c r="J1182">
        <v>1.56552</v>
      </c>
      <c r="N1182">
        <v>2.91</v>
      </c>
      <c r="Q1182">
        <v>668</v>
      </c>
      <c r="R1182" s="578" t="s">
        <v>97</v>
      </c>
      <c r="S1182" s="578">
        <v>2</v>
      </c>
    </row>
    <row r="1183" spans="1:19">
      <c r="A1183">
        <v>1182</v>
      </c>
      <c r="B1183" s="400">
        <v>43145.709722222222</v>
      </c>
      <c r="C1183" s="578" t="s">
        <v>96</v>
      </c>
      <c r="D1183">
        <v>0.01</v>
      </c>
      <c r="F1183">
        <v>1.57508</v>
      </c>
      <c r="I1183" s="400">
        <v>43146.567361111112</v>
      </c>
      <c r="J1183">
        <v>1.5755600000000001</v>
      </c>
      <c r="N1183">
        <v>0.25</v>
      </c>
      <c r="Q1183">
        <v>669</v>
      </c>
      <c r="R1183" s="578" t="s">
        <v>96</v>
      </c>
      <c r="S1183" s="578">
        <v>2</v>
      </c>
    </row>
    <row r="1184" spans="1:19">
      <c r="A1184">
        <v>1183</v>
      </c>
      <c r="B1184" s="400">
        <v>43145.805555555555</v>
      </c>
      <c r="C1184" s="578" t="s">
        <v>96</v>
      </c>
      <c r="D1184">
        <v>0.01</v>
      </c>
      <c r="F1184">
        <v>1.5717699999999999</v>
      </c>
      <c r="I1184" s="400">
        <v>43146.567361111112</v>
      </c>
      <c r="J1184">
        <v>1.5755600000000001</v>
      </c>
      <c r="N1184">
        <v>2.7</v>
      </c>
      <c r="Q1184">
        <v>669</v>
      </c>
      <c r="R1184" s="578" t="s">
        <v>96</v>
      </c>
      <c r="S1184" s="578">
        <v>2</v>
      </c>
    </row>
    <row r="1185" spans="1:19">
      <c r="A1185">
        <v>1184</v>
      </c>
      <c r="B1185" s="400">
        <v>43146.697916666664</v>
      </c>
      <c r="C1185" s="578" t="s">
        <v>96</v>
      </c>
      <c r="D1185">
        <v>0.01</v>
      </c>
      <c r="F1185">
        <v>1.57965</v>
      </c>
      <c r="I1185" s="400">
        <v>43152.676388888889</v>
      </c>
      <c r="J1185">
        <v>1.5720400000000001</v>
      </c>
      <c r="N1185">
        <v>-5.72</v>
      </c>
      <c r="Q1185">
        <v>670</v>
      </c>
      <c r="R1185" s="578" t="s">
        <v>96</v>
      </c>
      <c r="S1185" s="578">
        <v>5</v>
      </c>
    </row>
    <row r="1186" spans="1:19">
      <c r="A1186">
        <v>1185</v>
      </c>
      <c r="B1186" s="400">
        <v>43146.777083333334</v>
      </c>
      <c r="C1186" s="578" t="s">
        <v>96</v>
      </c>
      <c r="D1186">
        <v>0.01</v>
      </c>
      <c r="F1186">
        <v>1.5763400000000001</v>
      </c>
      <c r="I1186" s="400">
        <v>43152.676388888889</v>
      </c>
      <c r="J1186">
        <v>1.5720400000000001</v>
      </c>
      <c r="N1186">
        <v>-3.27</v>
      </c>
      <c r="Q1186">
        <v>670</v>
      </c>
      <c r="R1186" s="578" t="s">
        <v>96</v>
      </c>
      <c r="S1186" s="578">
        <v>5</v>
      </c>
    </row>
    <row r="1187" spans="1:19">
      <c r="A1187">
        <v>1186</v>
      </c>
      <c r="B1187" s="400">
        <v>43147.305555555555</v>
      </c>
      <c r="C1187" s="578" t="s">
        <v>96</v>
      </c>
      <c r="D1187">
        <v>0.01</v>
      </c>
      <c r="F1187">
        <v>1.57273</v>
      </c>
      <c r="I1187" s="400">
        <v>43152.676388888889</v>
      </c>
      <c r="J1187">
        <v>1.5720400000000001</v>
      </c>
      <c r="N1187">
        <v>-0.61</v>
      </c>
      <c r="Q1187">
        <v>670</v>
      </c>
      <c r="R1187" s="578" t="s">
        <v>96</v>
      </c>
      <c r="S1187" s="578">
        <v>5</v>
      </c>
    </row>
    <row r="1188" spans="1:19">
      <c r="A1188">
        <v>1187</v>
      </c>
      <c r="B1188" s="400">
        <v>43147.46597222222</v>
      </c>
      <c r="C1188" s="578" t="s">
        <v>96</v>
      </c>
      <c r="D1188">
        <v>0.02</v>
      </c>
      <c r="F1188">
        <v>1.5688299999999999</v>
      </c>
      <c r="I1188" s="400">
        <v>43152.676388888889</v>
      </c>
      <c r="J1188">
        <v>1.5720400000000001</v>
      </c>
      <c r="N1188">
        <v>4.54</v>
      </c>
      <c r="Q1188">
        <v>670</v>
      </c>
      <c r="R1188" s="578" t="s">
        <v>96</v>
      </c>
      <c r="S1188" s="578">
        <v>5</v>
      </c>
    </row>
    <row r="1189" spans="1:19">
      <c r="A1189">
        <v>1188</v>
      </c>
      <c r="B1189" s="400">
        <v>43151.22152777778</v>
      </c>
      <c r="C1189" s="578" t="s">
        <v>96</v>
      </c>
      <c r="D1189">
        <v>0.04</v>
      </c>
      <c r="F1189">
        <v>1.5641099999999999</v>
      </c>
      <c r="I1189" s="400">
        <v>43152.676388888889</v>
      </c>
      <c r="J1189">
        <v>1.5720400000000001</v>
      </c>
      <c r="N1189">
        <v>23.02</v>
      </c>
      <c r="Q1189">
        <v>670</v>
      </c>
      <c r="R1189" s="578" t="s">
        <v>96</v>
      </c>
      <c r="S1189" s="578">
        <v>5</v>
      </c>
    </row>
    <row r="1190" spans="1:19">
      <c r="A1190">
        <v>1189</v>
      </c>
      <c r="B1190" s="400">
        <v>43160.6875</v>
      </c>
      <c r="C1190" s="578" t="s">
        <v>97</v>
      </c>
      <c r="D1190">
        <v>0.01</v>
      </c>
      <c r="F1190">
        <v>1.5726899999999999</v>
      </c>
      <c r="I1190" s="400">
        <v>43167.0625</v>
      </c>
      <c r="J1190">
        <v>1.5848100000000001</v>
      </c>
      <c r="N1190">
        <v>-9.0500000000000007</v>
      </c>
      <c r="Q1190">
        <v>671</v>
      </c>
      <c r="R1190" s="578" t="s">
        <v>97</v>
      </c>
      <c r="S1190" s="578">
        <v>6</v>
      </c>
    </row>
    <row r="1191" spans="1:19">
      <c r="A1191">
        <v>1190</v>
      </c>
      <c r="B1191" s="400">
        <v>43160.769444444442</v>
      </c>
      <c r="C1191" s="578" t="s">
        <v>97</v>
      </c>
      <c r="D1191">
        <v>0.01</v>
      </c>
      <c r="F1191">
        <v>1.5760000000000001</v>
      </c>
      <c r="I1191" s="400">
        <v>43167.0625</v>
      </c>
      <c r="J1191">
        <v>1.5848100000000001</v>
      </c>
      <c r="N1191">
        <v>-6.61</v>
      </c>
      <c r="Q1191">
        <v>671</v>
      </c>
      <c r="R1191" s="578" t="s">
        <v>97</v>
      </c>
      <c r="S1191" s="578">
        <v>6</v>
      </c>
    </row>
    <row r="1192" spans="1:19">
      <c r="A1192">
        <v>1191</v>
      </c>
      <c r="B1192" s="400">
        <v>43160.794444444444</v>
      </c>
      <c r="C1192" s="578" t="s">
        <v>97</v>
      </c>
      <c r="D1192">
        <v>0.01</v>
      </c>
      <c r="F1192">
        <v>1.5796300000000001</v>
      </c>
      <c r="I1192" s="400">
        <v>43167.0625</v>
      </c>
      <c r="J1192">
        <v>1.5848100000000001</v>
      </c>
      <c r="N1192">
        <v>-3.93</v>
      </c>
      <c r="Q1192">
        <v>671</v>
      </c>
      <c r="R1192" s="578" t="s">
        <v>97</v>
      </c>
      <c r="S1192" s="578">
        <v>6</v>
      </c>
    </row>
    <row r="1193" spans="1:19">
      <c r="A1193">
        <v>1192</v>
      </c>
      <c r="B1193" s="400">
        <v>43161.204861111109</v>
      </c>
      <c r="C1193" s="578" t="s">
        <v>97</v>
      </c>
      <c r="D1193">
        <v>0.02</v>
      </c>
      <c r="F1193">
        <v>1.5835300000000001</v>
      </c>
      <c r="I1193" s="400">
        <v>43167.0625</v>
      </c>
      <c r="J1193">
        <v>1.5848100000000001</v>
      </c>
      <c r="N1193">
        <v>-2.09</v>
      </c>
      <c r="Q1193">
        <v>671</v>
      </c>
      <c r="R1193" s="578" t="s">
        <v>97</v>
      </c>
      <c r="S1193" s="578">
        <v>6</v>
      </c>
    </row>
    <row r="1194" spans="1:19">
      <c r="A1194">
        <v>1193</v>
      </c>
      <c r="B1194" s="400">
        <v>43161.570833333331</v>
      </c>
      <c r="C1194" s="578" t="s">
        <v>97</v>
      </c>
      <c r="D1194">
        <v>0.04</v>
      </c>
      <c r="F1194">
        <v>1.5882400000000001</v>
      </c>
      <c r="I1194" s="400">
        <v>43167.0625</v>
      </c>
      <c r="J1194">
        <v>1.5848100000000001</v>
      </c>
      <c r="N1194">
        <v>9.73</v>
      </c>
      <c r="Q1194">
        <v>671</v>
      </c>
      <c r="R1194" s="578" t="s">
        <v>97</v>
      </c>
      <c r="S1194" s="578">
        <v>6</v>
      </c>
    </row>
    <row r="1195" spans="1:19">
      <c r="A1195">
        <v>1194</v>
      </c>
      <c r="B1195" s="400">
        <v>43166.025694444441</v>
      </c>
      <c r="C1195" s="578" t="s">
        <v>97</v>
      </c>
      <c r="D1195">
        <v>0.08</v>
      </c>
      <c r="F1195">
        <v>1.5937600000000001</v>
      </c>
      <c r="I1195" s="400">
        <v>43167.0625</v>
      </c>
      <c r="J1195">
        <v>1.5848100000000001</v>
      </c>
      <c r="N1195">
        <v>52.07</v>
      </c>
      <c r="Q1195">
        <v>671</v>
      </c>
      <c r="R1195" s="578" t="s">
        <v>97</v>
      </c>
      <c r="S1195" s="578">
        <v>6</v>
      </c>
    </row>
    <row r="1196" spans="1:19">
      <c r="A1196">
        <v>1195</v>
      </c>
      <c r="B1196" s="400">
        <v>43173.678472222222</v>
      </c>
      <c r="C1196" s="578" t="s">
        <v>96</v>
      </c>
      <c r="D1196">
        <v>0.01</v>
      </c>
      <c r="F1196">
        <v>1.56708</v>
      </c>
      <c r="I1196" s="400">
        <v>43173.712500000001</v>
      </c>
      <c r="J1196">
        <v>1.5692200000000001</v>
      </c>
      <c r="N1196">
        <v>1.48</v>
      </c>
      <c r="Q1196">
        <v>672</v>
      </c>
      <c r="R1196" s="578" t="s">
        <v>96</v>
      </c>
      <c r="S1196" s="578">
        <v>1</v>
      </c>
    </row>
    <row r="1197" spans="1:19">
      <c r="A1197">
        <v>1196</v>
      </c>
      <c r="B1197" s="400">
        <v>43180.147222222222</v>
      </c>
      <c r="C1197" s="578" t="s">
        <v>96</v>
      </c>
      <c r="D1197">
        <v>0.01</v>
      </c>
      <c r="F1197">
        <v>1.5929500000000001</v>
      </c>
      <c r="I1197" s="400">
        <v>43180.426388888889</v>
      </c>
      <c r="J1197">
        <v>1.5950899999999999</v>
      </c>
      <c r="N1197">
        <v>1.48</v>
      </c>
      <c r="Q1197">
        <v>673</v>
      </c>
      <c r="R1197" s="578" t="s">
        <v>96</v>
      </c>
      <c r="S1197" s="578">
        <v>1</v>
      </c>
    </row>
    <row r="1198" spans="1:19">
      <c r="A1198">
        <v>1197</v>
      </c>
      <c r="B1198" s="400">
        <v>43180.845138888886</v>
      </c>
      <c r="C1198" s="578" t="s">
        <v>97</v>
      </c>
      <c r="D1198">
        <v>0.01</v>
      </c>
      <c r="F1198">
        <v>1.5880399999999999</v>
      </c>
      <c r="I1198" s="400">
        <v>43187.668749999997</v>
      </c>
      <c r="J1198">
        <v>1.6089599999999999</v>
      </c>
      <c r="N1198">
        <v>-15.55</v>
      </c>
      <c r="Q1198">
        <v>674</v>
      </c>
      <c r="R1198" s="578" t="s">
        <v>97</v>
      </c>
      <c r="S1198" s="578">
        <v>7</v>
      </c>
    </row>
    <row r="1199" spans="1:19">
      <c r="A1199">
        <v>1198</v>
      </c>
      <c r="B1199" s="400">
        <v>43181.121527777781</v>
      </c>
      <c r="C1199" s="578" t="s">
        <v>97</v>
      </c>
      <c r="D1199">
        <v>0.01</v>
      </c>
      <c r="F1199">
        <v>1.59246</v>
      </c>
      <c r="I1199" s="400">
        <v>43187.668749999997</v>
      </c>
      <c r="J1199">
        <v>1.6089599999999999</v>
      </c>
      <c r="N1199">
        <v>-12.29</v>
      </c>
      <c r="Q1199">
        <v>674</v>
      </c>
      <c r="R1199" s="578" t="s">
        <v>97</v>
      </c>
      <c r="S1199" s="578">
        <v>7</v>
      </c>
    </row>
    <row r="1200" spans="1:19">
      <c r="A1200">
        <v>1199</v>
      </c>
      <c r="B1200" s="400">
        <v>43181.168055555558</v>
      </c>
      <c r="C1200" s="578" t="s">
        <v>97</v>
      </c>
      <c r="D1200">
        <v>0.01</v>
      </c>
      <c r="F1200">
        <v>1.59606</v>
      </c>
      <c r="I1200" s="400">
        <v>43187.668749999997</v>
      </c>
      <c r="J1200">
        <v>1.6089599999999999</v>
      </c>
      <c r="N1200">
        <v>-9.6300000000000008</v>
      </c>
      <c r="Q1200">
        <v>674</v>
      </c>
      <c r="R1200" s="578" t="s">
        <v>97</v>
      </c>
      <c r="S1200" s="578">
        <v>7</v>
      </c>
    </row>
    <row r="1201" spans="1:19">
      <c r="A1201">
        <v>1200</v>
      </c>
      <c r="B1201" s="400">
        <v>43182.018750000003</v>
      </c>
      <c r="C1201" s="578" t="s">
        <v>97</v>
      </c>
      <c r="D1201">
        <v>0.02</v>
      </c>
      <c r="F1201">
        <v>1.59996</v>
      </c>
      <c r="I1201" s="400">
        <v>43187.668749999997</v>
      </c>
      <c r="J1201">
        <v>1.6089599999999999</v>
      </c>
      <c r="N1201">
        <v>-13.5</v>
      </c>
      <c r="Q1201">
        <v>674</v>
      </c>
      <c r="R1201" s="578" t="s">
        <v>97</v>
      </c>
      <c r="S1201" s="578">
        <v>7</v>
      </c>
    </row>
    <row r="1202" spans="1:19">
      <c r="A1202">
        <v>1202</v>
      </c>
      <c r="B1202" s="400">
        <v>43182.914583333331</v>
      </c>
      <c r="C1202" s="578" t="s">
        <v>97</v>
      </c>
      <c r="D1202">
        <v>0.04</v>
      </c>
      <c r="F1202">
        <v>1.60504</v>
      </c>
      <c r="I1202" s="400">
        <v>43187.668749999997</v>
      </c>
      <c r="J1202">
        <v>1.6089599999999999</v>
      </c>
      <c r="N1202">
        <v>-11.98</v>
      </c>
      <c r="Q1202">
        <v>674</v>
      </c>
      <c r="R1202" s="578" t="s">
        <v>97</v>
      </c>
      <c r="S1202" s="578">
        <v>7</v>
      </c>
    </row>
    <row r="1203" spans="1:19">
      <c r="A1203">
        <v>1203</v>
      </c>
      <c r="B1203" s="400">
        <v>43185.695833333331</v>
      </c>
      <c r="C1203" s="578" t="s">
        <v>97</v>
      </c>
      <c r="D1203">
        <v>0.08</v>
      </c>
      <c r="F1203">
        <v>1.6105400000000001</v>
      </c>
      <c r="I1203" s="400">
        <v>43187.668749999997</v>
      </c>
      <c r="J1203">
        <v>1.6089599999999999</v>
      </c>
      <c r="N1203">
        <v>8.5299999999999994</v>
      </c>
      <c r="Q1203">
        <v>674</v>
      </c>
      <c r="R1203" s="578" t="s">
        <v>97</v>
      </c>
      <c r="S1203" s="578">
        <v>7</v>
      </c>
    </row>
    <row r="1204" spans="1:19">
      <c r="A1204">
        <v>1208</v>
      </c>
      <c r="B1204" s="400">
        <v>43187.415277777778</v>
      </c>
      <c r="C1204" s="578" t="s">
        <v>97</v>
      </c>
      <c r="D1204">
        <v>0.28000000000000003</v>
      </c>
      <c r="F1204">
        <v>1.61768</v>
      </c>
      <c r="I1204" s="400">
        <v>43187.668749999997</v>
      </c>
      <c r="J1204">
        <v>1.6089599999999999</v>
      </c>
      <c r="N1204">
        <v>177.49</v>
      </c>
      <c r="Q1204">
        <v>674</v>
      </c>
      <c r="R1204" s="578" t="s">
        <v>97</v>
      </c>
      <c r="S1204" s="578">
        <v>7</v>
      </c>
    </row>
    <row r="1205" spans="1:19">
      <c r="A1205">
        <v>1201</v>
      </c>
      <c r="B1205" s="400">
        <v>43182.75</v>
      </c>
      <c r="C1205" s="578" t="s">
        <v>96</v>
      </c>
      <c r="D1205">
        <v>0.01</v>
      </c>
      <c r="F1205">
        <v>1.601</v>
      </c>
      <c r="I1205" s="400">
        <v>43182.874305555553</v>
      </c>
      <c r="J1205">
        <v>1.60314</v>
      </c>
      <c r="N1205">
        <v>1.48</v>
      </c>
      <c r="Q1205">
        <v>675</v>
      </c>
      <c r="R1205" s="578" t="s">
        <v>96</v>
      </c>
      <c r="S1205" s="578">
        <v>1</v>
      </c>
    </row>
    <row r="1206" spans="1:19">
      <c r="A1206">
        <v>1204</v>
      </c>
      <c r="B1206" s="400">
        <v>43185.699305555558</v>
      </c>
      <c r="C1206" s="578" t="s">
        <v>96</v>
      </c>
      <c r="D1206">
        <v>0.01</v>
      </c>
      <c r="F1206">
        <v>1.6121300000000001</v>
      </c>
      <c r="I1206" s="400">
        <v>43186.375694444447</v>
      </c>
      <c r="J1206">
        <v>1.6126100000000001</v>
      </c>
      <c r="N1206">
        <v>0.26</v>
      </c>
      <c r="Q1206">
        <v>676</v>
      </c>
      <c r="R1206" s="578" t="s">
        <v>96</v>
      </c>
      <c r="S1206" s="578">
        <v>2</v>
      </c>
    </row>
    <row r="1207" spans="1:19">
      <c r="A1207">
        <v>1205</v>
      </c>
      <c r="B1207" s="400">
        <v>43185.888194444444</v>
      </c>
      <c r="C1207" s="578" t="s">
        <v>96</v>
      </c>
      <c r="D1207">
        <v>0.01</v>
      </c>
      <c r="F1207">
        <v>1.6088100000000001</v>
      </c>
      <c r="I1207" s="400">
        <v>43186.375694444447</v>
      </c>
      <c r="J1207">
        <v>1.6126100000000001</v>
      </c>
      <c r="N1207">
        <v>2.71</v>
      </c>
      <c r="Q1207">
        <v>676</v>
      </c>
      <c r="R1207" s="578" t="s">
        <v>96</v>
      </c>
      <c r="S1207" s="578">
        <v>2</v>
      </c>
    </row>
    <row r="1208" spans="1:19">
      <c r="A1208">
        <v>1206</v>
      </c>
      <c r="B1208" s="400">
        <v>43186.689583333333</v>
      </c>
      <c r="C1208" s="578" t="s">
        <v>96</v>
      </c>
      <c r="D1208">
        <v>0.01</v>
      </c>
      <c r="F1208">
        <v>1.6089199999999999</v>
      </c>
      <c r="I1208" s="400">
        <v>43186.809027777781</v>
      </c>
      <c r="J1208">
        <v>1.6110599999999999</v>
      </c>
      <c r="N1208">
        <v>1.48</v>
      </c>
      <c r="Q1208">
        <v>677</v>
      </c>
      <c r="R1208" s="578" t="s">
        <v>96</v>
      </c>
      <c r="S1208" s="578">
        <v>1</v>
      </c>
    </row>
    <row r="1209" spans="1:19">
      <c r="A1209">
        <v>1207</v>
      </c>
      <c r="B1209" s="400">
        <v>43186.854861111111</v>
      </c>
      <c r="C1209" s="578" t="s">
        <v>96</v>
      </c>
      <c r="D1209">
        <v>0.01</v>
      </c>
      <c r="F1209">
        <v>1.6137999999999999</v>
      </c>
      <c r="I1209" s="400">
        <v>43186.924305555556</v>
      </c>
      <c r="J1209">
        <v>1.6159399999999999</v>
      </c>
      <c r="N1209">
        <v>1.48</v>
      </c>
      <c r="Q1209">
        <v>678</v>
      </c>
      <c r="R1209" s="578" t="s">
        <v>96</v>
      </c>
      <c r="S1209" s="578">
        <v>1</v>
      </c>
    </row>
    <row r="1210" spans="1:19">
      <c r="A1210">
        <v>1209</v>
      </c>
      <c r="B1210" s="400">
        <v>43187.677083333336</v>
      </c>
      <c r="C1210" s="578" t="s">
        <v>96</v>
      </c>
      <c r="D1210">
        <v>0.01</v>
      </c>
      <c r="F1210">
        <v>1.6103099999999999</v>
      </c>
      <c r="I1210" s="400">
        <v>43187.698611111111</v>
      </c>
      <c r="J1210">
        <v>1.6124499999999999</v>
      </c>
      <c r="N1210">
        <v>1.48</v>
      </c>
      <c r="Q1210">
        <v>679</v>
      </c>
      <c r="R1210" s="578" t="s">
        <v>96</v>
      </c>
      <c r="S1210" s="578">
        <v>1</v>
      </c>
    </row>
    <row r="1211" spans="1:19">
      <c r="A1211">
        <v>1210</v>
      </c>
      <c r="B1211" s="400">
        <v>43194.40625</v>
      </c>
      <c r="C1211" s="578" t="s">
        <v>96</v>
      </c>
      <c r="D1211">
        <v>0.01</v>
      </c>
      <c r="F1211">
        <v>1.59674</v>
      </c>
      <c r="I1211" s="400">
        <v>43194.411805555559</v>
      </c>
      <c r="J1211">
        <v>1.5988800000000001</v>
      </c>
      <c r="N1211">
        <v>1.48</v>
      </c>
      <c r="Q1211">
        <v>680</v>
      </c>
      <c r="R1211" s="578" t="s">
        <v>96</v>
      </c>
      <c r="S1211" s="578">
        <v>1</v>
      </c>
    </row>
    <row r="1212" spans="1:19">
      <c r="A1212">
        <v>1211</v>
      </c>
      <c r="B1212" s="400">
        <v>43194.427777777775</v>
      </c>
      <c r="C1212" s="578" t="s">
        <v>97</v>
      </c>
      <c r="D1212">
        <v>0.01</v>
      </c>
      <c r="F1212">
        <v>1.6038399999999999</v>
      </c>
      <c r="I1212" s="400">
        <v>43194.444444444445</v>
      </c>
      <c r="J1212">
        <v>1.6016999999999999</v>
      </c>
      <c r="N1212">
        <v>1.48</v>
      </c>
      <c r="Q1212">
        <v>681</v>
      </c>
      <c r="R1212" s="578" t="s">
        <v>97</v>
      </c>
      <c r="S1212" s="578">
        <v>1</v>
      </c>
    </row>
    <row r="1213" spans="1:19">
      <c r="A1213">
        <v>1212</v>
      </c>
      <c r="B1213" s="400">
        <v>43217.166666666664</v>
      </c>
      <c r="C1213" s="578" t="s">
        <v>97</v>
      </c>
      <c r="D1213">
        <v>0.01</v>
      </c>
      <c r="F1213">
        <v>1.60365</v>
      </c>
      <c r="I1213" s="400">
        <v>43217.392361111109</v>
      </c>
      <c r="J1213">
        <v>1.60151</v>
      </c>
      <c r="N1213">
        <v>1.48</v>
      </c>
      <c r="Q1213">
        <v>682</v>
      </c>
      <c r="R1213" s="578" t="s">
        <v>97</v>
      </c>
      <c r="S1213" s="578">
        <v>1</v>
      </c>
    </row>
    <row r="1214" spans="1:19">
      <c r="A1214">
        <v>1213</v>
      </c>
      <c r="B1214" s="400">
        <v>43222.844444444447</v>
      </c>
      <c r="C1214" s="578" t="s">
        <v>96</v>
      </c>
      <c r="D1214">
        <v>0.01</v>
      </c>
      <c r="F1214">
        <v>1.59551</v>
      </c>
      <c r="I1214" s="400">
        <v>43227.145138888889</v>
      </c>
      <c r="J1214">
        <v>1.5914600000000001</v>
      </c>
      <c r="N1214">
        <v>-3.09</v>
      </c>
      <c r="Q1214">
        <v>683</v>
      </c>
      <c r="R1214" s="578" t="s">
        <v>96</v>
      </c>
      <c r="S1214" s="578">
        <v>4</v>
      </c>
    </row>
    <row r="1215" spans="1:19">
      <c r="A1215">
        <v>1214</v>
      </c>
      <c r="B1215" s="400">
        <v>43223.228472222225</v>
      </c>
      <c r="C1215" s="578" t="s">
        <v>96</v>
      </c>
      <c r="D1215">
        <v>0.01</v>
      </c>
      <c r="F1215">
        <v>1.5922099999999999</v>
      </c>
      <c r="I1215" s="400">
        <v>43227.145138888889</v>
      </c>
      <c r="J1215">
        <v>1.5914600000000001</v>
      </c>
      <c r="N1215">
        <v>-0.65</v>
      </c>
      <c r="Q1215">
        <v>683</v>
      </c>
      <c r="R1215" s="578" t="s">
        <v>96</v>
      </c>
      <c r="S1215" s="578">
        <v>4</v>
      </c>
    </row>
    <row r="1216" spans="1:19">
      <c r="A1216">
        <v>1215</v>
      </c>
      <c r="B1216" s="400">
        <v>43224.143750000003</v>
      </c>
      <c r="C1216" s="578" t="s">
        <v>96</v>
      </c>
      <c r="D1216">
        <v>0.01</v>
      </c>
      <c r="F1216">
        <v>1.58856</v>
      </c>
      <c r="I1216" s="400">
        <v>43227.145138888889</v>
      </c>
      <c r="J1216">
        <v>1.5914600000000001</v>
      </c>
      <c r="N1216">
        <v>2.04</v>
      </c>
      <c r="Q1216">
        <v>683</v>
      </c>
      <c r="R1216" s="578" t="s">
        <v>96</v>
      </c>
      <c r="S1216" s="578">
        <v>4</v>
      </c>
    </row>
    <row r="1217" spans="1:19">
      <c r="A1217">
        <v>1216</v>
      </c>
      <c r="B1217" s="400">
        <v>43224.758333333331</v>
      </c>
      <c r="C1217" s="578" t="s">
        <v>96</v>
      </c>
      <c r="D1217">
        <v>0.02</v>
      </c>
      <c r="F1217">
        <v>1.58466</v>
      </c>
      <c r="I1217" s="400">
        <v>43227.145138888889</v>
      </c>
      <c r="J1217">
        <v>1.5914600000000001</v>
      </c>
      <c r="N1217">
        <v>9.84</v>
      </c>
      <c r="Q1217">
        <v>683</v>
      </c>
      <c r="R1217" s="578" t="s">
        <v>96</v>
      </c>
      <c r="S1217" s="578">
        <v>4</v>
      </c>
    </row>
    <row r="1218" spans="1:19">
      <c r="A1218">
        <v>1217</v>
      </c>
      <c r="B1218" s="400">
        <v>43235.709027777775</v>
      </c>
      <c r="C1218" s="578" t="s">
        <v>97</v>
      </c>
      <c r="D1218">
        <v>0.01</v>
      </c>
      <c r="F1218">
        <v>1.5864799999999999</v>
      </c>
      <c r="I1218" s="400">
        <v>43235.939583333333</v>
      </c>
      <c r="J1218">
        <v>1.5843400000000001</v>
      </c>
      <c r="N1218">
        <v>1.48</v>
      </c>
      <c r="Q1218">
        <v>684</v>
      </c>
      <c r="R1218" s="578" t="s">
        <v>97</v>
      </c>
      <c r="S1218" s="578">
        <v>1</v>
      </c>
    </row>
    <row r="1219" spans="1:19">
      <c r="A1219">
        <v>1218</v>
      </c>
      <c r="B1219" s="400">
        <v>43244.15625</v>
      </c>
      <c r="C1219" s="578" t="s">
        <v>96</v>
      </c>
      <c r="D1219">
        <v>0.01</v>
      </c>
      <c r="F1219">
        <v>1.55043</v>
      </c>
      <c r="I1219" s="400">
        <v>43244.379861111112</v>
      </c>
      <c r="J1219">
        <v>1.55091</v>
      </c>
      <c r="N1219">
        <v>0.25</v>
      </c>
      <c r="Q1219">
        <v>685</v>
      </c>
      <c r="R1219" s="578" t="s">
        <v>96</v>
      </c>
      <c r="S1219" s="578">
        <v>2</v>
      </c>
    </row>
    <row r="1220" spans="1:19">
      <c r="A1220">
        <v>1219</v>
      </c>
      <c r="B1220" s="400">
        <v>43244.190972222219</v>
      </c>
      <c r="C1220" s="578" t="s">
        <v>96</v>
      </c>
      <c r="D1220">
        <v>0.01</v>
      </c>
      <c r="F1220">
        <v>1.5471200000000001</v>
      </c>
      <c r="I1220" s="400">
        <v>43244.379861111112</v>
      </c>
      <c r="J1220">
        <v>1.55091</v>
      </c>
      <c r="N1220">
        <v>2.7</v>
      </c>
      <c r="Q1220">
        <v>685</v>
      </c>
      <c r="R1220" s="578" t="s">
        <v>96</v>
      </c>
      <c r="S1220" s="578">
        <v>2</v>
      </c>
    </row>
    <row r="1221" spans="1:19">
      <c r="A1221">
        <v>1220</v>
      </c>
      <c r="B1221" s="400">
        <v>43244.656944444447</v>
      </c>
      <c r="C1221" s="578" t="s">
        <v>96</v>
      </c>
      <c r="D1221">
        <v>0.01</v>
      </c>
      <c r="F1221">
        <v>1.55067</v>
      </c>
      <c r="I1221" s="400">
        <v>43248.128472222219</v>
      </c>
      <c r="J1221">
        <v>1.54939</v>
      </c>
      <c r="N1221">
        <v>-1.05</v>
      </c>
      <c r="Q1221">
        <v>686</v>
      </c>
      <c r="R1221" s="578" t="s">
        <v>96</v>
      </c>
      <c r="S1221" s="578">
        <v>3</v>
      </c>
    </row>
    <row r="1222" spans="1:19">
      <c r="A1222">
        <v>1221</v>
      </c>
      <c r="B1222" s="400">
        <v>43244.877083333333</v>
      </c>
      <c r="C1222" s="578" t="s">
        <v>96</v>
      </c>
      <c r="D1222">
        <v>0.01</v>
      </c>
      <c r="F1222">
        <v>1.5471999999999999</v>
      </c>
      <c r="I1222" s="400">
        <v>43248.128472222219</v>
      </c>
      <c r="J1222">
        <v>1.54939</v>
      </c>
      <c r="N1222">
        <v>1.51</v>
      </c>
      <c r="Q1222">
        <v>686</v>
      </c>
      <c r="R1222" s="578" t="s">
        <v>96</v>
      </c>
      <c r="S1222" s="578">
        <v>3</v>
      </c>
    </row>
    <row r="1223" spans="1:19">
      <c r="A1223">
        <v>1222</v>
      </c>
      <c r="B1223" s="400">
        <v>43245.488888888889</v>
      </c>
      <c r="C1223" s="578" t="s">
        <v>96</v>
      </c>
      <c r="D1223">
        <v>0.01</v>
      </c>
      <c r="F1223">
        <v>1.54359</v>
      </c>
      <c r="I1223" s="400">
        <v>43248.128472222219</v>
      </c>
      <c r="J1223">
        <v>1.54939</v>
      </c>
      <c r="N1223">
        <v>4.18</v>
      </c>
      <c r="Q1223">
        <v>686</v>
      </c>
      <c r="R1223" s="578" t="s">
        <v>96</v>
      </c>
      <c r="S1223" s="578">
        <v>3</v>
      </c>
    </row>
    <row r="1224" spans="1:19">
      <c r="A1224">
        <v>1223</v>
      </c>
      <c r="B1224" s="400">
        <v>43245.636111111111</v>
      </c>
      <c r="C1224" s="578" t="s">
        <v>97</v>
      </c>
      <c r="D1224">
        <v>0.01</v>
      </c>
      <c r="F1224">
        <v>1.54071</v>
      </c>
      <c r="I1224" s="400">
        <v>43248.461111111108</v>
      </c>
      <c r="J1224">
        <v>1.5419400000000001</v>
      </c>
      <c r="N1224">
        <v>-1.01</v>
      </c>
      <c r="Q1224">
        <v>687</v>
      </c>
      <c r="R1224" s="578" t="s">
        <v>97</v>
      </c>
      <c r="S1224" s="578">
        <v>3</v>
      </c>
    </row>
    <row r="1225" spans="1:19">
      <c r="A1225">
        <v>1224</v>
      </c>
      <c r="B1225" s="400">
        <v>43245.793749999997</v>
      </c>
      <c r="C1225" s="578" t="s">
        <v>97</v>
      </c>
      <c r="D1225">
        <v>0.01</v>
      </c>
      <c r="F1225">
        <v>1.5441100000000001</v>
      </c>
      <c r="I1225" s="400">
        <v>43248.461111111108</v>
      </c>
      <c r="J1225">
        <v>1.5419400000000001</v>
      </c>
      <c r="N1225">
        <v>1.51</v>
      </c>
      <c r="Q1225">
        <v>687</v>
      </c>
      <c r="R1225" s="578" t="s">
        <v>97</v>
      </c>
      <c r="S1225" s="578">
        <v>3</v>
      </c>
    </row>
    <row r="1226" spans="1:19">
      <c r="A1226">
        <v>1225</v>
      </c>
      <c r="B1226" s="400">
        <v>43248.116666666669</v>
      </c>
      <c r="C1226" s="578" t="s">
        <v>97</v>
      </c>
      <c r="D1226">
        <v>0.01</v>
      </c>
      <c r="F1226">
        <v>1.54772</v>
      </c>
      <c r="I1226" s="400">
        <v>43248.461111111108</v>
      </c>
      <c r="J1226">
        <v>1.5419400000000001</v>
      </c>
      <c r="N1226">
        <v>4.17</v>
      </c>
      <c r="Q1226">
        <v>687</v>
      </c>
      <c r="R1226" s="578" t="s">
        <v>97</v>
      </c>
      <c r="S1226" s="578">
        <v>3</v>
      </c>
    </row>
    <row r="1227" spans="1:19">
      <c r="A1227">
        <v>1226</v>
      </c>
      <c r="B1227" s="400">
        <v>43251.658333333333</v>
      </c>
      <c r="C1227" s="578" t="s">
        <v>96</v>
      </c>
      <c r="D1227">
        <v>0.01</v>
      </c>
      <c r="F1227">
        <v>1.5391300000000001</v>
      </c>
      <c r="I1227" s="400">
        <v>43251.704861111109</v>
      </c>
      <c r="J1227">
        <v>1.5412699999999999</v>
      </c>
      <c r="N1227">
        <v>1.48</v>
      </c>
      <c r="Q1227">
        <v>688</v>
      </c>
      <c r="R1227" s="578" t="s">
        <v>96</v>
      </c>
      <c r="S1227" s="578">
        <v>1</v>
      </c>
    </row>
    <row r="1228" spans="1:19">
      <c r="A1228">
        <v>1227</v>
      </c>
      <c r="B1228" s="400">
        <v>43258.167361111111</v>
      </c>
      <c r="C1228" s="578" t="s">
        <v>96</v>
      </c>
      <c r="D1228">
        <v>0.01</v>
      </c>
      <c r="F1228">
        <v>1.5424800000000001</v>
      </c>
      <c r="I1228" s="400">
        <v>43258.385416666664</v>
      </c>
      <c r="J1228">
        <v>1.5446200000000001</v>
      </c>
      <c r="N1228">
        <v>1.48</v>
      </c>
      <c r="Q1228">
        <v>689</v>
      </c>
      <c r="R1228" s="578" t="s">
        <v>96</v>
      </c>
      <c r="S1228" s="578">
        <v>1</v>
      </c>
    </row>
    <row r="1229" spans="1:19">
      <c r="A1229">
        <v>1228</v>
      </c>
      <c r="B1229" s="400">
        <v>43265.709722222222</v>
      </c>
      <c r="C1229" s="578" t="s">
        <v>97</v>
      </c>
      <c r="D1229">
        <v>0.01</v>
      </c>
      <c r="F1229">
        <v>1.5445</v>
      </c>
      <c r="I1229" s="400">
        <v>43270.473611111112</v>
      </c>
      <c r="J1229">
        <v>1.56467</v>
      </c>
      <c r="N1229">
        <v>-14.99</v>
      </c>
      <c r="Q1229">
        <v>690</v>
      </c>
      <c r="R1229" s="578" t="s">
        <v>97</v>
      </c>
      <c r="S1229" s="578">
        <v>7</v>
      </c>
    </row>
    <row r="1230" spans="1:19">
      <c r="A1230">
        <v>1229</v>
      </c>
      <c r="B1230" s="400">
        <v>43265.74722222222</v>
      </c>
      <c r="C1230" s="578" t="s">
        <v>97</v>
      </c>
      <c r="D1230">
        <v>0.01</v>
      </c>
      <c r="F1230">
        <v>1.54895</v>
      </c>
      <c r="I1230" s="400">
        <v>43270.473611111112</v>
      </c>
      <c r="J1230">
        <v>1.56467</v>
      </c>
      <c r="N1230">
        <v>-11.71</v>
      </c>
      <c r="Q1230">
        <v>690</v>
      </c>
      <c r="R1230" s="578" t="s">
        <v>97</v>
      </c>
      <c r="S1230" s="578">
        <v>7</v>
      </c>
    </row>
    <row r="1231" spans="1:19">
      <c r="A1231">
        <v>1230</v>
      </c>
      <c r="B1231" s="400">
        <v>43266.40902777778</v>
      </c>
      <c r="C1231" s="578" t="s">
        <v>97</v>
      </c>
      <c r="D1231">
        <v>0.01</v>
      </c>
      <c r="F1231">
        <v>1.5525599999999999</v>
      </c>
      <c r="I1231" s="400">
        <v>43270.473611111112</v>
      </c>
      <c r="J1231">
        <v>1.56467</v>
      </c>
      <c r="N1231">
        <v>-9.0399999999999991</v>
      </c>
      <c r="Q1231">
        <v>690</v>
      </c>
      <c r="R1231" s="578" t="s">
        <v>97</v>
      </c>
      <c r="S1231" s="578">
        <v>7</v>
      </c>
    </row>
    <row r="1232" spans="1:19">
      <c r="A1232">
        <v>1231</v>
      </c>
      <c r="B1232" s="400">
        <v>43266.636111111111</v>
      </c>
      <c r="C1232" s="578" t="s">
        <v>97</v>
      </c>
      <c r="D1232">
        <v>0.02</v>
      </c>
      <c r="F1232">
        <v>1.5564899999999999</v>
      </c>
      <c r="I1232" s="400">
        <v>43270.473611111112</v>
      </c>
      <c r="J1232">
        <v>1.56467</v>
      </c>
      <c r="N1232">
        <v>-12.27</v>
      </c>
      <c r="Q1232">
        <v>690</v>
      </c>
      <c r="R1232" s="578" t="s">
        <v>97</v>
      </c>
      <c r="S1232" s="578">
        <v>7</v>
      </c>
    </row>
    <row r="1233" spans="1:19">
      <c r="A1233">
        <v>1232</v>
      </c>
      <c r="B1233" s="400">
        <v>43269.59097222222</v>
      </c>
      <c r="C1233" s="578" t="s">
        <v>97</v>
      </c>
      <c r="D1233">
        <v>0.04</v>
      </c>
      <c r="F1233">
        <v>1.5611900000000001</v>
      </c>
      <c r="I1233" s="400">
        <v>43270.473611111112</v>
      </c>
      <c r="J1233">
        <v>1.56467</v>
      </c>
      <c r="N1233">
        <v>-10.68</v>
      </c>
      <c r="Q1233">
        <v>690</v>
      </c>
      <c r="R1233" s="578" t="s">
        <v>97</v>
      </c>
      <c r="S1233" s="578">
        <v>7</v>
      </c>
    </row>
    <row r="1234" spans="1:19">
      <c r="A1234">
        <v>1233</v>
      </c>
      <c r="B1234" s="400">
        <v>43270.063194444447</v>
      </c>
      <c r="C1234" s="578" t="s">
        <v>97</v>
      </c>
      <c r="D1234">
        <v>0.08</v>
      </c>
      <c r="F1234">
        <v>1.56671</v>
      </c>
      <c r="I1234" s="400">
        <v>43270.473611111112</v>
      </c>
      <c r="J1234">
        <v>1.56467</v>
      </c>
      <c r="N1234">
        <v>11.25</v>
      </c>
      <c r="Q1234">
        <v>690</v>
      </c>
      <c r="R1234" s="578" t="s">
        <v>97</v>
      </c>
      <c r="S1234" s="578">
        <v>7</v>
      </c>
    </row>
    <row r="1235" spans="1:19">
      <c r="A1235">
        <v>1234</v>
      </c>
      <c r="B1235" s="400">
        <v>43270.295138888891</v>
      </c>
      <c r="C1235" s="578" t="s">
        <v>97</v>
      </c>
      <c r="D1235">
        <v>0.28000000000000003</v>
      </c>
      <c r="F1235">
        <v>1.57304</v>
      </c>
      <c r="I1235" s="400">
        <v>43270.473611111112</v>
      </c>
      <c r="J1235">
        <v>1.56467</v>
      </c>
      <c r="N1235">
        <v>170.23</v>
      </c>
      <c r="Q1235">
        <v>690</v>
      </c>
      <c r="R1235" s="578" t="s">
        <v>97</v>
      </c>
      <c r="S1235" s="578">
        <v>7</v>
      </c>
    </row>
    <row r="1236" spans="1:19">
      <c r="A1236">
        <v>1235</v>
      </c>
      <c r="B1236" s="400">
        <v>43278.885416666664</v>
      </c>
      <c r="C1236" s="578" t="s">
        <v>96</v>
      </c>
      <c r="D1236">
        <v>0.01</v>
      </c>
      <c r="F1236">
        <v>1.5749899999999999</v>
      </c>
      <c r="I1236" s="400">
        <v>43279.463888888888</v>
      </c>
      <c r="J1236">
        <v>1.57548</v>
      </c>
      <c r="N1236">
        <v>0.26</v>
      </c>
      <c r="Q1236">
        <v>691</v>
      </c>
      <c r="R1236" s="578" t="s">
        <v>96</v>
      </c>
      <c r="S1236" s="578">
        <v>2</v>
      </c>
    </row>
    <row r="1237" spans="1:19">
      <c r="A1237">
        <v>1236</v>
      </c>
      <c r="B1237" s="400">
        <v>43279.289583333331</v>
      </c>
      <c r="C1237" s="578" t="s">
        <v>96</v>
      </c>
      <c r="D1237">
        <v>0.01</v>
      </c>
      <c r="F1237">
        <v>1.57169</v>
      </c>
      <c r="I1237" s="400">
        <v>43279.463888888888</v>
      </c>
      <c r="J1237">
        <v>1.57548</v>
      </c>
      <c r="N1237">
        <v>2.7</v>
      </c>
      <c r="Q1237">
        <v>691</v>
      </c>
      <c r="R1237" s="578" t="s">
        <v>96</v>
      </c>
      <c r="S1237" s="578">
        <v>2</v>
      </c>
    </row>
    <row r="1238" spans="1:19">
      <c r="A1238">
        <v>1237</v>
      </c>
      <c r="B1238" s="400">
        <v>43279.626388888886</v>
      </c>
      <c r="C1238" s="578" t="s">
        <v>97</v>
      </c>
      <c r="D1238">
        <v>0.01</v>
      </c>
      <c r="F1238">
        <v>1.5745400000000001</v>
      </c>
      <c r="I1238" s="400">
        <v>43279.73541666667</v>
      </c>
      <c r="J1238">
        <v>1.57406</v>
      </c>
      <c r="N1238">
        <v>0.25</v>
      </c>
      <c r="Q1238">
        <v>692</v>
      </c>
      <c r="R1238" s="578" t="s">
        <v>97</v>
      </c>
      <c r="S1238" s="578">
        <v>2</v>
      </c>
    </row>
    <row r="1239" spans="1:19">
      <c r="A1239">
        <v>1239</v>
      </c>
      <c r="B1239" s="400">
        <v>43279.688888888886</v>
      </c>
      <c r="C1239" s="578" t="s">
        <v>97</v>
      </c>
      <c r="D1239">
        <v>0.01</v>
      </c>
      <c r="F1239">
        <v>1.57785</v>
      </c>
      <c r="I1239" s="400">
        <v>43279.73541666667</v>
      </c>
      <c r="J1239">
        <v>1.57406</v>
      </c>
      <c r="N1239">
        <v>2.7</v>
      </c>
      <c r="Q1239">
        <v>692</v>
      </c>
      <c r="R1239" s="578" t="s">
        <v>97</v>
      </c>
      <c r="S1239" s="578">
        <v>2</v>
      </c>
    </row>
    <row r="1240" spans="1:19">
      <c r="A1240">
        <v>1238</v>
      </c>
      <c r="B1240" s="400">
        <v>43279.658333333333</v>
      </c>
      <c r="C1240" s="578" t="s">
        <v>96</v>
      </c>
      <c r="D1240">
        <v>0.01</v>
      </c>
      <c r="F1240">
        <v>1.57674</v>
      </c>
      <c r="I1240" s="400">
        <v>43280.191666666666</v>
      </c>
      <c r="J1240">
        <v>1.5772200000000001</v>
      </c>
      <c r="N1240">
        <v>0.26</v>
      </c>
      <c r="Q1240">
        <v>693</v>
      </c>
      <c r="R1240" s="578" t="s">
        <v>96</v>
      </c>
      <c r="S1240" s="578">
        <v>2</v>
      </c>
    </row>
    <row r="1241" spans="1:19">
      <c r="A1241">
        <v>1240</v>
      </c>
      <c r="B1241" s="400">
        <v>43279.844444444447</v>
      </c>
      <c r="C1241" s="578" t="s">
        <v>96</v>
      </c>
      <c r="D1241">
        <v>0.01</v>
      </c>
      <c r="F1241">
        <v>1.57342</v>
      </c>
      <c r="I1241" s="400">
        <v>43280.191666666666</v>
      </c>
      <c r="J1241">
        <v>1.5772200000000001</v>
      </c>
      <c r="N1241">
        <v>2.71</v>
      </c>
      <c r="Q1241">
        <v>693</v>
      </c>
      <c r="R1241" s="578" t="s">
        <v>96</v>
      </c>
      <c r="S1241" s="578">
        <v>2</v>
      </c>
    </row>
    <row r="1242" spans="1:19">
      <c r="A1242">
        <v>1241</v>
      </c>
      <c r="B1242" s="400">
        <v>43284.3125</v>
      </c>
      <c r="C1242" s="578" t="s">
        <v>97</v>
      </c>
      <c r="D1242">
        <v>0.01</v>
      </c>
      <c r="F1242">
        <v>1.5827100000000001</v>
      </c>
      <c r="I1242" s="400">
        <v>43284.340277777781</v>
      </c>
      <c r="J1242">
        <v>1.58057</v>
      </c>
      <c r="N1242">
        <v>1.48</v>
      </c>
      <c r="Q1242">
        <v>694</v>
      </c>
      <c r="R1242" s="578" t="s">
        <v>97</v>
      </c>
      <c r="S1242" s="578">
        <v>1</v>
      </c>
    </row>
    <row r="1243" spans="1:19">
      <c r="A1243">
        <v>1242</v>
      </c>
      <c r="B1243" s="400">
        <v>43301.511805555558</v>
      </c>
      <c r="C1243" s="578" t="s">
        <v>96</v>
      </c>
      <c r="D1243">
        <v>0.01</v>
      </c>
      <c r="F1243">
        <v>1.58186</v>
      </c>
      <c r="I1243" s="400">
        <v>43304.184027777781</v>
      </c>
      <c r="J1243">
        <v>1.5823400000000001</v>
      </c>
      <c r="N1243">
        <v>0.26</v>
      </c>
      <c r="Q1243">
        <v>695</v>
      </c>
      <c r="R1243" s="578" t="s">
        <v>96</v>
      </c>
      <c r="S1243" s="578">
        <v>2</v>
      </c>
    </row>
    <row r="1244" spans="1:19">
      <c r="A1244">
        <v>1243</v>
      </c>
      <c r="B1244" s="400">
        <v>43301.944444444445</v>
      </c>
      <c r="C1244" s="578" t="s">
        <v>96</v>
      </c>
      <c r="D1244">
        <v>0.01</v>
      </c>
      <c r="F1244">
        <v>1.5785499999999999</v>
      </c>
      <c r="I1244" s="400">
        <v>43304.184027777781</v>
      </c>
      <c r="J1244">
        <v>1.5823400000000001</v>
      </c>
      <c r="N1244">
        <v>2.7</v>
      </c>
      <c r="Q1244">
        <v>695</v>
      </c>
      <c r="R1244" s="578" t="s">
        <v>96</v>
      </c>
      <c r="S1244" s="578">
        <v>2</v>
      </c>
    </row>
    <row r="1245" spans="1:19">
      <c r="A1245">
        <v>1244</v>
      </c>
      <c r="B1245" s="400">
        <v>43305.397916666669</v>
      </c>
      <c r="C1245" s="578" t="s">
        <v>96</v>
      </c>
      <c r="D1245">
        <v>0.01</v>
      </c>
      <c r="F1245">
        <v>1.5861499999999999</v>
      </c>
      <c r="I1245" s="400">
        <v>43320.615972222222</v>
      </c>
      <c r="J1245">
        <v>1.56711</v>
      </c>
      <c r="N1245">
        <v>-14.15</v>
      </c>
      <c r="Q1245">
        <v>696</v>
      </c>
      <c r="R1245" s="578" t="s">
        <v>96</v>
      </c>
      <c r="S1245" s="578">
        <v>7</v>
      </c>
    </row>
    <row r="1246" spans="1:19">
      <c r="A1246">
        <v>1245</v>
      </c>
      <c r="B1246" s="400">
        <v>43305.46597222222</v>
      </c>
      <c r="C1246" s="578" t="s">
        <v>96</v>
      </c>
      <c r="D1246">
        <v>0.01</v>
      </c>
      <c r="F1246">
        <v>1.58284</v>
      </c>
      <c r="I1246" s="400">
        <v>43320.615972222222</v>
      </c>
      <c r="J1246">
        <v>1.56711</v>
      </c>
      <c r="N1246">
        <v>-11.71</v>
      </c>
      <c r="Q1246">
        <v>696</v>
      </c>
      <c r="R1246" s="578" t="s">
        <v>96</v>
      </c>
      <c r="S1246" s="578">
        <v>7</v>
      </c>
    </row>
    <row r="1247" spans="1:19">
      <c r="A1247">
        <v>1246</v>
      </c>
      <c r="B1247" s="400">
        <v>43305.599305555559</v>
      </c>
      <c r="C1247" s="578" t="s">
        <v>96</v>
      </c>
      <c r="D1247">
        <v>0.01</v>
      </c>
      <c r="F1247">
        <v>1.57924</v>
      </c>
      <c r="I1247" s="400">
        <v>43320.615972222222</v>
      </c>
      <c r="J1247">
        <v>1.56711</v>
      </c>
      <c r="N1247">
        <v>-9.0500000000000007</v>
      </c>
      <c r="Q1247">
        <v>696</v>
      </c>
      <c r="R1247" s="578" t="s">
        <v>96</v>
      </c>
      <c r="S1247" s="578">
        <v>7</v>
      </c>
    </row>
    <row r="1248" spans="1:19">
      <c r="A1248">
        <v>1247</v>
      </c>
      <c r="B1248" s="400">
        <v>43305.75</v>
      </c>
      <c r="C1248" s="578" t="s">
        <v>96</v>
      </c>
      <c r="D1248">
        <v>0.02</v>
      </c>
      <c r="F1248">
        <v>1.5753299999999999</v>
      </c>
      <c r="I1248" s="400">
        <v>43320.615972222222</v>
      </c>
      <c r="J1248">
        <v>1.56711</v>
      </c>
      <c r="N1248">
        <v>-12.33</v>
      </c>
      <c r="Q1248">
        <v>696</v>
      </c>
      <c r="R1248" s="578" t="s">
        <v>96</v>
      </c>
      <c r="S1248" s="578">
        <v>7</v>
      </c>
    </row>
    <row r="1249" spans="1:19">
      <c r="A1249">
        <v>1248</v>
      </c>
      <c r="B1249" s="400">
        <v>43315.549305555556</v>
      </c>
      <c r="C1249" s="578" t="s">
        <v>96</v>
      </c>
      <c r="D1249">
        <v>0.04</v>
      </c>
      <c r="F1249">
        <v>1.5706100000000001</v>
      </c>
      <c r="I1249" s="400">
        <v>43320.615972222222</v>
      </c>
      <c r="J1249">
        <v>1.56711</v>
      </c>
      <c r="N1249">
        <v>-10.74</v>
      </c>
      <c r="Q1249">
        <v>696</v>
      </c>
      <c r="R1249" s="578" t="s">
        <v>96</v>
      </c>
      <c r="S1249" s="578">
        <v>7</v>
      </c>
    </row>
    <row r="1250" spans="1:19">
      <c r="A1250">
        <v>1249</v>
      </c>
      <c r="B1250" s="400">
        <v>43315.775000000001</v>
      </c>
      <c r="C1250" s="578" t="s">
        <v>96</v>
      </c>
      <c r="D1250">
        <v>0.08</v>
      </c>
      <c r="F1250">
        <v>1.56507</v>
      </c>
      <c r="I1250" s="400">
        <v>43320.615972222222</v>
      </c>
      <c r="J1250">
        <v>1.56711</v>
      </c>
      <c r="N1250">
        <v>11.25</v>
      </c>
      <c r="Q1250">
        <v>696</v>
      </c>
      <c r="R1250" s="578" t="s">
        <v>96</v>
      </c>
      <c r="S1250" s="578">
        <v>7</v>
      </c>
    </row>
    <row r="1251" spans="1:19">
      <c r="A1251">
        <v>1250</v>
      </c>
      <c r="B1251" s="400">
        <v>43319.387499999997</v>
      </c>
      <c r="C1251" s="578" t="s">
        <v>96</v>
      </c>
      <c r="D1251">
        <v>0.28000000000000003</v>
      </c>
      <c r="F1251">
        <v>1.5587599999999999</v>
      </c>
      <c r="I1251" s="400">
        <v>43320.615972222222</v>
      </c>
      <c r="J1251">
        <v>1.56711</v>
      </c>
      <c r="N1251">
        <v>169.79</v>
      </c>
      <c r="Q1251">
        <v>696</v>
      </c>
      <c r="R1251" s="578" t="s">
        <v>96</v>
      </c>
      <c r="S1251" s="578">
        <v>7</v>
      </c>
    </row>
    <row r="1252" spans="1:19">
      <c r="A1252">
        <v>1251</v>
      </c>
      <c r="B1252" s="400">
        <v>43322.302777777775</v>
      </c>
      <c r="C1252" s="578" t="s">
        <v>97</v>
      </c>
      <c r="D1252">
        <v>0.01</v>
      </c>
      <c r="F1252">
        <v>1.5621400000000001</v>
      </c>
      <c r="I1252" s="400">
        <v>43322.701388888891</v>
      </c>
      <c r="J1252">
        <v>1.5627899999999999</v>
      </c>
      <c r="N1252">
        <v>-0.57999999999999996</v>
      </c>
      <c r="Q1252">
        <v>697</v>
      </c>
      <c r="R1252" s="578" t="s">
        <v>97</v>
      </c>
      <c r="S1252" s="578">
        <v>2</v>
      </c>
    </row>
    <row r="1253" spans="1:19">
      <c r="A1253">
        <v>1252</v>
      </c>
      <c r="B1253" s="400">
        <v>43322.354861111111</v>
      </c>
      <c r="C1253" s="578" t="s">
        <v>97</v>
      </c>
      <c r="D1253">
        <v>0.01</v>
      </c>
      <c r="F1253">
        <v>1.56772</v>
      </c>
      <c r="I1253" s="400">
        <v>43322.701388888891</v>
      </c>
      <c r="J1253">
        <v>1.5627899999999999</v>
      </c>
      <c r="N1253">
        <v>3.54</v>
      </c>
      <c r="Q1253">
        <v>697</v>
      </c>
      <c r="R1253" s="578" t="s">
        <v>97</v>
      </c>
      <c r="S1253" s="578">
        <v>2</v>
      </c>
    </row>
    <row r="1254" spans="1:19">
      <c r="A1254">
        <v>1253</v>
      </c>
      <c r="B1254" s="400">
        <v>43340.668055555558</v>
      </c>
      <c r="C1254" s="578" t="s">
        <v>97</v>
      </c>
      <c r="D1254">
        <v>0.01</v>
      </c>
      <c r="F1254">
        <v>1.5928500000000001</v>
      </c>
      <c r="I1254" s="400">
        <v>43347.294444444444</v>
      </c>
      <c r="J1254">
        <v>1.6050599999999999</v>
      </c>
      <c r="N1254">
        <v>-9.11</v>
      </c>
      <c r="Q1254">
        <v>698</v>
      </c>
      <c r="R1254" s="578" t="s">
        <v>97</v>
      </c>
      <c r="S1254" s="578">
        <v>6</v>
      </c>
    </row>
    <row r="1255" spans="1:19">
      <c r="A1255">
        <v>1254</v>
      </c>
      <c r="B1255" s="400">
        <v>43341.314583333333</v>
      </c>
      <c r="C1255" s="578" t="s">
        <v>97</v>
      </c>
      <c r="D1255">
        <v>0.01</v>
      </c>
      <c r="F1255">
        <v>1.59626</v>
      </c>
      <c r="I1255" s="400">
        <v>43347.294444444444</v>
      </c>
      <c r="J1255">
        <v>1.6050599999999999</v>
      </c>
      <c r="N1255">
        <v>-6.6</v>
      </c>
      <c r="Q1255">
        <v>698</v>
      </c>
      <c r="R1255" s="578" t="s">
        <v>97</v>
      </c>
      <c r="S1255" s="578">
        <v>6</v>
      </c>
    </row>
    <row r="1256" spans="1:19">
      <c r="A1256">
        <v>1255</v>
      </c>
      <c r="B1256" s="400">
        <v>43341.614583333336</v>
      </c>
      <c r="C1256" s="578" t="s">
        <v>97</v>
      </c>
      <c r="D1256">
        <v>0.01</v>
      </c>
      <c r="F1256">
        <v>1.5998699999999999</v>
      </c>
      <c r="I1256" s="400">
        <v>43347.294444444444</v>
      </c>
      <c r="J1256">
        <v>1.6050599999999999</v>
      </c>
      <c r="N1256">
        <v>-3.93</v>
      </c>
      <c r="Q1256">
        <v>698</v>
      </c>
      <c r="R1256" s="578" t="s">
        <v>97</v>
      </c>
      <c r="S1256" s="578">
        <v>6</v>
      </c>
    </row>
    <row r="1257" spans="1:19">
      <c r="A1257">
        <v>1256</v>
      </c>
      <c r="B1257" s="400">
        <v>43341.697916666664</v>
      </c>
      <c r="C1257" s="578" t="s">
        <v>97</v>
      </c>
      <c r="D1257">
        <v>0.02</v>
      </c>
      <c r="F1257">
        <v>1.60378</v>
      </c>
      <c r="I1257" s="400">
        <v>43347.294444444444</v>
      </c>
      <c r="J1257">
        <v>1.6050599999999999</v>
      </c>
      <c r="N1257">
        <v>-2.09</v>
      </c>
      <c r="Q1257">
        <v>698</v>
      </c>
      <c r="R1257" s="578" t="s">
        <v>97</v>
      </c>
      <c r="S1257" s="578">
        <v>6</v>
      </c>
    </row>
    <row r="1258" spans="1:19">
      <c r="A1258">
        <v>1257</v>
      </c>
      <c r="B1258" s="400">
        <v>43343.121527777781</v>
      </c>
      <c r="C1258" s="578" t="s">
        <v>97</v>
      </c>
      <c r="D1258">
        <v>0.04</v>
      </c>
      <c r="F1258">
        <v>1.6085199999999999</v>
      </c>
      <c r="I1258" s="400">
        <v>43347.294444444444</v>
      </c>
      <c r="J1258">
        <v>1.6050599999999999</v>
      </c>
      <c r="N1258">
        <v>9.81</v>
      </c>
      <c r="Q1258">
        <v>698</v>
      </c>
      <c r="R1258" s="578" t="s">
        <v>97</v>
      </c>
      <c r="S1258" s="578">
        <v>6</v>
      </c>
    </row>
    <row r="1259" spans="1:19">
      <c r="A1259">
        <v>1258</v>
      </c>
      <c r="B1259" s="400">
        <v>43343.770833333336</v>
      </c>
      <c r="C1259" s="578" t="s">
        <v>97</v>
      </c>
      <c r="D1259">
        <v>0.08</v>
      </c>
      <c r="F1259">
        <v>1.61402</v>
      </c>
      <c r="I1259" s="400">
        <v>43347.294444444444</v>
      </c>
      <c r="J1259">
        <v>1.6050599999999999</v>
      </c>
      <c r="N1259">
        <v>52.12</v>
      </c>
      <c r="Q1259">
        <v>698</v>
      </c>
      <c r="R1259" s="578" t="s">
        <v>97</v>
      </c>
      <c r="S1259" s="578">
        <v>6</v>
      </c>
    </row>
    <row r="1260" spans="1:19">
      <c r="A1260">
        <v>1259</v>
      </c>
      <c r="B1260" s="400">
        <v>43349.709027777775</v>
      </c>
      <c r="C1260" s="578" t="s">
        <v>97</v>
      </c>
      <c r="D1260">
        <v>0.01</v>
      </c>
      <c r="F1260">
        <v>1.6133900000000001</v>
      </c>
      <c r="I1260" s="400">
        <v>43355.718055555553</v>
      </c>
      <c r="J1260">
        <v>1.62558</v>
      </c>
      <c r="N1260">
        <v>-9.1</v>
      </c>
      <c r="Q1260">
        <v>699</v>
      </c>
      <c r="R1260" s="578" t="s">
        <v>97</v>
      </c>
      <c r="S1260" s="578">
        <v>6</v>
      </c>
    </row>
    <row r="1261" spans="1:19">
      <c r="A1261">
        <v>1260</v>
      </c>
      <c r="B1261" s="400">
        <v>43350.088888888888</v>
      </c>
      <c r="C1261" s="578" t="s">
        <v>97</v>
      </c>
      <c r="D1261">
        <v>0.01</v>
      </c>
      <c r="F1261">
        <v>1.6167199999999999</v>
      </c>
      <c r="I1261" s="400">
        <v>43355.718055555553</v>
      </c>
      <c r="J1261">
        <v>1.62558</v>
      </c>
      <c r="N1261">
        <v>-6.64</v>
      </c>
      <c r="Q1261">
        <v>699</v>
      </c>
      <c r="R1261" s="578" t="s">
        <v>97</v>
      </c>
      <c r="S1261" s="578">
        <v>6</v>
      </c>
    </row>
    <row r="1262" spans="1:19">
      <c r="A1262">
        <v>1261</v>
      </c>
      <c r="B1262" s="400">
        <v>43350.211111111108</v>
      </c>
      <c r="C1262" s="578" t="s">
        <v>97</v>
      </c>
      <c r="D1262">
        <v>0.01</v>
      </c>
      <c r="F1262">
        <v>1.62035</v>
      </c>
      <c r="I1262" s="400">
        <v>43355.718055555553</v>
      </c>
      <c r="J1262">
        <v>1.62558</v>
      </c>
      <c r="N1262">
        <v>-3.96</v>
      </c>
      <c r="Q1262">
        <v>699</v>
      </c>
      <c r="R1262" s="578" t="s">
        <v>97</v>
      </c>
      <c r="S1262" s="578">
        <v>6</v>
      </c>
    </row>
    <row r="1263" spans="1:19">
      <c r="A1263">
        <v>1262</v>
      </c>
      <c r="B1263" s="400">
        <v>43350.324999999997</v>
      </c>
      <c r="C1263" s="578" t="s">
        <v>97</v>
      </c>
      <c r="D1263">
        <v>0.02</v>
      </c>
      <c r="F1263">
        <v>1.62425</v>
      </c>
      <c r="I1263" s="400">
        <v>43355.718055555553</v>
      </c>
      <c r="J1263">
        <v>1.62558</v>
      </c>
      <c r="N1263">
        <v>-2.17</v>
      </c>
      <c r="Q1263">
        <v>699</v>
      </c>
      <c r="R1263" s="578" t="s">
        <v>97</v>
      </c>
      <c r="S1263" s="578">
        <v>6</v>
      </c>
    </row>
    <row r="1264" spans="1:19">
      <c r="A1264">
        <v>1266</v>
      </c>
      <c r="B1264" s="400">
        <v>43353.625</v>
      </c>
      <c r="C1264" s="578" t="s">
        <v>97</v>
      </c>
      <c r="D1264">
        <v>0.04</v>
      </c>
      <c r="F1264">
        <v>1.62897</v>
      </c>
      <c r="I1264" s="400">
        <v>43355.718055555553</v>
      </c>
      <c r="J1264">
        <v>1.62558</v>
      </c>
      <c r="N1264">
        <v>9.61</v>
      </c>
      <c r="Q1264">
        <v>699</v>
      </c>
      <c r="R1264" s="578" t="s">
        <v>97</v>
      </c>
      <c r="S1264" s="578">
        <v>6</v>
      </c>
    </row>
    <row r="1265" spans="1:19">
      <c r="A1265">
        <v>1268</v>
      </c>
      <c r="B1265" s="400">
        <v>43354.406944444447</v>
      </c>
      <c r="C1265" s="578" t="s">
        <v>97</v>
      </c>
      <c r="D1265">
        <v>0.08</v>
      </c>
      <c r="F1265">
        <v>1.63459</v>
      </c>
      <c r="I1265" s="400">
        <v>43355.718055555553</v>
      </c>
      <c r="J1265">
        <v>1.62558</v>
      </c>
      <c r="N1265">
        <v>52.41</v>
      </c>
      <c r="Q1265">
        <v>699</v>
      </c>
      <c r="R1265" s="578" t="s">
        <v>97</v>
      </c>
      <c r="S1265" s="578">
        <v>6</v>
      </c>
    </row>
    <row r="1266" spans="1:19">
      <c r="A1266">
        <v>1263</v>
      </c>
      <c r="B1266" s="400">
        <v>43350.395833333336</v>
      </c>
      <c r="C1266" s="578" t="s">
        <v>96</v>
      </c>
      <c r="D1266">
        <v>0.01</v>
      </c>
      <c r="F1266">
        <v>1.62906</v>
      </c>
      <c r="I1266" s="400">
        <v>43350.830555555556</v>
      </c>
      <c r="J1266">
        <v>1.62751</v>
      </c>
      <c r="N1266">
        <v>-1.24</v>
      </c>
      <c r="Q1266">
        <v>700</v>
      </c>
      <c r="R1266" s="578" t="s">
        <v>96</v>
      </c>
      <c r="S1266" s="578">
        <v>3</v>
      </c>
    </row>
    <row r="1267" spans="1:19">
      <c r="A1267">
        <v>1264</v>
      </c>
      <c r="B1267" s="400">
        <v>43350.506944444445</v>
      </c>
      <c r="C1267" s="578" t="s">
        <v>96</v>
      </c>
      <c r="D1267">
        <v>0.01</v>
      </c>
      <c r="F1267">
        <v>1.6251800000000001</v>
      </c>
      <c r="I1267" s="400">
        <v>43350.830555555556</v>
      </c>
      <c r="J1267">
        <v>1.62751</v>
      </c>
      <c r="N1267">
        <v>1.62</v>
      </c>
      <c r="Q1267">
        <v>700</v>
      </c>
      <c r="R1267" s="578" t="s">
        <v>96</v>
      </c>
      <c r="S1267" s="578">
        <v>3</v>
      </c>
    </row>
    <row r="1268" spans="1:19">
      <c r="A1268">
        <v>1265</v>
      </c>
      <c r="B1268" s="400">
        <v>43350.547222222223</v>
      </c>
      <c r="C1268" s="578" t="s">
        <v>96</v>
      </c>
      <c r="D1268">
        <v>0.01</v>
      </c>
      <c r="F1268">
        <v>1.62157</v>
      </c>
      <c r="I1268" s="400">
        <v>43350.830555555556</v>
      </c>
      <c r="J1268">
        <v>1.62751</v>
      </c>
      <c r="N1268">
        <v>4.28</v>
      </c>
      <c r="Q1268">
        <v>700</v>
      </c>
      <c r="R1268" s="578" t="s">
        <v>96</v>
      </c>
      <c r="S1268" s="578">
        <v>3</v>
      </c>
    </row>
    <row r="1269" spans="1:19">
      <c r="A1269">
        <v>1267</v>
      </c>
      <c r="B1269" s="400">
        <v>43353.625694444447</v>
      </c>
      <c r="C1269" s="578" t="s">
        <v>96</v>
      </c>
      <c r="D1269">
        <v>0.01</v>
      </c>
      <c r="F1269">
        <v>1.6289199999999999</v>
      </c>
      <c r="I1269" s="400">
        <v>43353.767361111109</v>
      </c>
      <c r="J1269">
        <v>1.63106</v>
      </c>
      <c r="N1269">
        <v>1.47</v>
      </c>
      <c r="Q1269">
        <v>701</v>
      </c>
      <c r="R1269" s="578" t="s">
        <v>96</v>
      </c>
      <c r="S1269" s="578">
        <v>1</v>
      </c>
    </row>
    <row r="1270" spans="1:19">
      <c r="A1270">
        <v>1269</v>
      </c>
      <c r="B1270" s="400">
        <v>43370.146527777775</v>
      </c>
      <c r="C1270" s="578" t="s">
        <v>96</v>
      </c>
      <c r="D1270">
        <v>0.01</v>
      </c>
      <c r="F1270">
        <v>1.62121</v>
      </c>
      <c r="I1270" s="400">
        <v>43376.145833333336</v>
      </c>
      <c r="J1270">
        <v>1.6090800000000001</v>
      </c>
      <c r="N1270">
        <v>-9.06</v>
      </c>
      <c r="Q1270">
        <v>702</v>
      </c>
      <c r="R1270" s="578" t="s">
        <v>96</v>
      </c>
      <c r="S1270" s="578">
        <v>6</v>
      </c>
    </row>
    <row r="1271" spans="1:19">
      <c r="A1271">
        <v>1270</v>
      </c>
      <c r="B1271" s="400">
        <v>43370.197916666664</v>
      </c>
      <c r="C1271" s="578" t="s">
        <v>96</v>
      </c>
      <c r="D1271">
        <v>0.01</v>
      </c>
      <c r="F1271">
        <v>1.6178600000000001</v>
      </c>
      <c r="I1271" s="400">
        <v>43376.145833333336</v>
      </c>
      <c r="J1271">
        <v>1.6090800000000001</v>
      </c>
      <c r="N1271">
        <v>-6.59</v>
      </c>
      <c r="Q1271">
        <v>702</v>
      </c>
      <c r="R1271" s="578" t="s">
        <v>96</v>
      </c>
      <c r="S1271" s="578">
        <v>6</v>
      </c>
    </row>
    <row r="1272" spans="1:19">
      <c r="A1272">
        <v>1271</v>
      </c>
      <c r="B1272" s="400">
        <v>43371.125</v>
      </c>
      <c r="C1272" s="578" t="s">
        <v>96</v>
      </c>
      <c r="D1272">
        <v>0.01</v>
      </c>
      <c r="F1272">
        <v>1.61426</v>
      </c>
      <c r="I1272" s="400">
        <v>43376.145833333336</v>
      </c>
      <c r="J1272">
        <v>1.6090800000000001</v>
      </c>
      <c r="N1272">
        <v>-3.93</v>
      </c>
      <c r="Q1272">
        <v>702</v>
      </c>
      <c r="R1272" s="578" t="s">
        <v>96</v>
      </c>
      <c r="S1272" s="578">
        <v>6</v>
      </c>
    </row>
    <row r="1273" spans="1:19">
      <c r="A1273">
        <v>1272</v>
      </c>
      <c r="B1273" s="400">
        <v>43371.395833333336</v>
      </c>
      <c r="C1273" s="578" t="s">
        <v>96</v>
      </c>
      <c r="D1273">
        <v>0.02</v>
      </c>
      <c r="F1273">
        <v>1.61036</v>
      </c>
      <c r="I1273" s="400">
        <v>43376.145833333336</v>
      </c>
      <c r="J1273">
        <v>1.6090800000000001</v>
      </c>
      <c r="N1273">
        <v>-2.09</v>
      </c>
      <c r="Q1273">
        <v>702</v>
      </c>
      <c r="R1273" s="578" t="s">
        <v>96</v>
      </c>
      <c r="S1273" s="578">
        <v>6</v>
      </c>
    </row>
    <row r="1274" spans="1:19">
      <c r="A1274">
        <v>1273</v>
      </c>
      <c r="B1274" s="400">
        <v>43371.546527777777</v>
      </c>
      <c r="C1274" s="578" t="s">
        <v>96</v>
      </c>
      <c r="D1274">
        <v>0.04</v>
      </c>
      <c r="F1274">
        <v>1.60564</v>
      </c>
      <c r="I1274" s="400">
        <v>43376.145833333336</v>
      </c>
      <c r="J1274">
        <v>1.6090800000000001</v>
      </c>
      <c r="N1274">
        <v>9.76</v>
      </c>
      <c r="Q1274">
        <v>702</v>
      </c>
      <c r="R1274" s="578" t="s">
        <v>96</v>
      </c>
      <c r="S1274" s="578">
        <v>6</v>
      </c>
    </row>
    <row r="1275" spans="1:19">
      <c r="A1275">
        <v>1274</v>
      </c>
      <c r="B1275" s="400">
        <v>43375.147916666669</v>
      </c>
      <c r="C1275" s="578" t="s">
        <v>96</v>
      </c>
      <c r="D1275">
        <v>0.08</v>
      </c>
      <c r="F1275">
        <v>1.6001399999999999</v>
      </c>
      <c r="I1275" s="400">
        <v>43376.145833333336</v>
      </c>
      <c r="J1275">
        <v>1.6090800000000001</v>
      </c>
      <c r="N1275">
        <v>52</v>
      </c>
      <c r="Q1275">
        <v>702</v>
      </c>
      <c r="R1275" s="578" t="s">
        <v>96</v>
      </c>
      <c r="S1275" s="578">
        <v>6</v>
      </c>
    </row>
    <row r="1276" spans="1:19">
      <c r="A1276">
        <v>1275</v>
      </c>
      <c r="B1276" s="400">
        <v>43377.438888888886</v>
      </c>
      <c r="C1276" s="578" t="s">
        <v>96</v>
      </c>
      <c r="D1276">
        <v>0.01</v>
      </c>
      <c r="F1276">
        <v>1.6249899999999999</v>
      </c>
      <c r="I1276" s="400">
        <v>43377.772222222222</v>
      </c>
      <c r="J1276">
        <v>1.62713</v>
      </c>
      <c r="N1276">
        <v>1.48</v>
      </c>
      <c r="Q1276">
        <v>703</v>
      </c>
      <c r="R1276" s="578" t="s">
        <v>96</v>
      </c>
      <c r="S1276" s="578">
        <v>1</v>
      </c>
    </row>
    <row r="1277" spans="1:19">
      <c r="A1277">
        <v>1276</v>
      </c>
      <c r="B1277" s="400">
        <v>43384.395833333336</v>
      </c>
      <c r="C1277" s="578" t="s">
        <v>97</v>
      </c>
      <c r="D1277">
        <v>0.01</v>
      </c>
      <c r="F1277">
        <v>1.6283399999999999</v>
      </c>
      <c r="I1277" s="400">
        <v>43384.604166666664</v>
      </c>
      <c r="J1277">
        <v>1.62785</v>
      </c>
      <c r="N1277">
        <v>0.26</v>
      </c>
      <c r="Q1277">
        <v>704</v>
      </c>
      <c r="R1277" s="578" t="s">
        <v>97</v>
      </c>
      <c r="S1277" s="578">
        <v>2</v>
      </c>
    </row>
    <row r="1278" spans="1:19">
      <c r="A1278">
        <v>1277</v>
      </c>
      <c r="B1278" s="400">
        <v>43384.590277777781</v>
      </c>
      <c r="C1278" s="578" t="s">
        <v>97</v>
      </c>
      <c r="D1278">
        <v>0.01</v>
      </c>
      <c r="F1278">
        <v>1.63164</v>
      </c>
      <c r="I1278" s="400">
        <v>43384.604166666664</v>
      </c>
      <c r="J1278">
        <v>1.62785</v>
      </c>
      <c r="N1278">
        <v>2.69</v>
      </c>
      <c r="Q1278">
        <v>704</v>
      </c>
      <c r="R1278" s="578" t="s">
        <v>97</v>
      </c>
      <c r="S1278" s="578">
        <v>2</v>
      </c>
    </row>
    <row r="1279" spans="1:19">
      <c r="A1279">
        <v>1278</v>
      </c>
      <c r="B1279" s="400">
        <v>43395.09375</v>
      </c>
      <c r="C1279" s="578" t="s">
        <v>96</v>
      </c>
      <c r="D1279">
        <v>0.01</v>
      </c>
      <c r="F1279">
        <v>1.6191599999999999</v>
      </c>
      <c r="I1279" s="400">
        <v>43395.101388888892</v>
      </c>
      <c r="J1279">
        <v>1.6213</v>
      </c>
      <c r="N1279">
        <v>1.48</v>
      </c>
      <c r="Q1279">
        <v>705</v>
      </c>
      <c r="R1279" s="578" t="s">
        <v>96</v>
      </c>
      <c r="S1279" s="578">
        <v>1</v>
      </c>
    </row>
    <row r="1280" spans="1:19">
      <c r="A1280">
        <v>1279</v>
      </c>
      <c r="B1280" s="400">
        <v>43398.428472222222</v>
      </c>
      <c r="C1280" s="578" t="s">
        <v>97</v>
      </c>
      <c r="D1280">
        <v>0.01</v>
      </c>
      <c r="F1280">
        <v>1.6136299999999999</v>
      </c>
      <c r="I1280" s="400">
        <v>43398.492361111108</v>
      </c>
      <c r="J1280">
        <v>1.6114900000000001</v>
      </c>
      <c r="N1280">
        <v>1.48</v>
      </c>
      <c r="Q1280">
        <v>706</v>
      </c>
      <c r="R1280" s="578" t="s">
        <v>97</v>
      </c>
      <c r="S1280" s="578">
        <v>1</v>
      </c>
    </row>
    <row r="1281" spans="1:19">
      <c r="A1281">
        <v>1280</v>
      </c>
      <c r="B1281" s="400">
        <v>43404.750694444447</v>
      </c>
      <c r="C1281" s="578" t="s">
        <v>96</v>
      </c>
      <c r="D1281">
        <v>0.01</v>
      </c>
      <c r="F1281">
        <v>1.59917</v>
      </c>
      <c r="I1281" s="400">
        <v>43406.695138888892</v>
      </c>
      <c r="J1281">
        <v>1.5851999999999999</v>
      </c>
      <c r="N1281">
        <v>-10.42</v>
      </c>
      <c r="Q1281">
        <v>707</v>
      </c>
      <c r="R1281" s="578" t="s">
        <v>96</v>
      </c>
      <c r="S1281" s="578">
        <v>6</v>
      </c>
    </row>
    <row r="1282" spans="1:19">
      <c r="A1282">
        <v>1281</v>
      </c>
      <c r="B1282" s="400">
        <v>43405.115277777775</v>
      </c>
      <c r="C1282" s="578" t="s">
        <v>96</v>
      </c>
      <c r="D1282">
        <v>0.01</v>
      </c>
      <c r="F1282">
        <v>1.59398</v>
      </c>
      <c r="I1282" s="400">
        <v>43406.695138888892</v>
      </c>
      <c r="J1282">
        <v>1.5851999999999999</v>
      </c>
      <c r="N1282">
        <v>-6.59</v>
      </c>
      <c r="Q1282">
        <v>707</v>
      </c>
      <c r="R1282" s="578" t="s">
        <v>96</v>
      </c>
      <c r="S1282" s="578">
        <v>6</v>
      </c>
    </row>
    <row r="1283" spans="1:19">
      <c r="A1283">
        <v>1282</v>
      </c>
      <c r="B1283" s="400">
        <v>43405.382638888892</v>
      </c>
      <c r="C1283" s="578" t="s">
        <v>96</v>
      </c>
      <c r="D1283">
        <v>0.01</v>
      </c>
      <c r="F1283">
        <v>1.5903</v>
      </c>
      <c r="I1283" s="400">
        <v>43406.695138888892</v>
      </c>
      <c r="J1283">
        <v>1.5851999999999999</v>
      </c>
      <c r="N1283">
        <v>-3.87</v>
      </c>
      <c r="Q1283">
        <v>707</v>
      </c>
      <c r="R1283" s="578" t="s">
        <v>96</v>
      </c>
      <c r="S1283" s="578">
        <v>6</v>
      </c>
    </row>
    <row r="1284" spans="1:19">
      <c r="A1284">
        <v>1283</v>
      </c>
      <c r="B1284" s="400">
        <v>43405.631249999999</v>
      </c>
      <c r="C1284" s="578" t="s">
        <v>96</v>
      </c>
      <c r="D1284">
        <v>0.02</v>
      </c>
      <c r="F1284">
        <v>1.5863700000000001</v>
      </c>
      <c r="I1284" s="400">
        <v>43406.695138888892</v>
      </c>
      <c r="J1284">
        <v>1.5851999999999999</v>
      </c>
      <c r="N1284">
        <v>-1.92</v>
      </c>
      <c r="Q1284">
        <v>707</v>
      </c>
      <c r="R1284" s="578" t="s">
        <v>96</v>
      </c>
      <c r="S1284" s="578">
        <v>6</v>
      </c>
    </row>
    <row r="1285" spans="1:19">
      <c r="A1285">
        <v>1284</v>
      </c>
      <c r="B1285" s="400">
        <v>43406.09375</v>
      </c>
      <c r="C1285" s="578" t="s">
        <v>96</v>
      </c>
      <c r="D1285">
        <v>0.04</v>
      </c>
      <c r="F1285">
        <v>1.5816300000000001</v>
      </c>
      <c r="I1285" s="400">
        <v>43406.695138888892</v>
      </c>
      <c r="J1285">
        <v>1.5851999999999999</v>
      </c>
      <c r="N1285">
        <v>10.14</v>
      </c>
      <c r="Q1285">
        <v>707</v>
      </c>
      <c r="R1285" s="578" t="s">
        <v>96</v>
      </c>
      <c r="S1285" s="578">
        <v>6</v>
      </c>
    </row>
    <row r="1286" spans="1:19">
      <c r="A1286">
        <v>1285</v>
      </c>
      <c r="B1286" s="400">
        <v>43406.307638888888</v>
      </c>
      <c r="C1286" s="578" t="s">
        <v>96</v>
      </c>
      <c r="D1286">
        <v>0.08</v>
      </c>
      <c r="F1286">
        <v>1.57613</v>
      </c>
      <c r="I1286" s="400">
        <v>43406.695138888892</v>
      </c>
      <c r="J1286">
        <v>1.5851999999999999</v>
      </c>
      <c r="N1286">
        <v>52.78</v>
      </c>
      <c r="Q1286">
        <v>707</v>
      </c>
      <c r="R1286" s="578" t="s">
        <v>96</v>
      </c>
      <c r="S1286" s="578">
        <v>6</v>
      </c>
    </row>
    <row r="1287" spans="1:19">
      <c r="A1287">
        <v>1286</v>
      </c>
      <c r="B1287" s="400">
        <v>43424.459027777775</v>
      </c>
      <c r="C1287" s="578" t="s">
        <v>96</v>
      </c>
      <c r="D1287">
        <v>0.01</v>
      </c>
      <c r="F1287">
        <v>1.5747500000000001</v>
      </c>
      <c r="I1287" s="400">
        <v>43424.466666666667</v>
      </c>
      <c r="J1287">
        <v>1.5768899999999999</v>
      </c>
      <c r="N1287">
        <v>1.48</v>
      </c>
      <c r="Q1287">
        <v>708</v>
      </c>
      <c r="R1287" s="578" t="s">
        <v>96</v>
      </c>
      <c r="S1287" s="578">
        <v>1</v>
      </c>
    </row>
    <row r="1288" spans="1:19">
      <c r="A1288">
        <v>1287</v>
      </c>
      <c r="B1288" s="400">
        <v>43425.574305555558</v>
      </c>
      <c r="C1288" s="578" t="s">
        <v>97</v>
      </c>
      <c r="D1288">
        <v>0.01</v>
      </c>
      <c r="F1288">
        <v>1.5727100000000001</v>
      </c>
      <c r="I1288" s="400">
        <v>43425.626388888886</v>
      </c>
      <c r="J1288">
        <v>1.57057</v>
      </c>
      <c r="N1288">
        <v>1.48</v>
      </c>
      <c r="Q1288">
        <v>709</v>
      </c>
      <c r="R1288" s="578" t="s">
        <v>97</v>
      </c>
      <c r="S1288" s="578">
        <v>1</v>
      </c>
    </row>
    <row r="1289" spans="1:19">
      <c r="A1289">
        <v>1288</v>
      </c>
      <c r="B1289" s="400">
        <v>43439.708333333336</v>
      </c>
      <c r="C1289" s="578" t="s">
        <v>96</v>
      </c>
      <c r="D1289">
        <v>0.01</v>
      </c>
      <c r="F1289">
        <v>1.5606</v>
      </c>
      <c r="I1289" s="400">
        <v>43440.001388888886</v>
      </c>
      <c r="J1289">
        <v>1.56274</v>
      </c>
      <c r="N1289">
        <v>1.48</v>
      </c>
      <c r="Q1289">
        <v>710</v>
      </c>
      <c r="R1289" s="578" t="s">
        <v>96</v>
      </c>
      <c r="S1289" s="578">
        <v>1</v>
      </c>
    </row>
    <row r="1290" spans="1:19">
      <c r="A1290">
        <v>1289</v>
      </c>
      <c r="B1290" s="400">
        <v>43441.375694444447</v>
      </c>
      <c r="C1290" s="578" t="s">
        <v>96</v>
      </c>
      <c r="D1290">
        <v>0.01</v>
      </c>
      <c r="F1290">
        <v>1.5774699999999999</v>
      </c>
      <c r="I1290" s="400">
        <v>43441.706944444442</v>
      </c>
      <c r="J1290">
        <v>1.57795</v>
      </c>
      <c r="N1290">
        <v>0.25</v>
      </c>
      <c r="Q1290">
        <v>711</v>
      </c>
      <c r="R1290" s="578" t="s">
        <v>96</v>
      </c>
      <c r="S1290" s="578">
        <v>2</v>
      </c>
    </row>
    <row r="1291" spans="1:19">
      <c r="A1291">
        <v>1290</v>
      </c>
      <c r="B1291" s="400">
        <v>43441.438194444447</v>
      </c>
      <c r="C1291" s="578" t="s">
        <v>96</v>
      </c>
      <c r="D1291">
        <v>0.01</v>
      </c>
      <c r="F1291">
        <v>1.5741499999999999</v>
      </c>
      <c r="I1291" s="400">
        <v>43441.706944444442</v>
      </c>
      <c r="J1291">
        <v>1.57795</v>
      </c>
      <c r="N1291">
        <v>2.7</v>
      </c>
      <c r="Q1291">
        <v>711</v>
      </c>
      <c r="R1291" s="578" t="s">
        <v>96</v>
      </c>
      <c r="S1291" s="578">
        <v>2</v>
      </c>
    </row>
    <row r="1292" spans="1:19">
      <c r="A1292">
        <v>1291</v>
      </c>
      <c r="B1292" s="400">
        <v>43443.959027777775</v>
      </c>
      <c r="C1292" s="578" t="s">
        <v>97</v>
      </c>
      <c r="D1292">
        <v>0.01</v>
      </c>
      <c r="F1292">
        <v>1.58466</v>
      </c>
      <c r="I1292" s="400">
        <v>43444.379166666666</v>
      </c>
      <c r="J1292">
        <v>1.5825199999999999</v>
      </c>
      <c r="N1292">
        <v>1.48</v>
      </c>
      <c r="Q1292">
        <v>712</v>
      </c>
      <c r="R1292" s="578" t="s">
        <v>97</v>
      </c>
      <c r="S1292" s="578">
        <v>1</v>
      </c>
    </row>
    <row r="1293" spans="1:19">
      <c r="A1293">
        <v>1292</v>
      </c>
      <c r="B1293" s="400">
        <v>43480.709722222222</v>
      </c>
      <c r="C1293" s="578" t="s">
        <v>97</v>
      </c>
      <c r="D1293">
        <v>0.01</v>
      </c>
      <c r="F1293">
        <v>1.5869599999999999</v>
      </c>
      <c r="I1293" s="400">
        <v>43480.71597222222</v>
      </c>
      <c r="J1293">
        <v>1.5848199999999999</v>
      </c>
      <c r="N1293">
        <v>1.48</v>
      </c>
      <c r="Q1293">
        <v>713</v>
      </c>
      <c r="R1293" s="578" t="s">
        <v>97</v>
      </c>
      <c r="S1293" s="578">
        <v>1</v>
      </c>
    </row>
    <row r="1294" spans="1:19">
      <c r="A1294">
        <v>1293</v>
      </c>
      <c r="B1294" s="400">
        <v>43483.063194444447</v>
      </c>
      <c r="C1294" s="578" t="s">
        <v>97</v>
      </c>
      <c r="D1294">
        <v>0.01</v>
      </c>
      <c r="F1294">
        <v>1.58226</v>
      </c>
      <c r="I1294" s="400">
        <v>43483.679861111108</v>
      </c>
      <c r="J1294">
        <v>1.58178</v>
      </c>
      <c r="N1294">
        <v>0.25</v>
      </c>
      <c r="Q1294">
        <v>714</v>
      </c>
      <c r="R1294" s="578" t="s">
        <v>97</v>
      </c>
      <c r="S1294" s="578">
        <v>2</v>
      </c>
    </row>
    <row r="1295" spans="1:19">
      <c r="A1295">
        <v>1294</v>
      </c>
      <c r="B1295" s="400">
        <v>43483.395138888889</v>
      </c>
      <c r="C1295" s="578" t="s">
        <v>97</v>
      </c>
      <c r="D1295">
        <v>0.01</v>
      </c>
      <c r="F1295">
        <v>1.58558</v>
      </c>
      <c r="I1295" s="400">
        <v>43483.679861111108</v>
      </c>
      <c r="J1295">
        <v>1.58178</v>
      </c>
      <c r="N1295">
        <v>2.71</v>
      </c>
      <c r="Q1295">
        <v>714</v>
      </c>
      <c r="R1295" s="578" t="s">
        <v>97</v>
      </c>
      <c r="S1295" s="578">
        <v>2</v>
      </c>
    </row>
    <row r="1296" spans="1:19">
      <c r="A1296">
        <v>1295</v>
      </c>
      <c r="B1296" s="400">
        <v>43487.387499999997</v>
      </c>
      <c r="C1296" s="578" t="s">
        <v>96</v>
      </c>
      <c r="D1296">
        <v>0.01</v>
      </c>
      <c r="F1296">
        <v>1.5945499999999999</v>
      </c>
      <c r="I1296" s="400">
        <v>43487.798611111109</v>
      </c>
      <c r="J1296">
        <v>1.5949599999999999</v>
      </c>
      <c r="N1296">
        <v>0.2</v>
      </c>
      <c r="Q1296">
        <v>715</v>
      </c>
      <c r="R1296" s="578" t="s">
        <v>96</v>
      </c>
      <c r="S1296" s="578">
        <v>2</v>
      </c>
    </row>
    <row r="1297" spans="1:19">
      <c r="A1297">
        <v>1296</v>
      </c>
      <c r="B1297" s="400">
        <v>43487.624305555553</v>
      </c>
      <c r="C1297" s="578" t="s">
        <v>96</v>
      </c>
      <c r="D1297">
        <v>0.01</v>
      </c>
      <c r="F1297">
        <v>1.5911</v>
      </c>
      <c r="I1297" s="400">
        <v>43487.798611111109</v>
      </c>
      <c r="J1297">
        <v>1.5949599999999999</v>
      </c>
      <c r="N1297">
        <v>2.75</v>
      </c>
      <c r="Q1297">
        <v>715</v>
      </c>
      <c r="R1297" s="578" t="s">
        <v>96</v>
      </c>
      <c r="S1297" s="578">
        <v>2</v>
      </c>
    </row>
    <row r="1298" spans="1:19">
      <c r="A1298">
        <v>1297</v>
      </c>
      <c r="B1298" s="400">
        <v>43490.094444444447</v>
      </c>
      <c r="C1298" s="578" t="s">
        <v>96</v>
      </c>
      <c r="D1298">
        <v>0.01</v>
      </c>
      <c r="F1298">
        <v>1.5975900000000001</v>
      </c>
      <c r="I1298" s="400">
        <v>43493.65902777778</v>
      </c>
      <c r="J1298">
        <v>1.59344</v>
      </c>
      <c r="N1298">
        <v>-3.16</v>
      </c>
      <c r="Q1298">
        <v>716</v>
      </c>
      <c r="R1298" s="578" t="s">
        <v>96</v>
      </c>
      <c r="S1298" s="578">
        <v>4</v>
      </c>
    </row>
    <row r="1299" spans="1:19">
      <c r="A1299">
        <v>1298</v>
      </c>
      <c r="B1299" s="400">
        <v>43490.152083333334</v>
      </c>
      <c r="C1299" s="578" t="s">
        <v>96</v>
      </c>
      <c r="D1299">
        <v>0.01</v>
      </c>
      <c r="F1299">
        <v>1.5942799999999999</v>
      </c>
      <c r="I1299" s="400">
        <v>43493.65902777778</v>
      </c>
      <c r="J1299">
        <v>1.59344</v>
      </c>
      <c r="N1299">
        <v>-0.72</v>
      </c>
      <c r="Q1299">
        <v>716</v>
      </c>
      <c r="R1299" s="578" t="s">
        <v>96</v>
      </c>
      <c r="S1299" s="578">
        <v>4</v>
      </c>
    </row>
    <row r="1300" spans="1:19">
      <c r="A1300">
        <v>1299</v>
      </c>
      <c r="B1300" s="400">
        <v>43490.636805555558</v>
      </c>
      <c r="C1300" s="578" t="s">
        <v>96</v>
      </c>
      <c r="D1300">
        <v>0.01</v>
      </c>
      <c r="F1300">
        <v>1.59067</v>
      </c>
      <c r="I1300" s="400">
        <v>43493.65902777778</v>
      </c>
      <c r="J1300">
        <v>1.59344</v>
      </c>
      <c r="N1300">
        <v>1.95</v>
      </c>
      <c r="Q1300">
        <v>716</v>
      </c>
      <c r="R1300" s="578" t="s">
        <v>96</v>
      </c>
      <c r="S1300" s="578">
        <v>4</v>
      </c>
    </row>
    <row r="1301" spans="1:19">
      <c r="A1301">
        <v>1300</v>
      </c>
      <c r="B1301" s="400">
        <v>43493.118055555555</v>
      </c>
      <c r="C1301" s="578" t="s">
        <v>96</v>
      </c>
      <c r="D1301">
        <v>0.02</v>
      </c>
      <c r="F1301">
        <v>1.5864799999999999</v>
      </c>
      <c r="I1301" s="400">
        <v>43493.65902777778</v>
      </c>
      <c r="J1301">
        <v>1.59344</v>
      </c>
      <c r="N1301">
        <v>10.08</v>
      </c>
      <c r="Q1301">
        <v>716</v>
      </c>
      <c r="R1301" s="578" t="s">
        <v>96</v>
      </c>
      <c r="S1301" s="578">
        <v>4</v>
      </c>
    </row>
    <row r="1302" spans="1:19">
      <c r="A1302">
        <v>1301</v>
      </c>
      <c r="B1302" s="400">
        <v>43500.668749999997</v>
      </c>
      <c r="C1302" s="578" t="s">
        <v>96</v>
      </c>
      <c r="D1302">
        <v>0.01</v>
      </c>
      <c r="F1302">
        <v>1.5851599999999999</v>
      </c>
      <c r="I1302" s="400">
        <v>43501.0625</v>
      </c>
      <c r="J1302">
        <v>1.5872999999999999</v>
      </c>
      <c r="N1302">
        <v>1.48</v>
      </c>
      <c r="Q1302">
        <v>717</v>
      </c>
      <c r="R1302" s="578" t="s">
        <v>96</v>
      </c>
      <c r="S1302" s="578">
        <v>1</v>
      </c>
    </row>
    <row r="1303" spans="1:19">
      <c r="A1303">
        <v>1302</v>
      </c>
      <c r="B1303" s="400">
        <v>43508.250694444447</v>
      </c>
      <c r="C1303" s="578" t="s">
        <v>96</v>
      </c>
      <c r="D1303">
        <v>0.01</v>
      </c>
      <c r="F1303">
        <v>1.59545</v>
      </c>
      <c r="I1303" s="400">
        <v>43508.723611111112</v>
      </c>
      <c r="J1303">
        <v>1.5959399999999999</v>
      </c>
      <c r="N1303">
        <v>0.26</v>
      </c>
      <c r="Q1303">
        <v>718</v>
      </c>
      <c r="R1303" s="578" t="s">
        <v>96</v>
      </c>
      <c r="S1303" s="578">
        <v>2</v>
      </c>
    </row>
    <row r="1304" spans="1:19">
      <c r="A1304">
        <v>1303</v>
      </c>
      <c r="B1304" s="400">
        <v>43508.394444444442</v>
      </c>
      <c r="C1304" s="578" t="s">
        <v>96</v>
      </c>
      <c r="D1304">
        <v>0.01</v>
      </c>
      <c r="F1304">
        <v>1.59215</v>
      </c>
      <c r="I1304" s="400">
        <v>43508.723611111112</v>
      </c>
      <c r="J1304">
        <v>1.5959399999999999</v>
      </c>
      <c r="N1304">
        <v>2.7</v>
      </c>
      <c r="Q1304">
        <v>718</v>
      </c>
      <c r="R1304" s="578" t="s">
        <v>96</v>
      </c>
      <c r="S1304" s="578">
        <v>2</v>
      </c>
    </row>
    <row r="1305" spans="1:19">
      <c r="A1305">
        <v>1304</v>
      </c>
      <c r="B1305" s="400">
        <v>43523.064583333333</v>
      </c>
      <c r="C1305" s="578" t="s">
        <v>96</v>
      </c>
      <c r="D1305">
        <v>0.01</v>
      </c>
      <c r="F1305">
        <v>1.5850500000000001</v>
      </c>
      <c r="I1305" s="400">
        <v>43523.387499999997</v>
      </c>
      <c r="J1305">
        <v>1.5871900000000001</v>
      </c>
      <c r="N1305">
        <v>1.48</v>
      </c>
      <c r="Q1305">
        <v>719</v>
      </c>
      <c r="R1305" s="578" t="s">
        <v>96</v>
      </c>
      <c r="S1305" s="578">
        <v>1</v>
      </c>
    </row>
    <row r="1306" spans="1:19">
      <c r="A1306">
        <v>1305</v>
      </c>
      <c r="B1306" s="400">
        <v>43528.197916666664</v>
      </c>
      <c r="C1306" s="578" t="s">
        <v>97</v>
      </c>
      <c r="D1306">
        <v>0.01</v>
      </c>
      <c r="F1306">
        <v>1.6028</v>
      </c>
      <c r="I1306" s="400">
        <v>43528.496527777781</v>
      </c>
      <c r="J1306">
        <v>1.60066</v>
      </c>
      <c r="N1306">
        <v>1.48</v>
      </c>
      <c r="Q1306">
        <v>720</v>
      </c>
      <c r="R1306" s="578" t="s">
        <v>97</v>
      </c>
      <c r="S1306" s="578">
        <v>1</v>
      </c>
    </row>
    <row r="1307" spans="1:19">
      <c r="A1307">
        <v>1306</v>
      </c>
      <c r="B1307" s="400">
        <v>43530.15625</v>
      </c>
      <c r="C1307" s="578" t="s">
        <v>96</v>
      </c>
      <c r="D1307">
        <v>0.01</v>
      </c>
      <c r="F1307">
        <v>1.6020099999999999</v>
      </c>
      <c r="I1307" s="400">
        <v>43530.162499999999</v>
      </c>
      <c r="J1307">
        <v>1.60415</v>
      </c>
      <c r="N1307">
        <v>1.48</v>
      </c>
      <c r="Q1307">
        <v>721</v>
      </c>
      <c r="R1307" s="578" t="s">
        <v>96</v>
      </c>
      <c r="S1307" s="578">
        <v>1</v>
      </c>
    </row>
    <row r="1308" spans="1:19">
      <c r="A1308">
        <v>1307</v>
      </c>
      <c r="B1308" s="400">
        <v>43542.208333333336</v>
      </c>
      <c r="C1308" s="578" t="s">
        <v>97</v>
      </c>
      <c r="D1308">
        <v>0.01</v>
      </c>
      <c r="F1308">
        <v>1.59453</v>
      </c>
      <c r="I1308" s="400">
        <v>43544.834722222222</v>
      </c>
      <c r="J1308">
        <v>1.5991299999999999</v>
      </c>
      <c r="N1308">
        <v>-3.5</v>
      </c>
      <c r="Q1308">
        <v>722</v>
      </c>
      <c r="R1308" s="578" t="s">
        <v>97</v>
      </c>
      <c r="S1308" s="578">
        <v>4</v>
      </c>
    </row>
    <row r="1309" spans="1:19">
      <c r="A1309">
        <v>1308</v>
      </c>
      <c r="B1309" s="400">
        <v>43542.50277777778</v>
      </c>
      <c r="C1309" s="578" t="s">
        <v>97</v>
      </c>
      <c r="D1309">
        <v>0.01</v>
      </c>
      <c r="F1309">
        <v>1.5978300000000001</v>
      </c>
      <c r="I1309" s="400">
        <v>43544.834722222222</v>
      </c>
      <c r="J1309">
        <v>1.5991299999999999</v>
      </c>
      <c r="N1309">
        <v>-1.06</v>
      </c>
      <c r="Q1309">
        <v>722</v>
      </c>
      <c r="R1309" s="578" t="s">
        <v>97</v>
      </c>
      <c r="S1309" s="578">
        <v>4</v>
      </c>
    </row>
    <row r="1310" spans="1:19">
      <c r="A1310">
        <v>1309</v>
      </c>
      <c r="B1310" s="400">
        <v>43543.874305555553</v>
      </c>
      <c r="C1310" s="578" t="s">
        <v>97</v>
      </c>
      <c r="D1310">
        <v>0.01</v>
      </c>
      <c r="F1310">
        <v>1.6014600000000001</v>
      </c>
      <c r="I1310" s="400">
        <v>43544.834722222222</v>
      </c>
      <c r="J1310">
        <v>1.5991299999999999</v>
      </c>
      <c r="N1310">
        <v>1.62</v>
      </c>
      <c r="Q1310">
        <v>722</v>
      </c>
      <c r="R1310" s="578" t="s">
        <v>97</v>
      </c>
      <c r="S1310" s="578">
        <v>4</v>
      </c>
    </row>
    <row r="1311" spans="1:19">
      <c r="A1311">
        <v>1310</v>
      </c>
      <c r="B1311" s="400">
        <v>43544.143750000003</v>
      </c>
      <c r="C1311" s="578" t="s">
        <v>97</v>
      </c>
      <c r="D1311">
        <v>0.02</v>
      </c>
      <c r="F1311">
        <v>1.6067499999999999</v>
      </c>
      <c r="I1311" s="400">
        <v>43544.834722222222</v>
      </c>
      <c r="J1311">
        <v>1.5991299999999999</v>
      </c>
      <c r="N1311">
        <v>11.05</v>
      </c>
      <c r="Q1311">
        <v>722</v>
      </c>
      <c r="R1311" s="578" t="s">
        <v>97</v>
      </c>
      <c r="S1311" s="578">
        <v>4</v>
      </c>
    </row>
    <row r="1312" spans="1:19">
      <c r="A1312">
        <v>1311</v>
      </c>
      <c r="B1312" s="400">
        <v>43545.001388888886</v>
      </c>
      <c r="C1312" s="578" t="s">
        <v>97</v>
      </c>
      <c r="D1312">
        <v>0.01</v>
      </c>
      <c r="F1312">
        <v>1.6018600000000001</v>
      </c>
      <c r="I1312" s="400">
        <v>43545.104166666664</v>
      </c>
      <c r="J1312">
        <v>1.59972</v>
      </c>
      <c r="N1312">
        <v>1.48</v>
      </c>
      <c r="Q1312">
        <v>723</v>
      </c>
      <c r="R1312" s="578" t="s">
        <v>97</v>
      </c>
      <c r="S1312" s="578">
        <v>1</v>
      </c>
    </row>
    <row r="1313" spans="1:19">
      <c r="A1313">
        <v>1312</v>
      </c>
      <c r="B1313" s="400">
        <v>43571.46875</v>
      </c>
      <c r="C1313" s="578" t="s">
        <v>97</v>
      </c>
      <c r="D1313">
        <v>0.01</v>
      </c>
      <c r="F1313">
        <v>1.5798000000000001</v>
      </c>
      <c r="I1313" s="400">
        <v>43571.583333333336</v>
      </c>
      <c r="J1313">
        <v>1.5776600000000001</v>
      </c>
      <c r="N1313">
        <v>1.48</v>
      </c>
      <c r="Q1313">
        <v>724</v>
      </c>
      <c r="R1313" s="578" t="s">
        <v>97</v>
      </c>
      <c r="S1313" s="578">
        <v>1</v>
      </c>
    </row>
    <row r="1314" spans="1:19">
      <c r="A1314">
        <v>1313</v>
      </c>
      <c r="B1314" s="400">
        <v>43572.166666666664</v>
      </c>
      <c r="C1314" s="578" t="s">
        <v>97</v>
      </c>
      <c r="D1314">
        <v>0.01</v>
      </c>
      <c r="F1314">
        <v>1.5737099999999999</v>
      </c>
      <c r="I1314" s="400">
        <v>43572.166666666664</v>
      </c>
      <c r="J1314">
        <v>1.5715699999999999</v>
      </c>
      <c r="N1314">
        <v>1.48</v>
      </c>
      <c r="Q1314">
        <v>725</v>
      </c>
      <c r="R1314" s="578" t="s">
        <v>97</v>
      </c>
      <c r="S1314" s="578">
        <v>1</v>
      </c>
    </row>
    <row r="1315" spans="1:19">
      <c r="A1315">
        <v>1314</v>
      </c>
      <c r="B1315" s="400">
        <v>43581.709027777775</v>
      </c>
      <c r="C1315" s="578" t="s">
        <v>96</v>
      </c>
      <c r="D1315">
        <v>0.01</v>
      </c>
      <c r="F1315">
        <v>1.58541</v>
      </c>
      <c r="I1315" s="400">
        <v>43585.125</v>
      </c>
      <c r="J1315">
        <v>1.58589</v>
      </c>
      <c r="N1315">
        <v>0.26</v>
      </c>
      <c r="Q1315">
        <v>726</v>
      </c>
      <c r="R1315" s="578" t="s">
        <v>96</v>
      </c>
      <c r="S1315" s="578">
        <v>2</v>
      </c>
    </row>
    <row r="1316" spans="1:19">
      <c r="A1316">
        <v>1315</v>
      </c>
      <c r="B1316" s="400">
        <v>43584.098611111112</v>
      </c>
      <c r="C1316" s="578" t="s">
        <v>96</v>
      </c>
      <c r="D1316">
        <v>0.01</v>
      </c>
      <c r="F1316">
        <v>1.58209</v>
      </c>
      <c r="I1316" s="400">
        <v>43585.125</v>
      </c>
      <c r="J1316">
        <v>1.58589</v>
      </c>
      <c r="N1316">
        <v>2.71</v>
      </c>
      <c r="Q1316">
        <v>726</v>
      </c>
      <c r="R1316" s="578" t="s">
        <v>96</v>
      </c>
      <c r="S1316" s="578">
        <v>2</v>
      </c>
    </row>
    <row r="1317" spans="1:19">
      <c r="A1317">
        <v>1316</v>
      </c>
      <c r="B1317" s="400">
        <v>43616.708333333336</v>
      </c>
      <c r="C1317" s="578" t="s">
        <v>97</v>
      </c>
      <c r="D1317">
        <v>0.01</v>
      </c>
      <c r="F1317">
        <v>1.6083799999999999</v>
      </c>
      <c r="I1317" s="400">
        <v>43619.206944444442</v>
      </c>
      <c r="J1317">
        <v>1.60789</v>
      </c>
      <c r="N1317">
        <v>0.26</v>
      </c>
      <c r="Q1317">
        <v>727</v>
      </c>
      <c r="R1317" s="578" t="s">
        <v>97</v>
      </c>
      <c r="S1317" s="578">
        <v>2</v>
      </c>
    </row>
    <row r="1318" spans="1:19">
      <c r="A1318">
        <v>1317</v>
      </c>
      <c r="B1318" s="400">
        <v>43619.004861111112</v>
      </c>
      <c r="C1318" s="578" t="s">
        <v>97</v>
      </c>
      <c r="D1318">
        <v>0.01</v>
      </c>
      <c r="F1318">
        <v>1.61168</v>
      </c>
      <c r="I1318" s="400">
        <v>43619.206944444442</v>
      </c>
      <c r="J1318">
        <v>1.60789</v>
      </c>
      <c r="N1318">
        <v>2.7</v>
      </c>
      <c r="Q1318">
        <v>727</v>
      </c>
      <c r="R1318" s="578" t="s">
        <v>97</v>
      </c>
      <c r="S1318" s="578">
        <v>2</v>
      </c>
    </row>
    <row r="1319" spans="1:19">
      <c r="A1319">
        <v>1318</v>
      </c>
      <c r="B1319" s="400">
        <v>43619.709027777775</v>
      </c>
      <c r="C1319" s="578" t="s">
        <v>96</v>
      </c>
      <c r="D1319">
        <v>0.01</v>
      </c>
      <c r="F1319">
        <v>1.6111500000000001</v>
      </c>
      <c r="I1319" s="400">
        <v>43619.87777777778</v>
      </c>
      <c r="J1319">
        <v>1.6132899999999999</v>
      </c>
      <c r="N1319">
        <v>1.48</v>
      </c>
      <c r="Q1319">
        <v>728</v>
      </c>
      <c r="R1319" s="578" t="s">
        <v>96</v>
      </c>
      <c r="S1319" s="578">
        <v>1</v>
      </c>
    </row>
    <row r="1320" spans="1:19">
      <c r="A1320">
        <v>1319</v>
      </c>
      <c r="B1320" s="400">
        <v>43620.291666666664</v>
      </c>
      <c r="C1320" s="578" t="s">
        <v>96</v>
      </c>
      <c r="D1320">
        <v>0.01</v>
      </c>
      <c r="F1320">
        <v>1.6146499999999999</v>
      </c>
      <c r="I1320" s="400">
        <v>43620.479166666664</v>
      </c>
      <c r="J1320">
        <v>1.61514</v>
      </c>
      <c r="N1320">
        <v>0.27</v>
      </c>
      <c r="Q1320">
        <v>729</v>
      </c>
      <c r="R1320" s="578" t="s">
        <v>96</v>
      </c>
      <c r="S1320" s="578">
        <v>2</v>
      </c>
    </row>
    <row r="1321" spans="1:19">
      <c r="A1321">
        <v>1320</v>
      </c>
      <c r="B1321" s="400">
        <v>43620.317361111112</v>
      </c>
      <c r="C1321" s="578" t="s">
        <v>96</v>
      </c>
      <c r="D1321">
        <v>0.01</v>
      </c>
      <c r="F1321">
        <v>1.6113500000000001</v>
      </c>
      <c r="I1321" s="400">
        <v>43620.479166666664</v>
      </c>
      <c r="J1321">
        <v>1.61514</v>
      </c>
      <c r="N1321">
        <v>2.7</v>
      </c>
      <c r="Q1321">
        <v>729</v>
      </c>
      <c r="R1321" s="578" t="s">
        <v>96</v>
      </c>
      <c r="S1321" s="578">
        <v>2</v>
      </c>
    </row>
    <row r="1322" spans="1:19">
      <c r="A1322">
        <v>1321</v>
      </c>
      <c r="B1322" s="400">
        <v>43630.15625</v>
      </c>
      <c r="C1322" s="578" t="s">
        <v>96</v>
      </c>
      <c r="D1322">
        <v>0.01</v>
      </c>
      <c r="F1322">
        <v>1.63489</v>
      </c>
      <c r="I1322" s="400">
        <v>43633.589583333334</v>
      </c>
      <c r="J1322">
        <v>1.63537</v>
      </c>
      <c r="N1322">
        <v>0.25</v>
      </c>
      <c r="Q1322">
        <v>730</v>
      </c>
      <c r="R1322" s="578" t="s">
        <v>96</v>
      </c>
      <c r="S1322" s="578">
        <v>2</v>
      </c>
    </row>
    <row r="1323" spans="1:19">
      <c r="A1323">
        <v>1322</v>
      </c>
      <c r="B1323" s="400">
        <v>43630.579861111109</v>
      </c>
      <c r="C1323" s="578" t="s">
        <v>96</v>
      </c>
      <c r="D1323">
        <v>0.01</v>
      </c>
      <c r="F1323">
        <v>1.63157</v>
      </c>
      <c r="I1323" s="400">
        <v>43633.589583333334</v>
      </c>
      <c r="J1323">
        <v>1.63537</v>
      </c>
      <c r="N1323">
        <v>2.7</v>
      </c>
      <c r="Q1323">
        <v>730</v>
      </c>
      <c r="R1323" s="578" t="s">
        <v>96</v>
      </c>
      <c r="S1323" s="578">
        <v>2</v>
      </c>
    </row>
    <row r="1324" spans="1:19">
      <c r="A1324">
        <v>1323</v>
      </c>
      <c r="B1324" s="400">
        <v>43648.020833333336</v>
      </c>
      <c r="C1324" s="578" t="s">
        <v>97</v>
      </c>
      <c r="D1324">
        <v>0.01</v>
      </c>
      <c r="F1324">
        <v>1.6191199999999999</v>
      </c>
      <c r="I1324" s="400">
        <v>43648.189583333333</v>
      </c>
      <c r="J1324">
        <v>1.6169800000000001</v>
      </c>
      <c r="N1324">
        <v>1.48</v>
      </c>
      <c r="Q1324">
        <v>731</v>
      </c>
      <c r="R1324" s="578" t="s">
        <v>97</v>
      </c>
      <c r="S1324" s="578">
        <v>1</v>
      </c>
    </row>
    <row r="1325" spans="1:19">
      <c r="A1325">
        <v>1324</v>
      </c>
      <c r="B1325" s="400">
        <v>43678.918055555558</v>
      </c>
      <c r="C1325" s="578" t="s">
        <v>97</v>
      </c>
      <c r="D1325">
        <v>0.01</v>
      </c>
      <c r="F1325">
        <v>1.6294599999999999</v>
      </c>
      <c r="I1325" s="400">
        <v>43679.165972222225</v>
      </c>
      <c r="J1325">
        <v>1.6273200000000001</v>
      </c>
      <c r="N1325">
        <v>1.48</v>
      </c>
      <c r="Q1325">
        <v>732</v>
      </c>
      <c r="R1325" s="578" t="s">
        <v>97</v>
      </c>
      <c r="S1325" s="578">
        <v>1</v>
      </c>
    </row>
    <row r="1326" spans="1:19">
      <c r="A1326">
        <v>1325</v>
      </c>
      <c r="B1326" s="400">
        <v>43684.314583333333</v>
      </c>
      <c r="C1326" s="578" t="s">
        <v>97</v>
      </c>
      <c r="D1326">
        <v>0.01</v>
      </c>
      <c r="F1326">
        <v>1.66974</v>
      </c>
      <c r="I1326" s="400">
        <v>43684.379861111112</v>
      </c>
      <c r="J1326">
        <v>1.6676</v>
      </c>
      <c r="N1326">
        <v>1.48</v>
      </c>
      <c r="Q1326">
        <v>733</v>
      </c>
      <c r="R1326" s="578" t="s">
        <v>97</v>
      </c>
      <c r="S1326" s="578">
        <v>1</v>
      </c>
    </row>
    <row r="1327" spans="1:19">
      <c r="A1327">
        <v>1326</v>
      </c>
      <c r="B1327" s="400">
        <v>43684.760416666664</v>
      </c>
      <c r="C1327" s="578" t="s">
        <v>97</v>
      </c>
      <c r="D1327">
        <v>0.01</v>
      </c>
      <c r="F1327">
        <v>1.66072</v>
      </c>
      <c r="I1327" s="400">
        <v>43684.820138888892</v>
      </c>
      <c r="J1327">
        <v>1.6585799999999999</v>
      </c>
      <c r="N1327">
        <v>1.48</v>
      </c>
      <c r="Q1327">
        <v>734</v>
      </c>
      <c r="R1327" s="578" t="s">
        <v>97</v>
      </c>
      <c r="S1327" s="578">
        <v>1</v>
      </c>
    </row>
    <row r="1328" spans="1:19">
      <c r="A1328">
        <v>1327</v>
      </c>
      <c r="B1328" s="400">
        <v>43685.166666666664</v>
      </c>
      <c r="C1328" s="578" t="s">
        <v>97</v>
      </c>
      <c r="D1328">
        <v>0.01</v>
      </c>
      <c r="F1328">
        <v>1.6523699999999999</v>
      </c>
      <c r="I1328" s="400">
        <v>43685.461805555555</v>
      </c>
      <c r="J1328">
        <v>1.6518900000000001</v>
      </c>
      <c r="N1328">
        <v>0.25</v>
      </c>
      <c r="Q1328">
        <v>735</v>
      </c>
      <c r="R1328" s="578" t="s">
        <v>97</v>
      </c>
      <c r="S1328" s="578">
        <v>2</v>
      </c>
    </row>
    <row r="1329" spans="1:19">
      <c r="A1329">
        <v>1328</v>
      </c>
      <c r="B1329" s="400">
        <v>43685.194444444445</v>
      </c>
      <c r="C1329" s="578" t="s">
        <v>97</v>
      </c>
      <c r="D1329">
        <v>0.01</v>
      </c>
      <c r="F1329">
        <v>1.65568</v>
      </c>
      <c r="I1329" s="400">
        <v>43685.461805555555</v>
      </c>
      <c r="J1329">
        <v>1.6518900000000001</v>
      </c>
      <c r="N1329">
        <v>2.7</v>
      </c>
      <c r="Q1329">
        <v>735</v>
      </c>
      <c r="R1329" s="578" t="s">
        <v>97</v>
      </c>
      <c r="S1329" s="578">
        <v>2</v>
      </c>
    </row>
    <row r="1330" spans="1:19">
      <c r="A1330">
        <v>1329</v>
      </c>
      <c r="B1330" s="400">
        <v>43691.521527777775</v>
      </c>
      <c r="C1330" s="578" t="s">
        <v>97</v>
      </c>
      <c r="D1330">
        <v>0.01</v>
      </c>
      <c r="F1330">
        <v>1.6549100000000001</v>
      </c>
      <c r="I1330" s="400">
        <v>43691.557638888888</v>
      </c>
      <c r="J1330">
        <v>1.6527700000000001</v>
      </c>
      <c r="N1330">
        <v>1.48</v>
      </c>
      <c r="Q1330">
        <v>736</v>
      </c>
      <c r="R1330" s="578" t="s">
        <v>97</v>
      </c>
      <c r="S1330" s="578">
        <v>1</v>
      </c>
    </row>
    <row r="1331" spans="1:19">
      <c r="A1331">
        <v>1330</v>
      </c>
      <c r="B1331" s="400">
        <v>43697.65625</v>
      </c>
      <c r="C1331" s="578" t="s">
        <v>97</v>
      </c>
      <c r="D1331">
        <v>0.01</v>
      </c>
      <c r="F1331">
        <v>1.6338900000000001</v>
      </c>
      <c r="I1331" s="400">
        <v>43698.591666666667</v>
      </c>
      <c r="J1331">
        <v>1.63341</v>
      </c>
      <c r="N1331">
        <v>0.25</v>
      </c>
      <c r="Q1331">
        <v>737</v>
      </c>
      <c r="R1331" s="578" t="s">
        <v>97</v>
      </c>
      <c r="S1331" s="578">
        <v>2</v>
      </c>
    </row>
    <row r="1332" spans="1:19">
      <c r="A1332">
        <v>1331</v>
      </c>
      <c r="B1332" s="400">
        <v>43697.751388888886</v>
      </c>
      <c r="C1332" s="578" t="s">
        <v>97</v>
      </c>
      <c r="D1332">
        <v>0.01</v>
      </c>
      <c r="F1332">
        <v>1.6372100000000001</v>
      </c>
      <c r="I1332" s="400">
        <v>43698.591666666667</v>
      </c>
      <c r="J1332">
        <v>1.63341</v>
      </c>
      <c r="N1332">
        <v>2.7</v>
      </c>
      <c r="Q1332">
        <v>737</v>
      </c>
      <c r="R1332" s="578" t="s">
        <v>97</v>
      </c>
      <c r="S1332" s="578">
        <v>2</v>
      </c>
    </row>
    <row r="1333" spans="1:19">
      <c r="A1333">
        <v>1332</v>
      </c>
      <c r="B1333" s="400">
        <v>43700.678472222222</v>
      </c>
      <c r="C1333" s="578" t="s">
        <v>97</v>
      </c>
      <c r="D1333">
        <v>0.01</v>
      </c>
      <c r="F1333">
        <v>1.6382699999999999</v>
      </c>
      <c r="I1333" s="400">
        <v>43703.200694444444</v>
      </c>
      <c r="J1333">
        <v>1.6528700000000001</v>
      </c>
      <c r="N1333">
        <v>-10.88</v>
      </c>
      <c r="Q1333">
        <v>738</v>
      </c>
      <c r="R1333" s="578" t="s">
        <v>97</v>
      </c>
      <c r="S1333" s="578">
        <v>4</v>
      </c>
    </row>
    <row r="1334" spans="1:19">
      <c r="A1334">
        <v>1334</v>
      </c>
      <c r="B1334" s="400">
        <v>43700.745138888888</v>
      </c>
      <c r="C1334" s="578" t="s">
        <v>97</v>
      </c>
      <c r="D1334">
        <v>0.01</v>
      </c>
      <c r="F1334">
        <v>1.65062</v>
      </c>
      <c r="I1334" s="400">
        <v>43703.200694444444</v>
      </c>
      <c r="J1334">
        <v>1.6528700000000001</v>
      </c>
      <c r="N1334">
        <v>-1.76</v>
      </c>
      <c r="Q1334">
        <v>738</v>
      </c>
      <c r="R1334" s="578" t="s">
        <v>97</v>
      </c>
      <c r="S1334" s="578">
        <v>4</v>
      </c>
    </row>
    <row r="1335" spans="1:19">
      <c r="A1335">
        <v>1335</v>
      </c>
      <c r="B1335" s="400">
        <v>43702.989583333336</v>
      </c>
      <c r="C1335" s="578" t="s">
        <v>97</v>
      </c>
      <c r="D1335">
        <v>0.01</v>
      </c>
      <c r="F1335">
        <v>1.65432</v>
      </c>
      <c r="I1335" s="400">
        <v>43703.200694444444</v>
      </c>
      <c r="J1335">
        <v>1.6528700000000001</v>
      </c>
      <c r="N1335">
        <v>0.97</v>
      </c>
      <c r="Q1335">
        <v>738</v>
      </c>
      <c r="R1335" s="578" t="s">
        <v>97</v>
      </c>
      <c r="S1335" s="578">
        <v>4</v>
      </c>
    </row>
    <row r="1336" spans="1:19">
      <c r="A1336">
        <v>1336</v>
      </c>
      <c r="B1336" s="400">
        <v>43703.038888888892</v>
      </c>
      <c r="C1336" s="578" t="s">
        <v>97</v>
      </c>
      <c r="D1336">
        <v>0.02</v>
      </c>
      <c r="F1336">
        <v>1.6664000000000001</v>
      </c>
      <c r="I1336" s="400">
        <v>43703.200694444444</v>
      </c>
      <c r="J1336">
        <v>1.6528700000000001</v>
      </c>
      <c r="N1336">
        <v>19.78</v>
      </c>
      <c r="Q1336">
        <v>738</v>
      </c>
      <c r="R1336" s="578" t="s">
        <v>97</v>
      </c>
      <c r="S1336" s="578">
        <v>4</v>
      </c>
    </row>
    <row r="1337" spans="1:19">
      <c r="A1337">
        <v>1333</v>
      </c>
      <c r="B1337" s="400">
        <v>43700.697916666664</v>
      </c>
      <c r="C1337" s="578" t="s">
        <v>96</v>
      </c>
      <c r="D1337">
        <v>0.01</v>
      </c>
      <c r="F1337">
        <v>1.64039</v>
      </c>
      <c r="I1337" s="400">
        <v>43700.711805555555</v>
      </c>
      <c r="J1337">
        <v>1.64253</v>
      </c>
      <c r="N1337">
        <v>1.48</v>
      </c>
      <c r="Q1337">
        <v>739</v>
      </c>
      <c r="R1337" s="578" t="s">
        <v>96</v>
      </c>
      <c r="S1337" s="578">
        <v>1</v>
      </c>
    </row>
    <row r="1338" spans="1:19">
      <c r="A1338">
        <v>1337</v>
      </c>
      <c r="B1338" s="400">
        <v>43703.125</v>
      </c>
      <c r="C1338" s="578" t="s">
        <v>96</v>
      </c>
      <c r="D1338">
        <v>0.01</v>
      </c>
      <c r="F1338">
        <v>1.65845</v>
      </c>
      <c r="I1338" s="400">
        <v>43706.145833333336</v>
      </c>
      <c r="J1338">
        <v>1.64727</v>
      </c>
      <c r="N1338">
        <v>-8.36</v>
      </c>
      <c r="Q1338">
        <v>740</v>
      </c>
      <c r="R1338" s="578" t="s">
        <v>96</v>
      </c>
      <c r="S1338" s="578">
        <v>5</v>
      </c>
    </row>
    <row r="1339" spans="1:19">
      <c r="A1339">
        <v>1338</v>
      </c>
      <c r="B1339" s="400">
        <v>43703.156944444447</v>
      </c>
      <c r="C1339" s="578" t="s">
        <v>96</v>
      </c>
      <c r="D1339">
        <v>0.01</v>
      </c>
      <c r="F1339">
        <v>1.6551499999999999</v>
      </c>
      <c r="I1339" s="400">
        <v>43706.145833333336</v>
      </c>
      <c r="J1339">
        <v>1.64727</v>
      </c>
      <c r="N1339">
        <v>-5.92</v>
      </c>
      <c r="Q1339">
        <v>740</v>
      </c>
      <c r="R1339" s="578" t="s">
        <v>96</v>
      </c>
      <c r="S1339" s="578">
        <v>5</v>
      </c>
    </row>
    <row r="1340" spans="1:19">
      <c r="A1340">
        <v>1339</v>
      </c>
      <c r="B1340" s="400">
        <v>43703.414583333331</v>
      </c>
      <c r="C1340" s="578" t="s">
        <v>96</v>
      </c>
      <c r="D1340">
        <v>0.01</v>
      </c>
      <c r="F1340">
        <v>1.64727</v>
      </c>
      <c r="I1340" s="400">
        <v>43706.145833333336</v>
      </c>
      <c r="J1340">
        <v>1.64727</v>
      </c>
      <c r="N1340">
        <v>-0.1</v>
      </c>
      <c r="Q1340">
        <v>740</v>
      </c>
      <c r="R1340" s="578" t="s">
        <v>96</v>
      </c>
      <c r="S1340" s="578">
        <v>5</v>
      </c>
    </row>
    <row r="1341" spans="1:19">
      <c r="A1341">
        <v>1340</v>
      </c>
      <c r="B1341" s="400">
        <v>43703.513194444444</v>
      </c>
      <c r="C1341" s="578" t="s">
        <v>96</v>
      </c>
      <c r="D1341">
        <v>0.02</v>
      </c>
      <c r="F1341">
        <v>1.6433500000000001</v>
      </c>
      <c r="I1341" s="400">
        <v>43706.145833333336</v>
      </c>
      <c r="J1341">
        <v>1.64727</v>
      </c>
      <c r="N1341">
        <v>5.59</v>
      </c>
      <c r="Q1341">
        <v>740</v>
      </c>
      <c r="R1341" s="578" t="s">
        <v>96</v>
      </c>
      <c r="S1341" s="578">
        <v>5</v>
      </c>
    </row>
    <row r="1342" spans="1:19">
      <c r="A1342">
        <v>1342</v>
      </c>
      <c r="B1342" s="400">
        <v>43703.723611111112</v>
      </c>
      <c r="C1342" s="578" t="s">
        <v>96</v>
      </c>
      <c r="D1342">
        <v>0.04</v>
      </c>
      <c r="F1342">
        <v>1.63809</v>
      </c>
      <c r="I1342" s="400">
        <v>43706.145833333336</v>
      </c>
      <c r="J1342">
        <v>1.64727</v>
      </c>
      <c r="N1342">
        <v>26.72</v>
      </c>
      <c r="Q1342">
        <v>740</v>
      </c>
      <c r="R1342" s="578" t="s">
        <v>96</v>
      </c>
      <c r="S1342" s="578">
        <v>5</v>
      </c>
    </row>
    <row r="1343" spans="1:19">
      <c r="A1343">
        <v>1341</v>
      </c>
      <c r="B1343" s="400">
        <v>43703.708333333336</v>
      </c>
      <c r="C1343" s="578" t="s">
        <v>97</v>
      </c>
      <c r="D1343">
        <v>0.01</v>
      </c>
      <c r="F1343">
        <v>1.6400600000000001</v>
      </c>
      <c r="I1343" s="400">
        <v>43703.714583333334</v>
      </c>
      <c r="J1343">
        <v>1.63792</v>
      </c>
      <c r="N1343">
        <v>1.48</v>
      </c>
      <c r="Q1343">
        <v>741</v>
      </c>
      <c r="R1343" s="578" t="s">
        <v>97</v>
      </c>
      <c r="S1343" s="578">
        <v>1</v>
      </c>
    </row>
    <row r="1344" spans="1:19">
      <c r="A1344">
        <v>1343</v>
      </c>
      <c r="B1344" s="400">
        <v>43711.708333333336</v>
      </c>
      <c r="C1344" s="578" t="s">
        <v>97</v>
      </c>
      <c r="D1344">
        <v>0.01</v>
      </c>
      <c r="F1344">
        <v>1.6220699999999999</v>
      </c>
      <c r="I1344" s="400">
        <v>43712.145833333336</v>
      </c>
      <c r="J1344">
        <v>1.6199300000000001</v>
      </c>
      <c r="N1344">
        <v>1.48</v>
      </c>
      <c r="Q1344">
        <v>742</v>
      </c>
      <c r="R1344" s="578" t="s">
        <v>97</v>
      </c>
      <c r="S1344" s="578">
        <v>1</v>
      </c>
    </row>
    <row r="1345" spans="1:19">
      <c r="A1345">
        <v>1344</v>
      </c>
      <c r="B1345" s="400">
        <v>43714.708333333336</v>
      </c>
      <c r="C1345" s="578" t="s">
        <v>97</v>
      </c>
      <c r="D1345">
        <v>0.01</v>
      </c>
      <c r="F1345">
        <v>1.6110500000000001</v>
      </c>
      <c r="I1345" s="400">
        <v>43717.181250000001</v>
      </c>
      <c r="J1345">
        <v>1.6089100000000001</v>
      </c>
      <c r="N1345">
        <v>1.48</v>
      </c>
      <c r="Q1345">
        <v>743</v>
      </c>
      <c r="R1345" s="578" t="s">
        <v>97</v>
      </c>
      <c r="S1345" s="578">
        <v>1</v>
      </c>
    </row>
    <row r="1346" spans="1:19">
      <c r="A1346">
        <v>1345</v>
      </c>
      <c r="B1346" s="400">
        <v>43717.333333333336</v>
      </c>
      <c r="C1346" s="578" t="s">
        <v>97</v>
      </c>
      <c r="D1346">
        <v>0.01</v>
      </c>
      <c r="F1346">
        <v>1.6070199999999999</v>
      </c>
      <c r="I1346" s="400">
        <v>43719.25277777778</v>
      </c>
      <c r="J1346">
        <v>1.6065400000000001</v>
      </c>
      <c r="N1346">
        <v>0.25</v>
      </c>
      <c r="Q1346">
        <v>744</v>
      </c>
      <c r="R1346" s="578" t="s">
        <v>97</v>
      </c>
      <c r="S1346" s="578">
        <v>2</v>
      </c>
    </row>
    <row r="1347" spans="1:19">
      <c r="A1347">
        <v>1346</v>
      </c>
      <c r="B1347" s="400">
        <v>43717.770138888889</v>
      </c>
      <c r="C1347" s="578" t="s">
        <v>97</v>
      </c>
      <c r="D1347">
        <v>0.01</v>
      </c>
      <c r="F1347">
        <v>1.61033</v>
      </c>
      <c r="I1347" s="400">
        <v>43719.25277777778</v>
      </c>
      <c r="J1347">
        <v>1.6065400000000001</v>
      </c>
      <c r="N1347">
        <v>2.69</v>
      </c>
      <c r="Q1347">
        <v>744</v>
      </c>
      <c r="R1347" s="578" t="s">
        <v>97</v>
      </c>
      <c r="S1347" s="578">
        <v>2</v>
      </c>
    </row>
    <row r="1348" spans="1:19">
      <c r="A1348">
        <v>1347</v>
      </c>
      <c r="B1348" s="400">
        <v>43749.376388888886</v>
      </c>
      <c r="C1348" s="578" t="s">
        <v>97</v>
      </c>
      <c r="D1348">
        <v>0.01</v>
      </c>
      <c r="F1348">
        <v>1.6247</v>
      </c>
      <c r="I1348" s="400">
        <v>43749.402777777781</v>
      </c>
      <c r="J1348">
        <v>1.62256</v>
      </c>
      <c r="N1348">
        <v>1.48</v>
      </c>
      <c r="Q1348">
        <v>745</v>
      </c>
      <c r="R1348" s="578" t="s">
        <v>97</v>
      </c>
      <c r="S1348" s="578">
        <v>1</v>
      </c>
    </row>
    <row r="1349" spans="1:19">
      <c r="A1349">
        <v>1348</v>
      </c>
      <c r="B1349" s="400">
        <v>43759.010416666664</v>
      </c>
      <c r="C1349" s="578" t="s">
        <v>96</v>
      </c>
      <c r="D1349">
        <v>0.01</v>
      </c>
      <c r="F1349">
        <v>1.63019</v>
      </c>
      <c r="I1349" s="400">
        <v>43762.385416666664</v>
      </c>
      <c r="J1349">
        <v>1.6289899999999999</v>
      </c>
      <c r="N1349">
        <v>-0.98</v>
      </c>
      <c r="Q1349">
        <v>746</v>
      </c>
      <c r="R1349" s="578" t="s">
        <v>96</v>
      </c>
      <c r="S1349" s="578">
        <v>3</v>
      </c>
    </row>
    <row r="1350" spans="1:19">
      <c r="A1350">
        <v>1349</v>
      </c>
      <c r="B1350" s="400">
        <v>43759.140972222223</v>
      </c>
      <c r="C1350" s="578" t="s">
        <v>96</v>
      </c>
      <c r="D1350">
        <v>0.01</v>
      </c>
      <c r="F1350">
        <v>1.62686</v>
      </c>
      <c r="I1350" s="400">
        <v>43762.385416666664</v>
      </c>
      <c r="J1350">
        <v>1.6289899999999999</v>
      </c>
      <c r="N1350">
        <v>1.48</v>
      </c>
      <c r="Q1350">
        <v>746</v>
      </c>
      <c r="R1350" s="578" t="s">
        <v>96</v>
      </c>
      <c r="S1350" s="578">
        <v>3</v>
      </c>
    </row>
    <row r="1351" spans="1:19">
      <c r="A1351">
        <v>1350</v>
      </c>
      <c r="B1351" s="400">
        <v>43759.48541666667</v>
      </c>
      <c r="C1351" s="578" t="s">
        <v>96</v>
      </c>
      <c r="D1351">
        <v>0.01</v>
      </c>
      <c r="F1351">
        <v>1.62321</v>
      </c>
      <c r="I1351" s="400">
        <v>43762.385416666664</v>
      </c>
      <c r="J1351">
        <v>1.6289899999999999</v>
      </c>
      <c r="N1351">
        <v>4.17</v>
      </c>
      <c r="Q1351">
        <v>746</v>
      </c>
      <c r="R1351" s="578" t="s">
        <v>96</v>
      </c>
      <c r="S1351" s="578">
        <v>3</v>
      </c>
    </row>
    <row r="1352" spans="1:19">
      <c r="A1352">
        <v>1351</v>
      </c>
      <c r="B1352" s="400">
        <v>43776.865277777775</v>
      </c>
      <c r="C1352" s="578" t="s">
        <v>96</v>
      </c>
      <c r="D1352">
        <v>0.01</v>
      </c>
      <c r="F1352">
        <v>1.60073</v>
      </c>
      <c r="I1352" s="400">
        <v>43776.994444444441</v>
      </c>
      <c r="J1352">
        <v>1.60287</v>
      </c>
      <c r="N1352">
        <v>1.48</v>
      </c>
      <c r="Q1352">
        <v>747</v>
      </c>
      <c r="R1352" s="578" t="s">
        <v>96</v>
      </c>
      <c r="S1352" s="578">
        <v>1</v>
      </c>
    </row>
    <row r="1353" spans="1:19">
      <c r="A1353">
        <v>1352</v>
      </c>
      <c r="B1353" s="400">
        <v>43812.719444444447</v>
      </c>
      <c r="C1353" s="578" t="s">
        <v>96</v>
      </c>
      <c r="D1353">
        <v>0.01</v>
      </c>
      <c r="F1353">
        <v>1.6192299999999999</v>
      </c>
      <c r="I1353" s="400">
        <v>43815.352777777778</v>
      </c>
      <c r="J1353">
        <v>1.62137</v>
      </c>
      <c r="N1353">
        <v>1.48</v>
      </c>
      <c r="Q1353">
        <v>748</v>
      </c>
      <c r="R1353" s="578" t="s">
        <v>96</v>
      </c>
      <c r="S1353" s="578">
        <v>1</v>
      </c>
    </row>
    <row r="1354" spans="1:19">
      <c r="A1354">
        <v>1353</v>
      </c>
      <c r="B1354" s="400">
        <v>43845.709027777775</v>
      </c>
      <c r="C1354" s="578" t="s">
        <v>97</v>
      </c>
      <c r="D1354">
        <v>0.01</v>
      </c>
      <c r="F1354">
        <v>1.6148499999999999</v>
      </c>
      <c r="I1354" s="400">
        <v>43846.052777777775</v>
      </c>
      <c r="J1354">
        <v>1.6127100000000001</v>
      </c>
      <c r="N1354">
        <v>1.48</v>
      </c>
      <c r="Q1354">
        <v>749</v>
      </c>
      <c r="R1354" s="578" t="s">
        <v>97</v>
      </c>
      <c r="S1354" s="578">
        <v>1</v>
      </c>
    </row>
    <row r="1355" spans="1:19">
      <c r="A1355">
        <v>1354</v>
      </c>
      <c r="B1355" s="400">
        <v>43861.78125</v>
      </c>
      <c r="C1355" s="578" t="s">
        <v>97</v>
      </c>
      <c r="D1355">
        <v>0.01</v>
      </c>
      <c r="F1355">
        <v>1.65463</v>
      </c>
      <c r="I1355" s="400">
        <v>43864.067361111112</v>
      </c>
      <c r="J1355">
        <v>1.6541699999999999</v>
      </c>
      <c r="N1355">
        <v>0.24</v>
      </c>
      <c r="Q1355">
        <v>750</v>
      </c>
      <c r="R1355" s="578" t="s">
        <v>97</v>
      </c>
      <c r="S1355" s="578">
        <v>2</v>
      </c>
    </row>
    <row r="1356" spans="1:19">
      <c r="A1356">
        <v>1355</v>
      </c>
      <c r="B1356" s="400">
        <v>43861.946527777778</v>
      </c>
      <c r="C1356" s="578" t="s">
        <v>97</v>
      </c>
      <c r="D1356">
        <v>0.01</v>
      </c>
      <c r="F1356">
        <v>1.65798</v>
      </c>
      <c r="I1356" s="400">
        <v>43864.067361111112</v>
      </c>
      <c r="J1356">
        <v>1.6541699999999999</v>
      </c>
      <c r="N1356">
        <v>2.71</v>
      </c>
      <c r="Q1356">
        <v>750</v>
      </c>
      <c r="R1356" s="578" t="s">
        <v>97</v>
      </c>
      <c r="S1356" s="578">
        <v>2</v>
      </c>
    </row>
    <row r="1357" spans="1:19">
      <c r="A1357">
        <v>1356</v>
      </c>
      <c r="B1357" s="400">
        <v>43864.657638888886</v>
      </c>
      <c r="C1357" s="578" t="s">
        <v>97</v>
      </c>
      <c r="D1357">
        <v>0.01</v>
      </c>
      <c r="F1357">
        <v>1.64863</v>
      </c>
      <c r="I1357" s="400">
        <v>43865.188888888886</v>
      </c>
      <c r="J1357">
        <v>1.64815</v>
      </c>
      <c r="N1357">
        <v>0.25</v>
      </c>
      <c r="Q1357">
        <v>751</v>
      </c>
      <c r="R1357" s="578" t="s">
        <v>97</v>
      </c>
      <c r="S1357" s="578">
        <v>2</v>
      </c>
    </row>
    <row r="1358" spans="1:19">
      <c r="A1358">
        <v>1357</v>
      </c>
      <c r="B1358" s="400">
        <v>43864.717361111114</v>
      </c>
      <c r="C1358" s="578" t="s">
        <v>97</v>
      </c>
      <c r="D1358">
        <v>0.01</v>
      </c>
      <c r="F1358">
        <v>1.65194</v>
      </c>
      <c r="I1358" s="400">
        <v>43865.188888888886</v>
      </c>
      <c r="J1358">
        <v>1.64815</v>
      </c>
      <c r="N1358">
        <v>2.7</v>
      </c>
      <c r="Q1358">
        <v>751</v>
      </c>
      <c r="R1358" s="578" t="s">
        <v>97</v>
      </c>
      <c r="S1358" s="578">
        <v>2</v>
      </c>
    </row>
    <row r="1359" spans="1:19">
      <c r="A1359">
        <v>1358</v>
      </c>
      <c r="B1359" s="400">
        <v>43874.541666666664</v>
      </c>
      <c r="C1359" s="578" t="s">
        <v>97</v>
      </c>
      <c r="D1359">
        <v>0.01</v>
      </c>
      <c r="F1359">
        <v>1.6140300000000001</v>
      </c>
      <c r="I1359" s="400">
        <v>43874.618055555555</v>
      </c>
      <c r="J1359">
        <v>1.61189</v>
      </c>
      <c r="N1359">
        <v>1.48</v>
      </c>
      <c r="Q1359">
        <v>752</v>
      </c>
      <c r="R1359" s="578" t="s">
        <v>97</v>
      </c>
      <c r="S1359" s="578">
        <v>1</v>
      </c>
    </row>
    <row r="1360" spans="1:19">
      <c r="A1360">
        <v>1359</v>
      </c>
      <c r="B1360" s="400">
        <v>43874.667361111111</v>
      </c>
      <c r="C1360" s="578" t="s">
        <v>96</v>
      </c>
      <c r="D1360">
        <v>0.01</v>
      </c>
      <c r="F1360">
        <v>1.61138</v>
      </c>
      <c r="I1360" s="400">
        <v>43874.90625</v>
      </c>
      <c r="J1360">
        <v>1.6135200000000001</v>
      </c>
      <c r="N1360">
        <v>1.48</v>
      </c>
      <c r="Q1360">
        <v>753</v>
      </c>
      <c r="R1360" s="578" t="s">
        <v>96</v>
      </c>
      <c r="S1360" s="578">
        <v>1</v>
      </c>
    </row>
    <row r="1361" spans="1:19">
      <c r="A1361">
        <v>1360</v>
      </c>
      <c r="B1361" s="400">
        <v>43881.156944444447</v>
      </c>
      <c r="C1361" s="578" t="s">
        <v>97</v>
      </c>
      <c r="D1361">
        <v>0.01</v>
      </c>
      <c r="F1361">
        <v>1.62601</v>
      </c>
      <c r="I1361" s="400">
        <v>43881.250694444447</v>
      </c>
      <c r="J1361">
        <v>1.6238699999999999</v>
      </c>
      <c r="N1361">
        <v>1.48</v>
      </c>
      <c r="Q1361">
        <v>754</v>
      </c>
      <c r="R1361" s="578" t="s">
        <v>97</v>
      </c>
      <c r="S1361" s="578">
        <v>1</v>
      </c>
    </row>
    <row r="1362" spans="1:19">
      <c r="A1362">
        <v>1361</v>
      </c>
      <c r="B1362" s="400">
        <v>43882.417361111111</v>
      </c>
      <c r="C1362" s="578" t="s">
        <v>97</v>
      </c>
      <c r="D1362">
        <v>0.01</v>
      </c>
      <c r="F1362">
        <v>1.6378299999999999</v>
      </c>
      <c r="I1362" s="400">
        <v>43882.55972222222</v>
      </c>
      <c r="J1362">
        <v>1.6356900000000001</v>
      </c>
      <c r="N1362">
        <v>1.48</v>
      </c>
      <c r="Q1362">
        <v>755</v>
      </c>
      <c r="R1362" s="578" t="s">
        <v>97</v>
      </c>
      <c r="S1362" s="578">
        <v>1</v>
      </c>
    </row>
    <row r="1363" spans="1:19">
      <c r="A1363">
        <v>1362</v>
      </c>
      <c r="B1363" s="400">
        <v>43887.135416666664</v>
      </c>
      <c r="C1363" s="578" t="s">
        <v>97</v>
      </c>
      <c r="D1363">
        <v>0.01</v>
      </c>
      <c r="F1363">
        <v>1.64673</v>
      </c>
      <c r="I1363" s="400">
        <v>43887.150694444441</v>
      </c>
      <c r="J1363">
        <v>1.64459</v>
      </c>
      <c r="N1363">
        <v>1.48</v>
      </c>
      <c r="Q1363">
        <v>756</v>
      </c>
      <c r="R1363" s="578" t="s">
        <v>97</v>
      </c>
      <c r="S1363" s="578">
        <v>1</v>
      </c>
    </row>
    <row r="1364" spans="1:19">
      <c r="A1364">
        <v>1363</v>
      </c>
      <c r="B1364" s="400">
        <v>43888.668055555558</v>
      </c>
      <c r="C1364" s="578" t="s">
        <v>96</v>
      </c>
      <c r="D1364">
        <v>0.01</v>
      </c>
      <c r="F1364">
        <v>1.6697599999999999</v>
      </c>
      <c r="I1364" s="400">
        <v>43888.9375</v>
      </c>
      <c r="J1364">
        <v>1.6718999999999999</v>
      </c>
      <c r="N1364">
        <v>1.48</v>
      </c>
      <c r="Q1364">
        <v>757</v>
      </c>
      <c r="R1364" s="578" t="s">
        <v>96</v>
      </c>
      <c r="S1364" s="578">
        <v>1</v>
      </c>
    </row>
    <row r="1365" spans="1:19">
      <c r="A1365">
        <v>1364</v>
      </c>
      <c r="B1365" s="400">
        <v>43892.115277777775</v>
      </c>
      <c r="C1365" s="578" t="s">
        <v>96</v>
      </c>
      <c r="D1365">
        <v>0.01</v>
      </c>
      <c r="F1365">
        <v>1.6958299999999999</v>
      </c>
      <c r="I1365" s="400">
        <v>43892.502083333333</v>
      </c>
      <c r="J1365">
        <v>1.6946600000000001</v>
      </c>
      <c r="N1365">
        <v>-0.97</v>
      </c>
      <c r="Q1365">
        <v>758</v>
      </c>
      <c r="R1365" s="578" t="s">
        <v>96</v>
      </c>
      <c r="S1365" s="578">
        <v>3</v>
      </c>
    </row>
    <row r="1366" spans="1:19">
      <c r="A1366">
        <v>1365</v>
      </c>
      <c r="B1366" s="400">
        <v>43892.29583333333</v>
      </c>
      <c r="C1366" s="578" t="s">
        <v>96</v>
      </c>
      <c r="D1366">
        <v>0.01</v>
      </c>
      <c r="F1366">
        <v>1.69252</v>
      </c>
      <c r="I1366" s="400">
        <v>43892.502083333333</v>
      </c>
      <c r="J1366">
        <v>1.6946600000000001</v>
      </c>
      <c r="N1366">
        <v>1.48</v>
      </c>
      <c r="Q1366">
        <v>758</v>
      </c>
      <c r="R1366" s="578" t="s">
        <v>96</v>
      </c>
      <c r="S1366" s="578">
        <v>3</v>
      </c>
    </row>
    <row r="1367" spans="1:19">
      <c r="A1367">
        <v>1366</v>
      </c>
      <c r="B1367" s="400">
        <v>43892.4</v>
      </c>
      <c r="C1367" s="578" t="s">
        <v>96</v>
      </c>
      <c r="D1367">
        <v>0.01</v>
      </c>
      <c r="F1367">
        <v>1.6889099999999999</v>
      </c>
      <c r="I1367" s="400">
        <v>43892.502083333333</v>
      </c>
      <c r="J1367">
        <v>1.6946600000000001</v>
      </c>
      <c r="N1367">
        <v>4.1399999999999997</v>
      </c>
      <c r="Q1367">
        <v>758</v>
      </c>
      <c r="R1367" s="578" t="s">
        <v>96</v>
      </c>
      <c r="S1367" s="578">
        <v>3</v>
      </c>
    </row>
    <row r="1368" spans="1:19">
      <c r="A1368">
        <v>1367</v>
      </c>
      <c r="B1368" s="400">
        <v>43892.5625</v>
      </c>
      <c r="C1368" s="578" t="s">
        <v>97</v>
      </c>
      <c r="D1368">
        <v>0.01</v>
      </c>
      <c r="F1368">
        <v>1.69926</v>
      </c>
      <c r="I1368" s="400">
        <v>43892.94027777778</v>
      </c>
      <c r="J1368">
        <v>1.70221</v>
      </c>
      <c r="N1368">
        <v>-2.2799999999999998</v>
      </c>
      <c r="Q1368">
        <v>759</v>
      </c>
      <c r="R1368" s="578" t="s">
        <v>97</v>
      </c>
      <c r="S1368" s="578">
        <v>3</v>
      </c>
    </row>
    <row r="1369" spans="1:19">
      <c r="A1369">
        <v>1368</v>
      </c>
      <c r="B1369" s="400">
        <v>43892.688194444447</v>
      </c>
      <c r="C1369" s="578" t="s">
        <v>97</v>
      </c>
      <c r="D1369">
        <v>0.01</v>
      </c>
      <c r="F1369">
        <v>1.7025600000000001</v>
      </c>
      <c r="I1369" s="400">
        <v>43892.94027777778</v>
      </c>
      <c r="J1369">
        <v>1.70221</v>
      </c>
      <c r="N1369">
        <v>0.16</v>
      </c>
      <c r="Q1369">
        <v>759</v>
      </c>
      <c r="R1369" s="578" t="s">
        <v>97</v>
      </c>
      <c r="S1369" s="578">
        <v>3</v>
      </c>
    </row>
    <row r="1370" spans="1:19">
      <c r="A1370">
        <v>1369</v>
      </c>
      <c r="B1370" s="400">
        <v>43892.759722222225</v>
      </c>
      <c r="C1370" s="578" t="s">
        <v>97</v>
      </c>
      <c r="D1370">
        <v>0.01</v>
      </c>
      <c r="F1370">
        <v>1.7115199999999999</v>
      </c>
      <c r="I1370" s="400">
        <v>43892.94027777778</v>
      </c>
      <c r="J1370">
        <v>1.70221</v>
      </c>
      <c r="N1370">
        <v>6.77</v>
      </c>
      <c r="Q1370">
        <v>759</v>
      </c>
      <c r="R1370" s="578" t="s">
        <v>97</v>
      </c>
      <c r="S1370" s="578">
        <v>3</v>
      </c>
    </row>
    <row r="1371" spans="1:19">
      <c r="A1371">
        <v>1370</v>
      </c>
      <c r="B1371" s="400">
        <v>43893.239583333336</v>
      </c>
      <c r="C1371" s="578" t="s">
        <v>96</v>
      </c>
      <c r="D1371">
        <v>0.01</v>
      </c>
      <c r="F1371">
        <v>1.7036899999999999</v>
      </c>
      <c r="I1371" s="400">
        <v>43893.827777777777</v>
      </c>
      <c r="J1371">
        <v>1.6945399999999999</v>
      </c>
      <c r="N1371">
        <v>-6.86</v>
      </c>
      <c r="Q1371">
        <v>760</v>
      </c>
      <c r="R1371" s="578" t="s">
        <v>96</v>
      </c>
      <c r="S1371" s="578">
        <v>5</v>
      </c>
    </row>
    <row r="1372" spans="1:19">
      <c r="A1372">
        <v>1371</v>
      </c>
      <c r="B1372" s="400">
        <v>43893.34652777778</v>
      </c>
      <c r="C1372" s="578" t="s">
        <v>96</v>
      </c>
      <c r="D1372">
        <v>0.01</v>
      </c>
      <c r="F1372">
        <v>1.6993799999999999</v>
      </c>
      <c r="I1372" s="400">
        <v>43893.827777777777</v>
      </c>
      <c r="J1372">
        <v>1.6945399999999999</v>
      </c>
      <c r="N1372">
        <v>-3.68</v>
      </c>
      <c r="Q1372">
        <v>760</v>
      </c>
      <c r="R1372" s="578" t="s">
        <v>96</v>
      </c>
      <c r="S1372" s="578">
        <v>5</v>
      </c>
    </row>
    <row r="1373" spans="1:19">
      <c r="A1373">
        <v>1372</v>
      </c>
      <c r="B1373" s="400">
        <v>43893.40625</v>
      </c>
      <c r="C1373" s="578" t="s">
        <v>96</v>
      </c>
      <c r="D1373">
        <v>0.01</v>
      </c>
      <c r="F1373">
        <v>1.6954199999999999</v>
      </c>
      <c r="I1373" s="400">
        <v>43893.827777777777</v>
      </c>
      <c r="J1373">
        <v>1.6945399999999999</v>
      </c>
      <c r="N1373">
        <v>-0.75</v>
      </c>
      <c r="Q1373">
        <v>760</v>
      </c>
      <c r="R1373" s="578" t="s">
        <v>96</v>
      </c>
      <c r="S1373" s="578">
        <v>5</v>
      </c>
    </row>
    <row r="1374" spans="1:19">
      <c r="A1374">
        <v>1373</v>
      </c>
      <c r="B1374" s="400">
        <v>43893.588194444441</v>
      </c>
      <c r="C1374" s="578" t="s">
        <v>96</v>
      </c>
      <c r="D1374">
        <v>0.02</v>
      </c>
      <c r="F1374">
        <v>1.6915</v>
      </c>
      <c r="I1374" s="400">
        <v>43893.827777777777</v>
      </c>
      <c r="J1374">
        <v>1.6945399999999999</v>
      </c>
      <c r="N1374">
        <v>4.29</v>
      </c>
      <c r="Q1374">
        <v>760</v>
      </c>
      <c r="R1374" s="578" t="s">
        <v>96</v>
      </c>
      <c r="S1374" s="578">
        <v>5</v>
      </c>
    </row>
    <row r="1375" spans="1:19">
      <c r="A1375">
        <v>1374</v>
      </c>
      <c r="B1375" s="400">
        <v>43893.698611111111</v>
      </c>
      <c r="C1375" s="578" t="s">
        <v>96</v>
      </c>
      <c r="D1375">
        <v>0.04</v>
      </c>
      <c r="F1375">
        <v>1.68597</v>
      </c>
      <c r="I1375" s="400">
        <v>43893.827777777777</v>
      </c>
      <c r="J1375">
        <v>1.6945399999999999</v>
      </c>
      <c r="N1375">
        <v>24.91</v>
      </c>
      <c r="Q1375">
        <v>760</v>
      </c>
      <c r="R1375" s="578" t="s">
        <v>96</v>
      </c>
      <c r="S1375" s="578">
        <v>5</v>
      </c>
    </row>
    <row r="1376" spans="1:19">
      <c r="A1376">
        <v>1375</v>
      </c>
      <c r="B1376" s="400">
        <v>43894.032638888886</v>
      </c>
      <c r="C1376" s="578" t="s">
        <v>97</v>
      </c>
      <c r="D1376">
        <v>0.01</v>
      </c>
      <c r="F1376">
        <v>1.69733</v>
      </c>
      <c r="I1376" s="400">
        <v>43894.047222222223</v>
      </c>
      <c r="J1376">
        <v>1.69519</v>
      </c>
      <c r="N1376">
        <v>1.48</v>
      </c>
      <c r="Q1376">
        <v>761</v>
      </c>
      <c r="R1376" s="578" t="s">
        <v>97</v>
      </c>
      <c r="S1376" s="578">
        <v>1</v>
      </c>
    </row>
    <row r="1377" spans="1:19">
      <c r="A1377">
        <v>1376</v>
      </c>
      <c r="B1377" s="400">
        <v>43896.043055555558</v>
      </c>
      <c r="C1377" s="578" t="s">
        <v>97</v>
      </c>
      <c r="D1377">
        <v>0.01</v>
      </c>
      <c r="F1377">
        <v>1.6951000000000001</v>
      </c>
      <c r="I1377" s="400">
        <v>43896.318749999999</v>
      </c>
      <c r="J1377">
        <v>1.69756</v>
      </c>
      <c r="N1377">
        <v>-1.92</v>
      </c>
      <c r="Q1377">
        <v>762</v>
      </c>
      <c r="R1377" s="578" t="s">
        <v>97</v>
      </c>
      <c r="S1377" s="578">
        <v>2</v>
      </c>
    </row>
    <row r="1378" spans="1:19">
      <c r="A1378">
        <v>1377</v>
      </c>
      <c r="B1378" s="400">
        <v>43896.175000000003</v>
      </c>
      <c r="C1378" s="578" t="s">
        <v>97</v>
      </c>
      <c r="D1378">
        <v>0.01</v>
      </c>
      <c r="F1378">
        <v>1.7042900000000001</v>
      </c>
      <c r="I1378" s="400">
        <v>43896.318749999999</v>
      </c>
      <c r="J1378">
        <v>1.69756</v>
      </c>
      <c r="N1378">
        <v>4.8600000000000003</v>
      </c>
      <c r="Q1378">
        <v>762</v>
      </c>
      <c r="R1378" s="578" t="s">
        <v>97</v>
      </c>
      <c r="S1378" s="578">
        <v>2</v>
      </c>
    </row>
    <row r="1379" spans="1:19">
      <c r="A1379">
        <v>1378</v>
      </c>
      <c r="B1379" s="400">
        <v>43896.510416666664</v>
      </c>
      <c r="C1379" s="578" t="s">
        <v>96</v>
      </c>
      <c r="D1379">
        <v>0.01</v>
      </c>
      <c r="F1379">
        <v>1.70533</v>
      </c>
      <c r="I1379" s="400">
        <v>43896.584027777775</v>
      </c>
      <c r="J1379">
        <v>1.70747</v>
      </c>
      <c r="N1379">
        <v>1.48</v>
      </c>
      <c r="Q1379">
        <v>763</v>
      </c>
      <c r="R1379" s="578" t="s">
        <v>96</v>
      </c>
      <c r="S1379" s="578">
        <v>1</v>
      </c>
    </row>
    <row r="1380" spans="1:19">
      <c r="A1380">
        <v>1379</v>
      </c>
      <c r="B1380" s="400">
        <v>43896.678472222222</v>
      </c>
      <c r="C1380" s="578" t="s">
        <v>97</v>
      </c>
      <c r="D1380">
        <v>0.01</v>
      </c>
      <c r="F1380">
        <v>1.7064699999999999</v>
      </c>
      <c r="I1380" s="400">
        <v>43896.68472222222</v>
      </c>
      <c r="J1380">
        <v>1.7043299999999999</v>
      </c>
      <c r="N1380">
        <v>1.48</v>
      </c>
      <c r="Q1380">
        <v>764</v>
      </c>
      <c r="R1380" s="578" t="s">
        <v>97</v>
      </c>
      <c r="S1380" s="578">
        <v>1</v>
      </c>
    </row>
    <row r="1381" spans="1:19">
      <c r="A1381">
        <v>1380</v>
      </c>
      <c r="B1381" s="400">
        <v>43899.40625</v>
      </c>
      <c r="C1381" s="578" t="s">
        <v>97</v>
      </c>
      <c r="D1381">
        <v>0.01</v>
      </c>
      <c r="F1381">
        <v>1.7493099999999999</v>
      </c>
      <c r="I1381" s="400">
        <v>43899.412499999999</v>
      </c>
      <c r="J1381">
        <v>1.7471699999999999</v>
      </c>
      <c r="N1381">
        <v>1.48</v>
      </c>
      <c r="Q1381">
        <v>765</v>
      </c>
      <c r="R1381" s="578" t="s">
        <v>97</v>
      </c>
      <c r="S1381" s="578">
        <v>1</v>
      </c>
    </row>
    <row r="1382" spans="1:19">
      <c r="A1382">
        <v>1381</v>
      </c>
      <c r="B1382" s="400">
        <v>43899.729861111111</v>
      </c>
      <c r="C1382" s="578" t="s">
        <v>97</v>
      </c>
      <c r="D1382">
        <v>0.01</v>
      </c>
      <c r="F1382">
        <v>1.7110000000000001</v>
      </c>
      <c r="I1382" s="400">
        <v>43900.12777777778</v>
      </c>
      <c r="J1382">
        <v>1.7238</v>
      </c>
      <c r="N1382">
        <v>-9.5500000000000007</v>
      </c>
      <c r="Q1382">
        <v>766</v>
      </c>
      <c r="R1382" s="578" t="s">
        <v>97</v>
      </c>
      <c r="S1382" s="578">
        <v>3</v>
      </c>
    </row>
    <row r="1383" spans="1:19">
      <c r="A1383">
        <v>1382</v>
      </c>
      <c r="B1383" s="400">
        <v>43899.78125</v>
      </c>
      <c r="C1383" s="578" t="s">
        <v>97</v>
      </c>
      <c r="D1383">
        <v>0.01</v>
      </c>
      <c r="F1383">
        <v>1.7317</v>
      </c>
      <c r="I1383" s="400">
        <v>43900.12777777778</v>
      </c>
      <c r="J1383">
        <v>1.7238</v>
      </c>
      <c r="N1383">
        <v>5.73</v>
      </c>
      <c r="Q1383">
        <v>766</v>
      </c>
      <c r="R1383" s="578" t="s">
        <v>97</v>
      </c>
      <c r="S1383" s="578">
        <v>3</v>
      </c>
    </row>
    <row r="1384" spans="1:19">
      <c r="A1384">
        <v>1383</v>
      </c>
      <c r="B1384" s="400">
        <v>43899.834722222222</v>
      </c>
      <c r="C1384" s="578" t="s">
        <v>97</v>
      </c>
      <c r="D1384">
        <v>0.01</v>
      </c>
      <c r="F1384">
        <v>1.7354099999999999</v>
      </c>
      <c r="I1384" s="400">
        <v>43900.12777777778</v>
      </c>
      <c r="J1384">
        <v>1.7238</v>
      </c>
      <c r="N1384">
        <v>8.4700000000000006</v>
      </c>
      <c r="Q1384">
        <v>766</v>
      </c>
      <c r="R1384" s="578" t="s">
        <v>97</v>
      </c>
      <c r="S1384" s="578">
        <v>3</v>
      </c>
    </row>
    <row r="1385" spans="1:19">
      <c r="A1385">
        <v>1384</v>
      </c>
      <c r="B1385" s="400">
        <v>43900.584722222222</v>
      </c>
      <c r="C1385" s="578" t="s">
        <v>96</v>
      </c>
      <c r="D1385">
        <v>0.01</v>
      </c>
      <c r="F1385">
        <v>1.73333</v>
      </c>
      <c r="I1385" s="400">
        <v>43900.588194444441</v>
      </c>
      <c r="J1385">
        <v>1.7354700000000001</v>
      </c>
      <c r="N1385">
        <v>1.48</v>
      </c>
      <c r="Q1385">
        <v>767</v>
      </c>
      <c r="R1385" s="578" t="s">
        <v>96</v>
      </c>
      <c r="S1385" s="578">
        <v>1</v>
      </c>
    </row>
    <row r="1386" spans="1:19">
      <c r="A1386">
        <v>1385</v>
      </c>
      <c r="B1386" s="400">
        <v>43900.625694444447</v>
      </c>
      <c r="C1386" s="578" t="s">
        <v>96</v>
      </c>
      <c r="D1386">
        <v>0.01</v>
      </c>
      <c r="F1386">
        <v>1.7377</v>
      </c>
      <c r="I1386" s="400">
        <v>43900.62777777778</v>
      </c>
      <c r="J1386">
        <v>1.7398400000000001</v>
      </c>
      <c r="N1386">
        <v>1.48</v>
      </c>
      <c r="Q1386">
        <v>768</v>
      </c>
      <c r="R1386" s="578" t="s">
        <v>96</v>
      </c>
      <c r="S1386" s="578">
        <v>1</v>
      </c>
    </row>
    <row r="1387" spans="1:19">
      <c r="A1387">
        <v>1386</v>
      </c>
      <c r="B1387" s="400">
        <v>43900.667361111111</v>
      </c>
      <c r="C1387" s="578" t="s">
        <v>96</v>
      </c>
      <c r="D1387">
        <v>0.01</v>
      </c>
      <c r="F1387">
        <v>1.7394099999999999</v>
      </c>
      <c r="I1387" s="400">
        <v>43900.701388888891</v>
      </c>
      <c r="J1387">
        <v>1.7415499999999999</v>
      </c>
      <c r="N1387">
        <v>1.48</v>
      </c>
      <c r="Q1387">
        <v>769</v>
      </c>
      <c r="R1387" s="578" t="s">
        <v>96</v>
      </c>
      <c r="S1387" s="578">
        <v>1</v>
      </c>
    </row>
    <row r="1388" spans="1:19">
      <c r="A1388">
        <v>1387</v>
      </c>
      <c r="B1388" s="400">
        <v>43901.114583333336</v>
      </c>
      <c r="C1388" s="578" t="s">
        <v>96</v>
      </c>
      <c r="D1388">
        <v>0.01</v>
      </c>
      <c r="F1388">
        <v>1.74346</v>
      </c>
      <c r="I1388" s="400">
        <v>43901.291666666664</v>
      </c>
      <c r="J1388">
        <v>1.74394</v>
      </c>
      <c r="N1388">
        <v>0.26</v>
      </c>
      <c r="Q1388">
        <v>770</v>
      </c>
      <c r="R1388" s="578" t="s">
        <v>96</v>
      </c>
      <c r="S1388" s="578">
        <v>2</v>
      </c>
    </row>
    <row r="1389" spans="1:19">
      <c r="A1389">
        <v>1388</v>
      </c>
      <c r="B1389" s="400">
        <v>43901.157638888886</v>
      </c>
      <c r="C1389" s="578" t="s">
        <v>96</v>
      </c>
      <c r="D1389">
        <v>0.01</v>
      </c>
      <c r="F1389">
        <v>1.7401500000000001</v>
      </c>
      <c r="I1389" s="400">
        <v>43901.291666666664</v>
      </c>
      <c r="J1389">
        <v>1.74394</v>
      </c>
      <c r="N1389">
        <v>2.7</v>
      </c>
      <c r="Q1389">
        <v>770</v>
      </c>
      <c r="R1389" s="578" t="s">
        <v>96</v>
      </c>
      <c r="S1389" s="578">
        <v>2</v>
      </c>
    </row>
    <row r="1390" spans="1:19">
      <c r="A1390">
        <v>1389</v>
      </c>
      <c r="B1390" s="400">
        <v>43901.491666666669</v>
      </c>
      <c r="C1390" s="578" t="s">
        <v>97</v>
      </c>
      <c r="D1390">
        <v>0.01</v>
      </c>
      <c r="F1390">
        <v>1.73177</v>
      </c>
      <c r="I1390" s="400">
        <v>43901.708333333336</v>
      </c>
      <c r="J1390">
        <v>1.73129</v>
      </c>
      <c r="N1390">
        <v>0.26</v>
      </c>
      <c r="Q1390">
        <v>771</v>
      </c>
      <c r="R1390" s="578" t="s">
        <v>97</v>
      </c>
      <c r="S1390" s="578">
        <v>2</v>
      </c>
    </row>
    <row r="1391" spans="1:19">
      <c r="A1391">
        <v>1390</v>
      </c>
      <c r="B1391" s="400">
        <v>43901.517361111109</v>
      </c>
      <c r="C1391" s="578" t="s">
        <v>97</v>
      </c>
      <c r="D1391">
        <v>0.01</v>
      </c>
      <c r="F1391">
        <v>1.73508</v>
      </c>
      <c r="I1391" s="400">
        <v>43901.708333333336</v>
      </c>
      <c r="J1391">
        <v>1.73129</v>
      </c>
      <c r="N1391">
        <v>2.7</v>
      </c>
      <c r="Q1391">
        <v>771</v>
      </c>
      <c r="R1391" s="578" t="s">
        <v>97</v>
      </c>
      <c r="S1391" s="578">
        <v>2</v>
      </c>
    </row>
    <row r="1392" spans="1:19">
      <c r="A1392">
        <v>1391</v>
      </c>
      <c r="B1392" s="400">
        <v>43901.709027777775</v>
      </c>
      <c r="C1392" s="578" t="s">
        <v>97</v>
      </c>
      <c r="D1392">
        <v>0.01</v>
      </c>
      <c r="F1392">
        <v>1.7311399999999999</v>
      </c>
      <c r="I1392" s="400">
        <v>43901.76458333333</v>
      </c>
      <c r="J1392">
        <v>1.7290000000000001</v>
      </c>
      <c r="N1392">
        <v>1.48</v>
      </c>
      <c r="Q1392">
        <v>772</v>
      </c>
      <c r="R1392" s="578" t="s">
        <v>97</v>
      </c>
      <c r="S1392" s="578">
        <v>1</v>
      </c>
    </row>
    <row r="1393" spans="1:19">
      <c r="A1393">
        <v>1392</v>
      </c>
      <c r="B1393" s="400">
        <v>43901.739583333336</v>
      </c>
      <c r="C1393" s="578" t="s">
        <v>96</v>
      </c>
      <c r="D1393">
        <v>0.01</v>
      </c>
      <c r="F1393">
        <v>1.7317</v>
      </c>
      <c r="I1393" s="400">
        <v>43901.747916666667</v>
      </c>
      <c r="J1393">
        <v>1.73384</v>
      </c>
      <c r="N1393">
        <v>1.48</v>
      </c>
      <c r="Q1393">
        <v>773</v>
      </c>
      <c r="R1393" s="578" t="s">
        <v>96</v>
      </c>
      <c r="S1393" s="578">
        <v>1</v>
      </c>
    </row>
    <row r="1394" spans="1:19">
      <c r="A1394">
        <v>1393</v>
      </c>
      <c r="B1394" s="400">
        <v>43902.15625</v>
      </c>
      <c r="C1394" s="578" t="s">
        <v>96</v>
      </c>
      <c r="D1394">
        <v>0.01</v>
      </c>
      <c r="F1394">
        <v>1.7540199999999999</v>
      </c>
      <c r="I1394" s="400">
        <v>43902.368055555555</v>
      </c>
      <c r="J1394">
        <v>1.7541899999999999</v>
      </c>
      <c r="N1394">
        <v>0.03</v>
      </c>
      <c r="Q1394">
        <v>774</v>
      </c>
      <c r="R1394" s="578" t="s">
        <v>96</v>
      </c>
      <c r="S1394" s="578">
        <v>2</v>
      </c>
    </row>
    <row r="1395" spans="1:19">
      <c r="A1395">
        <v>1394</v>
      </c>
      <c r="B1395" s="400">
        <v>43902.234722222223</v>
      </c>
      <c r="C1395" s="578" t="s">
        <v>96</v>
      </c>
      <c r="D1395">
        <v>0.01</v>
      </c>
      <c r="F1395">
        <v>1.7500899999999999</v>
      </c>
      <c r="I1395" s="400">
        <v>43902.368055555555</v>
      </c>
      <c r="J1395">
        <v>1.7541899999999999</v>
      </c>
      <c r="N1395">
        <v>2.93</v>
      </c>
      <c r="Q1395">
        <v>774</v>
      </c>
      <c r="R1395" s="578" t="s">
        <v>96</v>
      </c>
      <c r="S1395" s="578">
        <v>2</v>
      </c>
    </row>
    <row r="1396" spans="1:19">
      <c r="A1396">
        <v>1395</v>
      </c>
      <c r="B1396" s="400">
        <v>43902.40625</v>
      </c>
      <c r="C1396" s="578" t="s">
        <v>96</v>
      </c>
      <c r="D1396">
        <v>0.01</v>
      </c>
      <c r="F1396">
        <v>1.7557499999999999</v>
      </c>
      <c r="I1396" s="400">
        <v>43902.534722222219</v>
      </c>
      <c r="J1396">
        <v>1.75563</v>
      </c>
      <c r="N1396">
        <v>-0.19</v>
      </c>
      <c r="Q1396">
        <v>775</v>
      </c>
      <c r="R1396" s="578" t="s">
        <v>96</v>
      </c>
      <c r="S1396" s="578">
        <v>2</v>
      </c>
    </row>
    <row r="1397" spans="1:19">
      <c r="A1397">
        <v>1396</v>
      </c>
      <c r="B1397" s="400">
        <v>43902.472222222219</v>
      </c>
      <c r="C1397" s="578" t="s">
        <v>96</v>
      </c>
      <c r="D1397">
        <v>0.01</v>
      </c>
      <c r="F1397">
        <v>1.7512399999999999</v>
      </c>
      <c r="I1397" s="400">
        <v>43902.534722222219</v>
      </c>
      <c r="J1397">
        <v>1.75563</v>
      </c>
      <c r="N1397">
        <v>3.14</v>
      </c>
      <c r="Q1397">
        <v>775</v>
      </c>
      <c r="R1397" s="578" t="s">
        <v>96</v>
      </c>
      <c r="S1397" s="578">
        <v>2</v>
      </c>
    </row>
    <row r="1398" spans="1:19">
      <c r="A1398">
        <v>1397</v>
      </c>
      <c r="B1398" s="400">
        <v>43903.490277777775</v>
      </c>
      <c r="C1398" s="578" t="s">
        <v>97</v>
      </c>
      <c r="D1398">
        <v>0.01</v>
      </c>
      <c r="F1398">
        <v>1.7697499999999999</v>
      </c>
      <c r="I1398" s="400">
        <v>43903.571527777778</v>
      </c>
      <c r="J1398">
        <v>1.7693099999999999</v>
      </c>
      <c r="N1398">
        <v>0.22</v>
      </c>
      <c r="Q1398">
        <v>776</v>
      </c>
      <c r="R1398" s="578" t="s">
        <v>97</v>
      </c>
      <c r="S1398" s="578">
        <v>2</v>
      </c>
    </row>
    <row r="1399" spans="1:19">
      <c r="A1399">
        <v>1398</v>
      </c>
      <c r="B1399" s="400">
        <v>43903.5625</v>
      </c>
      <c r="C1399" s="578" t="s">
        <v>97</v>
      </c>
      <c r="D1399">
        <v>0.01</v>
      </c>
      <c r="F1399">
        <v>1.77315</v>
      </c>
      <c r="I1399" s="400">
        <v>43903.571527777778</v>
      </c>
      <c r="J1399">
        <v>1.7693099999999999</v>
      </c>
      <c r="N1399">
        <v>2.73</v>
      </c>
      <c r="Q1399">
        <v>776</v>
      </c>
      <c r="R1399" s="578" t="s">
        <v>97</v>
      </c>
      <c r="S1399" s="578">
        <v>2</v>
      </c>
    </row>
    <row r="1400" spans="1:19">
      <c r="A1400">
        <v>1399</v>
      </c>
      <c r="B1400" s="400">
        <v>43903.646527777775</v>
      </c>
      <c r="C1400" s="578" t="s">
        <v>97</v>
      </c>
      <c r="D1400">
        <v>0.01</v>
      </c>
      <c r="F1400">
        <v>1.76719</v>
      </c>
      <c r="I1400" s="400">
        <v>43903.658333333333</v>
      </c>
      <c r="J1400">
        <v>1.76505</v>
      </c>
      <c r="N1400">
        <v>1.48</v>
      </c>
      <c r="Q1400">
        <v>777</v>
      </c>
      <c r="R1400" s="578" t="s">
        <v>97</v>
      </c>
      <c r="S1400" s="578">
        <v>1</v>
      </c>
    </row>
    <row r="1401" spans="1:19">
      <c r="A1401">
        <v>1400</v>
      </c>
      <c r="B1401" s="400">
        <v>43914.8125</v>
      </c>
      <c r="C1401" s="578" t="s">
        <v>97</v>
      </c>
      <c r="D1401">
        <v>0.01</v>
      </c>
      <c r="F1401">
        <v>1.82124</v>
      </c>
      <c r="I1401" s="400">
        <v>43914.874305555553</v>
      </c>
      <c r="J1401">
        <v>1.8190999999999999</v>
      </c>
      <c r="N1401">
        <v>1.48</v>
      </c>
      <c r="Q1401">
        <v>778</v>
      </c>
      <c r="R1401" s="578" t="s">
        <v>97</v>
      </c>
      <c r="S1401" s="578">
        <v>1</v>
      </c>
    </row>
    <row r="1402" spans="1:19">
      <c r="A1402">
        <v>1401</v>
      </c>
      <c r="B1402" s="400">
        <v>43915.739583333336</v>
      </c>
      <c r="C1402" s="578" t="s">
        <v>97</v>
      </c>
      <c r="D1402">
        <v>0.01</v>
      </c>
      <c r="F1402">
        <v>1.8148</v>
      </c>
      <c r="I1402" s="400">
        <v>43916.55</v>
      </c>
      <c r="J1402">
        <v>1.8236000000000001</v>
      </c>
      <c r="N1402">
        <v>-6.6</v>
      </c>
      <c r="Q1402">
        <v>779</v>
      </c>
      <c r="R1402" s="578" t="s">
        <v>97</v>
      </c>
      <c r="S1402" s="578">
        <v>4</v>
      </c>
    </row>
    <row r="1403" spans="1:19">
      <c r="A1403">
        <v>1402</v>
      </c>
      <c r="B1403" s="400">
        <v>43915.793055555558</v>
      </c>
      <c r="C1403" s="578" t="s">
        <v>97</v>
      </c>
      <c r="D1403">
        <v>0.01</v>
      </c>
      <c r="F1403">
        <v>1.81836</v>
      </c>
      <c r="I1403" s="400">
        <v>43916.55</v>
      </c>
      <c r="J1403">
        <v>1.8236000000000001</v>
      </c>
      <c r="N1403">
        <v>-3.97</v>
      </c>
      <c r="Q1403">
        <v>779</v>
      </c>
      <c r="R1403" s="578" t="s">
        <v>97</v>
      </c>
      <c r="S1403" s="578">
        <v>4</v>
      </c>
    </row>
    <row r="1404" spans="1:19">
      <c r="A1404">
        <v>1403</v>
      </c>
      <c r="B1404" s="400">
        <v>43915.886111111111</v>
      </c>
      <c r="C1404" s="578" t="s">
        <v>97</v>
      </c>
      <c r="D1404">
        <v>0.01</v>
      </c>
      <c r="F1404">
        <v>1.8247599999999999</v>
      </c>
      <c r="I1404" s="400">
        <v>43916.55</v>
      </c>
      <c r="J1404">
        <v>1.8236000000000001</v>
      </c>
      <c r="N1404">
        <v>0.75</v>
      </c>
      <c r="Q1404">
        <v>779</v>
      </c>
      <c r="R1404" s="578" t="s">
        <v>97</v>
      </c>
      <c r="S1404" s="578">
        <v>4</v>
      </c>
    </row>
    <row r="1405" spans="1:19">
      <c r="A1405">
        <v>1404</v>
      </c>
      <c r="B1405" s="400">
        <v>43916.031944444447</v>
      </c>
      <c r="C1405" s="578" t="s">
        <v>97</v>
      </c>
      <c r="D1405">
        <v>0.02</v>
      </c>
      <c r="F1405">
        <v>1.83589</v>
      </c>
      <c r="I1405" s="400">
        <v>43916.55</v>
      </c>
      <c r="J1405">
        <v>1.8236000000000001</v>
      </c>
      <c r="N1405">
        <v>17.95</v>
      </c>
      <c r="Q1405">
        <v>779</v>
      </c>
      <c r="R1405" s="578" t="s">
        <v>97</v>
      </c>
      <c r="S1405" s="578">
        <v>4</v>
      </c>
    </row>
    <row r="1406" spans="1:19">
      <c r="A1406">
        <v>1405</v>
      </c>
      <c r="B1406" s="400">
        <v>43922.636111111111</v>
      </c>
      <c r="C1406" s="578" t="s">
        <v>97</v>
      </c>
      <c r="D1406">
        <v>0.01</v>
      </c>
      <c r="F1406">
        <v>1.8016399999999999</v>
      </c>
      <c r="I1406" s="400">
        <v>43922.650694444441</v>
      </c>
      <c r="J1406">
        <v>1.7995000000000001</v>
      </c>
      <c r="N1406">
        <v>1.48</v>
      </c>
      <c r="Q1406">
        <v>780</v>
      </c>
      <c r="R1406" s="578" t="s">
        <v>97</v>
      </c>
      <c r="S1406" s="578">
        <v>1</v>
      </c>
    </row>
    <row r="1407" spans="1:19">
      <c r="A1407">
        <v>1406</v>
      </c>
      <c r="B1407" s="400">
        <v>43923.5</v>
      </c>
      <c r="C1407" s="578" t="s">
        <v>96</v>
      </c>
      <c r="D1407">
        <v>0.01</v>
      </c>
      <c r="F1407">
        <v>1.79312</v>
      </c>
      <c r="I1407" s="400">
        <v>43923.541666666664</v>
      </c>
      <c r="J1407">
        <v>1.7952600000000001</v>
      </c>
      <c r="N1407">
        <v>1.48</v>
      </c>
      <c r="Q1407">
        <v>781</v>
      </c>
      <c r="R1407" s="578" t="s">
        <v>96</v>
      </c>
      <c r="S1407" s="578">
        <v>1</v>
      </c>
    </row>
    <row r="1408" spans="1:19">
      <c r="A1408">
        <v>1407</v>
      </c>
      <c r="B1408" s="400">
        <v>43924.656944444447</v>
      </c>
      <c r="C1408" s="578" t="s">
        <v>96</v>
      </c>
      <c r="D1408">
        <v>0.01</v>
      </c>
      <c r="F1408">
        <v>1.7950299999999999</v>
      </c>
      <c r="I1408" s="400">
        <v>43924.703472222223</v>
      </c>
      <c r="J1408">
        <v>1.7971699999999999</v>
      </c>
      <c r="N1408">
        <v>1.48</v>
      </c>
      <c r="Q1408">
        <v>782</v>
      </c>
      <c r="R1408" s="578" t="s">
        <v>96</v>
      </c>
      <c r="S1408" s="578">
        <v>1</v>
      </c>
    </row>
    <row r="1409" spans="1:19">
      <c r="A1409">
        <v>1408</v>
      </c>
      <c r="B1409" s="400">
        <v>43927.7</v>
      </c>
      <c r="C1409" s="578" t="s">
        <v>96</v>
      </c>
      <c r="D1409">
        <v>0.01</v>
      </c>
      <c r="F1409">
        <v>1.7732300000000001</v>
      </c>
      <c r="I1409" s="400">
        <v>43927.709722222222</v>
      </c>
      <c r="J1409">
        <v>1.7753699999999999</v>
      </c>
      <c r="N1409">
        <v>1.48</v>
      </c>
      <c r="Q1409">
        <v>783</v>
      </c>
      <c r="R1409" s="578" t="s">
        <v>96</v>
      </c>
      <c r="S1409" s="578">
        <v>1</v>
      </c>
    </row>
    <row r="1410" spans="1:19">
      <c r="A1410">
        <v>1409</v>
      </c>
      <c r="B1410" s="400">
        <v>43928.21875</v>
      </c>
      <c r="C1410" s="578" t="s">
        <v>96</v>
      </c>
      <c r="D1410">
        <v>0.01</v>
      </c>
      <c r="F1410">
        <v>1.7674300000000001</v>
      </c>
      <c r="I1410" s="400">
        <v>43928.256944444445</v>
      </c>
      <c r="J1410">
        <v>1.7695700000000001</v>
      </c>
      <c r="N1410">
        <v>1.48</v>
      </c>
      <c r="Q1410">
        <v>784</v>
      </c>
      <c r="R1410" s="578" t="s">
        <v>96</v>
      </c>
      <c r="S1410" s="578">
        <v>1</v>
      </c>
    </row>
    <row r="1411" spans="1:19">
      <c r="A1411">
        <v>1410</v>
      </c>
      <c r="B1411" s="400">
        <v>43928.501388888886</v>
      </c>
      <c r="C1411" s="578" t="s">
        <v>96</v>
      </c>
      <c r="D1411">
        <v>0.01</v>
      </c>
      <c r="F1411">
        <v>1.7631300000000001</v>
      </c>
      <c r="I1411" s="400">
        <v>43928.625694444447</v>
      </c>
      <c r="J1411">
        <v>1.76233</v>
      </c>
      <c r="N1411">
        <v>-0.69</v>
      </c>
      <c r="Q1411">
        <v>785</v>
      </c>
      <c r="R1411" s="578" t="s">
        <v>96</v>
      </c>
      <c r="S1411" s="578">
        <v>2</v>
      </c>
    </row>
    <row r="1412" spans="1:19">
      <c r="A1412">
        <v>1411</v>
      </c>
      <c r="B1412" s="400">
        <v>43928.574305555558</v>
      </c>
      <c r="C1412" s="578" t="s">
        <v>96</v>
      </c>
      <c r="D1412">
        <v>0.01</v>
      </c>
      <c r="F1412">
        <v>1.75726</v>
      </c>
      <c r="I1412" s="400">
        <v>43928.625694444447</v>
      </c>
      <c r="J1412">
        <v>1.76233</v>
      </c>
      <c r="N1412">
        <v>3.64</v>
      </c>
      <c r="Q1412">
        <v>785</v>
      </c>
      <c r="R1412" s="578" t="s">
        <v>96</v>
      </c>
      <c r="S1412" s="578">
        <v>2</v>
      </c>
    </row>
    <row r="1413" spans="1:19">
      <c r="A1413">
        <v>1412</v>
      </c>
      <c r="B1413" s="400">
        <v>43929.261111111111</v>
      </c>
      <c r="C1413" s="578" t="s">
        <v>97</v>
      </c>
      <c r="D1413">
        <v>0.01</v>
      </c>
      <c r="F1413">
        <v>1.76918</v>
      </c>
      <c r="I1413" s="400">
        <v>43929.401388888888</v>
      </c>
      <c r="J1413">
        <v>1.7670399999999999</v>
      </c>
      <c r="N1413">
        <v>1.48</v>
      </c>
      <c r="Q1413">
        <v>786</v>
      </c>
      <c r="R1413" s="578" t="s">
        <v>97</v>
      </c>
      <c r="S1413" s="578">
        <v>1</v>
      </c>
    </row>
    <row r="1414" spans="1:19">
      <c r="A1414">
        <v>1413</v>
      </c>
      <c r="B1414" s="400">
        <v>43929.626388888886</v>
      </c>
      <c r="C1414" s="578" t="s">
        <v>97</v>
      </c>
      <c r="D1414">
        <v>0.01</v>
      </c>
      <c r="F1414">
        <v>1.7573399999999999</v>
      </c>
      <c r="I1414" s="400">
        <v>43929.634027777778</v>
      </c>
      <c r="J1414">
        <v>1.7552000000000001</v>
      </c>
      <c r="N1414">
        <v>1.48</v>
      </c>
      <c r="Q1414">
        <v>787</v>
      </c>
      <c r="R1414" s="578" t="s">
        <v>97</v>
      </c>
      <c r="S1414" s="578">
        <v>1</v>
      </c>
    </row>
    <row r="1415" spans="1:19">
      <c r="A1415">
        <v>1414</v>
      </c>
      <c r="B1415" s="400">
        <v>43934.552777777775</v>
      </c>
      <c r="C1415" s="578" t="s">
        <v>97</v>
      </c>
      <c r="D1415">
        <v>0.01</v>
      </c>
      <c r="F1415">
        <v>1.72078</v>
      </c>
      <c r="I1415" s="400">
        <v>43934.572916666664</v>
      </c>
      <c r="J1415">
        <v>1.7186399999999999</v>
      </c>
      <c r="N1415">
        <v>1.48</v>
      </c>
      <c r="Q1415">
        <v>788</v>
      </c>
      <c r="R1415" s="578" t="s">
        <v>97</v>
      </c>
      <c r="S1415" s="578">
        <v>1</v>
      </c>
    </row>
    <row r="1416" spans="1:19">
      <c r="A1416">
        <v>1415</v>
      </c>
      <c r="B1416" s="400">
        <v>43935.417361111111</v>
      </c>
      <c r="C1416" s="578" t="s">
        <v>96</v>
      </c>
      <c r="D1416">
        <v>0.01</v>
      </c>
      <c r="F1416">
        <v>1.7051799999999999</v>
      </c>
      <c r="I1416" s="400">
        <v>43935.439583333333</v>
      </c>
      <c r="J1416">
        <v>1.7073199999999999</v>
      </c>
      <c r="N1416">
        <v>1.48</v>
      </c>
      <c r="Q1416">
        <v>789</v>
      </c>
      <c r="R1416" s="578" t="s">
        <v>96</v>
      </c>
      <c r="S1416" s="578">
        <v>1</v>
      </c>
    </row>
    <row r="1417" spans="1:19">
      <c r="A1417">
        <v>1416</v>
      </c>
      <c r="B1417" s="400">
        <v>43935.479166666664</v>
      </c>
      <c r="C1417" s="578" t="s">
        <v>96</v>
      </c>
      <c r="D1417">
        <v>0.01</v>
      </c>
      <c r="F1417">
        <v>1.7121299999999999</v>
      </c>
      <c r="I1417" s="400">
        <v>43935.484722222223</v>
      </c>
      <c r="J1417">
        <v>1.71427</v>
      </c>
      <c r="N1417">
        <v>1.48</v>
      </c>
      <c r="Q1417">
        <v>790</v>
      </c>
      <c r="R1417" s="578" t="s">
        <v>96</v>
      </c>
      <c r="S1417" s="578">
        <v>1</v>
      </c>
    </row>
    <row r="1418" spans="1:19">
      <c r="A1418">
        <v>1417</v>
      </c>
      <c r="B1418" s="400">
        <v>43935.490972222222</v>
      </c>
      <c r="C1418" s="578" t="s">
        <v>96</v>
      </c>
      <c r="D1418">
        <v>0.01</v>
      </c>
      <c r="F1418">
        <v>1.7153</v>
      </c>
      <c r="I1418" s="400">
        <v>43936.14166666667</v>
      </c>
      <c r="J1418">
        <v>1.71122</v>
      </c>
      <c r="N1418">
        <v>-3.12</v>
      </c>
      <c r="Q1418">
        <v>791</v>
      </c>
      <c r="R1418" s="578" t="s">
        <v>96</v>
      </c>
      <c r="S1418" s="578">
        <v>4</v>
      </c>
    </row>
    <row r="1419" spans="1:19">
      <c r="A1419">
        <v>1418</v>
      </c>
      <c r="B1419" s="400">
        <v>43935.615277777775</v>
      </c>
      <c r="C1419" s="578" t="s">
        <v>96</v>
      </c>
      <c r="D1419">
        <v>0.01</v>
      </c>
      <c r="F1419">
        <v>1.7119500000000001</v>
      </c>
      <c r="I1419" s="400">
        <v>43936.14166666667</v>
      </c>
      <c r="J1419">
        <v>1.71122</v>
      </c>
      <c r="N1419">
        <v>-0.64</v>
      </c>
      <c r="Q1419">
        <v>791</v>
      </c>
      <c r="R1419" s="578" t="s">
        <v>96</v>
      </c>
      <c r="S1419" s="578">
        <v>4</v>
      </c>
    </row>
    <row r="1420" spans="1:19">
      <c r="A1420">
        <v>1419</v>
      </c>
      <c r="B1420" s="400">
        <v>43935.802777777775</v>
      </c>
      <c r="C1420" s="578" t="s">
        <v>96</v>
      </c>
      <c r="D1420">
        <v>0.01</v>
      </c>
      <c r="F1420">
        <v>1.7083299999999999</v>
      </c>
      <c r="I1420" s="400">
        <v>43936.14166666667</v>
      </c>
      <c r="J1420">
        <v>1.71122</v>
      </c>
      <c r="N1420">
        <v>2.0299999999999998</v>
      </c>
      <c r="Q1420">
        <v>791</v>
      </c>
      <c r="R1420" s="578" t="s">
        <v>96</v>
      </c>
      <c r="S1420" s="578">
        <v>4</v>
      </c>
    </row>
    <row r="1421" spans="1:19">
      <c r="A1421">
        <v>1420</v>
      </c>
      <c r="B1421" s="400">
        <v>43935.936805555553</v>
      </c>
      <c r="C1421" s="578" t="s">
        <v>96</v>
      </c>
      <c r="D1421">
        <v>0.02</v>
      </c>
      <c r="F1421">
        <v>1.7044299999999999</v>
      </c>
      <c r="I1421" s="400">
        <v>43936.14166666667</v>
      </c>
      <c r="J1421">
        <v>1.71122</v>
      </c>
      <c r="N1421">
        <v>9.83</v>
      </c>
      <c r="Q1421">
        <v>791</v>
      </c>
      <c r="R1421" s="578" t="s">
        <v>96</v>
      </c>
      <c r="S1421" s="578">
        <v>4</v>
      </c>
    </row>
    <row r="1422" spans="1:19">
      <c r="A1422">
        <v>1421</v>
      </c>
      <c r="B1422" s="400">
        <v>43937.145833333336</v>
      </c>
      <c r="C1422" s="578" t="s">
        <v>96</v>
      </c>
      <c r="D1422">
        <v>0.01</v>
      </c>
      <c r="F1422">
        <v>1.73245</v>
      </c>
      <c r="I1422" s="400">
        <v>43937.164583333331</v>
      </c>
      <c r="J1422">
        <v>1.7345900000000001</v>
      </c>
      <c r="N1422">
        <v>1.48</v>
      </c>
      <c r="Q1422">
        <v>792</v>
      </c>
      <c r="R1422" s="578" t="s">
        <v>96</v>
      </c>
      <c r="S1422" s="578">
        <v>1</v>
      </c>
    </row>
    <row r="1423" spans="1:19">
      <c r="A1423">
        <v>1422</v>
      </c>
      <c r="B1423" s="400">
        <v>43937.386111111111</v>
      </c>
      <c r="C1423" s="578" t="s">
        <v>96</v>
      </c>
      <c r="D1423">
        <v>0.01</v>
      </c>
      <c r="F1423">
        <v>1.72966</v>
      </c>
      <c r="I1423" s="400">
        <v>43942.095138888886</v>
      </c>
      <c r="J1423">
        <v>1.7171099999999999</v>
      </c>
      <c r="N1423">
        <v>-9.36</v>
      </c>
      <c r="Q1423">
        <v>793</v>
      </c>
      <c r="R1423" s="578" t="s">
        <v>96</v>
      </c>
      <c r="S1423" s="578">
        <v>6</v>
      </c>
    </row>
    <row r="1424" spans="1:19">
      <c r="A1424">
        <v>1423</v>
      </c>
      <c r="B1424" s="400">
        <v>43937.473611111112</v>
      </c>
      <c r="C1424" s="578" t="s">
        <v>96</v>
      </c>
      <c r="D1424">
        <v>0.01</v>
      </c>
      <c r="F1424">
        <v>1.7260500000000001</v>
      </c>
      <c r="I1424" s="400">
        <v>43942.095138888886</v>
      </c>
      <c r="J1424">
        <v>1.7171099999999999</v>
      </c>
      <c r="N1424">
        <v>-6.7</v>
      </c>
      <c r="Q1424">
        <v>793</v>
      </c>
      <c r="R1424" s="578" t="s">
        <v>96</v>
      </c>
      <c r="S1424" s="578">
        <v>6</v>
      </c>
    </row>
    <row r="1425" spans="1:19">
      <c r="A1425">
        <v>1424</v>
      </c>
      <c r="B1425" s="400">
        <v>43937.604166666664</v>
      </c>
      <c r="C1425" s="578" t="s">
        <v>96</v>
      </c>
      <c r="D1425">
        <v>0.01</v>
      </c>
      <c r="F1425">
        <v>1.7224299999999999</v>
      </c>
      <c r="I1425" s="400">
        <v>43942.095138888886</v>
      </c>
      <c r="J1425">
        <v>1.7171099999999999</v>
      </c>
      <c r="N1425">
        <v>-4.0199999999999996</v>
      </c>
      <c r="Q1425">
        <v>793</v>
      </c>
      <c r="R1425" s="578" t="s">
        <v>96</v>
      </c>
      <c r="S1425" s="578">
        <v>6</v>
      </c>
    </row>
    <row r="1426" spans="1:19">
      <c r="A1426">
        <v>1426</v>
      </c>
      <c r="B1426" s="400">
        <v>43937.709027777775</v>
      </c>
      <c r="C1426" s="578" t="s">
        <v>96</v>
      </c>
      <c r="D1426">
        <v>0.02</v>
      </c>
      <c r="F1426">
        <v>1.7185299999999999</v>
      </c>
      <c r="I1426" s="400">
        <v>43942.095138888886</v>
      </c>
      <c r="J1426">
        <v>1.7171099999999999</v>
      </c>
      <c r="N1426">
        <v>-2.2999999999999998</v>
      </c>
      <c r="Q1426">
        <v>793</v>
      </c>
      <c r="R1426" s="578" t="s">
        <v>96</v>
      </c>
      <c r="S1426" s="578">
        <v>6</v>
      </c>
    </row>
    <row r="1427" spans="1:19">
      <c r="A1427">
        <v>1428</v>
      </c>
      <c r="B1427" s="400">
        <v>43937.96875</v>
      </c>
      <c r="C1427" s="578" t="s">
        <v>96</v>
      </c>
      <c r="D1427">
        <v>0.04</v>
      </c>
      <c r="F1427">
        <v>1.7135899999999999</v>
      </c>
      <c r="I1427" s="400">
        <v>43942.095138888886</v>
      </c>
      <c r="J1427">
        <v>1.7171099999999999</v>
      </c>
      <c r="N1427">
        <v>9.99</v>
      </c>
      <c r="Q1427">
        <v>793</v>
      </c>
      <c r="R1427" s="578" t="s">
        <v>96</v>
      </c>
      <c r="S1427" s="578">
        <v>6</v>
      </c>
    </row>
    <row r="1428" spans="1:19">
      <c r="A1428">
        <v>1429</v>
      </c>
      <c r="B1428" s="400">
        <v>43938.041666666664</v>
      </c>
      <c r="C1428" s="578" t="s">
        <v>96</v>
      </c>
      <c r="D1428">
        <v>0.08</v>
      </c>
      <c r="F1428">
        <v>1.70808</v>
      </c>
      <c r="I1428" s="400">
        <v>43942.095138888886</v>
      </c>
      <c r="J1428">
        <v>1.7171099999999999</v>
      </c>
      <c r="N1428">
        <v>52.54</v>
      </c>
      <c r="Q1428">
        <v>793</v>
      </c>
      <c r="R1428" s="578" t="s">
        <v>96</v>
      </c>
      <c r="S1428" s="578">
        <v>6</v>
      </c>
    </row>
    <row r="1429" spans="1:19">
      <c r="A1429">
        <v>1425</v>
      </c>
      <c r="B1429" s="400">
        <v>43937.697916666664</v>
      </c>
      <c r="C1429" s="578" t="s">
        <v>97</v>
      </c>
      <c r="D1429">
        <v>0.01</v>
      </c>
      <c r="F1429">
        <v>1.7193499999999999</v>
      </c>
      <c r="I1429" s="400">
        <v>43937.861111111109</v>
      </c>
      <c r="J1429">
        <v>1.71889</v>
      </c>
      <c r="N1429">
        <v>0.24</v>
      </c>
      <c r="Q1429">
        <v>794</v>
      </c>
      <c r="R1429" s="578" t="s">
        <v>97</v>
      </c>
      <c r="S1429" s="578">
        <v>2</v>
      </c>
    </row>
    <row r="1430" spans="1:19">
      <c r="A1430">
        <v>1427</v>
      </c>
      <c r="B1430" s="400">
        <v>43937.763194444444</v>
      </c>
      <c r="C1430" s="578" t="s">
        <v>97</v>
      </c>
      <c r="D1430">
        <v>0.01</v>
      </c>
      <c r="F1430">
        <v>1.7226999999999999</v>
      </c>
      <c r="I1430" s="400">
        <v>43937.861111111109</v>
      </c>
      <c r="J1430">
        <v>1.71889</v>
      </c>
      <c r="N1430">
        <v>2.71</v>
      </c>
      <c r="Q1430">
        <v>794</v>
      </c>
      <c r="R1430" s="578" t="s">
        <v>97</v>
      </c>
      <c r="S1430" s="578">
        <v>2</v>
      </c>
    </row>
    <row r="1431" spans="1:19">
      <c r="A1431">
        <v>1430</v>
      </c>
      <c r="B1431" s="400">
        <v>43941.698611111111</v>
      </c>
      <c r="C1431" s="578" t="s">
        <v>97</v>
      </c>
      <c r="D1431">
        <v>0.01</v>
      </c>
      <c r="F1431">
        <v>1.70411</v>
      </c>
      <c r="I1431" s="400">
        <v>43941.7</v>
      </c>
      <c r="J1431">
        <v>1.70197</v>
      </c>
      <c r="N1431">
        <v>1.48</v>
      </c>
      <c r="Q1431">
        <v>795</v>
      </c>
      <c r="R1431" s="578" t="s">
        <v>97</v>
      </c>
      <c r="S1431" s="578">
        <v>1</v>
      </c>
    </row>
    <row r="1432" spans="1:19">
      <c r="A1432">
        <v>1431</v>
      </c>
      <c r="B1432" s="400">
        <v>43942.46875</v>
      </c>
      <c r="C1432" s="578" t="s">
        <v>96</v>
      </c>
      <c r="D1432">
        <v>0.01</v>
      </c>
      <c r="F1432">
        <v>1.7226399999999999</v>
      </c>
      <c r="I1432" s="400">
        <v>43942.476388888892</v>
      </c>
      <c r="J1432">
        <v>1.72478</v>
      </c>
      <c r="N1432">
        <v>1.48</v>
      </c>
      <c r="Q1432">
        <v>796</v>
      </c>
      <c r="R1432" s="578" t="s">
        <v>96</v>
      </c>
      <c r="S1432" s="578">
        <v>1</v>
      </c>
    </row>
    <row r="1433" spans="1:19">
      <c r="A1433">
        <v>1432</v>
      </c>
      <c r="B1433" s="400">
        <v>43942.709722222222</v>
      </c>
      <c r="C1433" s="578" t="s">
        <v>96</v>
      </c>
      <c r="D1433">
        <v>0.01</v>
      </c>
      <c r="F1433">
        <v>1.72672</v>
      </c>
      <c r="I1433" s="400">
        <v>43942.727083333331</v>
      </c>
      <c r="J1433">
        <v>1.7288600000000001</v>
      </c>
      <c r="N1433">
        <v>1.48</v>
      </c>
      <c r="Q1433">
        <v>797</v>
      </c>
      <c r="R1433" s="578" t="s">
        <v>96</v>
      </c>
      <c r="S1433" s="578">
        <v>1</v>
      </c>
    </row>
    <row r="1434" spans="1:19">
      <c r="A1434">
        <v>1433</v>
      </c>
      <c r="B1434" s="400">
        <v>43942.729166666664</v>
      </c>
      <c r="C1434" s="578" t="s">
        <v>96</v>
      </c>
      <c r="D1434">
        <v>0.01</v>
      </c>
      <c r="F1434">
        <v>1.73007</v>
      </c>
      <c r="I1434" s="400">
        <v>43944.098611111112</v>
      </c>
      <c r="J1434">
        <v>1.7194100000000001</v>
      </c>
      <c r="N1434">
        <v>-7.97</v>
      </c>
      <c r="Q1434">
        <v>798</v>
      </c>
      <c r="R1434" s="578" t="s">
        <v>96</v>
      </c>
      <c r="S1434" s="578">
        <v>5</v>
      </c>
    </row>
    <row r="1435" spans="1:19">
      <c r="A1435">
        <v>1434</v>
      </c>
      <c r="B1435" s="400">
        <v>43942.79791666667</v>
      </c>
      <c r="C1435" s="578" t="s">
        <v>96</v>
      </c>
      <c r="D1435">
        <v>0.01</v>
      </c>
      <c r="F1435">
        <v>1.72624</v>
      </c>
      <c r="I1435" s="400">
        <v>43944.098611111112</v>
      </c>
      <c r="J1435">
        <v>1.7194100000000001</v>
      </c>
      <c r="N1435">
        <v>-5.15</v>
      </c>
      <c r="Q1435">
        <v>798</v>
      </c>
      <c r="R1435" s="578" t="s">
        <v>96</v>
      </c>
      <c r="S1435" s="578">
        <v>5</v>
      </c>
    </row>
    <row r="1436" spans="1:19">
      <c r="A1436">
        <v>1435</v>
      </c>
      <c r="B1436" s="400">
        <v>43943.193055555559</v>
      </c>
      <c r="C1436" s="578" t="s">
        <v>96</v>
      </c>
      <c r="D1436">
        <v>0.01</v>
      </c>
      <c r="F1436">
        <v>1.7194400000000001</v>
      </c>
      <c r="I1436" s="400">
        <v>43944.098611111112</v>
      </c>
      <c r="J1436">
        <v>1.7194100000000001</v>
      </c>
      <c r="N1436">
        <v>-0.13</v>
      </c>
      <c r="Q1436">
        <v>798</v>
      </c>
      <c r="R1436" s="578" t="s">
        <v>96</v>
      </c>
      <c r="S1436" s="578">
        <v>5</v>
      </c>
    </row>
    <row r="1437" spans="1:19">
      <c r="A1437">
        <v>1437</v>
      </c>
      <c r="B1437" s="400">
        <v>43943.345138888886</v>
      </c>
      <c r="C1437" s="578" t="s">
        <v>96</v>
      </c>
      <c r="D1437">
        <v>0.02</v>
      </c>
      <c r="F1437">
        <v>1.7153700000000001</v>
      </c>
      <c r="I1437" s="400">
        <v>43944.098611111112</v>
      </c>
      <c r="J1437">
        <v>1.7194100000000001</v>
      </c>
      <c r="N1437">
        <v>5.77</v>
      </c>
      <c r="Q1437">
        <v>798</v>
      </c>
      <c r="R1437" s="578" t="s">
        <v>96</v>
      </c>
      <c r="S1437" s="578">
        <v>5</v>
      </c>
    </row>
    <row r="1438" spans="1:19">
      <c r="A1438">
        <v>1441</v>
      </c>
      <c r="B1438" s="400">
        <v>43943.87777777778</v>
      </c>
      <c r="C1438" s="578" t="s">
        <v>96</v>
      </c>
      <c r="D1438">
        <v>0.04</v>
      </c>
      <c r="F1438">
        <v>1.7106600000000001</v>
      </c>
      <c r="I1438" s="400">
        <v>43944.098611111112</v>
      </c>
      <c r="J1438">
        <v>1.7194100000000001</v>
      </c>
      <c r="N1438">
        <v>25.44</v>
      </c>
      <c r="Q1438">
        <v>798</v>
      </c>
      <c r="R1438" s="578" t="s">
        <v>96</v>
      </c>
      <c r="S1438" s="578">
        <v>5</v>
      </c>
    </row>
    <row r="1439" spans="1:19">
      <c r="A1439">
        <v>1436</v>
      </c>
      <c r="B1439" s="400">
        <v>43943.345138888886</v>
      </c>
      <c r="C1439" s="578" t="s">
        <v>97</v>
      </c>
      <c r="D1439">
        <v>0.01</v>
      </c>
      <c r="F1439">
        <v>1.71549</v>
      </c>
      <c r="I1439" s="400">
        <v>43943.368750000001</v>
      </c>
      <c r="J1439">
        <v>1.7150099999999999</v>
      </c>
      <c r="N1439">
        <v>0.25</v>
      </c>
      <c r="Q1439">
        <v>799</v>
      </c>
      <c r="R1439" s="578" t="s">
        <v>97</v>
      </c>
      <c r="S1439" s="578">
        <v>2</v>
      </c>
    </row>
    <row r="1440" spans="1:19">
      <c r="A1440">
        <v>1438</v>
      </c>
      <c r="B1440" s="400">
        <v>43943.354166666664</v>
      </c>
      <c r="C1440" s="578" t="s">
        <v>97</v>
      </c>
      <c r="D1440">
        <v>0.01</v>
      </c>
      <c r="F1440">
        <v>1.7188000000000001</v>
      </c>
      <c r="I1440" s="400">
        <v>43943.368750000001</v>
      </c>
      <c r="J1440">
        <v>1.7150099999999999</v>
      </c>
      <c r="N1440">
        <v>2.7</v>
      </c>
      <c r="Q1440">
        <v>799</v>
      </c>
      <c r="R1440" s="578" t="s">
        <v>97</v>
      </c>
      <c r="S1440" s="578">
        <v>2</v>
      </c>
    </row>
    <row r="1441" spans="1:19">
      <c r="A1441">
        <v>1439</v>
      </c>
      <c r="B1441" s="400">
        <v>43943.541666666664</v>
      </c>
      <c r="C1441" s="578" t="s">
        <v>97</v>
      </c>
      <c r="D1441">
        <v>0.01</v>
      </c>
      <c r="F1441">
        <v>1.7140899999999999</v>
      </c>
      <c r="I1441" s="400">
        <v>43943.711111111108</v>
      </c>
      <c r="J1441">
        <v>1.7142500000000001</v>
      </c>
      <c r="N1441">
        <v>-0.22</v>
      </c>
      <c r="Q1441">
        <v>800</v>
      </c>
      <c r="R1441" s="578" t="s">
        <v>97</v>
      </c>
      <c r="S1441" s="578">
        <v>2</v>
      </c>
    </row>
    <row r="1442" spans="1:19">
      <c r="A1442">
        <v>1440</v>
      </c>
      <c r="B1442" s="400">
        <v>43943.635416666664</v>
      </c>
      <c r="C1442" s="578" t="s">
        <v>97</v>
      </c>
      <c r="D1442">
        <v>0.01</v>
      </c>
      <c r="F1442">
        <v>1.7186900000000001</v>
      </c>
      <c r="I1442" s="400">
        <v>43943.711111111108</v>
      </c>
      <c r="J1442">
        <v>1.7142500000000001</v>
      </c>
      <c r="N1442">
        <v>3.18</v>
      </c>
      <c r="Q1442">
        <v>800</v>
      </c>
      <c r="R1442" s="578" t="s">
        <v>97</v>
      </c>
      <c r="S1442" s="578">
        <v>2</v>
      </c>
    </row>
    <row r="1443" spans="1:19">
      <c r="A1443">
        <v>1442</v>
      </c>
      <c r="B1443" s="400">
        <v>43944.677777777775</v>
      </c>
      <c r="C1443" s="578" t="s">
        <v>96</v>
      </c>
      <c r="D1443">
        <v>0.01</v>
      </c>
      <c r="F1443">
        <v>1.6940299999999999</v>
      </c>
      <c r="I1443" s="400">
        <v>43944.78125</v>
      </c>
      <c r="J1443">
        <v>1.69617</v>
      </c>
      <c r="N1443">
        <v>1.48</v>
      </c>
      <c r="Q1443">
        <v>801</v>
      </c>
      <c r="R1443" s="578" t="s">
        <v>96</v>
      </c>
      <c r="S1443" s="578">
        <v>1</v>
      </c>
    </row>
    <row r="1444" spans="1:19">
      <c r="A1444">
        <v>1443</v>
      </c>
      <c r="B1444" s="400">
        <v>43944.719444444447</v>
      </c>
      <c r="C1444" s="578" t="s">
        <v>97</v>
      </c>
      <c r="D1444">
        <v>0.01</v>
      </c>
      <c r="F1444">
        <v>1.6918299999999999</v>
      </c>
      <c r="I1444" s="400">
        <v>43944.832638888889</v>
      </c>
      <c r="J1444">
        <v>1.6896899999999999</v>
      </c>
      <c r="N1444">
        <v>1.48</v>
      </c>
      <c r="Q1444">
        <v>802</v>
      </c>
      <c r="R1444" s="578" t="s">
        <v>97</v>
      </c>
      <c r="S1444" s="578">
        <v>1</v>
      </c>
    </row>
    <row r="1445" spans="1:19">
      <c r="A1445">
        <v>1444</v>
      </c>
      <c r="B1445" s="400">
        <v>43945.375</v>
      </c>
      <c r="C1445" s="578" t="s">
        <v>97</v>
      </c>
      <c r="D1445">
        <v>0.01</v>
      </c>
      <c r="F1445">
        <v>1.69072</v>
      </c>
      <c r="I1445" s="400">
        <v>43945.39166666667</v>
      </c>
      <c r="J1445">
        <v>1.68858</v>
      </c>
      <c r="N1445">
        <v>1.48</v>
      </c>
      <c r="Q1445">
        <v>803</v>
      </c>
      <c r="R1445" s="578" t="s">
        <v>97</v>
      </c>
      <c r="S1445" s="578">
        <v>1</v>
      </c>
    </row>
    <row r="1446" spans="1:19">
      <c r="A1446">
        <v>1445</v>
      </c>
      <c r="B1446" s="400">
        <v>43945.427083333336</v>
      </c>
      <c r="C1446" s="578" t="s">
        <v>96</v>
      </c>
      <c r="D1446">
        <v>0.01</v>
      </c>
      <c r="F1446">
        <v>1.69211</v>
      </c>
      <c r="I1446" s="400">
        <v>43945.586111111108</v>
      </c>
      <c r="J1446">
        <v>1.69425</v>
      </c>
      <c r="N1446">
        <v>1.48</v>
      </c>
      <c r="Q1446">
        <v>804</v>
      </c>
      <c r="R1446" s="578" t="s">
        <v>96</v>
      </c>
      <c r="S1446" s="578">
        <v>1</v>
      </c>
    </row>
    <row r="1447" spans="1:19">
      <c r="A1447">
        <v>1446</v>
      </c>
      <c r="B1447" s="400">
        <v>43950.418055555558</v>
      </c>
      <c r="C1447" s="578" t="s">
        <v>96</v>
      </c>
      <c r="D1447">
        <v>0.01</v>
      </c>
      <c r="F1447">
        <v>1.6638599999999999</v>
      </c>
      <c r="I1447" s="400">
        <v>43950.474305555559</v>
      </c>
      <c r="J1447">
        <v>1.6659999999999999</v>
      </c>
      <c r="N1447">
        <v>1.48</v>
      </c>
      <c r="Q1447">
        <v>805</v>
      </c>
      <c r="R1447" s="578" t="s">
        <v>96</v>
      </c>
      <c r="S1447" s="578">
        <v>1</v>
      </c>
    </row>
    <row r="1448" spans="1:19">
      <c r="A1448">
        <v>1447</v>
      </c>
      <c r="B1448" s="400">
        <v>43950.481249999997</v>
      </c>
      <c r="C1448" s="578" t="s">
        <v>96</v>
      </c>
      <c r="D1448">
        <v>0.01</v>
      </c>
      <c r="F1448">
        <v>1.66682</v>
      </c>
      <c r="I1448" s="400">
        <v>43951.404166666667</v>
      </c>
      <c r="J1448">
        <v>1.6627400000000001</v>
      </c>
      <c r="N1448">
        <v>-3.12</v>
      </c>
      <c r="Q1448">
        <v>806</v>
      </c>
      <c r="R1448" s="578" t="s">
        <v>96</v>
      </c>
      <c r="S1448" s="578">
        <v>4</v>
      </c>
    </row>
    <row r="1449" spans="1:19">
      <c r="A1449">
        <v>1448</v>
      </c>
      <c r="B1449" s="400">
        <v>43950.621527777781</v>
      </c>
      <c r="C1449" s="578" t="s">
        <v>96</v>
      </c>
      <c r="D1449">
        <v>0.01</v>
      </c>
      <c r="F1449">
        <v>1.6634800000000001</v>
      </c>
      <c r="I1449" s="400">
        <v>43951.404166666667</v>
      </c>
      <c r="J1449">
        <v>1.6627400000000001</v>
      </c>
      <c r="N1449">
        <v>-0.65</v>
      </c>
      <c r="Q1449">
        <v>806</v>
      </c>
      <c r="R1449" s="578" t="s">
        <v>96</v>
      </c>
      <c r="S1449" s="578">
        <v>4</v>
      </c>
    </row>
    <row r="1450" spans="1:19">
      <c r="A1450">
        <v>1449</v>
      </c>
      <c r="B1450" s="400">
        <v>43950.75</v>
      </c>
      <c r="C1450" s="578" t="s">
        <v>96</v>
      </c>
      <c r="D1450">
        <v>0.01</v>
      </c>
      <c r="F1450">
        <v>1.65988</v>
      </c>
      <c r="I1450" s="400">
        <v>43951.404166666667</v>
      </c>
      <c r="J1450">
        <v>1.6627400000000001</v>
      </c>
      <c r="N1450">
        <v>2.0099999999999998</v>
      </c>
      <c r="Q1450">
        <v>806</v>
      </c>
      <c r="R1450" s="578" t="s">
        <v>96</v>
      </c>
      <c r="S1450" s="578">
        <v>4</v>
      </c>
    </row>
    <row r="1451" spans="1:19">
      <c r="A1451">
        <v>1450</v>
      </c>
      <c r="B1451" s="400">
        <v>43951.268055555556</v>
      </c>
      <c r="C1451" s="578" t="s">
        <v>96</v>
      </c>
      <c r="D1451">
        <v>0.02</v>
      </c>
      <c r="F1451">
        <v>1.6559299999999999</v>
      </c>
      <c r="I1451" s="400">
        <v>43951.404166666667</v>
      </c>
      <c r="J1451">
        <v>1.6627400000000001</v>
      </c>
      <c r="N1451">
        <v>9.86</v>
      </c>
      <c r="Q1451">
        <v>806</v>
      </c>
      <c r="R1451" s="578" t="s">
        <v>96</v>
      </c>
      <c r="S1451" s="578">
        <v>4</v>
      </c>
    </row>
    <row r="1452" spans="1:19">
      <c r="A1452">
        <v>1451</v>
      </c>
      <c r="B1452" s="400">
        <v>43951.604861111111</v>
      </c>
      <c r="C1452" s="578" t="s">
        <v>96</v>
      </c>
      <c r="D1452">
        <v>0.01</v>
      </c>
      <c r="F1452">
        <v>1.66106</v>
      </c>
      <c r="I1452" s="400">
        <v>43951.611805555556</v>
      </c>
      <c r="J1452">
        <v>1.6632</v>
      </c>
      <c r="N1452">
        <v>1.48</v>
      </c>
      <c r="Q1452">
        <v>807</v>
      </c>
      <c r="R1452" s="578" t="s">
        <v>96</v>
      </c>
      <c r="S1452" s="578">
        <v>1</v>
      </c>
    </row>
    <row r="1453" spans="1:19">
      <c r="A1453">
        <v>1452</v>
      </c>
      <c r="B1453" s="400">
        <v>43951.636805555558</v>
      </c>
      <c r="C1453" s="578" t="s">
        <v>97</v>
      </c>
      <c r="D1453">
        <v>0.01</v>
      </c>
      <c r="F1453">
        <v>1.6673500000000001</v>
      </c>
      <c r="I1453" s="400">
        <v>43951.667361111111</v>
      </c>
      <c r="J1453">
        <v>1.6652100000000001</v>
      </c>
      <c r="N1453">
        <v>1.48</v>
      </c>
      <c r="Q1453">
        <v>808</v>
      </c>
      <c r="R1453" s="578" t="s">
        <v>97</v>
      </c>
      <c r="S1453" s="578">
        <v>1</v>
      </c>
    </row>
    <row r="1454" spans="1:19">
      <c r="A1454">
        <v>1453</v>
      </c>
      <c r="B1454" s="400">
        <v>43952.177777777775</v>
      </c>
      <c r="C1454" s="578" t="s">
        <v>96</v>
      </c>
      <c r="D1454">
        <v>0.01</v>
      </c>
      <c r="F1454">
        <v>1.6920599999999999</v>
      </c>
      <c r="I1454" s="400">
        <v>43952.217361111114</v>
      </c>
      <c r="J1454">
        <v>1.6941999999999999</v>
      </c>
      <c r="N1454">
        <v>1.48</v>
      </c>
      <c r="Q1454">
        <v>809</v>
      </c>
      <c r="R1454" s="578" t="s">
        <v>96</v>
      </c>
      <c r="S1454" s="578">
        <v>1</v>
      </c>
    </row>
    <row r="1455" spans="1:19">
      <c r="A1455">
        <v>1454</v>
      </c>
      <c r="B1455" s="400">
        <v>43952.365277777775</v>
      </c>
      <c r="C1455" s="578" t="s">
        <v>96</v>
      </c>
      <c r="D1455">
        <v>0.01</v>
      </c>
      <c r="F1455">
        <v>1.6983200000000001</v>
      </c>
      <c r="I1455" s="400">
        <v>43952.399305555555</v>
      </c>
      <c r="J1455">
        <v>1.7004600000000001</v>
      </c>
      <c r="N1455">
        <v>1.48</v>
      </c>
      <c r="Q1455">
        <v>810</v>
      </c>
      <c r="R1455" s="578" t="s">
        <v>96</v>
      </c>
      <c r="S1455" s="578">
        <v>1</v>
      </c>
    </row>
    <row r="1456" spans="1:19">
      <c r="A1456">
        <v>1455</v>
      </c>
      <c r="B1456" s="400">
        <v>43952.729166666664</v>
      </c>
      <c r="C1456" s="578" t="s">
        <v>96</v>
      </c>
      <c r="D1456">
        <v>0.01</v>
      </c>
      <c r="F1456">
        <v>1.71207</v>
      </c>
      <c r="I1456" s="400">
        <v>43954.974999999999</v>
      </c>
      <c r="J1456">
        <v>1.7125600000000001</v>
      </c>
      <c r="N1456">
        <v>0.27</v>
      </c>
      <c r="Q1456">
        <v>811</v>
      </c>
      <c r="R1456" s="578" t="s">
        <v>96</v>
      </c>
      <c r="S1456" s="578">
        <v>2</v>
      </c>
    </row>
    <row r="1457" spans="1:19">
      <c r="A1457">
        <v>1456</v>
      </c>
      <c r="B1457" s="400">
        <v>43952.931250000001</v>
      </c>
      <c r="C1457" s="578" t="s">
        <v>96</v>
      </c>
      <c r="D1457">
        <v>0.01</v>
      </c>
      <c r="F1457">
        <v>1.7087699999999999</v>
      </c>
      <c r="I1457" s="400">
        <v>43954.974999999999</v>
      </c>
      <c r="J1457">
        <v>1.7125600000000001</v>
      </c>
      <c r="N1457">
        <v>2.7</v>
      </c>
      <c r="Q1457">
        <v>811</v>
      </c>
      <c r="R1457" s="578" t="s">
        <v>96</v>
      </c>
      <c r="S1457" s="578">
        <v>2</v>
      </c>
    </row>
    <row r="1458" spans="1:19">
      <c r="A1458">
        <v>1457</v>
      </c>
      <c r="B1458" s="400">
        <v>43955.375694444447</v>
      </c>
      <c r="C1458" s="578" t="s">
        <v>97</v>
      </c>
      <c r="D1458">
        <v>0.01</v>
      </c>
      <c r="F1458">
        <v>1.70947</v>
      </c>
      <c r="I1458" s="400">
        <v>43955.411805555559</v>
      </c>
      <c r="J1458">
        <v>1.70733</v>
      </c>
      <c r="N1458">
        <v>1.49</v>
      </c>
      <c r="Q1458">
        <v>812</v>
      </c>
      <c r="R1458" s="578" t="s">
        <v>97</v>
      </c>
      <c r="S1458" s="578">
        <v>1</v>
      </c>
    </row>
    <row r="1459" spans="1:19">
      <c r="A1459">
        <v>1458</v>
      </c>
      <c r="B1459" s="400">
        <v>43955.386805555558</v>
      </c>
      <c r="C1459" s="578" t="s">
        <v>96</v>
      </c>
      <c r="D1459">
        <v>0.01</v>
      </c>
      <c r="F1459">
        <v>1.7122900000000001</v>
      </c>
      <c r="I1459" s="400">
        <v>43958.036111111112</v>
      </c>
      <c r="J1459">
        <v>1.6911</v>
      </c>
      <c r="N1459">
        <v>-15.75</v>
      </c>
      <c r="Q1459">
        <v>813</v>
      </c>
      <c r="R1459" s="578" t="s">
        <v>96</v>
      </c>
      <c r="S1459" s="578">
        <v>7</v>
      </c>
    </row>
    <row r="1460" spans="1:19">
      <c r="A1460">
        <v>1459</v>
      </c>
      <c r="B1460" s="400">
        <v>43955.447916666664</v>
      </c>
      <c r="C1460" s="578" t="s">
        <v>96</v>
      </c>
      <c r="D1460">
        <v>0.01</v>
      </c>
      <c r="F1460">
        <v>1.7067699999999999</v>
      </c>
      <c r="I1460" s="400">
        <v>43958.036111111112</v>
      </c>
      <c r="J1460">
        <v>1.6911</v>
      </c>
      <c r="N1460">
        <v>-11.67</v>
      </c>
      <c r="Q1460">
        <v>813</v>
      </c>
      <c r="R1460" s="578" t="s">
        <v>96</v>
      </c>
      <c r="S1460" s="578">
        <v>7</v>
      </c>
    </row>
    <row r="1461" spans="1:19">
      <c r="A1461">
        <v>1460</v>
      </c>
      <c r="B1461" s="400">
        <v>43955.737500000003</v>
      </c>
      <c r="C1461" s="578" t="s">
        <v>96</v>
      </c>
      <c r="D1461">
        <v>0.01</v>
      </c>
      <c r="F1461">
        <v>1.70316</v>
      </c>
      <c r="I1461" s="400">
        <v>43958.036111111112</v>
      </c>
      <c r="J1461">
        <v>1.6911</v>
      </c>
      <c r="N1461">
        <v>-9.01</v>
      </c>
      <c r="Q1461">
        <v>813</v>
      </c>
      <c r="R1461" s="578" t="s">
        <v>96</v>
      </c>
      <c r="S1461" s="578">
        <v>7</v>
      </c>
    </row>
    <row r="1462" spans="1:19">
      <c r="A1462">
        <v>1461</v>
      </c>
      <c r="B1462" s="400">
        <v>43955.777777777781</v>
      </c>
      <c r="C1462" s="578" t="s">
        <v>96</v>
      </c>
      <c r="D1462">
        <v>0.02</v>
      </c>
      <c r="F1462">
        <v>1.6992499999999999</v>
      </c>
      <c r="I1462" s="400">
        <v>43958.036111111112</v>
      </c>
      <c r="J1462">
        <v>1.6911</v>
      </c>
      <c r="N1462">
        <v>-12.23</v>
      </c>
      <c r="Q1462">
        <v>813</v>
      </c>
      <c r="R1462" s="578" t="s">
        <v>96</v>
      </c>
      <c r="S1462" s="578">
        <v>7</v>
      </c>
    </row>
    <row r="1463" spans="1:19">
      <c r="A1463">
        <v>1462</v>
      </c>
      <c r="B1463" s="400">
        <v>43955.913194444445</v>
      </c>
      <c r="C1463" s="578" t="s">
        <v>96</v>
      </c>
      <c r="D1463">
        <v>0.04</v>
      </c>
      <c r="F1463">
        <v>1.6945399999999999</v>
      </c>
      <c r="I1463" s="400">
        <v>43958.036111111112</v>
      </c>
      <c r="J1463">
        <v>1.6911</v>
      </c>
      <c r="N1463">
        <v>-10.56</v>
      </c>
      <c r="Q1463">
        <v>813</v>
      </c>
      <c r="R1463" s="578" t="s">
        <v>96</v>
      </c>
      <c r="S1463" s="578">
        <v>7</v>
      </c>
    </row>
    <row r="1464" spans="1:19">
      <c r="A1464">
        <v>1463</v>
      </c>
      <c r="B1464" s="400">
        <v>43956.375</v>
      </c>
      <c r="C1464" s="578" t="s">
        <v>96</v>
      </c>
      <c r="D1464">
        <v>0.08</v>
      </c>
      <c r="F1464">
        <v>1.68902</v>
      </c>
      <c r="I1464" s="400">
        <v>43958.036111111112</v>
      </c>
      <c r="J1464">
        <v>1.6911</v>
      </c>
      <c r="N1464">
        <v>11.49</v>
      </c>
      <c r="Q1464">
        <v>813</v>
      </c>
      <c r="R1464" s="578" t="s">
        <v>96</v>
      </c>
      <c r="S1464" s="578">
        <v>7</v>
      </c>
    </row>
    <row r="1465" spans="1:19">
      <c r="A1465">
        <v>1464</v>
      </c>
      <c r="B1465" s="400">
        <v>43956.536111111112</v>
      </c>
      <c r="C1465" s="578" t="s">
        <v>96</v>
      </c>
      <c r="D1465">
        <v>0.28000000000000003</v>
      </c>
      <c r="F1465">
        <v>1.6827099999999999</v>
      </c>
      <c r="I1465" s="400">
        <v>43958.036111111112</v>
      </c>
      <c r="J1465">
        <v>1.6911</v>
      </c>
      <c r="N1465">
        <v>170.68</v>
      </c>
      <c r="Q1465">
        <v>813</v>
      </c>
      <c r="R1465" s="578" t="s">
        <v>96</v>
      </c>
      <c r="S1465" s="578">
        <v>7</v>
      </c>
    </row>
    <row r="1466" spans="1:19">
      <c r="A1466">
        <v>1465</v>
      </c>
      <c r="B1466" s="400">
        <v>43958.698611111111</v>
      </c>
      <c r="C1466" s="578" t="s">
        <v>97</v>
      </c>
      <c r="D1466">
        <v>0.01</v>
      </c>
      <c r="F1466">
        <v>1.6705399999999999</v>
      </c>
      <c r="I1466" s="400">
        <v>43958.725694444445</v>
      </c>
      <c r="J1466">
        <v>1.6684000000000001</v>
      </c>
      <c r="N1466">
        <v>1.48</v>
      </c>
      <c r="Q1466">
        <v>814</v>
      </c>
      <c r="R1466" s="578" t="s">
        <v>97</v>
      </c>
      <c r="S1466" s="578">
        <v>1</v>
      </c>
    </row>
    <row r="1467" spans="1:19">
      <c r="A1467">
        <v>1466</v>
      </c>
      <c r="B1467" s="400">
        <v>43962.677083333336</v>
      </c>
      <c r="C1467" s="578" t="s">
        <v>96</v>
      </c>
      <c r="D1467">
        <v>0.01</v>
      </c>
      <c r="F1467">
        <v>1.6713199999999999</v>
      </c>
      <c r="I1467" s="400">
        <v>43962.75</v>
      </c>
      <c r="J1467">
        <v>1.6718</v>
      </c>
      <c r="N1467">
        <v>0.25</v>
      </c>
      <c r="Q1467">
        <v>815</v>
      </c>
      <c r="R1467" s="578" t="s">
        <v>96</v>
      </c>
      <c r="S1467" s="578">
        <v>2</v>
      </c>
    </row>
    <row r="1468" spans="1:19">
      <c r="A1468">
        <v>1467</v>
      </c>
      <c r="B1468" s="400">
        <v>43962.697916666664</v>
      </c>
      <c r="C1468" s="578" t="s">
        <v>96</v>
      </c>
      <c r="D1468">
        <v>0.01</v>
      </c>
      <c r="F1468">
        <v>1.66801</v>
      </c>
      <c r="I1468" s="400">
        <v>43962.75</v>
      </c>
      <c r="J1468">
        <v>1.6718</v>
      </c>
      <c r="N1468">
        <v>2.7</v>
      </c>
      <c r="Q1468">
        <v>815</v>
      </c>
      <c r="R1468" s="578" t="s">
        <v>96</v>
      </c>
      <c r="S1468" s="578">
        <v>2</v>
      </c>
    </row>
    <row r="1469" spans="1:19">
      <c r="A1469">
        <v>1468</v>
      </c>
      <c r="B1469" s="400">
        <v>43963.126388888886</v>
      </c>
      <c r="C1469" s="578" t="s">
        <v>97</v>
      </c>
      <c r="D1469">
        <v>0.01</v>
      </c>
      <c r="F1469">
        <v>1.6749400000000001</v>
      </c>
      <c r="I1469" s="400">
        <v>43963.261111111111</v>
      </c>
      <c r="J1469">
        <v>1.6728000000000001</v>
      </c>
      <c r="N1469">
        <v>1.48</v>
      </c>
      <c r="Q1469">
        <v>816</v>
      </c>
      <c r="R1469" s="578" t="s">
        <v>97</v>
      </c>
      <c r="S1469" s="578">
        <v>1</v>
      </c>
    </row>
    <row r="1470" spans="1:19">
      <c r="A1470">
        <v>1469</v>
      </c>
      <c r="B1470" s="400">
        <v>43963.449305555558</v>
      </c>
      <c r="C1470" s="578" t="s">
        <v>97</v>
      </c>
      <c r="D1470">
        <v>0.01</v>
      </c>
      <c r="F1470">
        <v>1.66784</v>
      </c>
      <c r="I1470" s="400">
        <v>43963.510416666664</v>
      </c>
      <c r="J1470">
        <v>1.6657</v>
      </c>
      <c r="N1470">
        <v>1.48</v>
      </c>
      <c r="Q1470">
        <v>817</v>
      </c>
      <c r="R1470" s="578" t="s">
        <v>97</v>
      </c>
      <c r="S1470" s="578">
        <v>1</v>
      </c>
    </row>
    <row r="1471" spans="1:19">
      <c r="A1471">
        <v>1470</v>
      </c>
      <c r="B1471" s="400">
        <v>43963.740972222222</v>
      </c>
      <c r="C1471" s="578" t="s">
        <v>96</v>
      </c>
      <c r="D1471">
        <v>0.01</v>
      </c>
      <c r="F1471">
        <v>1.67018</v>
      </c>
      <c r="I1471" s="400">
        <v>43963.808333333334</v>
      </c>
      <c r="J1471">
        <v>1.67232</v>
      </c>
      <c r="N1471">
        <v>1.48</v>
      </c>
      <c r="Q1471">
        <v>818</v>
      </c>
      <c r="R1471" s="578" t="s">
        <v>96</v>
      </c>
      <c r="S1471" s="578">
        <v>1</v>
      </c>
    </row>
    <row r="1472" spans="1:19">
      <c r="A1472">
        <v>1471</v>
      </c>
      <c r="B1472" s="400">
        <v>43964.178472222222</v>
      </c>
      <c r="C1472" s="578" t="s">
        <v>97</v>
      </c>
      <c r="D1472">
        <v>0.01</v>
      </c>
      <c r="F1472">
        <v>1.67737</v>
      </c>
      <c r="I1472" s="400">
        <v>43964.193749999999</v>
      </c>
      <c r="J1472">
        <v>1.67523</v>
      </c>
      <c r="N1472">
        <v>1.48</v>
      </c>
      <c r="Q1472">
        <v>819</v>
      </c>
      <c r="R1472" s="578" t="s">
        <v>97</v>
      </c>
      <c r="S1472" s="578">
        <v>1</v>
      </c>
    </row>
    <row r="1473" spans="1:19">
      <c r="A1473">
        <v>1472</v>
      </c>
      <c r="B1473" s="400">
        <v>43965.614583333336</v>
      </c>
      <c r="C1473" s="578" t="s">
        <v>96</v>
      </c>
      <c r="D1473">
        <v>0.01</v>
      </c>
      <c r="F1473">
        <v>1.68252</v>
      </c>
      <c r="I1473" s="400">
        <v>43966.536805555559</v>
      </c>
      <c r="J1473">
        <v>1.6781999999999999</v>
      </c>
      <c r="N1473">
        <v>-3.29</v>
      </c>
      <c r="Q1473">
        <v>820</v>
      </c>
      <c r="R1473" s="578" t="s">
        <v>96</v>
      </c>
      <c r="S1473" s="578">
        <v>4</v>
      </c>
    </row>
    <row r="1474" spans="1:19">
      <c r="A1474">
        <v>1473</v>
      </c>
      <c r="B1474" s="400">
        <v>43965.76458333333</v>
      </c>
      <c r="C1474" s="578" t="s">
        <v>96</v>
      </c>
      <c r="D1474">
        <v>0.01</v>
      </c>
      <c r="F1474">
        <v>1.6792199999999999</v>
      </c>
      <c r="I1474" s="400">
        <v>43966.536805555559</v>
      </c>
      <c r="J1474">
        <v>1.6781999999999999</v>
      </c>
      <c r="N1474">
        <v>-0.85</v>
      </c>
      <c r="Q1474">
        <v>820</v>
      </c>
      <c r="R1474" s="578" t="s">
        <v>96</v>
      </c>
      <c r="S1474" s="578">
        <v>4</v>
      </c>
    </row>
    <row r="1475" spans="1:19">
      <c r="A1475">
        <v>1474</v>
      </c>
      <c r="B1475" s="400">
        <v>43965.87777777778</v>
      </c>
      <c r="C1475" s="578" t="s">
        <v>96</v>
      </c>
      <c r="D1475">
        <v>0.01</v>
      </c>
      <c r="F1475">
        <v>1.6756</v>
      </c>
      <c r="I1475" s="400">
        <v>43966.536805555559</v>
      </c>
      <c r="J1475">
        <v>1.6781999999999999</v>
      </c>
      <c r="N1475">
        <v>1.82</v>
      </c>
      <c r="Q1475">
        <v>820</v>
      </c>
      <c r="R1475" s="578" t="s">
        <v>96</v>
      </c>
      <c r="S1475" s="578">
        <v>4</v>
      </c>
    </row>
    <row r="1476" spans="1:19">
      <c r="A1476">
        <v>1475</v>
      </c>
      <c r="B1476" s="400">
        <v>43966.070138888892</v>
      </c>
      <c r="C1476" s="578" t="s">
        <v>96</v>
      </c>
      <c r="D1476">
        <v>0.02</v>
      </c>
      <c r="F1476">
        <v>1.67099</v>
      </c>
      <c r="I1476" s="400">
        <v>43966.536805555559</v>
      </c>
      <c r="J1476">
        <v>1.6781999999999999</v>
      </c>
      <c r="N1476">
        <v>10.44</v>
      </c>
      <c r="Q1476">
        <v>820</v>
      </c>
      <c r="R1476" s="578" t="s">
        <v>96</v>
      </c>
      <c r="S1476" s="578">
        <v>4</v>
      </c>
    </row>
    <row r="1477" spans="1:19">
      <c r="A1477">
        <v>1476</v>
      </c>
      <c r="B1477" s="400">
        <v>43966.741666666669</v>
      </c>
      <c r="C1477" s="578" t="s">
        <v>96</v>
      </c>
      <c r="D1477">
        <v>0.01</v>
      </c>
      <c r="F1477">
        <v>1.68909</v>
      </c>
      <c r="I1477" s="400">
        <v>43971.393055555556</v>
      </c>
      <c r="J1477">
        <v>1.6749099999999999</v>
      </c>
      <c r="N1477">
        <v>-10.58</v>
      </c>
      <c r="Q1477">
        <v>821</v>
      </c>
      <c r="R1477" s="578" t="s">
        <v>96</v>
      </c>
      <c r="S1477" s="578">
        <v>6</v>
      </c>
    </row>
    <row r="1478" spans="1:19">
      <c r="A1478">
        <v>1477</v>
      </c>
      <c r="B1478" s="400">
        <v>43966.791666666664</v>
      </c>
      <c r="C1478" s="578" t="s">
        <v>96</v>
      </c>
      <c r="D1478">
        <v>0.01</v>
      </c>
      <c r="F1478">
        <v>1.6857899999999999</v>
      </c>
      <c r="I1478" s="400">
        <v>43971.393055555556</v>
      </c>
      <c r="J1478">
        <v>1.6749099999999999</v>
      </c>
      <c r="N1478">
        <v>-8.14</v>
      </c>
      <c r="Q1478">
        <v>821</v>
      </c>
      <c r="R1478" s="578" t="s">
        <v>96</v>
      </c>
      <c r="S1478" s="578">
        <v>6</v>
      </c>
    </row>
    <row r="1479" spans="1:19">
      <c r="A1479">
        <v>1479</v>
      </c>
      <c r="B1479" s="400">
        <v>43969.151388888888</v>
      </c>
      <c r="C1479" s="578" t="s">
        <v>96</v>
      </c>
      <c r="D1479">
        <v>0.01</v>
      </c>
      <c r="F1479">
        <v>1.6803300000000001</v>
      </c>
      <c r="I1479" s="400">
        <v>43971.393055555556</v>
      </c>
      <c r="J1479">
        <v>1.6749099999999999</v>
      </c>
      <c r="N1479">
        <v>-4.1100000000000003</v>
      </c>
      <c r="Q1479">
        <v>821</v>
      </c>
      <c r="R1479" s="578" t="s">
        <v>96</v>
      </c>
      <c r="S1479" s="578">
        <v>6</v>
      </c>
    </row>
    <row r="1480" spans="1:19">
      <c r="A1480">
        <v>1480</v>
      </c>
      <c r="B1480" s="400">
        <v>43969.418055555558</v>
      </c>
      <c r="C1480" s="578" t="s">
        <v>96</v>
      </c>
      <c r="D1480">
        <v>0.02</v>
      </c>
      <c r="F1480">
        <v>1.6763699999999999</v>
      </c>
      <c r="I1480" s="400">
        <v>43971.393055555556</v>
      </c>
      <c r="J1480">
        <v>1.6749099999999999</v>
      </c>
      <c r="N1480">
        <v>-2.35</v>
      </c>
      <c r="Q1480">
        <v>821</v>
      </c>
      <c r="R1480" s="578" t="s">
        <v>96</v>
      </c>
      <c r="S1480" s="578">
        <v>6</v>
      </c>
    </row>
    <row r="1481" spans="1:19">
      <c r="A1481">
        <v>1481</v>
      </c>
      <c r="B1481" s="400">
        <v>43969.583333333336</v>
      </c>
      <c r="C1481" s="578" t="s">
        <v>96</v>
      </c>
      <c r="D1481">
        <v>0.04</v>
      </c>
      <c r="F1481">
        <v>1.6716599999999999</v>
      </c>
      <c r="I1481" s="400">
        <v>43971.393055555556</v>
      </c>
      <c r="J1481">
        <v>1.6749099999999999</v>
      </c>
      <c r="N1481">
        <v>9.1999999999999993</v>
      </c>
      <c r="Q1481">
        <v>821</v>
      </c>
      <c r="R1481" s="578" t="s">
        <v>96</v>
      </c>
      <c r="S1481" s="578">
        <v>6</v>
      </c>
    </row>
    <row r="1482" spans="1:19">
      <c r="A1482">
        <v>1482</v>
      </c>
      <c r="B1482" s="400">
        <v>43970.734027777777</v>
      </c>
      <c r="C1482" s="578" t="s">
        <v>96</v>
      </c>
      <c r="D1482">
        <v>0.08</v>
      </c>
      <c r="F1482">
        <v>1.66527</v>
      </c>
      <c r="I1482" s="400">
        <v>43971.393055555556</v>
      </c>
      <c r="J1482">
        <v>1.6749099999999999</v>
      </c>
      <c r="N1482">
        <v>56.15</v>
      </c>
      <c r="Q1482">
        <v>821</v>
      </c>
      <c r="R1482" s="578" t="s">
        <v>96</v>
      </c>
      <c r="S1482" s="578">
        <v>6</v>
      </c>
    </row>
    <row r="1483" spans="1:19">
      <c r="A1483">
        <v>1478</v>
      </c>
      <c r="B1483" s="400">
        <v>43966.793055555558</v>
      </c>
      <c r="C1483" s="578" t="s">
        <v>97</v>
      </c>
      <c r="D1483">
        <v>0.01</v>
      </c>
      <c r="F1483">
        <v>1.6847000000000001</v>
      </c>
      <c r="I1483" s="400">
        <v>43969.129166666666</v>
      </c>
      <c r="J1483">
        <v>1.6825600000000001</v>
      </c>
      <c r="N1483">
        <v>1.48</v>
      </c>
      <c r="Q1483">
        <v>822</v>
      </c>
      <c r="R1483" s="578" t="s">
        <v>97</v>
      </c>
      <c r="S1483" s="578">
        <v>1</v>
      </c>
    </row>
    <row r="1484" spans="1:19">
      <c r="A1484">
        <v>1483</v>
      </c>
      <c r="B1484" s="400">
        <v>43971.490277777775</v>
      </c>
      <c r="C1484" s="578" t="s">
        <v>97</v>
      </c>
      <c r="D1484">
        <v>0.01</v>
      </c>
      <c r="F1484">
        <v>1.6689499999999999</v>
      </c>
      <c r="I1484" s="400">
        <v>43971.503472222219</v>
      </c>
      <c r="J1484">
        <v>1.6668099999999999</v>
      </c>
      <c r="N1484">
        <v>1.48</v>
      </c>
      <c r="Q1484">
        <v>823</v>
      </c>
      <c r="R1484" s="578" t="s">
        <v>97</v>
      </c>
      <c r="S1484" s="578">
        <v>1</v>
      </c>
    </row>
    <row r="1485" spans="1:19">
      <c r="A1485">
        <v>1484</v>
      </c>
      <c r="B1485" s="400">
        <v>43972.375694444447</v>
      </c>
      <c r="C1485" s="578" t="s">
        <v>96</v>
      </c>
      <c r="D1485">
        <v>0.01</v>
      </c>
      <c r="F1485">
        <v>1.6728799999999999</v>
      </c>
      <c r="I1485" s="400">
        <v>43972.554861111108</v>
      </c>
      <c r="J1485">
        <v>1.67337</v>
      </c>
      <c r="N1485">
        <v>0.27</v>
      </c>
      <c r="Q1485">
        <v>824</v>
      </c>
      <c r="R1485" s="578" t="s">
        <v>96</v>
      </c>
      <c r="S1485" s="578">
        <v>2</v>
      </c>
    </row>
    <row r="1486" spans="1:19">
      <c r="A1486">
        <v>1485</v>
      </c>
      <c r="B1486" s="400">
        <v>43972.40902777778</v>
      </c>
      <c r="C1486" s="578" t="s">
        <v>96</v>
      </c>
      <c r="D1486">
        <v>0.01</v>
      </c>
      <c r="F1486">
        <v>1.6695800000000001</v>
      </c>
      <c r="I1486" s="400">
        <v>43972.554861111108</v>
      </c>
      <c r="J1486">
        <v>1.67337</v>
      </c>
      <c r="N1486">
        <v>2.7</v>
      </c>
      <c r="Q1486">
        <v>824</v>
      </c>
      <c r="R1486" s="578" t="s">
        <v>96</v>
      </c>
      <c r="S1486" s="578">
        <v>2</v>
      </c>
    </row>
    <row r="1487" spans="1:19">
      <c r="A1487">
        <v>1486</v>
      </c>
      <c r="B1487" s="400">
        <v>43977.375</v>
      </c>
      <c r="C1487" s="578" t="s">
        <v>97</v>
      </c>
      <c r="D1487">
        <v>0.01</v>
      </c>
      <c r="F1487">
        <v>1.65822</v>
      </c>
      <c r="I1487" s="400">
        <v>43977.447222222225</v>
      </c>
      <c r="J1487">
        <v>1.65608</v>
      </c>
      <c r="N1487">
        <v>1.48</v>
      </c>
      <c r="Q1487">
        <v>825</v>
      </c>
      <c r="R1487" s="578" t="s">
        <v>97</v>
      </c>
      <c r="S1487" s="578">
        <v>1</v>
      </c>
    </row>
    <row r="1488" spans="1:19">
      <c r="A1488">
        <v>1487</v>
      </c>
      <c r="B1488" s="400">
        <v>43977.532638888886</v>
      </c>
      <c r="C1488" s="578" t="s">
        <v>97</v>
      </c>
      <c r="D1488">
        <v>0.01</v>
      </c>
      <c r="F1488">
        <v>1.6537200000000001</v>
      </c>
      <c r="I1488" s="400">
        <v>43977.62222222222</v>
      </c>
      <c r="J1488">
        <v>1.65158</v>
      </c>
      <c r="N1488">
        <v>1.48</v>
      </c>
      <c r="Q1488">
        <v>826</v>
      </c>
      <c r="R1488" s="578" t="s">
        <v>97</v>
      </c>
      <c r="S1488" s="578">
        <v>1</v>
      </c>
    </row>
    <row r="1489" spans="1:19">
      <c r="A1489">
        <v>1488</v>
      </c>
      <c r="B1489" s="400">
        <v>43977.927777777775</v>
      </c>
      <c r="C1489" s="578" t="s">
        <v>97</v>
      </c>
      <c r="D1489">
        <v>0.01</v>
      </c>
      <c r="F1489">
        <v>1.65029</v>
      </c>
      <c r="I1489" s="400">
        <v>43978.136805555558</v>
      </c>
      <c r="J1489">
        <v>1.64981</v>
      </c>
      <c r="N1489">
        <v>0.26</v>
      </c>
      <c r="Q1489">
        <v>827</v>
      </c>
      <c r="R1489" s="578" t="s">
        <v>97</v>
      </c>
      <c r="S1489" s="578">
        <v>2</v>
      </c>
    </row>
    <row r="1490" spans="1:19">
      <c r="A1490">
        <v>1489</v>
      </c>
      <c r="B1490" s="400">
        <v>43978.100694444445</v>
      </c>
      <c r="C1490" s="578" t="s">
        <v>97</v>
      </c>
      <c r="D1490">
        <v>0.01</v>
      </c>
      <c r="F1490">
        <v>1.6536</v>
      </c>
      <c r="I1490" s="400">
        <v>43978.136805555558</v>
      </c>
      <c r="J1490">
        <v>1.64981</v>
      </c>
      <c r="N1490">
        <v>2.7</v>
      </c>
      <c r="Q1490">
        <v>827</v>
      </c>
      <c r="R1490" s="578" t="s">
        <v>97</v>
      </c>
      <c r="S1490" s="578">
        <v>2</v>
      </c>
    </row>
    <row r="1491" spans="1:19">
      <c r="A1491">
        <v>1490</v>
      </c>
      <c r="B1491" s="400">
        <v>43978.53125</v>
      </c>
      <c r="C1491" s="578" t="s">
        <v>97</v>
      </c>
      <c r="D1491">
        <v>0.01</v>
      </c>
      <c r="F1491">
        <v>1.6515200000000001</v>
      </c>
      <c r="I1491" s="400">
        <v>43983.095833333333</v>
      </c>
      <c r="J1491">
        <v>1.6628499999999999</v>
      </c>
      <c r="N1491">
        <v>-8.4700000000000006</v>
      </c>
      <c r="Q1491">
        <v>828</v>
      </c>
      <c r="R1491" s="578" t="s">
        <v>97</v>
      </c>
      <c r="S1491" s="578">
        <v>4</v>
      </c>
    </row>
    <row r="1492" spans="1:19">
      <c r="A1492">
        <v>1491</v>
      </c>
      <c r="B1492" s="400">
        <v>43978.573611111111</v>
      </c>
      <c r="C1492" s="578" t="s">
        <v>97</v>
      </c>
      <c r="D1492">
        <v>0.01</v>
      </c>
      <c r="F1492">
        <v>1.6548499999999999</v>
      </c>
      <c r="I1492" s="400">
        <v>43983.095833333333</v>
      </c>
      <c r="J1492">
        <v>1.6628499999999999</v>
      </c>
      <c r="N1492">
        <v>-6.01</v>
      </c>
      <c r="Q1492">
        <v>828</v>
      </c>
      <c r="R1492" s="578" t="s">
        <v>97</v>
      </c>
      <c r="S1492" s="578">
        <v>4</v>
      </c>
    </row>
    <row r="1493" spans="1:19">
      <c r="A1493">
        <v>1492</v>
      </c>
      <c r="B1493" s="400">
        <v>43978.6875</v>
      </c>
      <c r="C1493" s="578" t="s">
        <v>97</v>
      </c>
      <c r="D1493">
        <v>0.01</v>
      </c>
      <c r="F1493">
        <v>1.6697200000000001</v>
      </c>
      <c r="I1493" s="400">
        <v>43983.095833333333</v>
      </c>
      <c r="J1493">
        <v>1.6628499999999999</v>
      </c>
      <c r="N1493">
        <v>4.97</v>
      </c>
      <c r="Q1493">
        <v>828</v>
      </c>
      <c r="R1493" s="578" t="s">
        <v>97</v>
      </c>
      <c r="S1493" s="578">
        <v>4</v>
      </c>
    </row>
    <row r="1494" spans="1:19">
      <c r="A1494">
        <v>1495</v>
      </c>
      <c r="B1494" s="400">
        <v>43980.65625</v>
      </c>
      <c r="C1494" s="578" t="s">
        <v>97</v>
      </c>
      <c r="D1494">
        <v>0.02</v>
      </c>
      <c r="F1494">
        <v>1.67493</v>
      </c>
      <c r="I1494" s="400">
        <v>43983.095833333333</v>
      </c>
      <c r="J1494">
        <v>1.6628499999999999</v>
      </c>
      <c r="N1494">
        <v>17.649999999999999</v>
      </c>
      <c r="Q1494">
        <v>828</v>
      </c>
      <c r="R1494" s="578" t="s">
        <v>97</v>
      </c>
      <c r="S1494" s="578">
        <v>4</v>
      </c>
    </row>
    <row r="1495" spans="1:19">
      <c r="A1495">
        <v>1493</v>
      </c>
      <c r="B1495" s="400">
        <v>43979.136805555558</v>
      </c>
      <c r="C1495" s="578" t="s">
        <v>96</v>
      </c>
      <c r="D1495">
        <v>0.01</v>
      </c>
      <c r="F1495">
        <v>1.66564</v>
      </c>
      <c r="I1495" s="400">
        <v>43979.238194444442</v>
      </c>
      <c r="J1495">
        <v>1.66778</v>
      </c>
      <c r="N1495">
        <v>1.48</v>
      </c>
      <c r="Q1495">
        <v>829</v>
      </c>
      <c r="R1495" s="578" t="s">
        <v>96</v>
      </c>
      <c r="S1495" s="578">
        <v>1</v>
      </c>
    </row>
    <row r="1496" spans="1:19">
      <c r="A1496">
        <v>1494</v>
      </c>
      <c r="B1496" s="400">
        <v>43979.678472222222</v>
      </c>
      <c r="C1496" s="578" t="s">
        <v>96</v>
      </c>
      <c r="D1496">
        <v>0.01</v>
      </c>
      <c r="F1496">
        <v>1.6631899999999999</v>
      </c>
      <c r="I1496" s="400">
        <v>43979.850694444445</v>
      </c>
      <c r="J1496">
        <v>1.66533</v>
      </c>
      <c r="N1496">
        <v>1.48</v>
      </c>
      <c r="Q1496">
        <v>830</v>
      </c>
      <c r="R1496" s="578" t="s">
        <v>96</v>
      </c>
      <c r="S1496" s="578">
        <v>1</v>
      </c>
    </row>
    <row r="1497" spans="1:19">
      <c r="A1497">
        <v>1496</v>
      </c>
      <c r="B1497" s="400">
        <v>43980.886111111111</v>
      </c>
      <c r="C1497" s="578" t="s">
        <v>96</v>
      </c>
      <c r="D1497">
        <v>0.01</v>
      </c>
      <c r="F1497">
        <v>1.6656200000000001</v>
      </c>
      <c r="I1497" s="400">
        <v>43982.958333333336</v>
      </c>
      <c r="J1497">
        <v>1.6677599999999999</v>
      </c>
      <c r="N1497">
        <v>1.48</v>
      </c>
      <c r="Q1497">
        <v>831</v>
      </c>
      <c r="R1497" s="578" t="s">
        <v>96</v>
      </c>
      <c r="S1497" s="578">
        <v>1</v>
      </c>
    </row>
    <row r="1498" spans="1:19">
      <c r="A1498">
        <v>1497</v>
      </c>
      <c r="B1498" s="400">
        <v>43983.502083333333</v>
      </c>
      <c r="C1498" s="578" t="s">
        <v>96</v>
      </c>
      <c r="D1498">
        <v>0.01</v>
      </c>
      <c r="F1498">
        <v>1.6530400000000001</v>
      </c>
      <c r="I1498" s="400">
        <v>43983.633333333331</v>
      </c>
      <c r="J1498">
        <v>1.6535299999999999</v>
      </c>
      <c r="N1498">
        <v>0.26</v>
      </c>
      <c r="Q1498">
        <v>832</v>
      </c>
      <c r="R1498" s="578" t="s">
        <v>96</v>
      </c>
      <c r="S1498" s="578">
        <v>2</v>
      </c>
    </row>
    <row r="1499" spans="1:19">
      <c r="A1499">
        <v>1498</v>
      </c>
      <c r="B1499" s="400">
        <v>43983.56527777778</v>
      </c>
      <c r="C1499" s="578" t="s">
        <v>96</v>
      </c>
      <c r="D1499">
        <v>0.01</v>
      </c>
      <c r="F1499">
        <v>1.64974</v>
      </c>
      <c r="I1499" s="400">
        <v>43983.633333333331</v>
      </c>
      <c r="J1499">
        <v>1.6535299999999999</v>
      </c>
      <c r="N1499">
        <v>2.7</v>
      </c>
      <c r="Q1499">
        <v>832</v>
      </c>
      <c r="R1499" s="578" t="s">
        <v>96</v>
      </c>
      <c r="S1499" s="578">
        <v>2</v>
      </c>
    </row>
    <row r="1500" spans="1:19">
      <c r="A1500">
        <v>1499</v>
      </c>
      <c r="B1500" s="400">
        <v>43985.114583333336</v>
      </c>
      <c r="C1500" s="578" t="s">
        <v>97</v>
      </c>
      <c r="D1500">
        <v>0.01</v>
      </c>
      <c r="F1500">
        <v>1.61174</v>
      </c>
      <c r="I1500" s="400">
        <v>43985.114583333336</v>
      </c>
      <c r="J1500">
        <v>1.6095999999999999</v>
      </c>
      <c r="N1500">
        <v>1.48</v>
      </c>
      <c r="Q1500">
        <v>833</v>
      </c>
      <c r="R1500" s="578" t="s">
        <v>97</v>
      </c>
      <c r="S1500" s="578">
        <v>1</v>
      </c>
    </row>
    <row r="1501" spans="1:19">
      <c r="A1501">
        <v>1500</v>
      </c>
      <c r="B1501" s="400">
        <v>43985.45</v>
      </c>
      <c r="C1501" s="578" t="s">
        <v>96</v>
      </c>
      <c r="D1501">
        <v>0.01</v>
      </c>
      <c r="F1501">
        <v>1.62554</v>
      </c>
      <c r="I1501" s="400">
        <v>43985.536805555559</v>
      </c>
      <c r="J1501">
        <v>1.62768</v>
      </c>
      <c r="N1501">
        <v>1.48</v>
      </c>
      <c r="Q1501">
        <v>834</v>
      </c>
      <c r="R1501" s="578" t="s">
        <v>96</v>
      </c>
      <c r="S1501" s="578">
        <v>1</v>
      </c>
    </row>
    <row r="1502" spans="1:19">
      <c r="A1502">
        <v>1501</v>
      </c>
      <c r="B1502" s="400">
        <v>43985.552777777775</v>
      </c>
      <c r="C1502" s="578" t="s">
        <v>96</v>
      </c>
      <c r="D1502">
        <v>0.01</v>
      </c>
      <c r="F1502">
        <v>1.6286799999999999</v>
      </c>
      <c r="I1502" s="400">
        <v>43985.561111111114</v>
      </c>
      <c r="J1502">
        <v>1.6308199999999999</v>
      </c>
      <c r="N1502">
        <v>1.48</v>
      </c>
      <c r="Q1502">
        <v>835</v>
      </c>
      <c r="R1502" s="578" t="s">
        <v>96</v>
      </c>
      <c r="S1502" s="578">
        <v>1</v>
      </c>
    </row>
    <row r="1503" spans="1:19">
      <c r="A1503">
        <v>1502</v>
      </c>
      <c r="B1503" s="400">
        <v>43985.731249999997</v>
      </c>
      <c r="C1503" s="578" t="s">
        <v>97</v>
      </c>
      <c r="D1503">
        <v>0.01</v>
      </c>
      <c r="F1503">
        <v>1.6161399999999999</v>
      </c>
      <c r="I1503" s="400">
        <v>43987.388888888891</v>
      </c>
      <c r="J1503">
        <v>1.6237900000000001</v>
      </c>
      <c r="N1503">
        <v>-5.75</v>
      </c>
      <c r="Q1503">
        <v>836</v>
      </c>
      <c r="R1503" s="578" t="s">
        <v>97</v>
      </c>
      <c r="S1503" s="578">
        <v>5</v>
      </c>
    </row>
    <row r="1504" spans="1:19">
      <c r="A1504">
        <v>1503</v>
      </c>
      <c r="B1504" s="400">
        <v>43985.768750000003</v>
      </c>
      <c r="C1504" s="578" t="s">
        <v>97</v>
      </c>
      <c r="D1504">
        <v>0.01</v>
      </c>
      <c r="F1504">
        <v>1.6194500000000001</v>
      </c>
      <c r="I1504" s="400">
        <v>43987.388888888891</v>
      </c>
      <c r="J1504">
        <v>1.6237900000000001</v>
      </c>
      <c r="N1504">
        <v>-3.3</v>
      </c>
      <c r="Q1504">
        <v>836</v>
      </c>
      <c r="R1504" s="578" t="s">
        <v>97</v>
      </c>
      <c r="S1504" s="578">
        <v>5</v>
      </c>
    </row>
    <row r="1505" spans="1:19">
      <c r="A1505">
        <v>1504</v>
      </c>
      <c r="B1505" s="400">
        <v>43985.888888888891</v>
      </c>
      <c r="C1505" s="578" t="s">
        <v>97</v>
      </c>
      <c r="D1505">
        <v>0.01</v>
      </c>
      <c r="F1505">
        <v>1.6230800000000001</v>
      </c>
      <c r="I1505" s="400">
        <v>43987.388888888891</v>
      </c>
      <c r="J1505">
        <v>1.6237900000000001</v>
      </c>
      <c r="N1505">
        <v>-0.62</v>
      </c>
      <c r="Q1505">
        <v>836</v>
      </c>
      <c r="R1505" s="578" t="s">
        <v>97</v>
      </c>
      <c r="S1505" s="578">
        <v>5</v>
      </c>
    </row>
    <row r="1506" spans="1:19">
      <c r="A1506">
        <v>1505</v>
      </c>
      <c r="B1506" s="400">
        <v>43986.188194444447</v>
      </c>
      <c r="C1506" s="578" t="s">
        <v>97</v>
      </c>
      <c r="D1506">
        <v>0.02</v>
      </c>
      <c r="F1506">
        <v>1.6269800000000001</v>
      </c>
      <c r="I1506" s="400">
        <v>43987.388888888891</v>
      </c>
      <c r="J1506">
        <v>1.6237900000000001</v>
      </c>
      <c r="N1506">
        <v>4.51</v>
      </c>
      <c r="Q1506">
        <v>836</v>
      </c>
      <c r="R1506" s="578" t="s">
        <v>97</v>
      </c>
      <c r="S1506" s="578">
        <v>5</v>
      </c>
    </row>
    <row r="1507" spans="1:19">
      <c r="A1507">
        <v>1506</v>
      </c>
      <c r="B1507" s="400">
        <v>43986.771527777775</v>
      </c>
      <c r="C1507" s="578" t="s">
        <v>97</v>
      </c>
      <c r="D1507">
        <v>0.04</v>
      </c>
      <c r="F1507">
        <v>1.63175</v>
      </c>
      <c r="I1507" s="400">
        <v>43987.388888888891</v>
      </c>
      <c r="J1507">
        <v>1.6237900000000001</v>
      </c>
      <c r="N1507">
        <v>23.11</v>
      </c>
      <c r="Q1507">
        <v>836</v>
      </c>
      <c r="R1507" s="578" t="s">
        <v>97</v>
      </c>
      <c r="S1507" s="578">
        <v>5</v>
      </c>
    </row>
    <row r="1508" spans="1:19">
      <c r="A1508">
        <v>1507</v>
      </c>
      <c r="B1508" s="400">
        <v>43990.136111111111</v>
      </c>
      <c r="C1508" s="578" t="s">
        <v>96</v>
      </c>
      <c r="D1508">
        <v>0.01</v>
      </c>
      <c r="F1508">
        <v>1.6185400000000001</v>
      </c>
      <c r="I1508" s="400">
        <v>43990.664583333331</v>
      </c>
      <c r="J1508">
        <v>1.6190199999999999</v>
      </c>
      <c r="N1508">
        <v>0.26</v>
      </c>
      <c r="Q1508">
        <v>837</v>
      </c>
      <c r="R1508" s="578" t="s">
        <v>96</v>
      </c>
      <c r="S1508" s="578">
        <v>2</v>
      </c>
    </row>
    <row r="1509" spans="1:19">
      <c r="A1509">
        <v>1508</v>
      </c>
      <c r="B1509" s="400">
        <v>43990.452777777777</v>
      </c>
      <c r="C1509" s="578" t="s">
        <v>96</v>
      </c>
      <c r="D1509">
        <v>0.01</v>
      </c>
      <c r="F1509">
        <v>1.6152299999999999</v>
      </c>
      <c r="I1509" s="400">
        <v>43990.664583333331</v>
      </c>
      <c r="J1509">
        <v>1.6190199999999999</v>
      </c>
      <c r="N1509">
        <v>2.7</v>
      </c>
      <c r="Q1509">
        <v>837</v>
      </c>
      <c r="R1509" s="578" t="s">
        <v>96</v>
      </c>
      <c r="S1509" s="578">
        <v>2</v>
      </c>
    </row>
    <row r="1510" spans="1:19">
      <c r="A1510">
        <v>1509</v>
      </c>
      <c r="B1510" s="400">
        <v>43991.916666666664</v>
      </c>
      <c r="C1510" s="578" t="s">
        <v>97</v>
      </c>
      <c r="D1510">
        <v>0.01</v>
      </c>
      <c r="F1510">
        <v>1.6279399999999999</v>
      </c>
      <c r="I1510" s="400">
        <v>43992.210416666669</v>
      </c>
      <c r="J1510">
        <v>1.6274599999999999</v>
      </c>
      <c r="N1510">
        <v>0.26</v>
      </c>
      <c r="Q1510">
        <v>838</v>
      </c>
      <c r="R1510" s="578" t="s">
        <v>97</v>
      </c>
      <c r="S1510" s="578">
        <v>2</v>
      </c>
    </row>
    <row r="1511" spans="1:19">
      <c r="A1511">
        <v>1510</v>
      </c>
      <c r="B1511" s="400">
        <v>43992.072916666664</v>
      </c>
      <c r="C1511" s="578" t="s">
        <v>97</v>
      </c>
      <c r="D1511">
        <v>0.01</v>
      </c>
      <c r="F1511">
        <v>1.6312500000000001</v>
      </c>
      <c r="I1511" s="400">
        <v>43992.210416666669</v>
      </c>
      <c r="J1511">
        <v>1.6274599999999999</v>
      </c>
      <c r="N1511">
        <v>2.7</v>
      </c>
      <c r="Q1511">
        <v>838</v>
      </c>
      <c r="R1511" s="578" t="s">
        <v>97</v>
      </c>
      <c r="S1511" s="578">
        <v>2</v>
      </c>
    </row>
    <row r="1512" spans="1:19">
      <c r="A1512">
        <v>1511</v>
      </c>
      <c r="B1512" s="400">
        <v>43993.427777777775</v>
      </c>
      <c r="C1512" s="578" t="s">
        <v>97</v>
      </c>
      <c r="D1512">
        <v>0.01</v>
      </c>
      <c r="F1512">
        <v>1.6395299999999999</v>
      </c>
      <c r="I1512" s="400">
        <v>43993.434027777781</v>
      </c>
      <c r="J1512">
        <v>1.6373899999999999</v>
      </c>
      <c r="N1512">
        <v>1.48</v>
      </c>
      <c r="Q1512">
        <v>839</v>
      </c>
      <c r="R1512" s="578" t="s">
        <v>97</v>
      </c>
      <c r="S1512" s="578">
        <v>1</v>
      </c>
    </row>
    <row r="1513" spans="1:19">
      <c r="A1513">
        <v>1512</v>
      </c>
      <c r="B1513" s="400">
        <v>43994.177083333336</v>
      </c>
      <c r="C1513" s="578" t="s">
        <v>97</v>
      </c>
      <c r="D1513">
        <v>0.01</v>
      </c>
      <c r="F1513">
        <v>1.65273</v>
      </c>
      <c r="I1513" s="400">
        <v>43994.251388888886</v>
      </c>
      <c r="J1513">
        <v>1.65059</v>
      </c>
      <c r="N1513">
        <v>1.48</v>
      </c>
      <c r="Q1513">
        <v>840</v>
      </c>
      <c r="R1513" s="578" t="s">
        <v>97</v>
      </c>
      <c r="S1513" s="578">
        <v>1</v>
      </c>
    </row>
    <row r="1514" spans="1:19">
      <c r="A1514">
        <v>1513</v>
      </c>
      <c r="B1514" s="400">
        <v>43994.635416666664</v>
      </c>
      <c r="C1514" s="578" t="s">
        <v>97</v>
      </c>
      <c r="D1514">
        <v>0.01</v>
      </c>
      <c r="F1514">
        <v>1.6418999999999999</v>
      </c>
      <c r="I1514" s="400">
        <v>43994.650694444441</v>
      </c>
      <c r="J1514">
        <v>1.6397600000000001</v>
      </c>
      <c r="N1514">
        <v>1.48</v>
      </c>
      <c r="Q1514">
        <v>841</v>
      </c>
      <c r="R1514" s="578" t="s">
        <v>97</v>
      </c>
      <c r="S1514" s="578">
        <v>1</v>
      </c>
    </row>
    <row r="1515" spans="1:19">
      <c r="A1515">
        <v>1514</v>
      </c>
      <c r="B1515" s="400">
        <v>43994.6875</v>
      </c>
      <c r="C1515" s="578" t="s">
        <v>96</v>
      </c>
      <c r="D1515">
        <v>0.01</v>
      </c>
      <c r="F1515">
        <v>1.6443700000000001</v>
      </c>
      <c r="I1515" s="400">
        <v>43994.711805555555</v>
      </c>
      <c r="J1515">
        <v>1.6465099999999999</v>
      </c>
      <c r="N1515">
        <v>1.48</v>
      </c>
      <c r="Q1515">
        <v>842</v>
      </c>
      <c r="R1515" s="578" t="s">
        <v>96</v>
      </c>
      <c r="S1515" s="578">
        <v>1</v>
      </c>
    </row>
    <row r="1516" spans="1:19">
      <c r="A1516">
        <v>1515</v>
      </c>
      <c r="B1516" s="400">
        <v>43994.782638888886</v>
      </c>
      <c r="C1516" s="578" t="s">
        <v>96</v>
      </c>
      <c r="D1516">
        <v>0.01</v>
      </c>
      <c r="F1516">
        <v>1.6453500000000001</v>
      </c>
      <c r="I1516" s="400">
        <v>43996.990972222222</v>
      </c>
      <c r="J1516">
        <v>1.6447700000000001</v>
      </c>
      <c r="N1516">
        <v>-0.53</v>
      </c>
      <c r="Q1516">
        <v>843</v>
      </c>
      <c r="R1516" s="578" t="s">
        <v>96</v>
      </c>
      <c r="S1516" s="578">
        <v>2</v>
      </c>
    </row>
    <row r="1517" spans="1:19">
      <c r="A1517">
        <v>1516</v>
      </c>
      <c r="B1517" s="400">
        <v>43994.90625</v>
      </c>
      <c r="C1517" s="578" t="s">
        <v>96</v>
      </c>
      <c r="D1517">
        <v>0.01</v>
      </c>
      <c r="F1517">
        <v>1.63992</v>
      </c>
      <c r="I1517" s="400">
        <v>43996.990972222222</v>
      </c>
      <c r="J1517">
        <v>1.6447700000000001</v>
      </c>
      <c r="N1517">
        <v>3.48</v>
      </c>
      <c r="Q1517">
        <v>843</v>
      </c>
      <c r="R1517" s="578" t="s">
        <v>96</v>
      </c>
      <c r="S1517" s="578">
        <v>2</v>
      </c>
    </row>
    <row r="1518" spans="1:19">
      <c r="A1518">
        <v>1517</v>
      </c>
      <c r="B1518" s="400">
        <v>43997.740277777775</v>
      </c>
      <c r="C1518" s="578" t="s">
        <v>96</v>
      </c>
      <c r="D1518">
        <v>0.01</v>
      </c>
      <c r="F1518">
        <v>1.6464300000000001</v>
      </c>
      <c r="I1518" s="400">
        <v>43998.396527777775</v>
      </c>
      <c r="J1518">
        <v>1.6402000000000001</v>
      </c>
      <c r="N1518">
        <v>-4.7</v>
      </c>
      <c r="Q1518">
        <v>844</v>
      </c>
      <c r="R1518" s="578" t="s">
        <v>96</v>
      </c>
      <c r="S1518" s="578">
        <v>4</v>
      </c>
    </row>
    <row r="1519" spans="1:19">
      <c r="A1519">
        <v>1518</v>
      </c>
      <c r="B1519" s="400">
        <v>43997.768055555556</v>
      </c>
      <c r="C1519" s="578" t="s">
        <v>96</v>
      </c>
      <c r="D1519">
        <v>0.01</v>
      </c>
      <c r="F1519">
        <v>1.64303</v>
      </c>
      <c r="I1519" s="400">
        <v>43998.396527777775</v>
      </c>
      <c r="J1519">
        <v>1.6402000000000001</v>
      </c>
      <c r="N1519">
        <v>-2.19</v>
      </c>
      <c r="Q1519">
        <v>844</v>
      </c>
      <c r="R1519" s="578" t="s">
        <v>96</v>
      </c>
      <c r="S1519" s="578">
        <v>4</v>
      </c>
    </row>
    <row r="1520" spans="1:19">
      <c r="A1520">
        <v>1519</v>
      </c>
      <c r="B1520" s="400">
        <v>43997.845138888886</v>
      </c>
      <c r="C1520" s="578" t="s">
        <v>96</v>
      </c>
      <c r="D1520">
        <v>0.01</v>
      </c>
      <c r="F1520">
        <v>1.63788</v>
      </c>
      <c r="I1520" s="400">
        <v>43998.396527777775</v>
      </c>
      <c r="J1520">
        <v>1.6402000000000001</v>
      </c>
      <c r="N1520">
        <v>1.62</v>
      </c>
      <c r="Q1520">
        <v>844</v>
      </c>
      <c r="R1520" s="578" t="s">
        <v>96</v>
      </c>
      <c r="S1520" s="578">
        <v>4</v>
      </c>
    </row>
    <row r="1521" spans="1:19">
      <c r="A1521">
        <v>1520</v>
      </c>
      <c r="B1521" s="400">
        <v>43998.01666666667</v>
      </c>
      <c r="C1521" s="578" t="s">
        <v>96</v>
      </c>
      <c r="D1521">
        <v>0.02</v>
      </c>
      <c r="F1521">
        <v>1.6309800000000001</v>
      </c>
      <c r="I1521" s="400">
        <v>43998.396527777775</v>
      </c>
      <c r="J1521">
        <v>1.6402000000000001</v>
      </c>
      <c r="N1521">
        <v>13.42</v>
      </c>
      <c r="Q1521">
        <v>844</v>
      </c>
      <c r="R1521" s="578" t="s">
        <v>96</v>
      </c>
      <c r="S1521" s="578">
        <v>4</v>
      </c>
    </row>
    <row r="1522" spans="1:19">
      <c r="A1522">
        <v>1521</v>
      </c>
      <c r="B1522" s="400">
        <v>43998.656944444447</v>
      </c>
      <c r="C1522" s="578" t="s">
        <v>97</v>
      </c>
      <c r="D1522">
        <v>0.01</v>
      </c>
      <c r="F1522">
        <v>1.62679</v>
      </c>
      <c r="I1522" s="400">
        <v>43999.349305555559</v>
      </c>
      <c r="J1522">
        <v>1.6339300000000001</v>
      </c>
      <c r="N1522">
        <v>-5.38</v>
      </c>
      <c r="Q1522">
        <v>845</v>
      </c>
      <c r="R1522" s="578" t="s">
        <v>97</v>
      </c>
      <c r="S1522" s="578">
        <v>4</v>
      </c>
    </row>
    <row r="1523" spans="1:19">
      <c r="A1523">
        <v>1522</v>
      </c>
      <c r="B1523" s="400">
        <v>43998.790277777778</v>
      </c>
      <c r="C1523" s="578" t="s">
        <v>97</v>
      </c>
      <c r="D1523">
        <v>0.01</v>
      </c>
      <c r="F1523">
        <v>1.63398</v>
      </c>
      <c r="I1523" s="400">
        <v>43999.349305555559</v>
      </c>
      <c r="J1523">
        <v>1.6339300000000001</v>
      </c>
      <c r="N1523">
        <v>-7.0000000000000007E-2</v>
      </c>
      <c r="Q1523">
        <v>845</v>
      </c>
      <c r="R1523" s="578" t="s">
        <v>97</v>
      </c>
      <c r="S1523" s="578">
        <v>4</v>
      </c>
    </row>
    <row r="1524" spans="1:19">
      <c r="A1524">
        <v>1523</v>
      </c>
      <c r="B1524" s="400">
        <v>43998.888194444444</v>
      </c>
      <c r="C1524" s="578" t="s">
        <v>97</v>
      </c>
      <c r="D1524">
        <v>0.01</v>
      </c>
      <c r="F1524">
        <v>1.63758</v>
      </c>
      <c r="I1524" s="400">
        <v>43999.349305555559</v>
      </c>
      <c r="J1524">
        <v>1.6339300000000001</v>
      </c>
      <c r="N1524">
        <v>2.59</v>
      </c>
      <c r="Q1524">
        <v>845</v>
      </c>
      <c r="R1524" s="578" t="s">
        <v>97</v>
      </c>
      <c r="S1524" s="578">
        <v>4</v>
      </c>
    </row>
    <row r="1525" spans="1:19">
      <c r="A1525">
        <v>1524</v>
      </c>
      <c r="B1525" s="400">
        <v>43999.177083333336</v>
      </c>
      <c r="C1525" s="578" t="s">
        <v>97</v>
      </c>
      <c r="D1525">
        <v>0.02</v>
      </c>
      <c r="F1525">
        <v>1.6415</v>
      </c>
      <c r="I1525" s="400">
        <v>43999.349305555559</v>
      </c>
      <c r="J1525">
        <v>1.6339300000000001</v>
      </c>
      <c r="N1525">
        <v>10.99</v>
      </c>
      <c r="Q1525">
        <v>845</v>
      </c>
      <c r="R1525" s="578" t="s">
        <v>97</v>
      </c>
      <c r="S1525" s="578">
        <v>4</v>
      </c>
    </row>
    <row r="1526" spans="1:19">
      <c r="A1526">
        <v>1525</v>
      </c>
      <c r="B1526" s="400">
        <v>43999.625694444447</v>
      </c>
      <c r="C1526" s="578" t="s">
        <v>97</v>
      </c>
      <c r="D1526">
        <v>0.01</v>
      </c>
      <c r="F1526">
        <v>1.6293899999999999</v>
      </c>
      <c r="I1526" s="400">
        <v>43999.63958333333</v>
      </c>
      <c r="J1526">
        <v>1.6272500000000001</v>
      </c>
      <c r="N1526">
        <v>1.48</v>
      </c>
      <c r="Q1526">
        <v>846</v>
      </c>
      <c r="R1526" s="578" t="s">
        <v>97</v>
      </c>
      <c r="S1526" s="578">
        <v>1</v>
      </c>
    </row>
    <row r="1527" spans="1:19">
      <c r="A1527">
        <v>1526</v>
      </c>
      <c r="B1527" s="400">
        <v>44000.09375</v>
      </c>
      <c r="C1527" s="578" t="s">
        <v>96</v>
      </c>
      <c r="D1527">
        <v>0.01</v>
      </c>
      <c r="F1527">
        <v>1.63642</v>
      </c>
      <c r="I1527" s="400">
        <v>44000.145833333336</v>
      </c>
      <c r="J1527">
        <v>1.63856</v>
      </c>
      <c r="N1527">
        <v>1.48</v>
      </c>
      <c r="Q1527">
        <v>847</v>
      </c>
      <c r="R1527" s="578" t="s">
        <v>96</v>
      </c>
      <c r="S1527" s="578">
        <v>1</v>
      </c>
    </row>
    <row r="1528" spans="1:19">
      <c r="A1528">
        <v>1527</v>
      </c>
      <c r="B1528" s="400">
        <v>44001.750694444447</v>
      </c>
      <c r="C1528" s="578" t="s">
        <v>96</v>
      </c>
      <c r="D1528">
        <v>0.01</v>
      </c>
      <c r="F1528">
        <v>1.63266</v>
      </c>
      <c r="I1528" s="400">
        <v>44001.760416666664</v>
      </c>
      <c r="J1528">
        <v>1.6348</v>
      </c>
      <c r="N1528">
        <v>1.48</v>
      </c>
      <c r="Q1528">
        <v>848</v>
      </c>
      <c r="R1528" s="578" t="s">
        <v>96</v>
      </c>
      <c r="S1528" s="578">
        <v>1</v>
      </c>
    </row>
    <row r="1529" spans="1:19">
      <c r="A1529">
        <v>1528</v>
      </c>
      <c r="B1529" s="400">
        <v>44001.760416666664</v>
      </c>
      <c r="C1529" s="578" t="s">
        <v>96</v>
      </c>
      <c r="D1529">
        <v>0.01</v>
      </c>
      <c r="F1529">
        <v>1.6349800000000001</v>
      </c>
      <c r="I1529" s="400">
        <v>44001.763888888891</v>
      </c>
      <c r="J1529">
        <v>1.6371199999999999</v>
      </c>
      <c r="N1529">
        <v>1.48</v>
      </c>
      <c r="Q1529">
        <v>849</v>
      </c>
      <c r="R1529" s="578" t="s">
        <v>96</v>
      </c>
      <c r="S1529" s="578">
        <v>1</v>
      </c>
    </row>
    <row r="1530" spans="1:19">
      <c r="A1530">
        <v>1529</v>
      </c>
      <c r="B1530" s="400">
        <v>44004.584722222222</v>
      </c>
      <c r="C1530" s="578" t="s">
        <v>97</v>
      </c>
      <c r="D1530">
        <v>0.01</v>
      </c>
      <c r="F1530">
        <v>1.6287499999999999</v>
      </c>
      <c r="I1530" s="400">
        <v>44005.079861111109</v>
      </c>
      <c r="J1530">
        <v>1.6266099999999999</v>
      </c>
      <c r="N1530">
        <v>1.48</v>
      </c>
      <c r="Q1530">
        <v>850</v>
      </c>
      <c r="R1530" s="578" t="s">
        <v>97</v>
      </c>
      <c r="S1530" s="578">
        <v>1</v>
      </c>
    </row>
    <row r="1531" spans="1:19">
      <c r="A1531">
        <v>1530</v>
      </c>
      <c r="B1531" s="400">
        <v>44005.322916666664</v>
      </c>
      <c r="C1531" s="578" t="s">
        <v>96</v>
      </c>
      <c r="D1531">
        <v>0.01</v>
      </c>
      <c r="F1531">
        <v>1.63266</v>
      </c>
      <c r="I1531" s="400">
        <v>44005.834027777775</v>
      </c>
      <c r="J1531">
        <v>1.63148</v>
      </c>
      <c r="N1531">
        <v>-0.97</v>
      </c>
      <c r="Q1531">
        <v>851</v>
      </c>
      <c r="R1531" s="578" t="s">
        <v>96</v>
      </c>
      <c r="S1531" s="578">
        <v>3</v>
      </c>
    </row>
    <row r="1532" spans="1:19">
      <c r="A1532">
        <v>1531</v>
      </c>
      <c r="B1532" s="400">
        <v>44005.513888888891</v>
      </c>
      <c r="C1532" s="578" t="s">
        <v>96</v>
      </c>
      <c r="D1532">
        <v>0.01</v>
      </c>
      <c r="F1532">
        <v>1.62934</v>
      </c>
      <c r="I1532" s="400">
        <v>44005.834027777775</v>
      </c>
      <c r="J1532">
        <v>1.63148</v>
      </c>
      <c r="N1532">
        <v>1.48</v>
      </c>
      <c r="Q1532">
        <v>851</v>
      </c>
      <c r="R1532" s="578" t="s">
        <v>96</v>
      </c>
      <c r="S1532" s="578">
        <v>3</v>
      </c>
    </row>
    <row r="1533" spans="1:19">
      <c r="A1533">
        <v>1532</v>
      </c>
      <c r="B1533" s="400">
        <v>44005.633333333331</v>
      </c>
      <c r="C1533" s="578" t="s">
        <v>96</v>
      </c>
      <c r="D1533">
        <v>0.01</v>
      </c>
      <c r="F1533">
        <v>1.6257299999999999</v>
      </c>
      <c r="I1533" s="400">
        <v>44005.834027777775</v>
      </c>
      <c r="J1533">
        <v>1.63148</v>
      </c>
      <c r="N1533">
        <v>4.1500000000000004</v>
      </c>
      <c r="Q1533">
        <v>851</v>
      </c>
      <c r="R1533" s="578" t="s">
        <v>96</v>
      </c>
      <c r="S1533" s="578">
        <v>3</v>
      </c>
    </row>
    <row r="1534" spans="1:19">
      <c r="A1534">
        <v>1533</v>
      </c>
      <c r="B1534" s="400">
        <v>44007.418749999997</v>
      </c>
      <c r="C1534" s="578" t="s">
        <v>97</v>
      </c>
      <c r="D1534">
        <v>0.01</v>
      </c>
      <c r="F1534">
        <v>1.6353599999999999</v>
      </c>
      <c r="I1534" s="400">
        <v>44007.446527777778</v>
      </c>
      <c r="J1534">
        <v>1.6332199999999999</v>
      </c>
      <c r="N1534">
        <v>1.48</v>
      </c>
      <c r="Q1534">
        <v>852</v>
      </c>
      <c r="R1534" s="578" t="s">
        <v>97</v>
      </c>
      <c r="S1534" s="578">
        <v>1</v>
      </c>
    </row>
    <row r="1535" spans="1:19">
      <c r="A1535">
        <v>1534</v>
      </c>
      <c r="B1535" s="400">
        <v>44007.448611111111</v>
      </c>
      <c r="C1535" s="578" t="s">
        <v>97</v>
      </c>
      <c r="D1535">
        <v>0.01</v>
      </c>
      <c r="F1535">
        <v>1.63243</v>
      </c>
      <c r="I1535" s="400">
        <v>44007.51666666667</v>
      </c>
      <c r="J1535">
        <v>1.63029</v>
      </c>
      <c r="N1535">
        <v>1.48</v>
      </c>
      <c r="Q1535">
        <v>853</v>
      </c>
      <c r="R1535" s="578" t="s">
        <v>97</v>
      </c>
      <c r="S1535" s="578">
        <v>1</v>
      </c>
    </row>
    <row r="1536" spans="1:19">
      <c r="A1536">
        <v>1535</v>
      </c>
      <c r="B1536" s="400">
        <v>44011.677777777775</v>
      </c>
      <c r="C1536" s="578" t="s">
        <v>97</v>
      </c>
      <c r="D1536">
        <v>0.01</v>
      </c>
      <c r="F1536">
        <v>1.6418200000000001</v>
      </c>
      <c r="I1536" s="400">
        <v>44011.693749999999</v>
      </c>
      <c r="J1536">
        <v>1.63968</v>
      </c>
      <c r="N1536">
        <v>1.48</v>
      </c>
      <c r="Q1536">
        <v>854</v>
      </c>
      <c r="R1536" s="578" t="s">
        <v>97</v>
      </c>
      <c r="S1536" s="578">
        <v>1</v>
      </c>
    </row>
    <row r="1537" spans="1:19">
      <c r="A1537">
        <v>1536</v>
      </c>
      <c r="B1537" s="400">
        <v>44012.500694444447</v>
      </c>
      <c r="C1537" s="578" t="s">
        <v>97</v>
      </c>
      <c r="D1537">
        <v>0.01</v>
      </c>
      <c r="F1537">
        <v>1.6373</v>
      </c>
      <c r="I1537" s="400">
        <v>44012.561111111114</v>
      </c>
      <c r="J1537">
        <v>1.6351599999999999</v>
      </c>
      <c r="N1537">
        <v>1.48</v>
      </c>
      <c r="Q1537">
        <v>855</v>
      </c>
      <c r="R1537" s="578" t="s">
        <v>97</v>
      </c>
      <c r="S1537" s="578">
        <v>1</v>
      </c>
    </row>
    <row r="1538" spans="1:19">
      <c r="A1538">
        <v>1537</v>
      </c>
      <c r="B1538" s="400">
        <v>44012.699305555558</v>
      </c>
      <c r="C1538" s="578" t="s">
        <v>97</v>
      </c>
      <c r="D1538">
        <v>0.01</v>
      </c>
      <c r="F1538">
        <v>1.6297600000000001</v>
      </c>
      <c r="I1538" s="400">
        <v>44012.900694444441</v>
      </c>
      <c r="J1538">
        <v>1.6276200000000001</v>
      </c>
      <c r="N1538">
        <v>1.48</v>
      </c>
      <c r="Q1538">
        <v>856</v>
      </c>
      <c r="R1538" s="578" t="s">
        <v>97</v>
      </c>
      <c r="S1538" s="578">
        <v>1</v>
      </c>
    </row>
    <row r="1539" spans="1:19">
      <c r="A1539">
        <v>1538</v>
      </c>
      <c r="B1539" s="400">
        <v>44019.197916666664</v>
      </c>
      <c r="C1539" s="578" t="s">
        <v>96</v>
      </c>
      <c r="D1539">
        <v>0.01</v>
      </c>
      <c r="F1539">
        <v>1.62473</v>
      </c>
      <c r="I1539" s="400">
        <v>44019.37222222222</v>
      </c>
      <c r="J1539">
        <v>1.62687</v>
      </c>
      <c r="N1539">
        <v>1.48</v>
      </c>
      <c r="Q1539">
        <v>857</v>
      </c>
      <c r="R1539" s="578" t="s">
        <v>96</v>
      </c>
      <c r="S1539" s="578">
        <v>1</v>
      </c>
    </row>
    <row r="1540" spans="1:19">
      <c r="A1540">
        <v>1539</v>
      </c>
      <c r="B1540" s="400">
        <v>44033.553472222222</v>
      </c>
      <c r="C1540" s="578" t="s">
        <v>97</v>
      </c>
      <c r="D1540">
        <v>0.01</v>
      </c>
      <c r="F1540">
        <v>1.61538</v>
      </c>
      <c r="I1540" s="400">
        <v>44033.611805555556</v>
      </c>
      <c r="J1540">
        <v>1.61324</v>
      </c>
      <c r="N1540">
        <v>1.48</v>
      </c>
      <c r="Q1540">
        <v>858</v>
      </c>
      <c r="R1540" s="578" t="s">
        <v>97</v>
      </c>
      <c r="S1540" s="578">
        <v>1</v>
      </c>
    </row>
    <row r="1541" spans="1:19">
      <c r="A1541">
        <v>1540</v>
      </c>
      <c r="B1541" s="400">
        <v>44033.720138888886</v>
      </c>
      <c r="C1541" s="578" t="s">
        <v>97</v>
      </c>
      <c r="D1541">
        <v>0.01</v>
      </c>
      <c r="F1541">
        <v>1.61463</v>
      </c>
      <c r="I1541" s="400">
        <v>44033.87222222222</v>
      </c>
      <c r="J1541">
        <v>1.61416</v>
      </c>
      <c r="N1541">
        <v>0.24</v>
      </c>
      <c r="Q1541">
        <v>859</v>
      </c>
      <c r="R1541" s="578" t="s">
        <v>97</v>
      </c>
      <c r="S1541" s="578">
        <v>2</v>
      </c>
    </row>
    <row r="1542" spans="1:19">
      <c r="A1542">
        <v>1541</v>
      </c>
      <c r="B1542" s="400">
        <v>44033.774305555555</v>
      </c>
      <c r="C1542" s="578" t="s">
        <v>97</v>
      </c>
      <c r="D1542">
        <v>0.01</v>
      </c>
      <c r="F1542">
        <v>1.6179600000000001</v>
      </c>
      <c r="I1542" s="400">
        <v>44033.87222222222</v>
      </c>
      <c r="J1542">
        <v>1.61416</v>
      </c>
      <c r="N1542">
        <v>2.7</v>
      </c>
      <c r="Q1542">
        <v>859</v>
      </c>
      <c r="R1542" s="578" t="s">
        <v>97</v>
      </c>
      <c r="S1542" s="578">
        <v>2</v>
      </c>
    </row>
    <row r="1543" spans="1:19">
      <c r="A1543">
        <v>1542</v>
      </c>
      <c r="B1543" s="400">
        <v>44034.396527777775</v>
      </c>
      <c r="C1543" s="578" t="s">
        <v>96</v>
      </c>
      <c r="D1543">
        <v>0.01</v>
      </c>
      <c r="F1543">
        <v>1.61372</v>
      </c>
      <c r="I1543" s="400">
        <v>44034.400694444441</v>
      </c>
      <c r="J1543">
        <v>1.6158600000000001</v>
      </c>
      <c r="N1543">
        <v>1.48</v>
      </c>
      <c r="Q1543">
        <v>860</v>
      </c>
      <c r="R1543" s="578" t="s">
        <v>96</v>
      </c>
      <c r="S1543" s="578">
        <v>1</v>
      </c>
    </row>
    <row r="1544" spans="1:19">
      <c r="A1544">
        <v>1543</v>
      </c>
      <c r="B1544" s="400">
        <v>44036.803472222222</v>
      </c>
      <c r="C1544" s="578" t="s">
        <v>96</v>
      </c>
      <c r="D1544">
        <v>0.01</v>
      </c>
      <c r="F1544">
        <v>1.64334</v>
      </c>
      <c r="I1544" s="400">
        <v>44039.568749999999</v>
      </c>
      <c r="J1544">
        <v>1.6438299999999999</v>
      </c>
      <c r="N1544">
        <v>0.27</v>
      </c>
      <c r="Q1544">
        <v>861</v>
      </c>
      <c r="R1544" s="578" t="s">
        <v>96</v>
      </c>
      <c r="S1544" s="578">
        <v>2</v>
      </c>
    </row>
    <row r="1545" spans="1:19">
      <c r="A1545">
        <v>1544</v>
      </c>
      <c r="B1545" s="400">
        <v>44036.831944444442</v>
      </c>
      <c r="C1545" s="578" t="s">
        <v>96</v>
      </c>
      <c r="D1545">
        <v>0.01</v>
      </c>
      <c r="F1545">
        <v>1.6400399999999999</v>
      </c>
      <c r="I1545" s="400">
        <v>44039.568749999999</v>
      </c>
      <c r="J1545">
        <v>1.6438299999999999</v>
      </c>
      <c r="N1545">
        <v>2.7</v>
      </c>
      <c r="Q1545">
        <v>861</v>
      </c>
      <c r="R1545" s="578" t="s">
        <v>96</v>
      </c>
      <c r="S1545" s="578">
        <v>2</v>
      </c>
    </row>
    <row r="1546" spans="1:19">
      <c r="A1546">
        <v>1545</v>
      </c>
      <c r="B1546" s="400">
        <v>44041.59375</v>
      </c>
      <c r="C1546" s="578" t="s">
        <v>97</v>
      </c>
      <c r="D1546">
        <v>0.01</v>
      </c>
      <c r="F1546">
        <v>1.6347499999999999</v>
      </c>
      <c r="I1546" s="400">
        <v>44047.660416666666</v>
      </c>
      <c r="J1546">
        <v>1.6459699999999999</v>
      </c>
      <c r="N1546">
        <v>-8.3800000000000008</v>
      </c>
      <c r="Q1546">
        <v>862</v>
      </c>
      <c r="R1546" s="578" t="s">
        <v>97</v>
      </c>
      <c r="S1546" s="578">
        <v>5</v>
      </c>
    </row>
    <row r="1547" spans="1:19">
      <c r="A1547">
        <v>1546</v>
      </c>
      <c r="B1547" s="400">
        <v>44041.697916666664</v>
      </c>
      <c r="C1547" s="578" t="s">
        <v>97</v>
      </c>
      <c r="D1547">
        <v>0.01</v>
      </c>
      <c r="F1547">
        <v>1.6397900000000001</v>
      </c>
      <c r="I1547" s="400">
        <v>44047.660416666666</v>
      </c>
      <c r="J1547">
        <v>1.6459699999999999</v>
      </c>
      <c r="N1547">
        <v>-4.66</v>
      </c>
      <c r="Q1547">
        <v>862</v>
      </c>
      <c r="R1547" s="578" t="s">
        <v>97</v>
      </c>
      <c r="S1547" s="578">
        <v>5</v>
      </c>
    </row>
    <row r="1548" spans="1:19">
      <c r="A1548">
        <v>1547</v>
      </c>
      <c r="B1548" s="400">
        <v>44042.322222222225</v>
      </c>
      <c r="C1548" s="578" t="s">
        <v>97</v>
      </c>
      <c r="D1548">
        <v>0.01</v>
      </c>
      <c r="F1548">
        <v>1.6436200000000001</v>
      </c>
      <c r="I1548" s="400">
        <v>44047.660416666666</v>
      </c>
      <c r="J1548">
        <v>1.6459699999999999</v>
      </c>
      <c r="N1548">
        <v>-1.83</v>
      </c>
      <c r="Q1548">
        <v>862</v>
      </c>
      <c r="R1548" s="578" t="s">
        <v>97</v>
      </c>
      <c r="S1548" s="578">
        <v>5</v>
      </c>
    </row>
    <row r="1549" spans="1:19">
      <c r="A1549">
        <v>1548</v>
      </c>
      <c r="B1549" s="400">
        <v>44042.645833333336</v>
      </c>
      <c r="C1549" s="578" t="s">
        <v>97</v>
      </c>
      <c r="D1549">
        <v>0.02</v>
      </c>
      <c r="F1549">
        <v>1.6497599999999999</v>
      </c>
      <c r="I1549" s="400">
        <v>44047.660416666666</v>
      </c>
      <c r="J1549">
        <v>1.6459699999999999</v>
      </c>
      <c r="N1549">
        <v>5.4</v>
      </c>
      <c r="Q1549">
        <v>862</v>
      </c>
      <c r="R1549" s="578" t="s">
        <v>97</v>
      </c>
      <c r="S1549" s="578">
        <v>5</v>
      </c>
    </row>
    <row r="1550" spans="1:19">
      <c r="A1550">
        <v>1549</v>
      </c>
      <c r="B1550" s="400">
        <v>44046.67291666667</v>
      </c>
      <c r="C1550" s="578" t="s">
        <v>97</v>
      </c>
      <c r="D1550">
        <v>0.04</v>
      </c>
      <c r="F1550">
        <v>1.6553899999999999</v>
      </c>
      <c r="I1550" s="400">
        <v>44047.660416666666</v>
      </c>
      <c r="J1550">
        <v>1.6459699999999999</v>
      </c>
      <c r="N1550">
        <v>27.43</v>
      </c>
      <c r="Q1550">
        <v>862</v>
      </c>
      <c r="R1550" s="578" t="s">
        <v>97</v>
      </c>
      <c r="S1550" s="578">
        <v>5</v>
      </c>
    </row>
    <row r="1551" spans="1:19">
      <c r="A1551">
        <v>1550</v>
      </c>
      <c r="B1551" s="400">
        <v>44054.71875</v>
      </c>
      <c r="C1551" s="578" t="s">
        <v>96</v>
      </c>
      <c r="D1551">
        <v>0.01</v>
      </c>
      <c r="F1551">
        <v>1.6445799999999999</v>
      </c>
      <c r="I1551" s="400">
        <v>44055.179861111108</v>
      </c>
      <c r="J1551">
        <v>1.64672</v>
      </c>
      <c r="N1551">
        <v>1.48</v>
      </c>
      <c r="Q1551">
        <v>863</v>
      </c>
      <c r="R1551" s="578" t="s">
        <v>96</v>
      </c>
      <c r="S1551" s="578">
        <v>1</v>
      </c>
    </row>
    <row r="1552" spans="1:19">
      <c r="A1552">
        <v>1551</v>
      </c>
      <c r="B1552" s="400">
        <v>44056.15625</v>
      </c>
      <c r="C1552" s="578" t="s">
        <v>96</v>
      </c>
      <c r="D1552">
        <v>0.01</v>
      </c>
      <c r="F1552">
        <v>1.64656</v>
      </c>
      <c r="I1552" s="400">
        <v>44056.333333333336</v>
      </c>
      <c r="J1552">
        <v>1.6487000000000001</v>
      </c>
      <c r="N1552">
        <v>1.48</v>
      </c>
      <c r="Q1552">
        <v>864</v>
      </c>
      <c r="R1552" s="578" t="s">
        <v>96</v>
      </c>
      <c r="S1552" s="578">
        <v>1</v>
      </c>
    </row>
    <row r="1553" spans="1:19">
      <c r="A1553">
        <v>1552</v>
      </c>
      <c r="B1553" s="400">
        <v>44060.709027777775</v>
      </c>
      <c r="C1553" s="578" t="s">
        <v>96</v>
      </c>
      <c r="D1553">
        <v>0.01</v>
      </c>
      <c r="F1553">
        <v>1.6476599999999999</v>
      </c>
      <c r="I1553" s="400">
        <v>44061.2</v>
      </c>
      <c r="J1553">
        <v>1.6480999999999999</v>
      </c>
      <c r="N1553">
        <v>0.23</v>
      </c>
      <c r="Q1553">
        <v>865</v>
      </c>
      <c r="R1553" s="578" t="s">
        <v>96</v>
      </c>
      <c r="S1553" s="578">
        <v>2</v>
      </c>
    </row>
    <row r="1554" spans="1:19">
      <c r="A1554">
        <v>1553</v>
      </c>
      <c r="B1554" s="400">
        <v>44060.92083333333</v>
      </c>
      <c r="C1554" s="578" t="s">
        <v>96</v>
      </c>
      <c r="D1554">
        <v>0.01</v>
      </c>
      <c r="F1554">
        <v>1.6442699999999999</v>
      </c>
      <c r="I1554" s="400">
        <v>44061.2</v>
      </c>
      <c r="J1554">
        <v>1.6480999999999999</v>
      </c>
      <c r="N1554">
        <v>2.73</v>
      </c>
      <c r="Q1554">
        <v>865</v>
      </c>
      <c r="R1554" s="578" t="s">
        <v>96</v>
      </c>
      <c r="S1554" s="578">
        <v>2</v>
      </c>
    </row>
    <row r="1555" spans="1:19">
      <c r="A1555">
        <v>1554</v>
      </c>
      <c r="B1555" s="400">
        <v>44068.104861111111</v>
      </c>
      <c r="C1555" s="578" t="s">
        <v>97</v>
      </c>
      <c r="D1555">
        <v>0.01</v>
      </c>
      <c r="F1555">
        <v>1.6450199999999999</v>
      </c>
      <c r="I1555" s="400">
        <v>44068.544444444444</v>
      </c>
      <c r="J1555">
        <v>1.6462300000000001</v>
      </c>
      <c r="N1555">
        <v>-1</v>
      </c>
      <c r="Q1555">
        <v>866</v>
      </c>
      <c r="R1555" s="578" t="s">
        <v>97</v>
      </c>
      <c r="S1555" s="578">
        <v>3</v>
      </c>
    </row>
    <row r="1556" spans="1:19">
      <c r="A1556">
        <v>1555</v>
      </c>
      <c r="B1556" s="400">
        <v>44068.405555555553</v>
      </c>
      <c r="C1556" s="578" t="s">
        <v>97</v>
      </c>
      <c r="D1556">
        <v>0.01</v>
      </c>
      <c r="F1556">
        <v>1.6483399999999999</v>
      </c>
      <c r="I1556" s="400">
        <v>44068.544444444444</v>
      </c>
      <c r="J1556">
        <v>1.6462300000000001</v>
      </c>
      <c r="N1556">
        <v>1.46</v>
      </c>
      <c r="Q1556">
        <v>866</v>
      </c>
      <c r="R1556" s="578" t="s">
        <v>97</v>
      </c>
      <c r="S1556" s="578">
        <v>3</v>
      </c>
    </row>
    <row r="1557" spans="1:19">
      <c r="A1557">
        <v>1556</v>
      </c>
      <c r="B1557" s="400">
        <v>44068.448611111111</v>
      </c>
      <c r="C1557" s="578" t="s">
        <v>97</v>
      </c>
      <c r="D1557">
        <v>0.01</v>
      </c>
      <c r="F1557">
        <v>1.65205</v>
      </c>
      <c r="I1557" s="400">
        <v>44068.544444444444</v>
      </c>
      <c r="J1557">
        <v>1.6462300000000001</v>
      </c>
      <c r="N1557">
        <v>4.2</v>
      </c>
      <c r="Q1557">
        <v>866</v>
      </c>
      <c r="R1557" s="578" t="s">
        <v>97</v>
      </c>
      <c r="S1557" s="578">
        <v>3</v>
      </c>
    </row>
    <row r="1558" spans="1:19">
      <c r="A1558">
        <v>1557</v>
      </c>
      <c r="B1558" s="400">
        <v>44074.543055555558</v>
      </c>
      <c r="C1558" s="578" t="s">
        <v>96</v>
      </c>
      <c r="D1558">
        <v>0.01</v>
      </c>
      <c r="F1558">
        <v>1.6211599999999999</v>
      </c>
      <c r="I1558" s="400">
        <v>44075.45416666667</v>
      </c>
      <c r="J1558">
        <v>1.62164</v>
      </c>
      <c r="N1558">
        <v>0.25</v>
      </c>
      <c r="Q1558">
        <v>867</v>
      </c>
      <c r="R1558" s="578" t="s">
        <v>96</v>
      </c>
      <c r="S1558" s="578">
        <v>2</v>
      </c>
    </row>
    <row r="1559" spans="1:19">
      <c r="A1559">
        <v>1558</v>
      </c>
      <c r="B1559" s="400">
        <v>44074.688888888886</v>
      </c>
      <c r="C1559" s="578" t="s">
        <v>96</v>
      </c>
      <c r="D1559">
        <v>0.01</v>
      </c>
      <c r="F1559">
        <v>1.61785</v>
      </c>
      <c r="I1559" s="400">
        <v>44075.45416666667</v>
      </c>
      <c r="J1559">
        <v>1.62164</v>
      </c>
      <c r="N1559">
        <v>2.7</v>
      </c>
      <c r="Q1559">
        <v>867</v>
      </c>
      <c r="R1559" s="578" t="s">
        <v>96</v>
      </c>
      <c r="S1559" s="578">
        <v>2</v>
      </c>
    </row>
    <row r="1560" spans="1:19">
      <c r="A1560">
        <v>1559</v>
      </c>
      <c r="B1560" s="400">
        <v>44078.770833333336</v>
      </c>
      <c r="C1560" s="578" t="s">
        <v>97</v>
      </c>
      <c r="D1560">
        <v>0.01</v>
      </c>
      <c r="F1560">
        <v>1.6256699999999999</v>
      </c>
      <c r="I1560" s="400">
        <v>44078.90625</v>
      </c>
      <c r="J1560">
        <v>1.6235299999999999</v>
      </c>
      <c r="N1560">
        <v>1.48</v>
      </c>
      <c r="Q1560">
        <v>868</v>
      </c>
      <c r="R1560" s="578" t="s">
        <v>97</v>
      </c>
      <c r="S1560" s="578">
        <v>1</v>
      </c>
    </row>
    <row r="1561" spans="1:19">
      <c r="A1561">
        <v>1560</v>
      </c>
      <c r="B1561" s="400">
        <v>44082.677083333336</v>
      </c>
      <c r="C1561" s="578" t="s">
        <v>97</v>
      </c>
      <c r="D1561">
        <v>0.01</v>
      </c>
      <c r="F1561">
        <v>1.6274999999999999</v>
      </c>
      <c r="I1561" s="400">
        <v>44083.405555555553</v>
      </c>
      <c r="J1561">
        <v>1.6287100000000001</v>
      </c>
      <c r="N1561">
        <v>-1</v>
      </c>
      <c r="Q1561">
        <v>869</v>
      </c>
      <c r="R1561" s="578" t="s">
        <v>97</v>
      </c>
      <c r="S1561" s="578">
        <v>3</v>
      </c>
    </row>
    <row r="1562" spans="1:19">
      <c r="A1562">
        <v>1561</v>
      </c>
      <c r="B1562" s="400">
        <v>44082.73541666667</v>
      </c>
      <c r="C1562" s="578" t="s">
        <v>97</v>
      </c>
      <c r="D1562">
        <v>0.01</v>
      </c>
      <c r="F1562">
        <v>1.6308100000000001</v>
      </c>
      <c r="I1562" s="400">
        <v>44083.405555555553</v>
      </c>
      <c r="J1562">
        <v>1.6287100000000001</v>
      </c>
      <c r="N1562">
        <v>1.45</v>
      </c>
      <c r="Q1562">
        <v>869</v>
      </c>
      <c r="R1562" s="578" t="s">
        <v>97</v>
      </c>
      <c r="S1562" s="578">
        <v>3</v>
      </c>
    </row>
    <row r="1563" spans="1:19">
      <c r="A1563">
        <v>1562</v>
      </c>
      <c r="B1563" s="400">
        <v>44083.008333333331</v>
      </c>
      <c r="C1563" s="578" t="s">
        <v>97</v>
      </c>
      <c r="D1563">
        <v>0.01</v>
      </c>
      <c r="F1563">
        <v>1.63453</v>
      </c>
      <c r="I1563" s="400">
        <v>44083.405555555553</v>
      </c>
      <c r="J1563">
        <v>1.6287100000000001</v>
      </c>
      <c r="N1563">
        <v>4.1900000000000004</v>
      </c>
      <c r="Q1563">
        <v>869</v>
      </c>
      <c r="R1563" s="578" t="s">
        <v>97</v>
      </c>
      <c r="S1563" s="578">
        <v>3</v>
      </c>
    </row>
    <row r="1564" spans="1:19">
      <c r="A1564">
        <v>1563</v>
      </c>
      <c r="B1564" s="400">
        <v>44090.854861111111</v>
      </c>
      <c r="C1564" s="578" t="s">
        <v>97</v>
      </c>
      <c r="D1564">
        <v>0.01</v>
      </c>
      <c r="F1564">
        <v>1.61511</v>
      </c>
      <c r="I1564" s="400">
        <v>44091.145833333336</v>
      </c>
      <c r="J1564">
        <v>1.6151599999999999</v>
      </c>
      <c r="N1564">
        <v>-0.14000000000000001</v>
      </c>
      <c r="Q1564">
        <v>870</v>
      </c>
      <c r="R1564" s="578" t="s">
        <v>97</v>
      </c>
      <c r="S1564" s="578">
        <v>2</v>
      </c>
    </row>
    <row r="1565" spans="1:19">
      <c r="A1565">
        <v>1564</v>
      </c>
      <c r="B1565" s="400">
        <v>44091.118750000001</v>
      </c>
      <c r="C1565" s="578" t="s">
        <v>97</v>
      </c>
      <c r="D1565">
        <v>0.01</v>
      </c>
      <c r="F1565">
        <v>1.6194900000000001</v>
      </c>
      <c r="I1565" s="400">
        <v>44091.145833333336</v>
      </c>
      <c r="J1565">
        <v>1.6151599999999999</v>
      </c>
      <c r="N1565">
        <v>3.1</v>
      </c>
      <c r="Q1565">
        <v>870</v>
      </c>
      <c r="R1565" s="578" t="s">
        <v>97</v>
      </c>
      <c r="S1565" s="578">
        <v>2</v>
      </c>
    </row>
    <row r="1566" spans="1:19">
      <c r="A1566">
        <v>1565</v>
      </c>
      <c r="B1566" s="400">
        <v>44092.709027777775</v>
      </c>
      <c r="C1566" s="578" t="s">
        <v>97</v>
      </c>
      <c r="D1566">
        <v>0.01</v>
      </c>
      <c r="F1566">
        <v>1.6230599999999999</v>
      </c>
      <c r="I1566" s="400">
        <v>44092.756944444445</v>
      </c>
      <c r="J1566">
        <v>1.6209199999999999</v>
      </c>
      <c r="N1566">
        <v>1.48</v>
      </c>
      <c r="Q1566">
        <v>871</v>
      </c>
      <c r="R1566" s="578" t="s">
        <v>97</v>
      </c>
      <c r="S1566" s="578">
        <v>1</v>
      </c>
    </row>
    <row r="1567" spans="1:19">
      <c r="A1567">
        <v>1566</v>
      </c>
      <c r="B1567" s="400">
        <v>44096.4375</v>
      </c>
      <c r="C1567" s="578" t="s">
        <v>97</v>
      </c>
      <c r="D1567">
        <v>0.01</v>
      </c>
      <c r="F1567">
        <v>1.63052</v>
      </c>
      <c r="I1567" s="400">
        <v>44096.443749999999</v>
      </c>
      <c r="J1567">
        <v>1.6283799999999999</v>
      </c>
      <c r="N1567">
        <v>1.48</v>
      </c>
      <c r="Q1567">
        <v>872</v>
      </c>
      <c r="R1567" s="578" t="s">
        <v>97</v>
      </c>
      <c r="S1567" s="578">
        <v>1</v>
      </c>
    </row>
    <row r="1568" spans="1:19">
      <c r="A1568">
        <v>1567</v>
      </c>
      <c r="B1568" s="400">
        <v>44098.646527777775</v>
      </c>
      <c r="C1568" s="578" t="s">
        <v>97</v>
      </c>
      <c r="D1568">
        <v>0.01</v>
      </c>
      <c r="F1568">
        <v>1.65557</v>
      </c>
      <c r="I1568" s="400">
        <v>44098.790972222225</v>
      </c>
      <c r="J1568">
        <v>1.65343</v>
      </c>
      <c r="N1568">
        <v>1.48</v>
      </c>
      <c r="Q1568">
        <v>873</v>
      </c>
      <c r="R1568" s="578" t="s">
        <v>97</v>
      </c>
      <c r="S1568" s="578">
        <v>1</v>
      </c>
    </row>
    <row r="1569" spans="1:19">
      <c r="A1569">
        <v>1568</v>
      </c>
      <c r="B1569" s="400">
        <v>44098.688888888886</v>
      </c>
      <c r="C1569" s="578" t="s">
        <v>96</v>
      </c>
      <c r="D1569">
        <v>0.01</v>
      </c>
      <c r="F1569">
        <v>1.65659</v>
      </c>
      <c r="I1569" s="400">
        <v>44099.539583333331</v>
      </c>
      <c r="J1569">
        <v>1.6552800000000001</v>
      </c>
      <c r="N1569">
        <v>-1.07</v>
      </c>
      <c r="Q1569">
        <v>874</v>
      </c>
      <c r="R1569" s="578" t="s">
        <v>96</v>
      </c>
      <c r="S1569" s="578">
        <v>3</v>
      </c>
    </row>
    <row r="1570" spans="1:19">
      <c r="A1570">
        <v>1569</v>
      </c>
      <c r="B1570" s="400">
        <v>44098.801388888889</v>
      </c>
      <c r="C1570" s="578" t="s">
        <v>96</v>
      </c>
      <c r="D1570">
        <v>0.01</v>
      </c>
      <c r="F1570">
        <v>1.6532899999999999</v>
      </c>
      <c r="I1570" s="400">
        <v>44099.539583333331</v>
      </c>
      <c r="J1570">
        <v>1.6552800000000001</v>
      </c>
      <c r="N1570">
        <v>1.37</v>
      </c>
      <c r="Q1570">
        <v>874</v>
      </c>
      <c r="R1570" s="578" t="s">
        <v>96</v>
      </c>
      <c r="S1570" s="578">
        <v>3</v>
      </c>
    </row>
    <row r="1571" spans="1:19">
      <c r="A1571">
        <v>1570</v>
      </c>
      <c r="B1571" s="400">
        <v>44099.402777777781</v>
      </c>
      <c r="C1571" s="578" t="s">
        <v>96</v>
      </c>
      <c r="D1571">
        <v>0.01</v>
      </c>
      <c r="F1571">
        <v>1.6492500000000001</v>
      </c>
      <c r="I1571" s="400">
        <v>44099.539583333331</v>
      </c>
      <c r="J1571">
        <v>1.6552800000000001</v>
      </c>
      <c r="N1571">
        <v>4.3499999999999996</v>
      </c>
      <c r="Q1571">
        <v>874</v>
      </c>
      <c r="R1571" s="578" t="s">
        <v>96</v>
      </c>
      <c r="S1571" s="578">
        <v>3</v>
      </c>
    </row>
    <row r="1572" spans="1:19">
      <c r="A1572">
        <v>1571</v>
      </c>
      <c r="B1572" s="400">
        <v>44105.125</v>
      </c>
      <c r="C1572" s="578" t="s">
        <v>96</v>
      </c>
      <c r="D1572">
        <v>0.01</v>
      </c>
      <c r="F1572">
        <v>1.6377699999999999</v>
      </c>
      <c r="I1572" s="400">
        <v>44106.288194444445</v>
      </c>
      <c r="J1572">
        <v>1.63825</v>
      </c>
      <c r="N1572">
        <v>0.25</v>
      </c>
      <c r="Q1572">
        <v>875</v>
      </c>
      <c r="R1572" s="578" t="s">
        <v>96</v>
      </c>
      <c r="S1572" s="578">
        <v>2</v>
      </c>
    </row>
    <row r="1573" spans="1:19">
      <c r="A1573">
        <v>1572</v>
      </c>
      <c r="B1573" s="400">
        <v>44105.340277777781</v>
      </c>
      <c r="C1573" s="578" t="s">
        <v>96</v>
      </c>
      <c r="D1573">
        <v>0.01</v>
      </c>
      <c r="F1573">
        <v>1.63446</v>
      </c>
      <c r="I1573" s="400">
        <v>44106.288194444445</v>
      </c>
      <c r="J1573">
        <v>1.63825</v>
      </c>
      <c r="N1573">
        <v>2.7</v>
      </c>
      <c r="Q1573">
        <v>875</v>
      </c>
      <c r="R1573" s="578" t="s">
        <v>96</v>
      </c>
      <c r="S1573" s="578">
        <v>2</v>
      </c>
    </row>
    <row r="1574" spans="1:19">
      <c r="A1574">
        <v>1573</v>
      </c>
      <c r="B1574" s="400">
        <v>44106.543055555558</v>
      </c>
      <c r="C1574" s="578" t="s">
        <v>97</v>
      </c>
      <c r="D1574">
        <v>0.01</v>
      </c>
      <c r="F1574">
        <v>1.637</v>
      </c>
      <c r="I1574" s="400">
        <v>44106.665277777778</v>
      </c>
      <c r="J1574">
        <v>1.63486</v>
      </c>
      <c r="N1574">
        <v>1.48</v>
      </c>
      <c r="Q1574">
        <v>876</v>
      </c>
      <c r="R1574" s="578" t="s">
        <v>97</v>
      </c>
      <c r="S1574" s="578">
        <v>1</v>
      </c>
    </row>
    <row r="1575" spans="1:19">
      <c r="A1575">
        <v>1574</v>
      </c>
      <c r="B1575" s="400">
        <v>44118.708333333336</v>
      </c>
      <c r="C1575" s="578" t="s">
        <v>97</v>
      </c>
      <c r="D1575">
        <v>0.01</v>
      </c>
      <c r="F1575">
        <v>1.63672</v>
      </c>
      <c r="I1575" s="400">
        <v>44127.026388888888</v>
      </c>
      <c r="J1575">
        <v>1.65774</v>
      </c>
      <c r="N1575">
        <v>-15.62</v>
      </c>
      <c r="Q1575">
        <v>877</v>
      </c>
      <c r="R1575" s="578" t="s">
        <v>97</v>
      </c>
      <c r="S1575" s="578">
        <v>7</v>
      </c>
    </row>
    <row r="1576" spans="1:19">
      <c r="A1576">
        <v>1575</v>
      </c>
      <c r="B1576" s="400">
        <v>44118.757638888892</v>
      </c>
      <c r="C1576" s="578" t="s">
        <v>97</v>
      </c>
      <c r="D1576">
        <v>0.01</v>
      </c>
      <c r="F1576">
        <v>1.6406400000000001</v>
      </c>
      <c r="I1576" s="400">
        <v>44127.026388888888</v>
      </c>
      <c r="J1576">
        <v>1.65774</v>
      </c>
      <c r="N1576">
        <v>-12.73</v>
      </c>
      <c r="Q1576">
        <v>877</v>
      </c>
      <c r="R1576" s="578" t="s">
        <v>97</v>
      </c>
      <c r="S1576" s="578">
        <v>7</v>
      </c>
    </row>
    <row r="1577" spans="1:19">
      <c r="A1577">
        <v>1576</v>
      </c>
      <c r="B1577" s="400">
        <v>44119.047222222223</v>
      </c>
      <c r="C1577" s="578" t="s">
        <v>97</v>
      </c>
      <c r="D1577">
        <v>0.01</v>
      </c>
      <c r="F1577">
        <v>1.6454200000000001</v>
      </c>
      <c r="I1577" s="400">
        <v>44127.026388888888</v>
      </c>
      <c r="J1577">
        <v>1.65774</v>
      </c>
      <c r="N1577">
        <v>-9.1999999999999993</v>
      </c>
      <c r="Q1577">
        <v>877</v>
      </c>
      <c r="R1577" s="578" t="s">
        <v>97</v>
      </c>
      <c r="S1577" s="578">
        <v>7</v>
      </c>
    </row>
    <row r="1578" spans="1:19">
      <c r="A1578">
        <v>1577</v>
      </c>
      <c r="B1578" s="400">
        <v>44119.333333333336</v>
      </c>
      <c r="C1578" s="578" t="s">
        <v>97</v>
      </c>
      <c r="D1578">
        <v>0.02</v>
      </c>
      <c r="F1578">
        <v>1.64934</v>
      </c>
      <c r="I1578" s="400">
        <v>44127.026388888888</v>
      </c>
      <c r="J1578">
        <v>1.65774</v>
      </c>
      <c r="N1578">
        <v>-12.6</v>
      </c>
      <c r="Q1578">
        <v>877</v>
      </c>
      <c r="R1578" s="578" t="s">
        <v>97</v>
      </c>
      <c r="S1578" s="578">
        <v>7</v>
      </c>
    </row>
    <row r="1579" spans="1:19">
      <c r="A1579">
        <v>1578</v>
      </c>
      <c r="B1579" s="400">
        <v>44119.445833333331</v>
      </c>
      <c r="C1579" s="578" t="s">
        <v>97</v>
      </c>
      <c r="D1579">
        <v>0.04</v>
      </c>
      <c r="F1579">
        <v>1.6541399999999999</v>
      </c>
      <c r="I1579" s="400">
        <v>44127.026388888888</v>
      </c>
      <c r="J1579">
        <v>1.65774</v>
      </c>
      <c r="N1579">
        <v>-11.04</v>
      </c>
      <c r="Q1579">
        <v>877</v>
      </c>
      <c r="R1579" s="578" t="s">
        <v>97</v>
      </c>
      <c r="S1579" s="578">
        <v>7</v>
      </c>
    </row>
    <row r="1580" spans="1:19">
      <c r="A1580">
        <v>1580</v>
      </c>
      <c r="B1580" s="400">
        <v>44123.640972222223</v>
      </c>
      <c r="C1580" s="578" t="s">
        <v>97</v>
      </c>
      <c r="D1580">
        <v>0.08</v>
      </c>
      <c r="F1580">
        <v>1.6598999999999999</v>
      </c>
      <c r="I1580" s="400">
        <v>44127.026388888888</v>
      </c>
      <c r="J1580">
        <v>1.65774</v>
      </c>
      <c r="N1580">
        <v>11.96</v>
      </c>
      <c r="Q1580">
        <v>877</v>
      </c>
      <c r="R1580" s="578" t="s">
        <v>97</v>
      </c>
      <c r="S1580" s="578">
        <v>7</v>
      </c>
    </row>
    <row r="1581" spans="1:19">
      <c r="A1581">
        <v>1581</v>
      </c>
      <c r="B1581" s="400">
        <v>44123.879166666666</v>
      </c>
      <c r="C1581" s="578" t="s">
        <v>97</v>
      </c>
      <c r="D1581">
        <v>0.28000000000000003</v>
      </c>
      <c r="F1581">
        <v>1.66621</v>
      </c>
      <c r="I1581" s="400">
        <v>44127.026388888888</v>
      </c>
      <c r="J1581">
        <v>1.65774</v>
      </c>
      <c r="N1581">
        <v>172.33</v>
      </c>
      <c r="Q1581">
        <v>877</v>
      </c>
      <c r="R1581" s="578" t="s">
        <v>97</v>
      </c>
      <c r="S1581" s="578">
        <v>7</v>
      </c>
    </row>
    <row r="1582" spans="1:19">
      <c r="A1582">
        <v>1579</v>
      </c>
      <c r="B1582" s="400">
        <v>44123.480555555558</v>
      </c>
      <c r="C1582" s="578" t="s">
        <v>96</v>
      </c>
      <c r="D1582">
        <v>0.01</v>
      </c>
      <c r="F1582">
        <v>1.6542399999999999</v>
      </c>
      <c r="I1582" s="400">
        <v>44123.563888888886</v>
      </c>
      <c r="J1582">
        <v>1.65638</v>
      </c>
      <c r="N1582">
        <v>1.48</v>
      </c>
      <c r="Q1582">
        <v>878</v>
      </c>
      <c r="R1582" s="578" t="s">
        <v>96</v>
      </c>
      <c r="S1582" s="578">
        <v>1</v>
      </c>
    </row>
    <row r="1583" spans="1:19">
      <c r="A1583">
        <v>1582</v>
      </c>
      <c r="B1583" s="400">
        <v>44131.520833333336</v>
      </c>
      <c r="C1583" s="578" t="s">
        <v>96</v>
      </c>
      <c r="D1583">
        <v>0.01</v>
      </c>
      <c r="F1583">
        <v>1.6583600000000001</v>
      </c>
      <c r="I1583" s="400">
        <v>44131.666666666664</v>
      </c>
      <c r="J1583">
        <v>1.6605000000000001</v>
      </c>
      <c r="N1583">
        <v>1.48</v>
      </c>
      <c r="Q1583">
        <v>879</v>
      </c>
      <c r="R1583" s="578" t="s">
        <v>96</v>
      </c>
      <c r="S1583" s="578">
        <v>1</v>
      </c>
    </row>
    <row r="1584" spans="1:19">
      <c r="A1584">
        <v>1583</v>
      </c>
      <c r="B1584" s="400">
        <v>44133.417361111111</v>
      </c>
      <c r="C1584" s="578" t="s">
        <v>97</v>
      </c>
      <c r="D1584">
        <v>0.01</v>
      </c>
      <c r="F1584">
        <v>1.66205</v>
      </c>
      <c r="I1584" s="400">
        <v>44133.679166666669</v>
      </c>
      <c r="J1584">
        <v>1.6615800000000001</v>
      </c>
      <c r="N1584">
        <v>0.24</v>
      </c>
      <c r="Q1584">
        <v>880</v>
      </c>
      <c r="R1584" s="578" t="s">
        <v>97</v>
      </c>
      <c r="S1584" s="578">
        <v>2</v>
      </c>
    </row>
    <row r="1585" spans="1:19">
      <c r="A1585">
        <v>1584</v>
      </c>
      <c r="B1585" s="400">
        <v>44133.517361111109</v>
      </c>
      <c r="C1585" s="578" t="s">
        <v>97</v>
      </c>
      <c r="D1585">
        <v>0.01</v>
      </c>
      <c r="F1585">
        <v>1.6653800000000001</v>
      </c>
      <c r="I1585" s="400">
        <v>44133.679166666669</v>
      </c>
      <c r="J1585">
        <v>1.6615800000000001</v>
      </c>
      <c r="N1585">
        <v>2.7</v>
      </c>
      <c r="Q1585">
        <v>880</v>
      </c>
      <c r="R1585" s="578" t="s">
        <v>97</v>
      </c>
      <c r="S1585" s="578">
        <v>2</v>
      </c>
    </row>
    <row r="1586" spans="1:19">
      <c r="A1586">
        <v>1585</v>
      </c>
      <c r="B1586" s="400">
        <v>44133.625694444447</v>
      </c>
      <c r="C1586" s="578" t="s">
        <v>96</v>
      </c>
      <c r="D1586">
        <v>0.01</v>
      </c>
      <c r="F1586">
        <v>1.6668400000000001</v>
      </c>
      <c r="I1586" s="400">
        <v>44134.729166666664</v>
      </c>
      <c r="J1586">
        <v>1.66221</v>
      </c>
      <c r="N1586">
        <v>-3.52</v>
      </c>
      <c r="Q1586">
        <v>881</v>
      </c>
      <c r="R1586" s="578" t="s">
        <v>96</v>
      </c>
      <c r="S1586" s="578">
        <v>4</v>
      </c>
    </row>
    <row r="1587" spans="1:19">
      <c r="A1587">
        <v>1586</v>
      </c>
      <c r="B1587" s="400">
        <v>44133.67291666667</v>
      </c>
      <c r="C1587" s="578" t="s">
        <v>96</v>
      </c>
      <c r="D1587">
        <v>0.01</v>
      </c>
      <c r="F1587">
        <v>1.66337</v>
      </c>
      <c r="I1587" s="400">
        <v>44134.729166666664</v>
      </c>
      <c r="J1587">
        <v>1.66221</v>
      </c>
      <c r="N1587">
        <v>-0.96</v>
      </c>
      <c r="Q1587">
        <v>881</v>
      </c>
      <c r="R1587" s="578" t="s">
        <v>96</v>
      </c>
      <c r="S1587" s="578">
        <v>4</v>
      </c>
    </row>
    <row r="1588" spans="1:19">
      <c r="A1588">
        <v>1587</v>
      </c>
      <c r="B1588" s="400">
        <v>44133.714583333334</v>
      </c>
      <c r="C1588" s="578" t="s">
        <v>96</v>
      </c>
      <c r="D1588">
        <v>0.01</v>
      </c>
      <c r="F1588">
        <v>1.6590199999999999</v>
      </c>
      <c r="I1588" s="400">
        <v>44134.729166666664</v>
      </c>
      <c r="J1588">
        <v>1.66221</v>
      </c>
      <c r="N1588">
        <v>2.25</v>
      </c>
      <c r="Q1588">
        <v>881</v>
      </c>
      <c r="R1588" s="578" t="s">
        <v>96</v>
      </c>
      <c r="S1588" s="578">
        <v>4</v>
      </c>
    </row>
    <row r="1589" spans="1:19">
      <c r="A1589">
        <v>1588</v>
      </c>
      <c r="B1589" s="400">
        <v>44134.625</v>
      </c>
      <c r="C1589" s="578" t="s">
        <v>96</v>
      </c>
      <c r="D1589">
        <v>0.02</v>
      </c>
      <c r="F1589">
        <v>1.6550800000000001</v>
      </c>
      <c r="I1589" s="400">
        <v>44134.729166666664</v>
      </c>
      <c r="J1589">
        <v>1.66221</v>
      </c>
      <c r="N1589">
        <v>10.33</v>
      </c>
      <c r="Q1589">
        <v>881</v>
      </c>
      <c r="R1589" s="578" t="s">
        <v>96</v>
      </c>
      <c r="S1589" s="578">
        <v>4</v>
      </c>
    </row>
    <row r="1590" spans="1:19">
      <c r="A1590">
        <v>1589</v>
      </c>
      <c r="B1590" s="400">
        <v>44140.531944444447</v>
      </c>
      <c r="C1590" s="578" t="s">
        <v>97</v>
      </c>
      <c r="D1590">
        <v>0.01</v>
      </c>
      <c r="F1590">
        <v>1.6362300000000001</v>
      </c>
      <c r="I1590" s="400">
        <v>44140.568055555559</v>
      </c>
      <c r="J1590">
        <v>1.63409</v>
      </c>
      <c r="N1590">
        <v>1.48</v>
      </c>
      <c r="Q1590">
        <v>882</v>
      </c>
      <c r="R1590" s="578" t="s">
        <v>97</v>
      </c>
      <c r="S1590" s="578">
        <v>1</v>
      </c>
    </row>
    <row r="1591" spans="1:19">
      <c r="A1591">
        <v>1590</v>
      </c>
      <c r="B1591" s="400">
        <v>44141.375694444447</v>
      </c>
      <c r="C1591" s="578" t="s">
        <v>97</v>
      </c>
      <c r="D1591">
        <v>0.01</v>
      </c>
      <c r="F1591">
        <v>1.62673</v>
      </c>
      <c r="I1591" s="400">
        <v>44144.53125</v>
      </c>
      <c r="J1591">
        <v>1.62792</v>
      </c>
      <c r="N1591">
        <v>-0.98</v>
      </c>
      <c r="Q1591">
        <v>883</v>
      </c>
      <c r="R1591" s="578" t="s">
        <v>97</v>
      </c>
      <c r="S1591" s="578">
        <v>3</v>
      </c>
    </row>
    <row r="1592" spans="1:19">
      <c r="A1592">
        <v>1591</v>
      </c>
      <c r="B1592" s="400">
        <v>44141.414583333331</v>
      </c>
      <c r="C1592" s="578" t="s">
        <v>97</v>
      </c>
      <c r="D1592">
        <v>0.01</v>
      </c>
      <c r="F1592">
        <v>1.63005</v>
      </c>
      <c r="I1592" s="400">
        <v>44144.53125</v>
      </c>
      <c r="J1592">
        <v>1.62792</v>
      </c>
      <c r="N1592">
        <v>1.47</v>
      </c>
      <c r="Q1592">
        <v>883</v>
      </c>
      <c r="R1592" s="578" t="s">
        <v>97</v>
      </c>
      <c r="S1592" s="578">
        <v>3</v>
      </c>
    </row>
    <row r="1593" spans="1:19">
      <c r="A1593">
        <v>1593</v>
      </c>
      <c r="B1593" s="400">
        <v>44141.538888888892</v>
      </c>
      <c r="C1593" s="578" t="s">
        <v>97</v>
      </c>
      <c r="D1593">
        <v>0.01</v>
      </c>
      <c r="F1593">
        <v>1.63368</v>
      </c>
      <c r="I1593" s="400">
        <v>44144.53125</v>
      </c>
      <c r="J1593">
        <v>1.62792</v>
      </c>
      <c r="N1593">
        <v>4.1500000000000004</v>
      </c>
      <c r="Q1593">
        <v>883</v>
      </c>
      <c r="R1593" s="578" t="s">
        <v>97</v>
      </c>
      <c r="S1593" s="578">
        <v>3</v>
      </c>
    </row>
    <row r="1594" spans="1:19">
      <c r="A1594">
        <v>1592</v>
      </c>
      <c r="B1594" s="400">
        <v>44141.417361111111</v>
      </c>
      <c r="C1594" s="578" t="s">
        <v>96</v>
      </c>
      <c r="D1594">
        <v>0.01</v>
      </c>
      <c r="F1594">
        <v>1.63182</v>
      </c>
      <c r="I1594" s="400">
        <v>44141.540972222225</v>
      </c>
      <c r="J1594">
        <v>1.6339600000000001</v>
      </c>
      <c r="N1594">
        <v>1.48</v>
      </c>
      <c r="Q1594">
        <v>884</v>
      </c>
      <c r="R1594" s="578" t="s">
        <v>96</v>
      </c>
      <c r="S1594" s="578">
        <v>1</v>
      </c>
    </row>
    <row r="1595" spans="1:19">
      <c r="A1595">
        <v>1594</v>
      </c>
      <c r="B1595" s="400">
        <v>44146.542361111111</v>
      </c>
      <c r="C1595" s="578" t="s">
        <v>96</v>
      </c>
      <c r="D1595">
        <v>0.01</v>
      </c>
      <c r="F1595">
        <v>1.6174599999999999</v>
      </c>
      <c r="I1595" s="400">
        <v>44147.247916666667</v>
      </c>
      <c r="J1595">
        <v>1.6195999999999999</v>
      </c>
      <c r="N1595">
        <v>1.48</v>
      </c>
      <c r="Q1595">
        <v>885</v>
      </c>
      <c r="R1595" s="578" t="s">
        <v>96</v>
      </c>
      <c r="S1595" s="578">
        <v>1</v>
      </c>
    </row>
    <row r="1596" spans="1:19">
      <c r="A1596">
        <v>1595</v>
      </c>
      <c r="B1596" s="400">
        <v>44147.365972222222</v>
      </c>
      <c r="C1596" s="578" t="s">
        <v>96</v>
      </c>
      <c r="D1596">
        <v>0.01</v>
      </c>
      <c r="F1596">
        <v>1.62239</v>
      </c>
      <c r="I1596" s="400">
        <v>44147.392361111109</v>
      </c>
      <c r="J1596">
        <v>1.62453</v>
      </c>
      <c r="N1596">
        <v>1.48</v>
      </c>
      <c r="Q1596">
        <v>886</v>
      </c>
      <c r="R1596" s="578" t="s">
        <v>96</v>
      </c>
      <c r="S1596" s="578">
        <v>1</v>
      </c>
    </row>
    <row r="1597" spans="1:19">
      <c r="A1597">
        <v>1596</v>
      </c>
      <c r="B1597" s="400">
        <v>44148.677083333336</v>
      </c>
      <c r="C1597" s="578" t="s">
        <v>96</v>
      </c>
      <c r="D1597">
        <v>0.01</v>
      </c>
      <c r="F1597">
        <v>1.63279</v>
      </c>
      <c r="I1597" s="400">
        <v>44152.605555555558</v>
      </c>
      <c r="J1597">
        <v>1.6250599999999999</v>
      </c>
      <c r="N1597">
        <v>-5.81</v>
      </c>
      <c r="Q1597">
        <v>887</v>
      </c>
      <c r="R1597" s="578" t="s">
        <v>96</v>
      </c>
      <c r="S1597" s="578">
        <v>5</v>
      </c>
    </row>
    <row r="1598" spans="1:19">
      <c r="A1598">
        <v>1597</v>
      </c>
      <c r="B1598" s="400">
        <v>44148.752083333333</v>
      </c>
      <c r="C1598" s="578" t="s">
        <v>96</v>
      </c>
      <c r="D1598">
        <v>0.01</v>
      </c>
      <c r="F1598">
        <v>1.6294900000000001</v>
      </c>
      <c r="I1598" s="400">
        <v>44152.605555555558</v>
      </c>
      <c r="J1598">
        <v>1.6250599999999999</v>
      </c>
      <c r="N1598">
        <v>-3.37</v>
      </c>
      <c r="Q1598">
        <v>887</v>
      </c>
      <c r="R1598" s="578" t="s">
        <v>96</v>
      </c>
      <c r="S1598" s="578">
        <v>5</v>
      </c>
    </row>
    <row r="1599" spans="1:19">
      <c r="A1599">
        <v>1598</v>
      </c>
      <c r="B1599" s="400">
        <v>44151.03125</v>
      </c>
      <c r="C1599" s="578" t="s">
        <v>96</v>
      </c>
      <c r="D1599">
        <v>0.01</v>
      </c>
      <c r="F1599">
        <v>1.6258699999999999</v>
      </c>
      <c r="I1599" s="400">
        <v>44152.605555555558</v>
      </c>
      <c r="J1599">
        <v>1.6250599999999999</v>
      </c>
      <c r="N1599">
        <v>-0.7</v>
      </c>
      <c r="Q1599">
        <v>887</v>
      </c>
      <c r="R1599" s="578" t="s">
        <v>96</v>
      </c>
      <c r="S1599" s="578">
        <v>5</v>
      </c>
    </row>
    <row r="1600" spans="1:19">
      <c r="A1600">
        <v>1599</v>
      </c>
      <c r="B1600" s="400">
        <v>44151.552777777775</v>
      </c>
      <c r="C1600" s="578" t="s">
        <v>96</v>
      </c>
      <c r="D1600">
        <v>0.02</v>
      </c>
      <c r="F1600">
        <v>1.6219300000000001</v>
      </c>
      <c r="I1600" s="400">
        <v>44152.605555555558</v>
      </c>
      <c r="J1600">
        <v>1.6250599999999999</v>
      </c>
      <c r="N1600">
        <v>4.42</v>
      </c>
      <c r="Q1600">
        <v>887</v>
      </c>
      <c r="R1600" s="578" t="s">
        <v>96</v>
      </c>
      <c r="S1600" s="578">
        <v>5</v>
      </c>
    </row>
    <row r="1601" spans="1:19">
      <c r="A1601">
        <v>1600</v>
      </c>
      <c r="B1601" s="400">
        <v>44151.714583333334</v>
      </c>
      <c r="C1601" s="578" t="s">
        <v>96</v>
      </c>
      <c r="D1601">
        <v>0.04</v>
      </c>
      <c r="F1601">
        <v>1.617</v>
      </c>
      <c r="I1601" s="400">
        <v>44152.605555555558</v>
      </c>
      <c r="J1601">
        <v>1.6250599999999999</v>
      </c>
      <c r="N1601">
        <v>23.41</v>
      </c>
      <c r="Q1601">
        <v>887</v>
      </c>
      <c r="R1601" s="578" t="s">
        <v>96</v>
      </c>
      <c r="S1601" s="578">
        <v>5</v>
      </c>
    </row>
  </sheetData>
  <autoFilter ref="A1:S495">
    <sortState ref="A2:S1601">
      <sortCondition ref="Q2:Q1601"/>
      <sortCondition ref="A2:A1601"/>
    </sortState>
  </autoFilter>
  <sortState ref="A2:R1601">
    <sortCondition ref="B2:B1601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9"/>
  <dimension ref="A1:O89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893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79" bestFit="1" customWidth="1"/>
  </cols>
  <sheetData>
    <row r="1" spans="1:15" s="404" customFormat="1" ht="38.25">
      <c r="A1" s="586" t="s">
        <v>223</v>
      </c>
      <c r="B1" s="587" t="s">
        <v>222</v>
      </c>
      <c r="C1" s="588" t="s">
        <v>224</v>
      </c>
      <c r="D1" s="401" t="s">
        <v>225</v>
      </c>
      <c r="E1" s="401" t="s">
        <v>226</v>
      </c>
      <c r="F1" s="406" t="s">
        <v>227</v>
      </c>
      <c r="G1" s="401" t="s">
        <v>228</v>
      </c>
      <c r="H1" s="406" t="s">
        <v>235</v>
      </c>
      <c r="I1" s="401" t="s">
        <v>236</v>
      </c>
      <c r="J1" s="406" t="s">
        <v>229</v>
      </c>
      <c r="K1" s="401" t="s">
        <v>230</v>
      </c>
      <c r="L1" s="401" t="s">
        <v>231</v>
      </c>
      <c r="M1" s="401" t="s">
        <v>234</v>
      </c>
      <c r="N1" s="401" t="s">
        <v>88</v>
      </c>
      <c r="O1" s="589" t="s">
        <v>95</v>
      </c>
    </row>
    <row r="2" spans="1:15">
      <c r="A2" s="578">
        <v>1</v>
      </c>
      <c r="B2" s="578" t="s">
        <v>96</v>
      </c>
      <c r="C2" s="578">
        <v>4</v>
      </c>
      <c r="D2">
        <v>0.02</v>
      </c>
      <c r="E2">
        <v>0.05</v>
      </c>
      <c r="F2" s="403">
        <v>42019.042361111111</v>
      </c>
      <c r="G2">
        <v>1.4486600000000001</v>
      </c>
      <c r="H2" s="403">
        <v>42019.408333333333</v>
      </c>
      <c r="I2">
        <v>1.42937</v>
      </c>
      <c r="J2" s="403">
        <v>42019.463888888888</v>
      </c>
      <c r="K2">
        <v>1.4378500000000001</v>
      </c>
      <c r="L2">
        <v>192.89999999999964</v>
      </c>
      <c r="M2">
        <v>84.799999999999272</v>
      </c>
      <c r="N2">
        <v>8.1199999999999992</v>
      </c>
      <c r="O2" s="579">
        <v>0.42152777777664596</v>
      </c>
    </row>
    <row r="3" spans="1:15">
      <c r="A3" s="578">
        <v>2</v>
      </c>
      <c r="B3" s="578" t="s">
        <v>96</v>
      </c>
      <c r="C3" s="578">
        <v>2</v>
      </c>
      <c r="D3">
        <v>0.01</v>
      </c>
      <c r="E3">
        <v>0.02</v>
      </c>
      <c r="F3" s="403">
        <v>42019.802777777775</v>
      </c>
      <c r="G3">
        <v>1.4167799999999999</v>
      </c>
      <c r="H3" s="403">
        <v>42019.839583333334</v>
      </c>
      <c r="I3">
        <v>1.413</v>
      </c>
      <c r="J3" s="403">
        <v>42019.963888888888</v>
      </c>
      <c r="K3">
        <v>1.41703</v>
      </c>
      <c r="L3">
        <v>37.799999999999272</v>
      </c>
      <c r="M3">
        <v>40.299999999999272</v>
      </c>
      <c r="N3">
        <v>2.96</v>
      </c>
      <c r="O3" s="579">
        <v>0.16111111111240461</v>
      </c>
    </row>
    <row r="4" spans="1:15">
      <c r="A4" s="578">
        <v>3</v>
      </c>
      <c r="B4" s="578" t="s">
        <v>97</v>
      </c>
      <c r="C4" s="578">
        <v>1</v>
      </c>
      <c r="D4">
        <v>0.01</v>
      </c>
      <c r="E4">
        <v>0.01</v>
      </c>
      <c r="F4" s="403">
        <v>42020.395833333336</v>
      </c>
      <c r="G4">
        <v>1.41414</v>
      </c>
      <c r="H4" s="403">
        <v>42020.395833333336</v>
      </c>
      <c r="I4">
        <v>1.41414</v>
      </c>
      <c r="J4" s="403">
        <v>42020.412499999999</v>
      </c>
      <c r="K4">
        <v>1.4119999999999999</v>
      </c>
      <c r="L4">
        <v>0</v>
      </c>
      <c r="M4">
        <v>21.399999999999636</v>
      </c>
      <c r="N4">
        <v>1.48</v>
      </c>
      <c r="O4" s="579">
        <v>1.6666666662786156E-2</v>
      </c>
    </row>
    <row r="5" spans="1:15">
      <c r="A5" s="578">
        <v>4</v>
      </c>
      <c r="B5" s="578" t="s">
        <v>96</v>
      </c>
      <c r="C5" s="578">
        <v>1</v>
      </c>
      <c r="D5">
        <v>0.01</v>
      </c>
      <c r="E5">
        <v>0.01</v>
      </c>
      <c r="F5" s="403">
        <v>42023.385416666664</v>
      </c>
      <c r="G5">
        <v>1.4084000000000001</v>
      </c>
      <c r="H5" s="403">
        <v>42023.385416666664</v>
      </c>
      <c r="I5">
        <v>1.4084000000000001</v>
      </c>
      <c r="J5" s="403">
        <v>42023.402083333334</v>
      </c>
      <c r="K5">
        <v>1.4105399999999999</v>
      </c>
      <c r="L5">
        <v>0</v>
      </c>
      <c r="M5">
        <v>21.399999999997817</v>
      </c>
      <c r="N5">
        <v>1.48</v>
      </c>
      <c r="O5" s="579">
        <v>1.6666666670062114E-2</v>
      </c>
    </row>
    <row r="6" spans="1:15">
      <c r="A6" s="578">
        <v>5</v>
      </c>
      <c r="B6" s="578" t="s">
        <v>96</v>
      </c>
      <c r="C6" s="578">
        <v>1</v>
      </c>
      <c r="D6">
        <v>0.01</v>
      </c>
      <c r="E6">
        <v>0.01</v>
      </c>
      <c r="F6" s="403">
        <v>42023.5625</v>
      </c>
      <c r="G6">
        <v>1.41326</v>
      </c>
      <c r="H6" s="403">
        <v>42023.5625</v>
      </c>
      <c r="I6">
        <v>1.41326</v>
      </c>
      <c r="J6" s="403">
        <v>42023.682638888888</v>
      </c>
      <c r="K6">
        <v>1.4154</v>
      </c>
      <c r="L6">
        <v>0</v>
      </c>
      <c r="M6">
        <v>21.399999999999636</v>
      </c>
      <c r="N6">
        <v>1.48</v>
      </c>
      <c r="O6" s="579">
        <v>0.12013888888759539</v>
      </c>
    </row>
    <row r="7" spans="1:15">
      <c r="A7" s="578">
        <v>6</v>
      </c>
      <c r="B7" s="578" t="s">
        <v>96</v>
      </c>
      <c r="C7" s="578">
        <v>1</v>
      </c>
      <c r="D7">
        <v>0.01</v>
      </c>
      <c r="E7">
        <v>0.01</v>
      </c>
      <c r="F7" s="403">
        <v>42024.345138888886</v>
      </c>
      <c r="G7">
        <v>1.41506</v>
      </c>
      <c r="H7" s="403">
        <v>42024.345138888886</v>
      </c>
      <c r="I7">
        <v>1.41506</v>
      </c>
      <c r="J7" s="403">
        <v>42024.681250000001</v>
      </c>
      <c r="K7">
        <v>1.4172</v>
      </c>
      <c r="L7">
        <v>0</v>
      </c>
      <c r="M7">
        <v>21.399999999999636</v>
      </c>
      <c r="N7">
        <v>1.48</v>
      </c>
      <c r="O7" s="579">
        <v>0.336111111115315</v>
      </c>
    </row>
    <row r="8" spans="1:15">
      <c r="A8" s="578">
        <v>7</v>
      </c>
      <c r="B8" s="578" t="s">
        <v>96</v>
      </c>
      <c r="C8" s="578">
        <v>3</v>
      </c>
      <c r="D8">
        <v>0.01</v>
      </c>
      <c r="E8">
        <v>0.03</v>
      </c>
      <c r="F8" s="403">
        <v>42024.710416666669</v>
      </c>
      <c r="G8">
        <v>1.4161900000000001</v>
      </c>
      <c r="H8" s="403">
        <v>42025.228472222225</v>
      </c>
      <c r="I8">
        <v>1.4077500000000001</v>
      </c>
      <c r="J8" s="403">
        <v>42025.407638888886</v>
      </c>
      <c r="K8">
        <v>1.4145099999999999</v>
      </c>
      <c r="L8">
        <v>84.400000000001455</v>
      </c>
      <c r="M8">
        <v>67.599999999998545</v>
      </c>
      <c r="N8">
        <v>4.66</v>
      </c>
      <c r="O8" s="579">
        <v>0.69722222221753327</v>
      </c>
    </row>
    <row r="9" spans="1:15">
      <c r="A9" s="578">
        <v>8</v>
      </c>
      <c r="B9" s="578" t="s">
        <v>97</v>
      </c>
      <c r="C9" s="578">
        <v>1</v>
      </c>
      <c r="D9">
        <v>0.01</v>
      </c>
      <c r="E9">
        <v>0.01</v>
      </c>
      <c r="F9" s="403">
        <v>42025.125</v>
      </c>
      <c r="G9">
        <v>1.41265</v>
      </c>
      <c r="H9" s="403">
        <v>42025.125</v>
      </c>
      <c r="I9">
        <v>1.41265</v>
      </c>
      <c r="J9" s="403">
        <v>42025.192361111112</v>
      </c>
      <c r="K9">
        <v>1.4105099999999999</v>
      </c>
      <c r="L9">
        <v>0</v>
      </c>
      <c r="M9">
        <v>21.400000000001455</v>
      </c>
      <c r="N9">
        <v>1.48</v>
      </c>
      <c r="O9" s="579">
        <v>6.7361111112404615E-2</v>
      </c>
    </row>
    <row r="10" spans="1:15">
      <c r="A10" s="578">
        <v>9</v>
      </c>
      <c r="B10" s="578" t="s">
        <v>97</v>
      </c>
      <c r="C10" s="578">
        <v>3</v>
      </c>
      <c r="D10">
        <v>0.01</v>
      </c>
      <c r="E10">
        <v>0.03</v>
      </c>
      <c r="F10" s="403">
        <v>42025.356249999997</v>
      </c>
      <c r="G10">
        <v>1.4076500000000001</v>
      </c>
      <c r="H10" s="403">
        <v>42025.413194444445</v>
      </c>
      <c r="I10">
        <v>1.4147799999999999</v>
      </c>
      <c r="J10" s="403">
        <v>42025.541666666664</v>
      </c>
      <c r="K10">
        <v>1.40896</v>
      </c>
      <c r="L10">
        <v>71.299999999999272</v>
      </c>
      <c r="M10">
        <v>58.199999999998909</v>
      </c>
      <c r="N10">
        <v>4.66</v>
      </c>
      <c r="O10" s="579">
        <v>0.18541666666715173</v>
      </c>
    </row>
    <row r="11" spans="1:15">
      <c r="A11" s="578">
        <v>10</v>
      </c>
      <c r="B11" s="578" t="s">
        <v>96</v>
      </c>
      <c r="C11" s="578">
        <v>1</v>
      </c>
      <c r="D11">
        <v>0.01</v>
      </c>
      <c r="E11">
        <v>0.01</v>
      </c>
      <c r="F11" s="403">
        <v>42025.65625</v>
      </c>
      <c r="G11">
        <v>1.4132100000000001</v>
      </c>
      <c r="H11" s="403">
        <v>42025.65625</v>
      </c>
      <c r="I11">
        <v>1.4132100000000001</v>
      </c>
      <c r="J11" s="403">
        <v>42025.656944444447</v>
      </c>
      <c r="K11">
        <v>1.4153500000000001</v>
      </c>
      <c r="L11">
        <v>0</v>
      </c>
      <c r="M11">
        <v>21.400000000001455</v>
      </c>
      <c r="N11">
        <v>1.48</v>
      </c>
      <c r="O11" s="579">
        <v>6.944444467080757E-4</v>
      </c>
    </row>
    <row r="12" spans="1:15">
      <c r="A12" s="578">
        <v>11</v>
      </c>
      <c r="B12" s="578" t="s">
        <v>96</v>
      </c>
      <c r="C12" s="578">
        <v>1</v>
      </c>
      <c r="D12">
        <v>0.01</v>
      </c>
      <c r="E12">
        <v>0.01</v>
      </c>
      <c r="F12" s="403">
        <v>42025.71875</v>
      </c>
      <c r="G12">
        <v>1.4262600000000001</v>
      </c>
      <c r="H12" s="403">
        <v>42025.71875</v>
      </c>
      <c r="I12">
        <v>1.4262600000000001</v>
      </c>
      <c r="J12" s="403">
        <v>42025.719444444447</v>
      </c>
      <c r="K12">
        <v>1.4283999999999999</v>
      </c>
      <c r="L12">
        <v>0</v>
      </c>
      <c r="M12">
        <v>21.399999999997817</v>
      </c>
      <c r="N12">
        <v>1.48</v>
      </c>
      <c r="O12" s="579">
        <v>6.944444467080757E-4</v>
      </c>
    </row>
    <row r="13" spans="1:15">
      <c r="A13" s="578">
        <v>12</v>
      </c>
      <c r="B13" s="578" t="s">
        <v>96</v>
      </c>
      <c r="C13" s="578">
        <v>1</v>
      </c>
      <c r="D13">
        <v>0.01</v>
      </c>
      <c r="E13">
        <v>0.01</v>
      </c>
      <c r="F13" s="403">
        <v>42025.834027777775</v>
      </c>
      <c r="G13">
        <v>1.4316199999999999</v>
      </c>
      <c r="H13" s="403">
        <v>42025.834027777775</v>
      </c>
      <c r="I13">
        <v>1.4316199999999999</v>
      </c>
      <c r="J13" s="403">
        <v>42025.931944444441</v>
      </c>
      <c r="K13">
        <v>1.4337599999999999</v>
      </c>
      <c r="L13">
        <v>0</v>
      </c>
      <c r="M13">
        <v>21.399999999999636</v>
      </c>
      <c r="N13">
        <v>1.48</v>
      </c>
      <c r="O13" s="579">
        <v>9.7916666665696539E-2</v>
      </c>
    </row>
    <row r="14" spans="1:15">
      <c r="A14" s="578">
        <v>13</v>
      </c>
      <c r="B14" s="578" t="s">
        <v>96</v>
      </c>
      <c r="C14" s="578">
        <v>1</v>
      </c>
      <c r="D14">
        <v>0.01</v>
      </c>
      <c r="E14">
        <v>0.01</v>
      </c>
      <c r="F14" s="403">
        <v>42026.094444444447</v>
      </c>
      <c r="G14">
        <v>1.4346399999999999</v>
      </c>
      <c r="H14" s="403">
        <v>42026.094444444447</v>
      </c>
      <c r="I14">
        <v>1.4346399999999999</v>
      </c>
      <c r="J14" s="403">
        <v>42026.161805555559</v>
      </c>
      <c r="K14">
        <v>1.4367799999999999</v>
      </c>
      <c r="L14">
        <v>0</v>
      </c>
      <c r="M14">
        <v>21.399999999999636</v>
      </c>
      <c r="N14">
        <v>1.48</v>
      </c>
      <c r="O14" s="579">
        <v>6.7361111112404615E-2</v>
      </c>
    </row>
    <row r="15" spans="1:15">
      <c r="A15" s="578">
        <v>14</v>
      </c>
      <c r="B15" s="578" t="s">
        <v>96</v>
      </c>
      <c r="C15" s="578">
        <v>5</v>
      </c>
      <c r="D15">
        <v>0.04</v>
      </c>
      <c r="E15">
        <v>0.09</v>
      </c>
      <c r="F15" s="403">
        <v>42026.4375</v>
      </c>
      <c r="G15">
        <v>1.4361600000000001</v>
      </c>
      <c r="H15" s="403">
        <v>42027.541666666664</v>
      </c>
      <c r="I15">
        <v>1.4033100000000001</v>
      </c>
      <c r="J15" s="403">
        <v>42027.573611111111</v>
      </c>
      <c r="K15">
        <v>1.4159200000000001</v>
      </c>
      <c r="L15">
        <v>328.5</v>
      </c>
      <c r="M15">
        <v>126.10000000000036</v>
      </c>
      <c r="N15">
        <v>17.910000000000004</v>
      </c>
      <c r="O15" s="579">
        <v>1.1361111111109494</v>
      </c>
    </row>
    <row r="16" spans="1:15">
      <c r="A16" s="578">
        <v>15</v>
      </c>
      <c r="B16" s="578" t="s">
        <v>97</v>
      </c>
      <c r="C16" s="578">
        <v>1</v>
      </c>
      <c r="D16">
        <v>0.01</v>
      </c>
      <c r="E16">
        <v>0.01</v>
      </c>
      <c r="F16" s="403">
        <v>42026.449305555558</v>
      </c>
      <c r="G16">
        <v>1.4328700000000001</v>
      </c>
      <c r="H16" s="403">
        <v>42026.449305555558</v>
      </c>
      <c r="I16">
        <v>1.4328700000000001</v>
      </c>
      <c r="J16" s="403">
        <v>42026.542361111111</v>
      </c>
      <c r="K16">
        <v>1.4307300000000001</v>
      </c>
      <c r="L16">
        <v>0</v>
      </c>
      <c r="M16">
        <v>21.399999999999636</v>
      </c>
      <c r="N16">
        <v>1.48</v>
      </c>
      <c r="O16" s="579">
        <v>9.3055555553291924E-2</v>
      </c>
    </row>
    <row r="17" spans="1:15">
      <c r="A17" s="578">
        <v>16</v>
      </c>
      <c r="B17" s="578" t="s">
        <v>97</v>
      </c>
      <c r="C17" s="578">
        <v>1</v>
      </c>
      <c r="D17">
        <v>0.01</v>
      </c>
      <c r="E17">
        <v>0.01</v>
      </c>
      <c r="F17" s="403">
        <v>42026.542361111111</v>
      </c>
      <c r="G17">
        <v>1.4305699999999999</v>
      </c>
      <c r="H17" s="403">
        <v>42026.542361111111</v>
      </c>
      <c r="I17">
        <v>1.4305699999999999</v>
      </c>
      <c r="J17" s="403">
        <v>42026.572222222225</v>
      </c>
      <c r="K17">
        <v>1.4284300000000001</v>
      </c>
      <c r="L17">
        <v>0</v>
      </c>
      <c r="M17">
        <v>21.399999999997817</v>
      </c>
      <c r="N17">
        <v>1.48</v>
      </c>
      <c r="O17" s="579">
        <v>2.9861111113859806E-2</v>
      </c>
    </row>
    <row r="18" spans="1:15">
      <c r="A18" s="578">
        <v>17</v>
      </c>
      <c r="B18" s="578" t="s">
        <v>97</v>
      </c>
      <c r="C18" s="578">
        <v>2</v>
      </c>
      <c r="D18">
        <v>0.01</v>
      </c>
      <c r="E18">
        <v>0.02</v>
      </c>
      <c r="F18" s="403">
        <v>42027.063194444447</v>
      </c>
      <c r="G18">
        <v>1.41381</v>
      </c>
      <c r="H18" s="403">
        <v>42027.125</v>
      </c>
      <c r="I18">
        <v>1.4171400000000001</v>
      </c>
      <c r="J18" s="403">
        <v>42027.406944444447</v>
      </c>
      <c r="K18">
        <v>1.41334</v>
      </c>
      <c r="L18">
        <v>33.300000000001091</v>
      </c>
      <c r="M18">
        <v>38.000000000001819</v>
      </c>
      <c r="N18">
        <v>2.96</v>
      </c>
      <c r="O18" s="579">
        <v>0.34375</v>
      </c>
    </row>
    <row r="19" spans="1:15">
      <c r="A19" s="578">
        <v>18</v>
      </c>
      <c r="B19" s="578" t="s">
        <v>97</v>
      </c>
      <c r="C19" s="578">
        <v>1</v>
      </c>
      <c r="D19">
        <v>0.01</v>
      </c>
      <c r="E19">
        <v>0.01</v>
      </c>
      <c r="F19" s="403">
        <v>42027.459722222222</v>
      </c>
      <c r="G19">
        <v>1.4114800000000001</v>
      </c>
      <c r="H19" s="403">
        <v>42027.459722222222</v>
      </c>
      <c r="I19">
        <v>1.4114800000000001</v>
      </c>
      <c r="J19" s="403">
        <v>42027.529861111114</v>
      </c>
      <c r="K19">
        <v>1.40934</v>
      </c>
      <c r="L19">
        <v>0</v>
      </c>
      <c r="M19">
        <v>21.400000000001455</v>
      </c>
      <c r="N19">
        <v>1.48</v>
      </c>
      <c r="O19" s="579">
        <v>7.013888889196096E-2</v>
      </c>
    </row>
    <row r="20" spans="1:15">
      <c r="A20" s="578">
        <v>19</v>
      </c>
      <c r="B20" s="578" t="s">
        <v>97</v>
      </c>
      <c r="C20" s="578">
        <v>1</v>
      </c>
      <c r="D20">
        <v>0.01</v>
      </c>
      <c r="E20">
        <v>0.01</v>
      </c>
      <c r="F20" s="403">
        <v>42027.594444444447</v>
      </c>
      <c r="G20">
        <v>1.4165700000000001</v>
      </c>
      <c r="H20" s="403">
        <v>42027.594444444447</v>
      </c>
      <c r="I20">
        <v>1.4165700000000001</v>
      </c>
      <c r="J20" s="403">
        <v>42027.602777777778</v>
      </c>
      <c r="K20">
        <v>1.4144300000000001</v>
      </c>
      <c r="L20">
        <v>0</v>
      </c>
      <c r="M20">
        <v>21.399999999999636</v>
      </c>
      <c r="N20">
        <v>1.48</v>
      </c>
      <c r="O20" s="579">
        <v>8.333333331393078E-3</v>
      </c>
    </row>
    <row r="21" spans="1:15">
      <c r="A21" s="578">
        <v>20</v>
      </c>
      <c r="B21" s="578" t="s">
        <v>97</v>
      </c>
      <c r="C21" s="578">
        <v>1</v>
      </c>
      <c r="D21">
        <v>0.01</v>
      </c>
      <c r="E21">
        <v>0.01</v>
      </c>
      <c r="F21" s="403">
        <v>42027.813194444447</v>
      </c>
      <c r="G21">
        <v>1.4191400000000001</v>
      </c>
      <c r="H21" s="403">
        <v>42027.813194444447</v>
      </c>
      <c r="I21">
        <v>1.4191400000000001</v>
      </c>
      <c r="J21" s="403">
        <v>42027.832638888889</v>
      </c>
      <c r="K21">
        <v>1.417</v>
      </c>
      <c r="L21">
        <v>0</v>
      </c>
      <c r="M21">
        <v>21.400000000001455</v>
      </c>
      <c r="N21">
        <v>1.48</v>
      </c>
      <c r="O21" s="579">
        <v>1.9444444442342501E-2</v>
      </c>
    </row>
    <row r="22" spans="1:15">
      <c r="A22" s="578">
        <v>21</v>
      </c>
      <c r="B22" s="578" t="s">
        <v>96</v>
      </c>
      <c r="C22" s="578">
        <v>2</v>
      </c>
      <c r="D22">
        <v>0.01</v>
      </c>
      <c r="E22">
        <v>0.02</v>
      </c>
      <c r="F22" s="403">
        <v>42027.928472222222</v>
      </c>
      <c r="G22">
        <v>1.41791</v>
      </c>
      <c r="H22" s="403">
        <v>42030.000694444447</v>
      </c>
      <c r="I22">
        <v>1.41248</v>
      </c>
      <c r="J22" s="403">
        <v>42030.052083333336</v>
      </c>
      <c r="K22">
        <v>1.41733</v>
      </c>
      <c r="L22">
        <v>54.300000000001091</v>
      </c>
      <c r="M22">
        <v>48.5</v>
      </c>
      <c r="N22">
        <v>2.96</v>
      </c>
      <c r="O22" s="579">
        <v>0.12361111111385981</v>
      </c>
    </row>
    <row r="23" spans="1:15">
      <c r="A23" s="578">
        <v>22</v>
      </c>
      <c r="B23" s="578" t="s">
        <v>97</v>
      </c>
      <c r="C23" s="578">
        <v>2</v>
      </c>
      <c r="D23">
        <v>0.01</v>
      </c>
      <c r="E23">
        <v>0.02</v>
      </c>
      <c r="F23" s="403">
        <v>42030.356249999997</v>
      </c>
      <c r="G23">
        <v>1.4182900000000001</v>
      </c>
      <c r="H23" s="403">
        <v>42030.623611111114</v>
      </c>
      <c r="I23">
        <v>1.42279</v>
      </c>
      <c r="J23" s="403">
        <v>42030.953472222223</v>
      </c>
      <c r="K23">
        <v>1.4184000000000001</v>
      </c>
      <c r="L23">
        <v>45</v>
      </c>
      <c r="M23">
        <v>43.899999999997817</v>
      </c>
      <c r="N23">
        <v>2.96</v>
      </c>
      <c r="O23" s="579">
        <v>0.59722222222626442</v>
      </c>
    </row>
    <row r="24" spans="1:15">
      <c r="A24" s="578">
        <v>23</v>
      </c>
      <c r="B24" s="578" t="s">
        <v>96</v>
      </c>
      <c r="C24" s="578">
        <v>3</v>
      </c>
      <c r="D24">
        <v>0.01</v>
      </c>
      <c r="E24">
        <v>0.03</v>
      </c>
      <c r="F24" s="403">
        <v>42030.667361111111</v>
      </c>
      <c r="G24">
        <v>1.4240900000000001</v>
      </c>
      <c r="H24" s="403">
        <v>42031.212500000001</v>
      </c>
      <c r="I24">
        <v>1.41594</v>
      </c>
      <c r="J24" s="403">
        <v>42031.384722222225</v>
      </c>
      <c r="K24">
        <v>1.4224699999999999</v>
      </c>
      <c r="L24">
        <v>81.500000000001819</v>
      </c>
      <c r="M24">
        <v>65.299999999999272</v>
      </c>
      <c r="N24">
        <v>4.67</v>
      </c>
      <c r="O24" s="579">
        <v>0.71736111111385981</v>
      </c>
    </row>
    <row r="25" spans="1:15">
      <c r="A25" s="578">
        <v>24</v>
      </c>
      <c r="B25" s="578" t="s">
        <v>96</v>
      </c>
      <c r="C25" s="578">
        <v>1</v>
      </c>
      <c r="D25">
        <v>0.01</v>
      </c>
      <c r="E25">
        <v>0.01</v>
      </c>
      <c r="F25" s="403">
        <v>42032.459027777775</v>
      </c>
      <c r="G25">
        <v>1.4217200000000001</v>
      </c>
      <c r="H25" s="403">
        <v>42032.459027777775</v>
      </c>
      <c r="I25">
        <v>1.4217200000000001</v>
      </c>
      <c r="J25" s="403">
        <v>42032.478472222225</v>
      </c>
      <c r="K25">
        <v>1.4238599999999999</v>
      </c>
      <c r="L25">
        <v>0</v>
      </c>
      <c r="M25">
        <v>21.399999999997817</v>
      </c>
      <c r="N25">
        <v>1.48</v>
      </c>
      <c r="O25" s="579">
        <v>1.9444444449618459E-2</v>
      </c>
    </row>
    <row r="26" spans="1:15">
      <c r="A26" s="578">
        <v>25</v>
      </c>
      <c r="B26" s="578" t="s">
        <v>97</v>
      </c>
      <c r="C26" s="578">
        <v>1</v>
      </c>
      <c r="D26">
        <v>0.01</v>
      </c>
      <c r="E26">
        <v>0.01</v>
      </c>
      <c r="F26" s="403">
        <v>42032.552777777775</v>
      </c>
      <c r="G26">
        <v>1.42659</v>
      </c>
      <c r="H26" s="403">
        <v>42032.552777777775</v>
      </c>
      <c r="I26">
        <v>1.42659</v>
      </c>
      <c r="J26" s="403">
        <v>42032.579861111109</v>
      </c>
      <c r="K26">
        <v>1.42445</v>
      </c>
      <c r="L26">
        <v>0</v>
      </c>
      <c r="M26">
        <v>21.399999999999636</v>
      </c>
      <c r="N26">
        <v>1.48</v>
      </c>
      <c r="O26" s="579">
        <v>2.7083333334303461E-2</v>
      </c>
    </row>
    <row r="27" spans="1:15">
      <c r="A27" s="578">
        <v>26</v>
      </c>
      <c r="B27" s="578" t="s">
        <v>96</v>
      </c>
      <c r="C27" s="578">
        <v>1</v>
      </c>
      <c r="D27">
        <v>0.01</v>
      </c>
      <c r="E27">
        <v>0.01</v>
      </c>
      <c r="F27" s="403">
        <v>42032.948611111111</v>
      </c>
      <c r="G27">
        <v>1.4310499999999999</v>
      </c>
      <c r="H27" s="403">
        <v>42032.948611111111</v>
      </c>
      <c r="I27">
        <v>1.4310499999999999</v>
      </c>
      <c r="J27" s="403">
        <v>42033.280555555553</v>
      </c>
      <c r="K27">
        <v>1.43319</v>
      </c>
      <c r="L27">
        <v>0</v>
      </c>
      <c r="M27">
        <v>21.399999999999636</v>
      </c>
      <c r="N27">
        <v>1.48</v>
      </c>
      <c r="O27" s="579">
        <v>0.3319444444423425</v>
      </c>
    </row>
    <row r="28" spans="1:15">
      <c r="A28" s="578">
        <v>27</v>
      </c>
      <c r="B28" s="578" t="s">
        <v>97</v>
      </c>
      <c r="C28" s="578">
        <v>6</v>
      </c>
      <c r="D28">
        <v>0.08</v>
      </c>
      <c r="E28">
        <v>0.16999999999999998</v>
      </c>
      <c r="F28" s="403">
        <v>42033.313888888886</v>
      </c>
      <c r="G28">
        <v>1.4338200000000001</v>
      </c>
      <c r="H28" s="403">
        <v>42033.785416666666</v>
      </c>
      <c r="I28">
        <v>1.4614400000000001</v>
      </c>
      <c r="J28" s="403">
        <v>42034.706944444442</v>
      </c>
      <c r="K28">
        <v>1.4517800000000001</v>
      </c>
      <c r="L28">
        <v>276.20000000000073</v>
      </c>
      <c r="M28">
        <v>96.600000000000364</v>
      </c>
      <c r="N28">
        <v>40.200000000000003</v>
      </c>
      <c r="O28" s="579">
        <v>1.3930555555562023</v>
      </c>
    </row>
    <row r="29" spans="1:15">
      <c r="A29" s="578">
        <v>28</v>
      </c>
      <c r="B29" s="578" t="s">
        <v>96</v>
      </c>
      <c r="C29" s="578">
        <v>1</v>
      </c>
      <c r="D29">
        <v>0.01</v>
      </c>
      <c r="E29">
        <v>0.01</v>
      </c>
      <c r="F29" s="403">
        <v>42033.625</v>
      </c>
      <c r="G29">
        <v>1.4545399999999999</v>
      </c>
      <c r="H29" s="403">
        <v>42033.625</v>
      </c>
      <c r="I29">
        <v>1.4545399999999999</v>
      </c>
      <c r="J29" s="403">
        <v>42033.643750000003</v>
      </c>
      <c r="K29">
        <v>1.45668</v>
      </c>
      <c r="L29">
        <v>0</v>
      </c>
      <c r="M29">
        <v>21.399999999999636</v>
      </c>
      <c r="N29">
        <v>1.48</v>
      </c>
      <c r="O29" s="579">
        <v>1.8750000002910383E-2</v>
      </c>
    </row>
    <row r="30" spans="1:15">
      <c r="A30" s="578">
        <v>29</v>
      </c>
      <c r="B30" s="578" t="s">
        <v>96</v>
      </c>
      <c r="C30" s="578">
        <v>1</v>
      </c>
      <c r="D30">
        <v>0.01</v>
      </c>
      <c r="E30">
        <v>0.01</v>
      </c>
      <c r="F30" s="403">
        <v>42033.78125</v>
      </c>
      <c r="G30">
        <v>1.46041</v>
      </c>
      <c r="H30" s="403">
        <v>42033.78125</v>
      </c>
      <c r="I30">
        <v>1.46041</v>
      </c>
      <c r="J30" s="403">
        <v>42033.786111111112</v>
      </c>
      <c r="K30">
        <v>1.46255</v>
      </c>
      <c r="L30">
        <v>0</v>
      </c>
      <c r="M30">
        <v>21.399999999999636</v>
      </c>
      <c r="N30">
        <v>1.48</v>
      </c>
      <c r="O30" s="579">
        <v>4.8611111124046147E-3</v>
      </c>
    </row>
    <row r="31" spans="1:15">
      <c r="A31" s="578">
        <v>30</v>
      </c>
      <c r="B31" s="578" t="s">
        <v>96</v>
      </c>
      <c r="C31" s="578">
        <v>4</v>
      </c>
      <c r="D31">
        <v>0.02</v>
      </c>
      <c r="E31">
        <v>0.05</v>
      </c>
      <c r="F31" s="403">
        <v>42034.489583333336</v>
      </c>
      <c r="G31">
        <v>1.4661900000000001</v>
      </c>
      <c r="H31" s="403">
        <v>42034.59652777778</v>
      </c>
      <c r="I31">
        <v>1.4543900000000001</v>
      </c>
      <c r="J31" s="403">
        <v>42034.620138888888</v>
      </c>
      <c r="K31">
        <v>1.4617500000000001</v>
      </c>
      <c r="L31">
        <v>118</v>
      </c>
      <c r="M31">
        <v>73.600000000000364</v>
      </c>
      <c r="N31">
        <v>8.1000000000000014</v>
      </c>
      <c r="O31" s="579">
        <v>0.13055555555183673</v>
      </c>
    </row>
    <row r="32" spans="1:15">
      <c r="A32" s="578">
        <v>31</v>
      </c>
      <c r="B32" s="578" t="s">
        <v>97</v>
      </c>
      <c r="C32" s="578">
        <v>2</v>
      </c>
      <c r="D32">
        <v>0.01</v>
      </c>
      <c r="E32">
        <v>0.02</v>
      </c>
      <c r="F32" s="403">
        <v>42034.875</v>
      </c>
      <c r="G32">
        <v>1.4510400000000001</v>
      </c>
      <c r="H32" s="403">
        <v>42036.981249999997</v>
      </c>
      <c r="I32">
        <v>1.4553400000000001</v>
      </c>
      <c r="J32" s="403">
        <v>42037.3</v>
      </c>
      <c r="K32">
        <v>1.45105</v>
      </c>
      <c r="L32">
        <v>43</v>
      </c>
      <c r="M32">
        <v>42.900000000001455</v>
      </c>
      <c r="N32">
        <v>2.95</v>
      </c>
      <c r="O32" s="579">
        <v>0.42500000000291038</v>
      </c>
    </row>
    <row r="33" spans="1:15">
      <c r="A33" s="578">
        <v>32</v>
      </c>
      <c r="B33" s="578" t="s">
        <v>96</v>
      </c>
      <c r="C33" s="578">
        <v>2</v>
      </c>
      <c r="D33">
        <v>0.01</v>
      </c>
      <c r="E33">
        <v>0.02</v>
      </c>
      <c r="F33" s="403">
        <v>42037.1875</v>
      </c>
      <c r="G33">
        <v>1.4554499999999999</v>
      </c>
      <c r="H33" s="403">
        <v>42037.293749999997</v>
      </c>
      <c r="I33">
        <v>1.45214</v>
      </c>
      <c r="J33" s="403">
        <v>42037.396527777775</v>
      </c>
      <c r="K33">
        <v>1.4559299999999999</v>
      </c>
      <c r="L33">
        <v>33.100000000000364</v>
      </c>
      <c r="M33">
        <v>37.899999999999636</v>
      </c>
      <c r="N33">
        <v>2.96</v>
      </c>
      <c r="O33" s="579">
        <v>0.20902777777519077</v>
      </c>
    </row>
    <row r="34" spans="1:15">
      <c r="A34" s="578">
        <v>33</v>
      </c>
      <c r="B34" s="578" t="s">
        <v>97</v>
      </c>
      <c r="C34" s="578">
        <v>2</v>
      </c>
      <c r="D34">
        <v>0.01</v>
      </c>
      <c r="E34">
        <v>0.02</v>
      </c>
      <c r="F34" s="403">
        <v>42037.345138888886</v>
      </c>
      <c r="G34">
        <v>1.45119</v>
      </c>
      <c r="H34" s="403">
        <v>42037.388888888891</v>
      </c>
      <c r="I34">
        <v>1.45458</v>
      </c>
      <c r="J34" s="403">
        <v>42037.40902777778</v>
      </c>
      <c r="K34">
        <v>1.45075</v>
      </c>
      <c r="L34">
        <v>33.899999999999636</v>
      </c>
      <c r="M34">
        <v>38.299999999999272</v>
      </c>
      <c r="N34">
        <v>2.96</v>
      </c>
      <c r="O34" s="579">
        <v>6.3888888893416151E-2</v>
      </c>
    </row>
    <row r="35" spans="1:15">
      <c r="A35" s="578">
        <v>34</v>
      </c>
      <c r="B35" s="578" t="s">
        <v>97</v>
      </c>
      <c r="C35" s="578">
        <v>1</v>
      </c>
      <c r="D35">
        <v>0.01</v>
      </c>
      <c r="E35">
        <v>0.01</v>
      </c>
      <c r="F35" s="403">
        <v>42037.501388888886</v>
      </c>
      <c r="G35">
        <v>1.4531400000000001</v>
      </c>
      <c r="H35" s="403">
        <v>42037.501388888886</v>
      </c>
      <c r="I35">
        <v>1.4531400000000001</v>
      </c>
      <c r="J35" s="403">
        <v>42037.517361111109</v>
      </c>
      <c r="K35">
        <v>1.4510000000000001</v>
      </c>
      <c r="L35">
        <v>0</v>
      </c>
      <c r="M35">
        <v>21.400000000001455</v>
      </c>
      <c r="N35">
        <v>1.48</v>
      </c>
      <c r="O35" s="579">
        <v>1.5972222223354038E-2</v>
      </c>
    </row>
    <row r="36" spans="1:15">
      <c r="A36" s="578">
        <v>35</v>
      </c>
      <c r="B36" s="578" t="s">
        <v>96</v>
      </c>
      <c r="C36" s="578">
        <v>2</v>
      </c>
      <c r="D36">
        <v>0.01</v>
      </c>
      <c r="E36">
        <v>0.02</v>
      </c>
      <c r="F36" s="403">
        <v>42037.522222222222</v>
      </c>
      <c r="G36">
        <v>1.45374</v>
      </c>
      <c r="H36" s="403">
        <v>42037.71875</v>
      </c>
      <c r="I36">
        <v>1.4501599999999999</v>
      </c>
      <c r="J36" s="403">
        <v>42037.868055555555</v>
      </c>
      <c r="K36">
        <v>1.4540900000000001</v>
      </c>
      <c r="L36">
        <v>35.800000000001091</v>
      </c>
      <c r="M36">
        <v>39.30000000000291</v>
      </c>
      <c r="N36">
        <v>2.96</v>
      </c>
      <c r="O36" s="579">
        <v>0.34583333333284827</v>
      </c>
    </row>
    <row r="37" spans="1:15">
      <c r="A37" s="578">
        <v>36</v>
      </c>
      <c r="B37" s="578" t="s">
        <v>96</v>
      </c>
      <c r="C37" s="578">
        <v>1</v>
      </c>
      <c r="D37">
        <v>0.01</v>
      </c>
      <c r="E37">
        <v>0.01</v>
      </c>
      <c r="F37" s="403">
        <v>42038.177777777775</v>
      </c>
      <c r="G37">
        <v>1.4537800000000001</v>
      </c>
      <c r="H37" s="403">
        <v>42038.177777777775</v>
      </c>
      <c r="I37">
        <v>1.4537800000000001</v>
      </c>
      <c r="J37" s="403">
        <v>42038.186805555553</v>
      </c>
      <c r="K37">
        <v>1.4559200000000001</v>
      </c>
      <c r="L37">
        <v>0</v>
      </c>
      <c r="M37">
        <v>21.399999999999636</v>
      </c>
      <c r="N37">
        <v>1.48</v>
      </c>
      <c r="O37" s="579">
        <v>9.0277777781011537E-3</v>
      </c>
    </row>
    <row r="38" spans="1:15">
      <c r="A38" s="578">
        <v>37</v>
      </c>
      <c r="B38" s="578" t="s">
        <v>97</v>
      </c>
      <c r="C38" s="578">
        <v>2</v>
      </c>
      <c r="D38">
        <v>0.01</v>
      </c>
      <c r="E38">
        <v>0.02</v>
      </c>
      <c r="F38" s="403">
        <v>42038.302083333336</v>
      </c>
      <c r="G38">
        <v>1.47678</v>
      </c>
      <c r="H38" s="403">
        <v>42038.379861111112</v>
      </c>
      <c r="I38">
        <v>1.4841899999999999</v>
      </c>
      <c r="J38" s="403">
        <v>42038.413194444445</v>
      </c>
      <c r="K38">
        <v>1.4783500000000001</v>
      </c>
      <c r="L38">
        <v>74.100000000000364</v>
      </c>
      <c r="M38">
        <v>58.399999999999636</v>
      </c>
      <c r="N38">
        <v>2.95</v>
      </c>
      <c r="O38" s="579">
        <v>0.11111111110949423</v>
      </c>
    </row>
    <row r="39" spans="1:15">
      <c r="A39" s="578">
        <v>38</v>
      </c>
      <c r="B39" s="578" t="s">
        <v>97</v>
      </c>
      <c r="C39" s="578">
        <v>2</v>
      </c>
      <c r="D39">
        <v>0.01</v>
      </c>
      <c r="E39">
        <v>0.02</v>
      </c>
      <c r="F39" s="403">
        <v>42038.656944444447</v>
      </c>
      <c r="G39">
        <v>1.48417</v>
      </c>
      <c r="H39" s="403">
        <v>42038.698611111111</v>
      </c>
      <c r="I39">
        <v>1.4874799999999999</v>
      </c>
      <c r="J39" s="403">
        <v>42038.727083333331</v>
      </c>
      <c r="K39">
        <v>1.48369</v>
      </c>
      <c r="L39">
        <v>33.099999999998545</v>
      </c>
      <c r="M39">
        <v>37.899999999999636</v>
      </c>
      <c r="N39">
        <v>2.96</v>
      </c>
      <c r="O39" s="579">
        <v>7.0138888884685002E-2</v>
      </c>
    </row>
    <row r="40" spans="1:15">
      <c r="A40" s="578">
        <v>39</v>
      </c>
      <c r="B40" s="578" t="s">
        <v>96</v>
      </c>
      <c r="C40" s="578">
        <v>2</v>
      </c>
      <c r="D40">
        <v>0.01</v>
      </c>
      <c r="E40">
        <v>0.02</v>
      </c>
      <c r="F40" s="403">
        <v>42038.854861111111</v>
      </c>
      <c r="G40">
        <v>1.47733</v>
      </c>
      <c r="H40" s="403">
        <v>42038.885416666664</v>
      </c>
      <c r="I40">
        <v>1.47072</v>
      </c>
      <c r="J40" s="403">
        <v>42038.998611111114</v>
      </c>
      <c r="K40">
        <v>1.4761599999999999</v>
      </c>
      <c r="L40">
        <v>66.100000000000364</v>
      </c>
      <c r="M40">
        <v>54.399999999997817</v>
      </c>
      <c r="N40">
        <v>2.96</v>
      </c>
      <c r="O40" s="579">
        <v>0.14375000000291038</v>
      </c>
    </row>
    <row r="41" spans="1:15">
      <c r="A41" s="578">
        <v>40</v>
      </c>
      <c r="B41" s="578" t="s">
        <v>97</v>
      </c>
      <c r="C41" s="578">
        <v>2</v>
      </c>
      <c r="D41">
        <v>0.01</v>
      </c>
      <c r="E41">
        <v>0.02</v>
      </c>
      <c r="F41" s="403">
        <v>42039.270833333336</v>
      </c>
      <c r="G41">
        <v>1.46465</v>
      </c>
      <c r="H41" s="403">
        <v>42039.319444444445</v>
      </c>
      <c r="I41">
        <v>1.4679899999999999</v>
      </c>
      <c r="J41" s="403">
        <v>42039.477083333331</v>
      </c>
      <c r="K41">
        <v>1.46418</v>
      </c>
      <c r="L41">
        <v>33.399999999999636</v>
      </c>
      <c r="M41">
        <v>38.099999999998545</v>
      </c>
      <c r="N41">
        <v>2.96</v>
      </c>
      <c r="O41" s="579">
        <v>0.20624999999563443</v>
      </c>
    </row>
    <row r="42" spans="1:15">
      <c r="A42" s="578">
        <v>41</v>
      </c>
      <c r="B42" s="578" t="s">
        <v>97</v>
      </c>
      <c r="C42" s="578">
        <v>1</v>
      </c>
      <c r="D42">
        <v>0.01</v>
      </c>
      <c r="E42">
        <v>0.01</v>
      </c>
      <c r="F42" s="403">
        <v>42039.500694444447</v>
      </c>
      <c r="G42">
        <v>1.4671799999999999</v>
      </c>
      <c r="H42" s="403">
        <v>42039.500694444447</v>
      </c>
      <c r="I42">
        <v>1.4671799999999999</v>
      </c>
      <c r="J42" s="403">
        <v>42039.511805555558</v>
      </c>
      <c r="K42">
        <v>1.4650399999999999</v>
      </c>
      <c r="L42">
        <v>0</v>
      </c>
      <c r="M42">
        <v>21.399999999999636</v>
      </c>
      <c r="N42">
        <v>1.48</v>
      </c>
      <c r="O42" s="579">
        <v>1.1111111110949423E-2</v>
      </c>
    </row>
    <row r="43" spans="1:15">
      <c r="A43" s="578">
        <v>42</v>
      </c>
      <c r="B43" s="578" t="s">
        <v>96</v>
      </c>
      <c r="C43" s="578">
        <v>1</v>
      </c>
      <c r="D43">
        <v>0.01</v>
      </c>
      <c r="E43">
        <v>0.01</v>
      </c>
      <c r="F43" s="403">
        <v>42040.072916666664</v>
      </c>
      <c r="G43">
        <v>1.4631000000000001</v>
      </c>
      <c r="H43" s="403">
        <v>42040.072916666664</v>
      </c>
      <c r="I43">
        <v>1.4631000000000001</v>
      </c>
      <c r="J43" s="403">
        <v>42040.074305555558</v>
      </c>
      <c r="K43">
        <v>1.4652400000000001</v>
      </c>
      <c r="L43">
        <v>0</v>
      </c>
      <c r="M43">
        <v>21.400000000001455</v>
      </c>
      <c r="N43">
        <v>1.48</v>
      </c>
      <c r="O43" s="579">
        <v>1.3888888934161514E-3</v>
      </c>
    </row>
    <row r="44" spans="1:15">
      <c r="A44" s="578">
        <v>43</v>
      </c>
      <c r="B44" s="578" t="s">
        <v>97</v>
      </c>
      <c r="C44" s="578">
        <v>1</v>
      </c>
      <c r="D44">
        <v>0.01</v>
      </c>
      <c r="E44">
        <v>0.01</v>
      </c>
      <c r="F44" s="403">
        <v>42040.53125</v>
      </c>
      <c r="G44">
        <v>1.4635199999999999</v>
      </c>
      <c r="H44" s="403">
        <v>42040.53125</v>
      </c>
      <c r="I44">
        <v>1.4635199999999999</v>
      </c>
      <c r="J44" s="403">
        <v>42040.553472222222</v>
      </c>
      <c r="K44">
        <v>1.4613799999999999</v>
      </c>
      <c r="L44">
        <v>0</v>
      </c>
      <c r="M44">
        <v>21.399999999999636</v>
      </c>
      <c r="N44">
        <v>1.48</v>
      </c>
      <c r="O44" s="579">
        <v>2.2222222221898846E-2</v>
      </c>
    </row>
    <row r="45" spans="1:15">
      <c r="A45" s="578">
        <v>44</v>
      </c>
      <c r="B45" s="578" t="s">
        <v>96</v>
      </c>
      <c r="C45" s="578">
        <v>6</v>
      </c>
      <c r="D45">
        <v>0.08</v>
      </c>
      <c r="E45">
        <v>0.16999999999999998</v>
      </c>
      <c r="F45" s="403">
        <v>42040.802777777775</v>
      </c>
      <c r="G45">
        <v>1.47109</v>
      </c>
      <c r="H45" s="403">
        <v>42044.541666666664</v>
      </c>
      <c r="I45">
        <v>1.44712</v>
      </c>
      <c r="J45" s="403">
        <v>42045.646527777775</v>
      </c>
      <c r="K45">
        <v>1.4562600000000001</v>
      </c>
      <c r="L45">
        <v>239.70000000000073</v>
      </c>
      <c r="M45">
        <v>91.400000000001455</v>
      </c>
      <c r="N45">
        <v>40.17</v>
      </c>
      <c r="O45" s="579">
        <v>2.84375</v>
      </c>
    </row>
    <row r="46" spans="1:15">
      <c r="A46" s="578">
        <v>45</v>
      </c>
      <c r="B46" s="578" t="s">
        <v>97</v>
      </c>
      <c r="C46" s="578">
        <v>1</v>
      </c>
      <c r="D46">
        <v>0.01</v>
      </c>
      <c r="E46">
        <v>0.01</v>
      </c>
      <c r="F46" s="403">
        <v>42041.595138888886</v>
      </c>
      <c r="G46">
        <v>1.4562200000000001</v>
      </c>
      <c r="H46" s="403">
        <v>42041.595138888886</v>
      </c>
      <c r="I46">
        <v>1.4562200000000001</v>
      </c>
      <c r="J46" s="403">
        <v>42041.615972222222</v>
      </c>
      <c r="K46">
        <v>1.45408</v>
      </c>
      <c r="L46">
        <v>0</v>
      </c>
      <c r="M46">
        <v>21.399999999999636</v>
      </c>
      <c r="N46">
        <v>1.48</v>
      </c>
      <c r="O46" s="579">
        <v>2.0833333335758653E-2</v>
      </c>
    </row>
    <row r="47" spans="1:15">
      <c r="A47" s="578">
        <v>46</v>
      </c>
      <c r="B47" s="578" t="s">
        <v>97</v>
      </c>
      <c r="C47" s="578">
        <v>1</v>
      </c>
      <c r="D47">
        <v>0.01</v>
      </c>
      <c r="E47">
        <v>0.01</v>
      </c>
      <c r="F47" s="403">
        <v>42045.65625</v>
      </c>
      <c r="G47">
        <v>1.4563600000000001</v>
      </c>
      <c r="H47" s="403">
        <v>42045.65625</v>
      </c>
      <c r="I47">
        <v>1.4563600000000001</v>
      </c>
      <c r="J47" s="403">
        <v>42045.756249999999</v>
      </c>
      <c r="K47">
        <v>1.4542200000000001</v>
      </c>
      <c r="L47">
        <v>0</v>
      </c>
      <c r="M47">
        <v>21.399999999999636</v>
      </c>
      <c r="N47">
        <v>1.48</v>
      </c>
      <c r="O47" s="579">
        <v>9.9999999998544808E-2</v>
      </c>
    </row>
    <row r="48" spans="1:15">
      <c r="A48" s="578">
        <v>47</v>
      </c>
      <c r="B48" s="578" t="s">
        <v>96</v>
      </c>
      <c r="C48" s="578">
        <v>1</v>
      </c>
      <c r="D48">
        <v>0.01</v>
      </c>
      <c r="E48">
        <v>0.01</v>
      </c>
      <c r="F48" s="403">
        <v>42046.365972222222</v>
      </c>
      <c r="G48">
        <v>1.45807</v>
      </c>
      <c r="H48" s="403">
        <v>42046.365972222222</v>
      </c>
      <c r="I48">
        <v>1.45807</v>
      </c>
      <c r="J48" s="403">
        <v>42046.480555555558</v>
      </c>
      <c r="K48">
        <v>1.46021</v>
      </c>
      <c r="L48">
        <v>0</v>
      </c>
      <c r="M48">
        <v>21.400000000001455</v>
      </c>
      <c r="N48">
        <v>1.48</v>
      </c>
      <c r="O48" s="579">
        <v>0.11458333333575865</v>
      </c>
    </row>
    <row r="49" spans="1:15">
      <c r="A49" s="578">
        <v>48</v>
      </c>
      <c r="B49" s="578" t="s">
        <v>97</v>
      </c>
      <c r="C49" s="578">
        <v>1</v>
      </c>
      <c r="D49">
        <v>0.01</v>
      </c>
      <c r="E49">
        <v>0.01</v>
      </c>
      <c r="F49" s="403">
        <v>42047.114583333336</v>
      </c>
      <c r="G49">
        <v>1.47818</v>
      </c>
      <c r="H49" s="403">
        <v>42047.114583333336</v>
      </c>
      <c r="I49">
        <v>1.47818</v>
      </c>
      <c r="J49" s="403">
        <v>42047.198611111111</v>
      </c>
      <c r="K49">
        <v>1.47604</v>
      </c>
      <c r="L49">
        <v>0</v>
      </c>
      <c r="M49">
        <v>21.400000000001455</v>
      </c>
      <c r="N49">
        <v>1.48</v>
      </c>
      <c r="O49" s="579">
        <v>8.4027777775190771E-2</v>
      </c>
    </row>
    <row r="50" spans="1:15">
      <c r="A50" s="578">
        <v>49</v>
      </c>
      <c r="B50" s="578" t="s">
        <v>97</v>
      </c>
      <c r="C50" s="578">
        <v>2</v>
      </c>
      <c r="D50">
        <v>0.01</v>
      </c>
      <c r="E50">
        <v>0.02</v>
      </c>
      <c r="F50" s="403">
        <v>42047.541666666664</v>
      </c>
      <c r="G50">
        <v>1.47465</v>
      </c>
      <c r="H50" s="403">
        <v>42047.617361111108</v>
      </c>
      <c r="I50">
        <v>1.47797</v>
      </c>
      <c r="J50" s="403">
        <v>42047.698611111111</v>
      </c>
      <c r="K50">
        <v>1.47417</v>
      </c>
      <c r="L50">
        <v>33.200000000000728</v>
      </c>
      <c r="M50">
        <v>38.000000000001819</v>
      </c>
      <c r="N50">
        <v>2.9699999999999998</v>
      </c>
      <c r="O50" s="579">
        <v>0.15694444444670808</v>
      </c>
    </row>
    <row r="51" spans="1:15">
      <c r="A51" s="578">
        <v>50</v>
      </c>
      <c r="B51" s="578" t="s">
        <v>97</v>
      </c>
      <c r="C51" s="578">
        <v>1</v>
      </c>
      <c r="D51">
        <v>0.01</v>
      </c>
      <c r="E51">
        <v>0.01</v>
      </c>
      <c r="F51" s="403">
        <v>42047.699305555558</v>
      </c>
      <c r="G51">
        <v>1.4739500000000001</v>
      </c>
      <c r="H51" s="403">
        <v>42047.699305555558</v>
      </c>
      <c r="I51">
        <v>1.4739500000000001</v>
      </c>
      <c r="J51" s="403">
        <v>42047.71597222222</v>
      </c>
      <c r="K51">
        <v>1.4718100000000001</v>
      </c>
      <c r="L51">
        <v>0</v>
      </c>
      <c r="M51">
        <v>21.400000000001455</v>
      </c>
      <c r="N51">
        <v>1.48</v>
      </c>
      <c r="O51" s="579">
        <v>1.6666666662786156E-2</v>
      </c>
    </row>
    <row r="52" spans="1:15">
      <c r="A52" s="578">
        <v>51</v>
      </c>
      <c r="B52" s="578" t="s">
        <v>96</v>
      </c>
      <c r="C52" s="578">
        <v>2</v>
      </c>
      <c r="D52">
        <v>0.01</v>
      </c>
      <c r="E52">
        <v>0.02</v>
      </c>
      <c r="F52" s="403">
        <v>42048.052777777775</v>
      </c>
      <c r="G52">
        <v>1.4716800000000001</v>
      </c>
      <c r="H52" s="403">
        <v>42048.211111111108</v>
      </c>
      <c r="I52">
        <v>1.4683600000000001</v>
      </c>
      <c r="J52" s="403">
        <v>42048.373611111114</v>
      </c>
      <c r="K52">
        <v>1.4721599999999999</v>
      </c>
      <c r="L52">
        <v>33.200000000000728</v>
      </c>
      <c r="M52">
        <v>37.999999999998181</v>
      </c>
      <c r="N52">
        <v>2.9699999999999998</v>
      </c>
      <c r="O52" s="579">
        <v>0.32083333333866904</v>
      </c>
    </row>
    <row r="53" spans="1:15">
      <c r="A53" s="578">
        <v>52</v>
      </c>
      <c r="B53" s="578" t="s">
        <v>97</v>
      </c>
      <c r="C53" s="578">
        <v>3</v>
      </c>
      <c r="D53">
        <v>0.01</v>
      </c>
      <c r="E53">
        <v>0.03</v>
      </c>
      <c r="F53" s="403">
        <v>42048.209027777775</v>
      </c>
      <c r="G53">
        <v>1.46872</v>
      </c>
      <c r="H53" s="403">
        <v>42048.459027777775</v>
      </c>
      <c r="I53">
        <v>1.4772700000000001</v>
      </c>
      <c r="J53" s="403">
        <v>42048.582638888889</v>
      </c>
      <c r="K53">
        <v>1.4709700000000001</v>
      </c>
      <c r="L53">
        <v>85.5</v>
      </c>
      <c r="M53">
        <v>63</v>
      </c>
      <c r="N53">
        <v>4.6500000000000004</v>
      </c>
      <c r="O53" s="579">
        <v>0.37361111111385981</v>
      </c>
    </row>
    <row r="54" spans="1:15">
      <c r="A54" s="578">
        <v>53</v>
      </c>
      <c r="B54" s="578" t="s">
        <v>96</v>
      </c>
      <c r="C54" s="578">
        <v>3</v>
      </c>
      <c r="D54">
        <v>0.01</v>
      </c>
      <c r="E54">
        <v>0.03</v>
      </c>
      <c r="F54" s="403">
        <v>42051.75</v>
      </c>
      <c r="G54">
        <v>1.4644900000000001</v>
      </c>
      <c r="H54" s="403">
        <v>42052.105555555558</v>
      </c>
      <c r="I54">
        <v>1.4557599999999999</v>
      </c>
      <c r="J54" s="403">
        <v>42052.536111111112</v>
      </c>
      <c r="K54">
        <v>1.46211</v>
      </c>
      <c r="L54">
        <v>87.30000000000291</v>
      </c>
      <c r="M54">
        <v>63.500000000001819</v>
      </c>
      <c r="N54">
        <v>4.6499999999999995</v>
      </c>
      <c r="O54" s="579">
        <v>0.78611111111240461</v>
      </c>
    </row>
    <row r="55" spans="1:15">
      <c r="A55" s="578">
        <v>54</v>
      </c>
      <c r="B55" s="578" t="s">
        <v>97</v>
      </c>
      <c r="C55" s="578">
        <v>1</v>
      </c>
      <c r="D55">
        <v>0.01</v>
      </c>
      <c r="E55">
        <v>0.01</v>
      </c>
      <c r="F55" s="403">
        <v>42052.543055555558</v>
      </c>
      <c r="G55">
        <v>1.4619200000000001</v>
      </c>
      <c r="H55" s="403">
        <v>42052.543055555558</v>
      </c>
      <c r="I55">
        <v>1.4619200000000001</v>
      </c>
      <c r="J55" s="403">
        <v>42052.57708333333</v>
      </c>
      <c r="K55">
        <v>1.4597800000000001</v>
      </c>
      <c r="L55">
        <v>0</v>
      </c>
      <c r="M55">
        <v>21.399999999999636</v>
      </c>
      <c r="N55">
        <v>1.48</v>
      </c>
      <c r="O55" s="579">
        <v>3.4027777772280388E-2</v>
      </c>
    </row>
    <row r="56" spans="1:15">
      <c r="A56" s="578">
        <v>55</v>
      </c>
      <c r="B56" s="578" t="s">
        <v>96</v>
      </c>
      <c r="C56" s="578">
        <v>7</v>
      </c>
      <c r="D56">
        <v>0.28000000000000003</v>
      </c>
      <c r="E56">
        <v>0.45</v>
      </c>
      <c r="F56" s="403">
        <v>42054.417361111111</v>
      </c>
      <c r="G56">
        <v>1.4717100000000001</v>
      </c>
      <c r="H56" s="403">
        <v>42055.594444444447</v>
      </c>
      <c r="I56">
        <v>1.43896</v>
      </c>
      <c r="J56" s="403">
        <v>42055.682638888888</v>
      </c>
      <c r="K56">
        <v>1.44781</v>
      </c>
      <c r="L56">
        <v>327.5</v>
      </c>
      <c r="M56">
        <v>88.5</v>
      </c>
      <c r="N56">
        <v>122.78999999999999</v>
      </c>
      <c r="O56" s="579">
        <v>1.265277777776646</v>
      </c>
    </row>
    <row r="57" spans="1:15">
      <c r="A57" s="578">
        <v>56</v>
      </c>
      <c r="B57" s="578" t="s">
        <v>97</v>
      </c>
      <c r="C57" s="578">
        <v>1</v>
      </c>
      <c r="D57">
        <v>0.01</v>
      </c>
      <c r="E57">
        <v>0.01</v>
      </c>
      <c r="F57" s="403">
        <v>42059.677083333336</v>
      </c>
      <c r="G57">
        <v>1.4554100000000001</v>
      </c>
      <c r="H57" s="403">
        <v>42059.677083333336</v>
      </c>
      <c r="I57">
        <v>1.4554100000000001</v>
      </c>
      <c r="J57" s="403">
        <v>42059.682638888888</v>
      </c>
      <c r="K57">
        <v>1.4532700000000001</v>
      </c>
      <c r="L57">
        <v>0</v>
      </c>
      <c r="M57">
        <v>21.399999999999636</v>
      </c>
      <c r="N57">
        <v>1.48</v>
      </c>
      <c r="O57" s="579">
        <v>5.5555555518367328E-3</v>
      </c>
    </row>
    <row r="58" spans="1:15">
      <c r="A58" s="578">
        <v>57</v>
      </c>
      <c r="B58" s="578" t="s">
        <v>96</v>
      </c>
      <c r="C58" s="578">
        <v>1</v>
      </c>
      <c r="D58">
        <v>0.01</v>
      </c>
      <c r="E58">
        <v>0.01</v>
      </c>
      <c r="F58" s="403">
        <v>42060.345138888886</v>
      </c>
      <c r="G58">
        <v>1.4410499999999999</v>
      </c>
      <c r="H58" s="403">
        <v>42060.345138888886</v>
      </c>
      <c r="I58">
        <v>1.4410499999999999</v>
      </c>
      <c r="J58" s="403">
        <v>42060.354166666664</v>
      </c>
      <c r="K58">
        <v>1.44319</v>
      </c>
      <c r="L58">
        <v>0</v>
      </c>
      <c r="M58">
        <v>21.399999999999636</v>
      </c>
      <c r="N58">
        <v>1.48</v>
      </c>
      <c r="O58" s="579">
        <v>9.0277777781011537E-3</v>
      </c>
    </row>
    <row r="59" spans="1:15">
      <c r="A59" s="578">
        <v>58</v>
      </c>
      <c r="B59" s="578" t="s">
        <v>97</v>
      </c>
      <c r="C59" s="578">
        <v>1</v>
      </c>
      <c r="D59">
        <v>0.01</v>
      </c>
      <c r="E59">
        <v>0.01</v>
      </c>
      <c r="F59" s="403">
        <v>42061.375694444447</v>
      </c>
      <c r="G59">
        <v>1.4430000000000001</v>
      </c>
      <c r="H59" s="403">
        <v>42061.375694444447</v>
      </c>
      <c r="I59">
        <v>1.4430000000000001</v>
      </c>
      <c r="J59" s="403">
        <v>42061.387499999997</v>
      </c>
      <c r="K59">
        <v>1.44086</v>
      </c>
      <c r="L59">
        <v>0</v>
      </c>
      <c r="M59">
        <v>21.399999999999636</v>
      </c>
      <c r="N59">
        <v>1.48</v>
      </c>
      <c r="O59" s="579">
        <v>1.1805555550381541E-2</v>
      </c>
    </row>
    <row r="60" spans="1:15">
      <c r="A60" s="578">
        <v>59</v>
      </c>
      <c r="B60" s="578" t="s">
        <v>97</v>
      </c>
      <c r="C60" s="578">
        <v>2</v>
      </c>
      <c r="D60">
        <v>0.01</v>
      </c>
      <c r="E60">
        <v>0.02</v>
      </c>
      <c r="F60" s="403">
        <v>42065.709722222222</v>
      </c>
      <c r="G60">
        <v>1.4379299999999999</v>
      </c>
      <c r="H60" s="403">
        <v>42066.033333333333</v>
      </c>
      <c r="I60">
        <v>1.44123</v>
      </c>
      <c r="J60" s="403">
        <v>42066.186805555553</v>
      </c>
      <c r="K60">
        <v>1.4374400000000001</v>
      </c>
      <c r="L60">
        <v>33</v>
      </c>
      <c r="M60">
        <v>37.899999999999636</v>
      </c>
      <c r="N60">
        <v>2.96</v>
      </c>
      <c r="O60" s="579">
        <v>0.47708333333139308</v>
      </c>
    </row>
    <row r="61" spans="1:15">
      <c r="A61" s="578">
        <v>60</v>
      </c>
      <c r="B61" s="578" t="s">
        <v>96</v>
      </c>
      <c r="C61" s="578">
        <v>1</v>
      </c>
      <c r="D61">
        <v>0.01</v>
      </c>
      <c r="E61">
        <v>0.01</v>
      </c>
      <c r="F61" s="403">
        <v>42068.595138888886</v>
      </c>
      <c r="G61">
        <v>1.4214100000000001</v>
      </c>
      <c r="H61" s="403">
        <v>42068.595138888886</v>
      </c>
      <c r="I61">
        <v>1.4214100000000001</v>
      </c>
      <c r="J61" s="403">
        <v>42068.609027777777</v>
      </c>
      <c r="K61">
        <v>1.4235500000000001</v>
      </c>
      <c r="L61">
        <v>0</v>
      </c>
      <c r="M61">
        <v>21.400000000001455</v>
      </c>
      <c r="N61">
        <v>1.48</v>
      </c>
      <c r="O61" s="579">
        <v>1.3888888890505768E-2</v>
      </c>
    </row>
    <row r="62" spans="1:15">
      <c r="A62" s="578">
        <v>61</v>
      </c>
      <c r="B62" s="578" t="s">
        <v>97</v>
      </c>
      <c r="C62" s="578">
        <v>1</v>
      </c>
      <c r="D62">
        <v>0.01</v>
      </c>
      <c r="E62">
        <v>0.01</v>
      </c>
      <c r="F62" s="403">
        <v>42073.46875</v>
      </c>
      <c r="G62">
        <v>1.41079</v>
      </c>
      <c r="H62" s="403">
        <v>42073.46875</v>
      </c>
      <c r="I62">
        <v>1.41079</v>
      </c>
      <c r="J62" s="403">
        <v>42073.520138888889</v>
      </c>
      <c r="K62">
        <v>1.40865</v>
      </c>
      <c r="L62">
        <v>0</v>
      </c>
      <c r="M62">
        <v>21.399999999999636</v>
      </c>
      <c r="N62">
        <v>1.48</v>
      </c>
      <c r="O62" s="579">
        <v>5.1388888889050577E-2</v>
      </c>
    </row>
    <row r="63" spans="1:15">
      <c r="A63" s="578">
        <v>62</v>
      </c>
      <c r="B63" s="578" t="s">
        <v>96</v>
      </c>
      <c r="C63" s="578">
        <v>2</v>
      </c>
      <c r="D63">
        <v>0.01</v>
      </c>
      <c r="E63">
        <v>0.02</v>
      </c>
      <c r="F63" s="403">
        <v>42073.771527777775</v>
      </c>
      <c r="G63">
        <v>1.4068000000000001</v>
      </c>
      <c r="H63" s="403">
        <v>42073.929861111108</v>
      </c>
      <c r="I63">
        <v>1.4035</v>
      </c>
      <c r="J63" s="403">
        <v>42074.313194444447</v>
      </c>
      <c r="K63">
        <v>1.4072899999999999</v>
      </c>
      <c r="L63">
        <v>33</v>
      </c>
      <c r="M63">
        <v>37.899999999999636</v>
      </c>
      <c r="N63">
        <v>2.96</v>
      </c>
      <c r="O63" s="579">
        <v>0.54166666667151731</v>
      </c>
    </row>
    <row r="64" spans="1:15">
      <c r="A64" s="578">
        <v>63</v>
      </c>
      <c r="B64" s="578" t="s">
        <v>96</v>
      </c>
      <c r="C64" s="578">
        <v>1</v>
      </c>
      <c r="D64">
        <v>0.01</v>
      </c>
      <c r="E64">
        <v>0.01</v>
      </c>
      <c r="F64" s="403">
        <v>42075.375</v>
      </c>
      <c r="G64">
        <v>1.3827199999999999</v>
      </c>
      <c r="H64" s="403">
        <v>42075.375</v>
      </c>
      <c r="I64">
        <v>1.3827199999999999</v>
      </c>
      <c r="J64" s="403">
        <v>42075.414583333331</v>
      </c>
      <c r="K64">
        <v>1.38486</v>
      </c>
      <c r="L64">
        <v>0</v>
      </c>
      <c r="M64">
        <v>21.400000000001455</v>
      </c>
      <c r="N64">
        <v>1.48</v>
      </c>
      <c r="O64" s="579">
        <v>3.9583333331393078E-2</v>
      </c>
    </row>
    <row r="65" spans="1:15">
      <c r="A65" s="578">
        <v>64</v>
      </c>
      <c r="B65" s="578" t="s">
        <v>97</v>
      </c>
      <c r="C65" s="578">
        <v>1</v>
      </c>
      <c r="D65">
        <v>0.01</v>
      </c>
      <c r="E65">
        <v>0.01</v>
      </c>
      <c r="F65" s="403">
        <v>42075.626388888886</v>
      </c>
      <c r="G65">
        <v>1.3791</v>
      </c>
      <c r="H65" s="403">
        <v>42075.626388888886</v>
      </c>
      <c r="I65">
        <v>1.3791</v>
      </c>
      <c r="J65" s="403">
        <v>42075.635416666664</v>
      </c>
      <c r="K65">
        <v>1.37696</v>
      </c>
      <c r="L65">
        <v>0</v>
      </c>
      <c r="M65">
        <v>21.399999999999636</v>
      </c>
      <c r="N65">
        <v>1.48</v>
      </c>
      <c r="O65" s="579">
        <v>9.0277777781011537E-3</v>
      </c>
    </row>
    <row r="66" spans="1:15">
      <c r="A66" s="578">
        <v>65</v>
      </c>
      <c r="B66" s="578" t="s">
        <v>96</v>
      </c>
      <c r="C66" s="578">
        <v>1</v>
      </c>
      <c r="D66">
        <v>0.01</v>
      </c>
      <c r="E66">
        <v>0.01</v>
      </c>
      <c r="F66" s="403">
        <v>42075.6875</v>
      </c>
      <c r="G66">
        <v>1.37906</v>
      </c>
      <c r="H66" s="403">
        <v>42075.6875</v>
      </c>
      <c r="I66">
        <v>1.37906</v>
      </c>
      <c r="J66" s="403">
        <v>42076.240277777775</v>
      </c>
      <c r="K66">
        <v>1.3812</v>
      </c>
      <c r="L66">
        <v>0</v>
      </c>
      <c r="M66">
        <v>21.399999999999636</v>
      </c>
      <c r="N66">
        <v>1.48</v>
      </c>
      <c r="O66" s="579">
        <v>0.55277777777519077</v>
      </c>
    </row>
    <row r="67" spans="1:15">
      <c r="A67" s="578">
        <v>66</v>
      </c>
      <c r="B67" s="578" t="s">
        <v>96</v>
      </c>
      <c r="C67" s="578">
        <v>1</v>
      </c>
      <c r="D67">
        <v>0.01</v>
      </c>
      <c r="E67">
        <v>0.01</v>
      </c>
      <c r="F67" s="403">
        <v>42076.240277777775</v>
      </c>
      <c r="G67">
        <v>1.38134</v>
      </c>
      <c r="H67" s="403">
        <v>42076.240277777775</v>
      </c>
      <c r="I67">
        <v>1.38134</v>
      </c>
      <c r="J67" s="403">
        <v>42076.48333333333</v>
      </c>
      <c r="K67">
        <v>1.38348</v>
      </c>
      <c r="L67">
        <v>0</v>
      </c>
      <c r="M67">
        <v>21.400000000001455</v>
      </c>
      <c r="N67">
        <v>1.48</v>
      </c>
      <c r="O67" s="579">
        <v>0.24305555555474712</v>
      </c>
    </row>
    <row r="68" spans="1:15">
      <c r="A68" s="578">
        <v>67</v>
      </c>
      <c r="B68" s="578" t="s">
        <v>97</v>
      </c>
      <c r="C68" s="578">
        <v>1</v>
      </c>
      <c r="D68">
        <v>0.01</v>
      </c>
      <c r="E68">
        <v>0.01</v>
      </c>
      <c r="F68" s="403">
        <v>42076.531944444447</v>
      </c>
      <c r="G68">
        <v>1.38171</v>
      </c>
      <c r="H68" s="403">
        <v>42076.531944444447</v>
      </c>
      <c r="I68">
        <v>1.38171</v>
      </c>
      <c r="J68" s="403">
        <v>42076.657638888886</v>
      </c>
      <c r="K68">
        <v>1.37957</v>
      </c>
      <c r="L68">
        <v>0</v>
      </c>
      <c r="M68">
        <v>21.400000000001455</v>
      </c>
      <c r="N68">
        <v>1.48</v>
      </c>
      <c r="O68" s="579">
        <v>0.12569444443943212</v>
      </c>
    </row>
    <row r="69" spans="1:15">
      <c r="A69" s="578">
        <v>68</v>
      </c>
      <c r="B69" s="578" t="s">
        <v>97</v>
      </c>
      <c r="C69" s="578">
        <v>5</v>
      </c>
      <c r="D69">
        <v>0.04</v>
      </c>
      <c r="E69">
        <v>0.09</v>
      </c>
      <c r="F69" s="403">
        <v>42080.469444444447</v>
      </c>
      <c r="G69">
        <v>1.3815</v>
      </c>
      <c r="H69" s="403">
        <v>42082</v>
      </c>
      <c r="I69">
        <v>1.39829</v>
      </c>
      <c r="J69" s="403">
        <v>42082.390972222223</v>
      </c>
      <c r="K69">
        <v>1.3898999999999999</v>
      </c>
      <c r="L69">
        <v>167.89999999999964</v>
      </c>
      <c r="M69">
        <v>83.899999999999636</v>
      </c>
      <c r="N69">
        <v>17.900000000000002</v>
      </c>
      <c r="O69" s="579">
        <v>1.921527777776646</v>
      </c>
    </row>
    <row r="70" spans="1:15">
      <c r="A70" s="578">
        <v>69</v>
      </c>
      <c r="B70" s="578" t="s">
        <v>96</v>
      </c>
      <c r="C70" s="578">
        <v>1</v>
      </c>
      <c r="D70">
        <v>0.01</v>
      </c>
      <c r="E70">
        <v>0.01</v>
      </c>
      <c r="F70" s="403">
        <v>42081.917361111111</v>
      </c>
      <c r="G70">
        <v>1.3923300000000001</v>
      </c>
      <c r="H70" s="403">
        <v>42081.917361111111</v>
      </c>
      <c r="I70">
        <v>1.3923300000000001</v>
      </c>
      <c r="J70" s="403">
        <v>42081.918055555558</v>
      </c>
      <c r="K70">
        <v>1.3944700000000001</v>
      </c>
      <c r="L70">
        <v>0</v>
      </c>
      <c r="M70">
        <v>21.399999999999636</v>
      </c>
      <c r="N70">
        <v>1.48</v>
      </c>
      <c r="O70" s="579">
        <v>6.944444467080757E-4</v>
      </c>
    </row>
    <row r="71" spans="1:15">
      <c r="A71" s="578">
        <v>70</v>
      </c>
      <c r="B71" s="578" t="s">
        <v>97</v>
      </c>
      <c r="C71" s="578">
        <v>1</v>
      </c>
      <c r="D71">
        <v>0.01</v>
      </c>
      <c r="E71">
        <v>0.01</v>
      </c>
      <c r="F71" s="403">
        <v>42083.813194444447</v>
      </c>
      <c r="G71">
        <v>1.39371</v>
      </c>
      <c r="H71" s="403">
        <v>42083.813194444447</v>
      </c>
      <c r="I71">
        <v>1.39371</v>
      </c>
      <c r="J71" s="403">
        <v>42083.831250000003</v>
      </c>
      <c r="K71">
        <v>1.39157</v>
      </c>
      <c r="L71">
        <v>0</v>
      </c>
      <c r="M71">
        <v>21.400000000001455</v>
      </c>
      <c r="N71">
        <v>1.48</v>
      </c>
      <c r="O71" s="579">
        <v>1.8055555556202307E-2</v>
      </c>
    </row>
    <row r="72" spans="1:15">
      <c r="A72" s="578">
        <v>71</v>
      </c>
      <c r="B72" s="578" t="s">
        <v>97</v>
      </c>
      <c r="C72" s="578">
        <v>1</v>
      </c>
      <c r="D72">
        <v>0.01</v>
      </c>
      <c r="E72">
        <v>0.01</v>
      </c>
      <c r="F72" s="403">
        <v>42086.760416666664</v>
      </c>
      <c r="G72">
        <v>1.3897600000000001</v>
      </c>
      <c r="H72" s="403">
        <v>42086.760416666664</v>
      </c>
      <c r="I72">
        <v>1.3897600000000001</v>
      </c>
      <c r="J72" s="403">
        <v>42087.038194444445</v>
      </c>
      <c r="K72">
        <v>1.3876200000000001</v>
      </c>
      <c r="L72">
        <v>0</v>
      </c>
      <c r="M72">
        <v>21.399999999999636</v>
      </c>
      <c r="N72">
        <v>1.48</v>
      </c>
      <c r="O72" s="579">
        <v>0.27777777778101154</v>
      </c>
    </row>
    <row r="73" spans="1:15">
      <c r="A73" s="578">
        <v>72</v>
      </c>
      <c r="B73" s="578" t="s">
        <v>96</v>
      </c>
      <c r="C73" s="578">
        <v>1</v>
      </c>
      <c r="D73">
        <v>0.01</v>
      </c>
      <c r="E73">
        <v>0.01</v>
      </c>
      <c r="F73" s="403">
        <v>42087.397222222222</v>
      </c>
      <c r="G73">
        <v>1.38988</v>
      </c>
      <c r="H73" s="403">
        <v>42087.397222222222</v>
      </c>
      <c r="I73">
        <v>1.38988</v>
      </c>
      <c r="J73" s="403">
        <v>42087.411805555559</v>
      </c>
      <c r="K73">
        <v>1.39202</v>
      </c>
      <c r="L73">
        <v>0</v>
      </c>
      <c r="M73">
        <v>21.400000000001455</v>
      </c>
      <c r="N73">
        <v>1.48</v>
      </c>
      <c r="O73" s="579">
        <v>1.4583333337213844E-2</v>
      </c>
    </row>
    <row r="74" spans="1:15">
      <c r="A74" s="578">
        <v>73</v>
      </c>
      <c r="B74" s="578" t="s">
        <v>97</v>
      </c>
      <c r="C74" s="578">
        <v>1</v>
      </c>
      <c r="D74">
        <v>0.01</v>
      </c>
      <c r="E74">
        <v>0.01</v>
      </c>
      <c r="F74" s="403">
        <v>42087.531944444447</v>
      </c>
      <c r="G74">
        <v>1.39011</v>
      </c>
      <c r="H74" s="403">
        <v>42087.531944444447</v>
      </c>
      <c r="I74">
        <v>1.39011</v>
      </c>
      <c r="J74" s="403">
        <v>42087.617361111108</v>
      </c>
      <c r="K74">
        <v>1.3879699999999999</v>
      </c>
      <c r="L74">
        <v>0</v>
      </c>
      <c r="M74">
        <v>21.400000000001455</v>
      </c>
      <c r="N74">
        <v>1.48</v>
      </c>
      <c r="O74" s="579">
        <v>8.5416666661330964E-2</v>
      </c>
    </row>
    <row r="75" spans="1:15">
      <c r="A75" s="578">
        <v>74</v>
      </c>
      <c r="B75" s="578" t="s">
        <v>97</v>
      </c>
      <c r="C75" s="578">
        <v>1</v>
      </c>
      <c r="D75">
        <v>0.01</v>
      </c>
      <c r="E75">
        <v>0.01</v>
      </c>
      <c r="F75" s="403">
        <v>42090.395833333336</v>
      </c>
      <c r="G75">
        <v>1.39238</v>
      </c>
      <c r="H75" s="403">
        <v>42090.395833333336</v>
      </c>
      <c r="I75">
        <v>1.39238</v>
      </c>
      <c r="J75" s="403">
        <v>42090.404861111114</v>
      </c>
      <c r="K75">
        <v>1.3902399999999999</v>
      </c>
      <c r="L75">
        <v>0</v>
      </c>
      <c r="M75">
        <v>21.399999999999636</v>
      </c>
      <c r="N75">
        <v>1.48</v>
      </c>
      <c r="O75" s="579">
        <v>9.0277777781011537E-3</v>
      </c>
    </row>
    <row r="76" spans="1:15">
      <c r="A76" s="578">
        <v>75</v>
      </c>
      <c r="B76" s="578" t="s">
        <v>96</v>
      </c>
      <c r="C76" s="578">
        <v>1</v>
      </c>
      <c r="D76">
        <v>0.01</v>
      </c>
      <c r="E76">
        <v>0.01</v>
      </c>
      <c r="F76" s="403">
        <v>42096.344444444447</v>
      </c>
      <c r="G76">
        <v>1.4231</v>
      </c>
      <c r="H76" s="403">
        <v>42096.344444444447</v>
      </c>
      <c r="I76">
        <v>1.4231</v>
      </c>
      <c r="J76" s="403">
        <v>42096.365277777775</v>
      </c>
      <c r="K76">
        <v>1.4252400000000001</v>
      </c>
      <c r="L76">
        <v>0</v>
      </c>
      <c r="M76">
        <v>21.400000000001455</v>
      </c>
      <c r="N76">
        <v>1.48</v>
      </c>
      <c r="O76" s="579">
        <v>2.0833333328482695E-2</v>
      </c>
    </row>
    <row r="77" spans="1:15">
      <c r="A77" s="578">
        <v>76</v>
      </c>
      <c r="B77" s="578" t="s">
        <v>97</v>
      </c>
      <c r="C77" s="578">
        <v>2</v>
      </c>
      <c r="D77">
        <v>0.01</v>
      </c>
      <c r="E77">
        <v>0.02</v>
      </c>
      <c r="F77" s="403">
        <v>42102.845138888886</v>
      </c>
      <c r="G77">
        <v>1.40141</v>
      </c>
      <c r="H77" s="403">
        <v>42103.1</v>
      </c>
      <c r="I77">
        <v>1.40472</v>
      </c>
      <c r="J77" s="403">
        <v>42103.206250000003</v>
      </c>
      <c r="K77">
        <v>1.40093</v>
      </c>
      <c r="L77">
        <v>33.099999999998545</v>
      </c>
      <c r="M77">
        <v>37.899999999999636</v>
      </c>
      <c r="N77">
        <v>2.94</v>
      </c>
      <c r="O77" s="579">
        <v>0.36111111111677019</v>
      </c>
    </row>
    <row r="78" spans="1:15">
      <c r="A78" s="578">
        <v>77</v>
      </c>
      <c r="B78" s="578" t="s">
        <v>97</v>
      </c>
      <c r="C78" s="578">
        <v>1</v>
      </c>
      <c r="D78">
        <v>0.01</v>
      </c>
      <c r="E78">
        <v>0.01</v>
      </c>
      <c r="F78" s="403">
        <v>42104.59375</v>
      </c>
      <c r="G78">
        <v>1.38245</v>
      </c>
      <c r="H78" s="403">
        <v>42104.59375</v>
      </c>
      <c r="I78">
        <v>1.38245</v>
      </c>
      <c r="J78" s="403">
        <v>42104.661805555559</v>
      </c>
      <c r="K78">
        <v>1.3803099999999999</v>
      </c>
      <c r="L78">
        <v>0</v>
      </c>
      <c r="M78">
        <v>21.400000000001455</v>
      </c>
      <c r="N78">
        <v>1.48</v>
      </c>
      <c r="O78" s="579">
        <v>6.805555555911269E-2</v>
      </c>
    </row>
    <row r="79" spans="1:15">
      <c r="A79" s="578">
        <v>78</v>
      </c>
      <c r="B79" s="578" t="s">
        <v>97</v>
      </c>
      <c r="C79" s="578">
        <v>2</v>
      </c>
      <c r="D79">
        <v>0.01</v>
      </c>
      <c r="E79">
        <v>0.02</v>
      </c>
      <c r="F79" s="403">
        <v>42109.459722222222</v>
      </c>
      <c r="G79">
        <v>1.3943000000000001</v>
      </c>
      <c r="H79" s="403">
        <v>42109.65625</v>
      </c>
      <c r="I79">
        <v>1.39764</v>
      </c>
      <c r="J79" s="403">
        <v>42109.666666666664</v>
      </c>
      <c r="K79">
        <v>1.3938299999999999</v>
      </c>
      <c r="L79">
        <v>33.399999999997817</v>
      </c>
      <c r="M79">
        <v>38.100000000000364</v>
      </c>
      <c r="N79">
        <v>2.95</v>
      </c>
      <c r="O79" s="579">
        <v>0.2069444444423425</v>
      </c>
    </row>
    <row r="80" spans="1:15">
      <c r="A80" s="578">
        <v>79</v>
      </c>
      <c r="B80" s="578" t="s">
        <v>96</v>
      </c>
      <c r="C80" s="578">
        <v>1</v>
      </c>
      <c r="D80">
        <v>0.01</v>
      </c>
      <c r="E80">
        <v>0.01</v>
      </c>
      <c r="F80" s="403">
        <v>42110.709027777775</v>
      </c>
      <c r="G80">
        <v>1.37747</v>
      </c>
      <c r="H80" s="403">
        <v>42110.709027777775</v>
      </c>
      <c r="I80">
        <v>1.37747</v>
      </c>
      <c r="J80" s="403">
        <v>42110.814583333333</v>
      </c>
      <c r="K80">
        <v>1.37961</v>
      </c>
      <c r="L80">
        <v>0</v>
      </c>
      <c r="M80">
        <v>21.400000000001455</v>
      </c>
      <c r="N80">
        <v>1.48</v>
      </c>
      <c r="O80" s="579">
        <v>0.1055555555576575</v>
      </c>
    </row>
    <row r="81" spans="1:15">
      <c r="A81" s="578">
        <v>80</v>
      </c>
      <c r="B81" s="578" t="s">
        <v>96</v>
      </c>
      <c r="C81" s="578">
        <v>1</v>
      </c>
      <c r="D81">
        <v>0.01</v>
      </c>
      <c r="E81">
        <v>0.01</v>
      </c>
      <c r="F81" s="403">
        <v>42111.708333333336</v>
      </c>
      <c r="G81">
        <v>1.3870499999999999</v>
      </c>
      <c r="H81" s="403">
        <v>42111.708333333336</v>
      </c>
      <c r="I81">
        <v>1.3870499999999999</v>
      </c>
      <c r="J81" s="403">
        <v>42111.895833333336</v>
      </c>
      <c r="K81">
        <v>1.3891899999999999</v>
      </c>
      <c r="L81">
        <v>0</v>
      </c>
      <c r="M81">
        <v>21.400000000001455</v>
      </c>
      <c r="N81">
        <v>1.48</v>
      </c>
      <c r="O81" s="579">
        <v>0.1875</v>
      </c>
    </row>
    <row r="82" spans="1:15">
      <c r="A82" s="578">
        <v>81</v>
      </c>
      <c r="B82" s="578" t="s">
        <v>97</v>
      </c>
      <c r="C82" s="578">
        <v>5</v>
      </c>
      <c r="D82">
        <v>0.04</v>
      </c>
      <c r="E82">
        <v>0.09</v>
      </c>
      <c r="F82" s="403">
        <v>42116.59375</v>
      </c>
      <c r="G82">
        <v>1.3794299999999999</v>
      </c>
      <c r="H82" s="403">
        <v>42118.451388888891</v>
      </c>
      <c r="I82">
        <v>1.3968</v>
      </c>
      <c r="J82" s="403">
        <v>42118.59375</v>
      </c>
      <c r="K82">
        <v>1.3883399999999999</v>
      </c>
      <c r="L82">
        <v>173.70000000000073</v>
      </c>
      <c r="M82">
        <v>84.600000000000364</v>
      </c>
      <c r="N82">
        <v>17.949999999999996</v>
      </c>
      <c r="O82" s="579">
        <v>2</v>
      </c>
    </row>
    <row r="83" spans="1:15">
      <c r="A83" s="578">
        <v>82</v>
      </c>
      <c r="B83" s="578" t="s">
        <v>97</v>
      </c>
      <c r="C83" s="578">
        <v>2</v>
      </c>
      <c r="D83">
        <v>0.01</v>
      </c>
      <c r="E83">
        <v>0.02</v>
      </c>
      <c r="F83" s="403">
        <v>42118.709027777775</v>
      </c>
      <c r="G83">
        <v>1.3877699999999999</v>
      </c>
      <c r="H83" s="403">
        <v>42121.37222222222</v>
      </c>
      <c r="I83">
        <v>1.3910899999999999</v>
      </c>
      <c r="J83" s="403">
        <v>42121.432638888888</v>
      </c>
      <c r="K83">
        <v>1.3872899999999999</v>
      </c>
      <c r="L83">
        <v>33.200000000000728</v>
      </c>
      <c r="M83">
        <v>38</v>
      </c>
      <c r="N83">
        <v>2.95</v>
      </c>
      <c r="O83" s="579">
        <v>0.72361111111240461</v>
      </c>
    </row>
    <row r="84" spans="1:15">
      <c r="A84" s="578">
        <v>83</v>
      </c>
      <c r="B84" s="578" t="s">
        <v>97</v>
      </c>
      <c r="C84" s="578">
        <v>1</v>
      </c>
      <c r="D84">
        <v>0.01</v>
      </c>
      <c r="E84">
        <v>0.01</v>
      </c>
      <c r="F84" s="403">
        <v>42122.635416666664</v>
      </c>
      <c r="G84">
        <v>1.3725400000000001</v>
      </c>
      <c r="H84" s="403">
        <v>42122.635416666664</v>
      </c>
      <c r="I84">
        <v>1.3725400000000001</v>
      </c>
      <c r="J84" s="403">
        <v>42122.698611111111</v>
      </c>
      <c r="K84">
        <v>1.3704000000000001</v>
      </c>
      <c r="L84">
        <v>0</v>
      </c>
      <c r="M84">
        <v>21.400000000001455</v>
      </c>
      <c r="N84">
        <v>1.48</v>
      </c>
      <c r="O84" s="579">
        <v>6.3194444446708076E-2</v>
      </c>
    </row>
    <row r="85" spans="1:15">
      <c r="A85" s="578">
        <v>84</v>
      </c>
      <c r="B85" s="578" t="s">
        <v>97</v>
      </c>
      <c r="C85" s="578">
        <v>1</v>
      </c>
      <c r="D85">
        <v>0.01</v>
      </c>
      <c r="E85">
        <v>0.01</v>
      </c>
      <c r="F85" s="403">
        <v>42124</v>
      </c>
      <c r="G85">
        <v>1.3903799999999999</v>
      </c>
      <c r="H85" s="403">
        <v>42124</v>
      </c>
      <c r="I85">
        <v>1.3903799999999999</v>
      </c>
      <c r="J85" s="403">
        <v>42124.115277777775</v>
      </c>
      <c r="K85">
        <v>1.3882399999999999</v>
      </c>
      <c r="L85">
        <v>0</v>
      </c>
      <c r="M85">
        <v>21.399999999999636</v>
      </c>
      <c r="N85">
        <v>1.48</v>
      </c>
      <c r="O85" s="579">
        <v>0.11527777777519077</v>
      </c>
    </row>
    <row r="86" spans="1:15">
      <c r="A86" s="578">
        <v>85</v>
      </c>
      <c r="B86" s="578" t="s">
        <v>96</v>
      </c>
      <c r="C86" s="578">
        <v>2</v>
      </c>
      <c r="D86">
        <v>0.01</v>
      </c>
      <c r="E86">
        <v>0.02</v>
      </c>
      <c r="F86" s="403">
        <v>42124.573611111111</v>
      </c>
      <c r="G86">
        <v>1.41604</v>
      </c>
      <c r="H86" s="403">
        <v>42124.615972222222</v>
      </c>
      <c r="I86">
        <v>1.41269</v>
      </c>
      <c r="J86" s="403">
        <v>42124.678472222222</v>
      </c>
      <c r="K86">
        <v>1.4165000000000001</v>
      </c>
      <c r="L86">
        <v>33.5</v>
      </c>
      <c r="M86">
        <v>38.100000000002183</v>
      </c>
      <c r="N86">
        <v>2.95</v>
      </c>
      <c r="O86" s="579">
        <v>0.10486111111094942</v>
      </c>
    </row>
    <row r="87" spans="1:15">
      <c r="A87" s="578">
        <v>86</v>
      </c>
      <c r="B87" s="578" t="s">
        <v>96</v>
      </c>
      <c r="C87" s="578">
        <v>2</v>
      </c>
      <c r="D87">
        <v>0.01</v>
      </c>
      <c r="E87">
        <v>0.02</v>
      </c>
      <c r="F87" s="403">
        <v>42124.875</v>
      </c>
      <c r="G87">
        <v>1.4223300000000001</v>
      </c>
      <c r="H87" s="403">
        <v>42124.927083333336</v>
      </c>
      <c r="I87">
        <v>1.4184399999999999</v>
      </c>
      <c r="J87" s="403">
        <v>42125.184027777781</v>
      </c>
      <c r="K87">
        <v>1.42252</v>
      </c>
      <c r="L87">
        <v>38.900000000001455</v>
      </c>
      <c r="M87">
        <v>40.800000000001091</v>
      </c>
      <c r="N87">
        <v>2.95</v>
      </c>
      <c r="O87" s="579">
        <v>0.30902777778101154</v>
      </c>
    </row>
    <row r="88" spans="1:15">
      <c r="A88" s="578">
        <v>87</v>
      </c>
      <c r="B88" s="578" t="s">
        <v>96</v>
      </c>
      <c r="C88" s="578">
        <v>1</v>
      </c>
      <c r="D88">
        <v>0.01</v>
      </c>
      <c r="E88">
        <v>0.01</v>
      </c>
      <c r="F88" s="403">
        <v>42125.364583333336</v>
      </c>
      <c r="G88">
        <v>1.4228700000000001</v>
      </c>
      <c r="H88" s="403">
        <v>42125.364583333336</v>
      </c>
      <c r="I88">
        <v>1.4228700000000001</v>
      </c>
      <c r="J88" s="403">
        <v>42125.367361111108</v>
      </c>
      <c r="K88">
        <v>1.4250100000000001</v>
      </c>
      <c r="L88">
        <v>0</v>
      </c>
      <c r="M88">
        <v>21.399999999999636</v>
      </c>
      <c r="N88">
        <v>1.48</v>
      </c>
      <c r="O88" s="579">
        <v>2.7777777722803876E-3</v>
      </c>
    </row>
    <row r="89" spans="1:15">
      <c r="A89" s="578">
        <v>88</v>
      </c>
      <c r="B89" s="578" t="s">
        <v>96</v>
      </c>
      <c r="C89" s="578">
        <v>2</v>
      </c>
      <c r="D89">
        <v>0.01</v>
      </c>
      <c r="E89">
        <v>0.02</v>
      </c>
      <c r="F89" s="403">
        <v>42129.344444444447</v>
      </c>
      <c r="G89">
        <v>1.41069</v>
      </c>
      <c r="H89" s="403">
        <v>42129.417361111111</v>
      </c>
      <c r="I89">
        <v>1.4073899999999999</v>
      </c>
      <c r="J89" s="403">
        <v>42129.493055555555</v>
      </c>
      <c r="K89">
        <v>1.4111800000000001</v>
      </c>
      <c r="L89">
        <v>33</v>
      </c>
      <c r="M89">
        <v>37.900000000001455</v>
      </c>
      <c r="N89">
        <v>2.96</v>
      </c>
      <c r="O89" s="579">
        <v>0.14861111110803904</v>
      </c>
    </row>
    <row r="90" spans="1:15">
      <c r="A90" s="578">
        <v>89</v>
      </c>
      <c r="B90" s="578" t="s">
        <v>96</v>
      </c>
      <c r="C90" s="578">
        <v>3</v>
      </c>
      <c r="D90">
        <v>0.01</v>
      </c>
      <c r="E90">
        <v>0.03</v>
      </c>
      <c r="F90" s="403">
        <v>42129.511111111111</v>
      </c>
      <c r="G90">
        <v>1.4130499999999999</v>
      </c>
      <c r="H90" s="403">
        <v>42130.459722222222</v>
      </c>
      <c r="I90">
        <v>1.40611</v>
      </c>
      <c r="J90" s="403">
        <v>42130.661111111112</v>
      </c>
      <c r="K90">
        <v>1.4118599999999999</v>
      </c>
      <c r="L90">
        <v>69.399999999999636</v>
      </c>
      <c r="M90">
        <v>57.499999999998181</v>
      </c>
      <c r="N90">
        <v>4.6399999999999997</v>
      </c>
      <c r="O90" s="579">
        <v>1.1500000000014552</v>
      </c>
    </row>
    <row r="91" spans="1:15">
      <c r="A91" s="578">
        <v>90</v>
      </c>
      <c r="B91" s="578" t="s">
        <v>96</v>
      </c>
      <c r="C91" s="578">
        <v>1</v>
      </c>
      <c r="D91">
        <v>0.01</v>
      </c>
      <c r="E91">
        <v>0.01</v>
      </c>
      <c r="F91" s="403">
        <v>42131.386111111111</v>
      </c>
      <c r="G91">
        <v>1.4265000000000001</v>
      </c>
      <c r="H91" s="403">
        <v>42131.386111111111</v>
      </c>
      <c r="I91">
        <v>1.4265000000000001</v>
      </c>
      <c r="J91" s="403">
        <v>42131.411805555559</v>
      </c>
      <c r="K91">
        <v>1.4286399999999999</v>
      </c>
      <c r="L91">
        <v>0</v>
      </c>
      <c r="M91">
        <v>21.399999999997817</v>
      </c>
      <c r="N91">
        <v>1.48</v>
      </c>
      <c r="O91" s="579">
        <v>2.5694444448163267E-2</v>
      </c>
    </row>
    <row r="92" spans="1:15">
      <c r="A92" s="578">
        <v>91</v>
      </c>
      <c r="B92" s="578" t="s">
        <v>96</v>
      </c>
      <c r="C92" s="578">
        <v>4</v>
      </c>
      <c r="D92">
        <v>0.02</v>
      </c>
      <c r="E92">
        <v>0.05</v>
      </c>
      <c r="F92" s="403">
        <v>42131.46875</v>
      </c>
      <c r="G92">
        <v>1.4337500000000001</v>
      </c>
      <c r="H92" s="403">
        <v>42131.584027777775</v>
      </c>
      <c r="I92">
        <v>1.42032</v>
      </c>
      <c r="J92" s="403">
        <v>42132.150694444441</v>
      </c>
      <c r="K92">
        <v>1.42814</v>
      </c>
      <c r="L92">
        <v>134.29999999999927</v>
      </c>
      <c r="M92">
        <v>78.199999999998909</v>
      </c>
      <c r="N92">
        <v>8.120000000000001</v>
      </c>
      <c r="O92" s="579">
        <v>0.68194444444088731</v>
      </c>
    </row>
    <row r="93" spans="1:15">
      <c r="A93" s="578">
        <v>92</v>
      </c>
      <c r="B93" s="578" t="s">
        <v>97</v>
      </c>
      <c r="C93" s="578">
        <v>1</v>
      </c>
      <c r="D93">
        <v>0.01</v>
      </c>
      <c r="E93">
        <v>0.01</v>
      </c>
      <c r="F93" s="403">
        <v>42132.322916666664</v>
      </c>
      <c r="G93">
        <v>1.4175800000000001</v>
      </c>
      <c r="H93" s="403">
        <v>42132.322916666664</v>
      </c>
      <c r="I93">
        <v>1.4175800000000001</v>
      </c>
      <c r="J93" s="403">
        <v>42132.347222222219</v>
      </c>
      <c r="K93">
        <v>1.41544</v>
      </c>
      <c r="L93">
        <v>0</v>
      </c>
      <c r="M93">
        <v>21.400000000001455</v>
      </c>
      <c r="N93">
        <v>1.48</v>
      </c>
      <c r="O93" s="579">
        <v>2.4305555554747116E-2</v>
      </c>
    </row>
    <row r="94" spans="1:15">
      <c r="A94" s="578">
        <v>93</v>
      </c>
      <c r="B94" s="578" t="s">
        <v>96</v>
      </c>
      <c r="C94" s="578">
        <v>1</v>
      </c>
      <c r="D94">
        <v>0.01</v>
      </c>
      <c r="E94">
        <v>0.01</v>
      </c>
      <c r="F94" s="403">
        <v>42132.395833333336</v>
      </c>
      <c r="G94">
        <v>1.4160699999999999</v>
      </c>
      <c r="H94" s="403">
        <v>42132.395833333336</v>
      </c>
      <c r="I94">
        <v>1.4160699999999999</v>
      </c>
      <c r="J94" s="403">
        <v>42132.420138888891</v>
      </c>
      <c r="K94">
        <v>1.41821</v>
      </c>
      <c r="L94">
        <v>0</v>
      </c>
      <c r="M94">
        <v>21.400000000001455</v>
      </c>
      <c r="N94">
        <v>1.48</v>
      </c>
      <c r="O94" s="579">
        <v>2.4305555554747116E-2</v>
      </c>
    </row>
    <row r="95" spans="1:15">
      <c r="A95" s="578">
        <v>94</v>
      </c>
      <c r="B95" s="578" t="s">
        <v>97</v>
      </c>
      <c r="C95" s="578">
        <v>1</v>
      </c>
      <c r="D95">
        <v>0.01</v>
      </c>
      <c r="E95">
        <v>0.01</v>
      </c>
      <c r="F95" s="403">
        <v>42132.626388888886</v>
      </c>
      <c r="G95">
        <v>1.41828</v>
      </c>
      <c r="H95" s="403">
        <v>42132.626388888886</v>
      </c>
      <c r="I95">
        <v>1.41828</v>
      </c>
      <c r="J95" s="403">
        <v>42132.640972222223</v>
      </c>
      <c r="K95">
        <v>1.41614</v>
      </c>
      <c r="L95">
        <v>0</v>
      </c>
      <c r="M95">
        <v>21.399999999999636</v>
      </c>
      <c r="N95">
        <v>1.48</v>
      </c>
      <c r="O95" s="579">
        <v>1.4583333337213844E-2</v>
      </c>
    </row>
    <row r="96" spans="1:15">
      <c r="A96" s="578">
        <v>95</v>
      </c>
      <c r="B96" s="578" t="s">
        <v>96</v>
      </c>
      <c r="C96" s="578">
        <v>1</v>
      </c>
      <c r="D96">
        <v>0.01</v>
      </c>
      <c r="E96">
        <v>0.01</v>
      </c>
      <c r="F96" s="403">
        <v>42135.15625</v>
      </c>
      <c r="G96">
        <v>1.4131800000000001</v>
      </c>
      <c r="H96" s="403">
        <v>42135.15625</v>
      </c>
      <c r="I96">
        <v>1.4131800000000001</v>
      </c>
      <c r="J96" s="403">
        <v>42135.378472222219</v>
      </c>
      <c r="K96">
        <v>1.4153199999999999</v>
      </c>
      <c r="L96">
        <v>0</v>
      </c>
      <c r="M96">
        <v>21.399999999997817</v>
      </c>
      <c r="N96">
        <v>1.48</v>
      </c>
      <c r="O96" s="579">
        <v>0.22222222221898846</v>
      </c>
    </row>
    <row r="97" spans="1:15">
      <c r="A97" s="578">
        <v>96</v>
      </c>
      <c r="B97" s="578" t="s">
        <v>97</v>
      </c>
      <c r="C97" s="578">
        <v>1</v>
      </c>
      <c r="D97">
        <v>0.01</v>
      </c>
      <c r="E97">
        <v>0.01</v>
      </c>
      <c r="F97" s="403">
        <v>42135.532638888886</v>
      </c>
      <c r="G97">
        <v>1.4115800000000001</v>
      </c>
      <c r="H97" s="403">
        <v>42135.532638888886</v>
      </c>
      <c r="I97">
        <v>1.4115800000000001</v>
      </c>
      <c r="J97" s="403">
        <v>42135.615277777775</v>
      </c>
      <c r="K97">
        <v>1.40944</v>
      </c>
      <c r="L97">
        <v>0</v>
      </c>
      <c r="M97">
        <v>21.400000000001455</v>
      </c>
      <c r="N97">
        <v>1.48</v>
      </c>
      <c r="O97" s="579">
        <v>8.2638888889050577E-2</v>
      </c>
    </row>
    <row r="98" spans="1:15">
      <c r="A98" s="578">
        <v>97</v>
      </c>
      <c r="B98" s="578" t="s">
        <v>96</v>
      </c>
      <c r="C98" s="578">
        <v>1</v>
      </c>
      <c r="D98">
        <v>0.01</v>
      </c>
      <c r="E98">
        <v>0.01</v>
      </c>
      <c r="F98" s="403">
        <v>42136.386805555558</v>
      </c>
      <c r="G98">
        <v>1.4119900000000001</v>
      </c>
      <c r="H98" s="403">
        <v>42136.386805555558</v>
      </c>
      <c r="I98">
        <v>1.4119900000000001</v>
      </c>
      <c r="J98" s="403">
        <v>42136.40902777778</v>
      </c>
      <c r="K98">
        <v>1.4141300000000001</v>
      </c>
      <c r="L98">
        <v>0</v>
      </c>
      <c r="M98">
        <v>21.399999999999636</v>
      </c>
      <c r="N98">
        <v>1.48</v>
      </c>
      <c r="O98" s="579">
        <v>2.2222222221898846E-2</v>
      </c>
    </row>
    <row r="99" spans="1:15">
      <c r="A99" s="578">
        <v>98</v>
      </c>
      <c r="B99" s="578" t="s">
        <v>96</v>
      </c>
      <c r="C99" s="578">
        <v>3</v>
      </c>
      <c r="D99">
        <v>0.01</v>
      </c>
      <c r="E99">
        <v>0.03</v>
      </c>
      <c r="F99" s="403">
        <v>42136.417361111111</v>
      </c>
      <c r="G99">
        <v>1.41557</v>
      </c>
      <c r="H99" s="403">
        <v>42136.592361111114</v>
      </c>
      <c r="I99">
        <v>1.40683</v>
      </c>
      <c r="J99" s="403">
        <v>42136.654861111114</v>
      </c>
      <c r="K99">
        <v>1.4136200000000001</v>
      </c>
      <c r="L99">
        <v>87.399999999999636</v>
      </c>
      <c r="M99">
        <v>67.899999999999636</v>
      </c>
      <c r="N99">
        <v>4.6400000000000006</v>
      </c>
      <c r="O99" s="579">
        <v>0.23750000000291038</v>
      </c>
    </row>
    <row r="100" spans="1:15">
      <c r="A100" s="578">
        <v>99</v>
      </c>
      <c r="B100" s="578" t="s">
        <v>97</v>
      </c>
      <c r="C100" s="578">
        <v>3</v>
      </c>
      <c r="D100">
        <v>0.01</v>
      </c>
      <c r="E100">
        <v>0.03</v>
      </c>
      <c r="F100" s="403">
        <v>42137.095138888886</v>
      </c>
      <c r="G100">
        <v>1.4022399999999999</v>
      </c>
      <c r="H100" s="403">
        <v>42137.244444444441</v>
      </c>
      <c r="I100">
        <v>1.40917</v>
      </c>
      <c r="J100" s="403">
        <v>42137.439583333333</v>
      </c>
      <c r="K100">
        <v>1.4034199999999999</v>
      </c>
      <c r="L100">
        <v>69.300000000001091</v>
      </c>
      <c r="M100">
        <v>57.500000000001819</v>
      </c>
      <c r="N100">
        <v>4.67</v>
      </c>
      <c r="O100" s="579">
        <v>0.34444444444670808</v>
      </c>
    </row>
    <row r="101" spans="1:15">
      <c r="A101" s="578">
        <v>100</v>
      </c>
      <c r="B101" s="578" t="s">
        <v>96</v>
      </c>
      <c r="C101" s="578">
        <v>5</v>
      </c>
      <c r="D101">
        <v>0.04</v>
      </c>
      <c r="E101">
        <v>0.09</v>
      </c>
      <c r="F101" s="403">
        <v>42137.313194444447</v>
      </c>
      <c r="G101">
        <v>1.41089</v>
      </c>
      <c r="H101" s="403">
        <v>42138.155555555553</v>
      </c>
      <c r="I101">
        <v>1.3937600000000001</v>
      </c>
      <c r="J101" s="403">
        <v>42138.339583333334</v>
      </c>
      <c r="K101">
        <v>1.40222</v>
      </c>
      <c r="L101">
        <v>171.29999999999927</v>
      </c>
      <c r="M101">
        <v>84.600000000000364</v>
      </c>
      <c r="N101">
        <v>17.939999999999998</v>
      </c>
      <c r="O101" s="579">
        <v>1.0263888888875954</v>
      </c>
    </row>
    <row r="102" spans="1:15">
      <c r="A102" s="578">
        <v>101</v>
      </c>
      <c r="B102" s="578" t="s">
        <v>97</v>
      </c>
      <c r="C102" s="578">
        <v>1</v>
      </c>
      <c r="D102">
        <v>0.01</v>
      </c>
      <c r="E102">
        <v>0.01</v>
      </c>
      <c r="F102" s="403">
        <v>42138.542361111111</v>
      </c>
      <c r="G102">
        <v>1.41198</v>
      </c>
      <c r="H102" s="403">
        <v>42138.542361111111</v>
      </c>
      <c r="I102">
        <v>1.41198</v>
      </c>
      <c r="J102" s="403">
        <v>42138.567361111112</v>
      </c>
      <c r="K102">
        <v>1.40984</v>
      </c>
      <c r="L102">
        <v>0</v>
      </c>
      <c r="M102">
        <v>21.399999999999636</v>
      </c>
      <c r="N102">
        <v>1.48</v>
      </c>
      <c r="O102" s="579">
        <v>2.5000000001455192E-2</v>
      </c>
    </row>
    <row r="103" spans="1:15">
      <c r="A103" s="578">
        <v>102</v>
      </c>
      <c r="B103" s="578" t="s">
        <v>96</v>
      </c>
      <c r="C103" s="578">
        <v>1</v>
      </c>
      <c r="D103">
        <v>0.01</v>
      </c>
      <c r="E103">
        <v>0.01</v>
      </c>
      <c r="F103" s="403">
        <v>42138.740277777775</v>
      </c>
      <c r="G103">
        <v>1.4078999999999999</v>
      </c>
      <c r="H103" s="403">
        <v>42138.740277777775</v>
      </c>
      <c r="I103">
        <v>1.4078999999999999</v>
      </c>
      <c r="J103" s="403">
        <v>42138.84375</v>
      </c>
      <c r="K103">
        <v>1.41004</v>
      </c>
      <c r="L103">
        <v>0</v>
      </c>
      <c r="M103">
        <v>21.399999999999636</v>
      </c>
      <c r="N103">
        <v>1.48</v>
      </c>
      <c r="O103" s="579">
        <v>0.10347222222480923</v>
      </c>
    </row>
    <row r="104" spans="1:15">
      <c r="A104" s="578">
        <v>103</v>
      </c>
      <c r="B104" s="578" t="s">
        <v>96</v>
      </c>
      <c r="C104" s="578">
        <v>1</v>
      </c>
      <c r="D104">
        <v>0.01</v>
      </c>
      <c r="E104">
        <v>0.01</v>
      </c>
      <c r="F104" s="403">
        <v>42138.844444444447</v>
      </c>
      <c r="G104">
        <v>1.41046</v>
      </c>
      <c r="H104" s="403">
        <v>42138.844444444447</v>
      </c>
      <c r="I104">
        <v>1.41046</v>
      </c>
      <c r="J104" s="403">
        <v>42138.864583333336</v>
      </c>
      <c r="K104">
        <v>1.4126000000000001</v>
      </c>
      <c r="L104">
        <v>0</v>
      </c>
      <c r="M104">
        <v>21.399999999999636</v>
      </c>
      <c r="N104">
        <v>1.48</v>
      </c>
      <c r="O104" s="579">
        <v>2.0138888889050577E-2</v>
      </c>
    </row>
    <row r="105" spans="1:15">
      <c r="A105" s="578">
        <v>104</v>
      </c>
      <c r="B105" s="578" t="s">
        <v>97</v>
      </c>
      <c r="C105" s="578">
        <v>1</v>
      </c>
      <c r="D105">
        <v>0.01</v>
      </c>
      <c r="E105">
        <v>0.01</v>
      </c>
      <c r="F105" s="403">
        <v>42139.334722222222</v>
      </c>
      <c r="G105">
        <v>1.4151899999999999</v>
      </c>
      <c r="H105" s="403">
        <v>42139.334722222222</v>
      </c>
      <c r="I105">
        <v>1.4151899999999999</v>
      </c>
      <c r="J105" s="403">
        <v>42139.348611111112</v>
      </c>
      <c r="K105">
        <v>1.4130499999999999</v>
      </c>
      <c r="L105">
        <v>0</v>
      </c>
      <c r="M105">
        <v>21.399999999999636</v>
      </c>
      <c r="N105">
        <v>1.48</v>
      </c>
      <c r="O105" s="579">
        <v>1.3888888890505768E-2</v>
      </c>
    </row>
    <row r="106" spans="1:15">
      <c r="A106" s="578">
        <v>105</v>
      </c>
      <c r="B106" s="578" t="s">
        <v>96</v>
      </c>
      <c r="C106" s="578">
        <v>1</v>
      </c>
      <c r="D106">
        <v>0.01</v>
      </c>
      <c r="E106">
        <v>0.01</v>
      </c>
      <c r="F106" s="403">
        <v>42142.490277777775</v>
      </c>
      <c r="G106">
        <v>1.423</v>
      </c>
      <c r="H106" s="403">
        <v>42142.490277777775</v>
      </c>
      <c r="I106">
        <v>1.423</v>
      </c>
      <c r="J106" s="403">
        <v>42142.52847222222</v>
      </c>
      <c r="K106">
        <v>1.4251400000000001</v>
      </c>
      <c r="L106">
        <v>0</v>
      </c>
      <c r="M106">
        <v>21.400000000001455</v>
      </c>
      <c r="N106">
        <v>1.48</v>
      </c>
      <c r="O106" s="579">
        <v>3.8194444445252884E-2</v>
      </c>
    </row>
    <row r="107" spans="1:15">
      <c r="A107" s="578">
        <v>106</v>
      </c>
      <c r="B107" s="578" t="s">
        <v>97</v>
      </c>
      <c r="C107" s="578">
        <v>2</v>
      </c>
      <c r="D107">
        <v>0.01</v>
      </c>
      <c r="E107">
        <v>0.02</v>
      </c>
      <c r="F107" s="403">
        <v>42144.438194444447</v>
      </c>
      <c r="G107">
        <v>1.4065799999999999</v>
      </c>
      <c r="H107" s="403">
        <v>42144.679166666669</v>
      </c>
      <c r="I107">
        <v>1.4098900000000001</v>
      </c>
      <c r="J107" s="403">
        <v>42145.333333333336</v>
      </c>
      <c r="K107">
        <v>1.4060999999999999</v>
      </c>
      <c r="L107">
        <v>33.100000000002183</v>
      </c>
      <c r="M107">
        <v>37.900000000003274</v>
      </c>
      <c r="N107">
        <v>2.96</v>
      </c>
      <c r="O107" s="579">
        <v>0.89513888888905058</v>
      </c>
    </row>
    <row r="108" spans="1:15">
      <c r="A108" s="578">
        <v>107</v>
      </c>
      <c r="B108" s="578" t="s">
        <v>96</v>
      </c>
      <c r="C108" s="578">
        <v>1</v>
      </c>
      <c r="D108">
        <v>0.01</v>
      </c>
      <c r="E108">
        <v>0.01</v>
      </c>
      <c r="F108" s="403">
        <v>42144.606249999997</v>
      </c>
      <c r="G108">
        <v>1.40889</v>
      </c>
      <c r="H108" s="403">
        <v>42144.606249999997</v>
      </c>
      <c r="I108">
        <v>1.40889</v>
      </c>
      <c r="J108" s="403">
        <v>42144.704861111109</v>
      </c>
      <c r="K108">
        <v>1.41103</v>
      </c>
      <c r="L108">
        <v>0</v>
      </c>
      <c r="M108">
        <v>21.399999999999636</v>
      </c>
      <c r="N108">
        <v>1.48</v>
      </c>
      <c r="O108" s="579">
        <v>9.8611111112404615E-2</v>
      </c>
    </row>
    <row r="109" spans="1:15">
      <c r="A109" s="578">
        <v>108</v>
      </c>
      <c r="B109" s="578" t="s">
        <v>97</v>
      </c>
      <c r="C109" s="578">
        <v>2</v>
      </c>
      <c r="D109">
        <v>0.01</v>
      </c>
      <c r="E109">
        <v>0.02</v>
      </c>
      <c r="F109" s="403">
        <v>42152.208333333336</v>
      </c>
      <c r="G109">
        <v>1.4178500000000001</v>
      </c>
      <c r="H109" s="403">
        <v>42152.267361111109</v>
      </c>
      <c r="I109">
        <v>1.42117</v>
      </c>
      <c r="J109" s="403">
        <v>42152.314583333333</v>
      </c>
      <c r="K109">
        <v>1.41737</v>
      </c>
      <c r="L109">
        <v>33.200000000000728</v>
      </c>
      <c r="M109">
        <v>38</v>
      </c>
      <c r="N109">
        <v>2.9699999999999998</v>
      </c>
      <c r="O109" s="579">
        <v>0.10624999999708962</v>
      </c>
    </row>
    <row r="110" spans="1:15">
      <c r="A110" s="578">
        <v>109</v>
      </c>
      <c r="B110" s="578" t="s">
        <v>96</v>
      </c>
      <c r="C110" s="578">
        <v>1</v>
      </c>
      <c r="D110">
        <v>0.01</v>
      </c>
      <c r="E110">
        <v>0.01</v>
      </c>
      <c r="F110" s="403">
        <v>42153.416666666664</v>
      </c>
      <c r="G110">
        <v>1.4322699999999999</v>
      </c>
      <c r="H110" s="403">
        <v>42153.416666666664</v>
      </c>
      <c r="I110">
        <v>1.4322699999999999</v>
      </c>
      <c r="J110" s="403">
        <v>42153.481944444444</v>
      </c>
      <c r="K110">
        <v>1.43441</v>
      </c>
      <c r="L110">
        <v>0</v>
      </c>
      <c r="M110">
        <v>21.400000000001455</v>
      </c>
      <c r="N110">
        <v>1.48</v>
      </c>
      <c r="O110" s="579">
        <v>6.5277777779556345E-2</v>
      </c>
    </row>
    <row r="111" spans="1:15">
      <c r="A111" s="578">
        <v>110</v>
      </c>
      <c r="B111" s="578" t="s">
        <v>96</v>
      </c>
      <c r="C111" s="578">
        <v>1</v>
      </c>
      <c r="D111">
        <v>0.01</v>
      </c>
      <c r="E111">
        <v>0.01</v>
      </c>
      <c r="F111" s="403">
        <v>42156.520833333336</v>
      </c>
      <c r="G111">
        <v>1.43153</v>
      </c>
      <c r="H111" s="403">
        <v>42156.520833333336</v>
      </c>
      <c r="I111">
        <v>1.43153</v>
      </c>
      <c r="J111" s="403">
        <v>42156.593055555553</v>
      </c>
      <c r="K111">
        <v>1.43367</v>
      </c>
      <c r="L111">
        <v>0</v>
      </c>
      <c r="M111">
        <v>21.400000000001455</v>
      </c>
      <c r="N111">
        <v>1.48</v>
      </c>
      <c r="O111" s="579">
        <v>7.2222222217533272E-2</v>
      </c>
    </row>
    <row r="112" spans="1:15">
      <c r="A112" s="578">
        <v>111</v>
      </c>
      <c r="B112" s="578" t="s">
        <v>96</v>
      </c>
      <c r="C112" s="578">
        <v>2</v>
      </c>
      <c r="D112">
        <v>0.01</v>
      </c>
      <c r="E112">
        <v>0.02</v>
      </c>
      <c r="F112" s="403">
        <v>42156.59375</v>
      </c>
      <c r="G112">
        <v>1.4341900000000001</v>
      </c>
      <c r="H112" s="403">
        <v>42156.710416666669</v>
      </c>
      <c r="I112">
        <v>1.43086</v>
      </c>
      <c r="J112" s="403">
        <v>42156.754861111112</v>
      </c>
      <c r="K112">
        <v>1.43466</v>
      </c>
      <c r="L112">
        <v>33.300000000001091</v>
      </c>
      <c r="M112">
        <v>38</v>
      </c>
      <c r="N112">
        <v>2.9400000000000004</v>
      </c>
      <c r="O112" s="579">
        <v>0.16111111111240461</v>
      </c>
    </row>
    <row r="113" spans="1:15">
      <c r="A113" s="578">
        <v>112</v>
      </c>
      <c r="B113" s="578" t="s">
        <v>96</v>
      </c>
      <c r="C113" s="578">
        <v>1</v>
      </c>
      <c r="D113">
        <v>0.01</v>
      </c>
      <c r="E113">
        <v>0.01</v>
      </c>
      <c r="F113" s="403">
        <v>42157.386111111111</v>
      </c>
      <c r="G113">
        <v>1.42604</v>
      </c>
      <c r="H113" s="403">
        <v>42157.386111111111</v>
      </c>
      <c r="I113">
        <v>1.42604</v>
      </c>
      <c r="J113" s="403">
        <v>42157.452777777777</v>
      </c>
      <c r="K113">
        <v>1.42818</v>
      </c>
      <c r="L113">
        <v>0</v>
      </c>
      <c r="M113">
        <v>21.399999999999636</v>
      </c>
      <c r="N113">
        <v>1.48</v>
      </c>
      <c r="O113" s="579">
        <v>6.6666666665696539E-2</v>
      </c>
    </row>
    <row r="114" spans="1:15">
      <c r="A114" s="578">
        <v>113</v>
      </c>
      <c r="B114" s="578" t="s">
        <v>96</v>
      </c>
      <c r="C114" s="578">
        <v>1</v>
      </c>
      <c r="D114">
        <v>0.01</v>
      </c>
      <c r="E114">
        <v>0.01</v>
      </c>
      <c r="F114" s="403">
        <v>42157.501388888886</v>
      </c>
      <c r="G114">
        <v>1.4311100000000001</v>
      </c>
      <c r="H114" s="403">
        <v>42157.501388888886</v>
      </c>
      <c r="I114">
        <v>1.4311100000000001</v>
      </c>
      <c r="J114" s="403">
        <v>42157.513194444444</v>
      </c>
      <c r="K114">
        <v>1.4332499999999999</v>
      </c>
      <c r="L114">
        <v>0</v>
      </c>
      <c r="M114">
        <v>21.399999999999636</v>
      </c>
      <c r="N114">
        <v>1.48</v>
      </c>
      <c r="O114" s="579">
        <v>1.1805555557657499E-2</v>
      </c>
    </row>
    <row r="115" spans="1:15">
      <c r="A115" s="578">
        <v>114</v>
      </c>
      <c r="B115" s="578" t="s">
        <v>96</v>
      </c>
      <c r="C115" s="578">
        <v>1</v>
      </c>
      <c r="D115">
        <v>0.01</v>
      </c>
      <c r="E115">
        <v>0.01</v>
      </c>
      <c r="F115" s="403">
        <v>42157.625</v>
      </c>
      <c r="G115">
        <v>1.4399500000000001</v>
      </c>
      <c r="H115" s="403">
        <v>42157.625</v>
      </c>
      <c r="I115">
        <v>1.4399500000000001</v>
      </c>
      <c r="J115" s="403">
        <v>42157.629166666666</v>
      </c>
      <c r="K115">
        <v>1.4420900000000001</v>
      </c>
      <c r="L115">
        <v>0</v>
      </c>
      <c r="M115">
        <v>21.400000000001455</v>
      </c>
      <c r="N115">
        <v>1.48</v>
      </c>
      <c r="O115" s="579">
        <v>4.166666665696539E-3</v>
      </c>
    </row>
    <row r="116" spans="1:15">
      <c r="A116" s="578">
        <v>115</v>
      </c>
      <c r="B116" s="578" t="s">
        <v>97</v>
      </c>
      <c r="C116" s="578">
        <v>1</v>
      </c>
      <c r="D116">
        <v>0.01</v>
      </c>
      <c r="E116">
        <v>0.01</v>
      </c>
      <c r="F116" s="403">
        <v>42157.658333333333</v>
      </c>
      <c r="G116">
        <v>1.4368099999999999</v>
      </c>
      <c r="H116" s="403">
        <v>42157.658333333333</v>
      </c>
      <c r="I116">
        <v>1.4368099999999999</v>
      </c>
      <c r="J116" s="403">
        <v>42157.673611111109</v>
      </c>
      <c r="K116">
        <v>1.4346699999999999</v>
      </c>
      <c r="L116">
        <v>0</v>
      </c>
      <c r="M116">
        <v>21.399999999999636</v>
      </c>
      <c r="N116">
        <v>1.48</v>
      </c>
      <c r="O116" s="579">
        <v>1.5277777776645962E-2</v>
      </c>
    </row>
    <row r="117" spans="1:15">
      <c r="A117" s="578">
        <v>116</v>
      </c>
      <c r="B117" s="578" t="s">
        <v>96</v>
      </c>
      <c r="C117" s="578">
        <v>1</v>
      </c>
      <c r="D117">
        <v>0.01</v>
      </c>
      <c r="E117">
        <v>0.01</v>
      </c>
      <c r="F117" s="403">
        <v>42158.647222222222</v>
      </c>
      <c r="G117">
        <v>1.4372199999999999</v>
      </c>
      <c r="H117" s="403">
        <v>42158.647222222222</v>
      </c>
      <c r="I117">
        <v>1.4372199999999999</v>
      </c>
      <c r="J117" s="403">
        <v>42158.647222222222</v>
      </c>
      <c r="K117">
        <v>1.43936</v>
      </c>
      <c r="L117">
        <v>0</v>
      </c>
      <c r="M117">
        <v>21.400000000001455</v>
      </c>
      <c r="N117">
        <v>1.47</v>
      </c>
      <c r="O117" s="579">
        <v>0</v>
      </c>
    </row>
    <row r="118" spans="1:15">
      <c r="A118" s="578">
        <v>117</v>
      </c>
      <c r="B118" s="578" t="s">
        <v>97</v>
      </c>
      <c r="C118" s="578">
        <v>1</v>
      </c>
      <c r="D118">
        <v>0.01</v>
      </c>
      <c r="E118">
        <v>0.01</v>
      </c>
      <c r="F118" s="403">
        <v>42159.4375</v>
      </c>
      <c r="G118">
        <v>1.4643600000000001</v>
      </c>
      <c r="H118" s="403">
        <v>42159.4375</v>
      </c>
      <c r="I118">
        <v>1.4643600000000001</v>
      </c>
      <c r="J118" s="403">
        <v>42159.554166666669</v>
      </c>
      <c r="K118">
        <v>1.4622200000000001</v>
      </c>
      <c r="L118">
        <v>0</v>
      </c>
      <c r="M118">
        <v>21.399999999999636</v>
      </c>
      <c r="N118">
        <v>1.48</v>
      </c>
      <c r="O118" s="579">
        <v>0.11666666666860692</v>
      </c>
    </row>
    <row r="119" spans="1:15">
      <c r="A119" s="578">
        <v>118</v>
      </c>
      <c r="B119" s="578" t="s">
        <v>96</v>
      </c>
      <c r="C119" s="578">
        <v>1</v>
      </c>
      <c r="D119">
        <v>0.01</v>
      </c>
      <c r="E119">
        <v>0.01</v>
      </c>
      <c r="F119" s="403">
        <v>42159.667361111111</v>
      </c>
      <c r="G119">
        <v>1.4657199999999999</v>
      </c>
      <c r="H119" s="403">
        <v>42159.667361111111</v>
      </c>
      <c r="I119">
        <v>1.4657199999999999</v>
      </c>
      <c r="J119" s="403">
        <v>42159.690972222219</v>
      </c>
      <c r="K119">
        <v>1.4678599999999999</v>
      </c>
      <c r="L119">
        <v>0</v>
      </c>
      <c r="M119">
        <v>21.399999999999636</v>
      </c>
      <c r="N119">
        <v>1.48</v>
      </c>
      <c r="O119" s="579">
        <v>2.361111110803904E-2</v>
      </c>
    </row>
    <row r="120" spans="1:15">
      <c r="A120" s="578">
        <v>119</v>
      </c>
      <c r="B120" s="578" t="s">
        <v>97</v>
      </c>
      <c r="C120" s="578">
        <v>1</v>
      </c>
      <c r="D120">
        <v>0.01</v>
      </c>
      <c r="E120">
        <v>0.01</v>
      </c>
      <c r="F120" s="403">
        <v>42159.823611111111</v>
      </c>
      <c r="G120">
        <v>1.46594</v>
      </c>
      <c r="H120" s="403">
        <v>42159.823611111111</v>
      </c>
      <c r="I120">
        <v>1.46594</v>
      </c>
      <c r="J120" s="403">
        <v>42159.829861111109</v>
      </c>
      <c r="K120">
        <v>1.4638</v>
      </c>
      <c r="L120">
        <v>0</v>
      </c>
      <c r="M120">
        <v>21.399999999999636</v>
      </c>
      <c r="N120">
        <v>1.48</v>
      </c>
      <c r="O120" s="579">
        <v>6.2499999985448085E-3</v>
      </c>
    </row>
    <row r="121" spans="1:15">
      <c r="A121" s="578">
        <v>120</v>
      </c>
      <c r="B121" s="578" t="s">
        <v>96</v>
      </c>
      <c r="C121" s="578">
        <v>1</v>
      </c>
      <c r="D121">
        <v>0.01</v>
      </c>
      <c r="E121">
        <v>0.01</v>
      </c>
      <c r="F121" s="403">
        <v>42160.709027777775</v>
      </c>
      <c r="G121">
        <v>1.4569300000000001</v>
      </c>
      <c r="H121" s="403">
        <v>42160.709027777775</v>
      </c>
      <c r="I121">
        <v>1.4569300000000001</v>
      </c>
      <c r="J121" s="403">
        <v>42160.782638888886</v>
      </c>
      <c r="K121">
        <v>1.4590700000000001</v>
      </c>
      <c r="L121">
        <v>0</v>
      </c>
      <c r="M121">
        <v>21.399999999999636</v>
      </c>
      <c r="N121">
        <v>1.48</v>
      </c>
      <c r="O121" s="579">
        <v>7.3611111110949423E-2</v>
      </c>
    </row>
    <row r="122" spans="1:15">
      <c r="A122" s="578">
        <v>121</v>
      </c>
      <c r="B122" s="578" t="s">
        <v>97</v>
      </c>
      <c r="C122" s="578">
        <v>5</v>
      </c>
      <c r="D122">
        <v>0.04</v>
      </c>
      <c r="E122">
        <v>0.09</v>
      </c>
      <c r="F122" s="403">
        <v>42163.459027777775</v>
      </c>
      <c r="G122">
        <v>1.45625</v>
      </c>
      <c r="H122" s="403">
        <v>42164.370138888888</v>
      </c>
      <c r="I122">
        <v>1.47359</v>
      </c>
      <c r="J122" s="403">
        <v>42164.51458333333</v>
      </c>
      <c r="K122">
        <v>1.4654700000000001</v>
      </c>
      <c r="L122">
        <v>173.39999999999964</v>
      </c>
      <c r="M122">
        <v>81.199999999998909</v>
      </c>
      <c r="N122">
        <v>17.909999999999997</v>
      </c>
      <c r="O122" s="579">
        <v>1.0555555555547471</v>
      </c>
    </row>
    <row r="123" spans="1:15">
      <c r="A123" s="578">
        <v>122</v>
      </c>
      <c r="B123" s="578" t="s">
        <v>96</v>
      </c>
      <c r="C123" s="578">
        <v>2</v>
      </c>
      <c r="D123">
        <v>0.01</v>
      </c>
      <c r="E123">
        <v>0.02</v>
      </c>
      <c r="F123" s="403">
        <v>42163.740277777775</v>
      </c>
      <c r="G123">
        <v>1.4682500000000001</v>
      </c>
      <c r="H123" s="403">
        <v>42163.87777777778</v>
      </c>
      <c r="I123">
        <v>1.4649399999999999</v>
      </c>
      <c r="J123" s="403">
        <v>42164.112500000003</v>
      </c>
      <c r="K123">
        <v>1.4687300000000001</v>
      </c>
      <c r="L123">
        <v>33.100000000000364</v>
      </c>
      <c r="M123">
        <v>37.900000000001455</v>
      </c>
      <c r="N123">
        <v>2.96</v>
      </c>
      <c r="O123" s="579">
        <v>0.37222222222771961</v>
      </c>
    </row>
    <row r="124" spans="1:15">
      <c r="A124" s="578">
        <v>123</v>
      </c>
      <c r="B124" s="578" t="s">
        <v>97</v>
      </c>
      <c r="C124" s="578">
        <v>5</v>
      </c>
      <c r="D124">
        <v>0.04</v>
      </c>
      <c r="E124">
        <v>0.09</v>
      </c>
      <c r="F124" s="403">
        <v>42164.645833333336</v>
      </c>
      <c r="G124">
        <v>1.4597800000000001</v>
      </c>
      <c r="H124" s="403">
        <v>42165.220833333333</v>
      </c>
      <c r="I124">
        <v>1.4761899999999999</v>
      </c>
      <c r="J124" s="403">
        <v>42165.268750000003</v>
      </c>
      <c r="K124">
        <v>1.4680200000000001</v>
      </c>
      <c r="L124">
        <v>164.09999999999854</v>
      </c>
      <c r="M124">
        <v>81.699999999998909</v>
      </c>
      <c r="N124">
        <v>17.979999999999997</v>
      </c>
      <c r="O124" s="579">
        <v>0.62291666666715173</v>
      </c>
    </row>
    <row r="125" spans="1:15">
      <c r="A125" s="578">
        <v>124</v>
      </c>
      <c r="B125" s="578" t="s">
        <v>96</v>
      </c>
      <c r="C125" s="578">
        <v>1</v>
      </c>
      <c r="D125">
        <v>0.01</v>
      </c>
      <c r="E125">
        <v>0.01</v>
      </c>
      <c r="F125" s="403">
        <v>42164.709027777775</v>
      </c>
      <c r="G125">
        <v>1.46553</v>
      </c>
      <c r="H125" s="403">
        <v>42164.709027777775</v>
      </c>
      <c r="I125">
        <v>1.46553</v>
      </c>
      <c r="J125" s="403">
        <v>42164.72152777778</v>
      </c>
      <c r="K125">
        <v>1.46767</v>
      </c>
      <c r="L125">
        <v>0</v>
      </c>
      <c r="M125">
        <v>21.400000000001455</v>
      </c>
      <c r="N125">
        <v>1.48</v>
      </c>
      <c r="O125" s="579">
        <v>1.2500000004365575E-2</v>
      </c>
    </row>
    <row r="126" spans="1:15">
      <c r="A126" s="578">
        <v>125</v>
      </c>
      <c r="B126" s="578" t="s">
        <v>96</v>
      </c>
      <c r="C126" s="578">
        <v>1</v>
      </c>
      <c r="D126">
        <v>0.01</v>
      </c>
      <c r="E126">
        <v>0.01</v>
      </c>
      <c r="F126" s="403">
        <v>42167.59375</v>
      </c>
      <c r="G126">
        <v>1.45625</v>
      </c>
      <c r="H126" s="403">
        <v>42167.59375</v>
      </c>
      <c r="I126">
        <v>1.45625</v>
      </c>
      <c r="J126" s="403">
        <v>42167.626388888886</v>
      </c>
      <c r="K126">
        <v>1.4583900000000001</v>
      </c>
      <c r="L126">
        <v>0</v>
      </c>
      <c r="M126">
        <v>21.400000000001455</v>
      </c>
      <c r="N126">
        <v>1.48</v>
      </c>
      <c r="O126" s="579">
        <v>3.2638888886140194E-2</v>
      </c>
    </row>
    <row r="127" spans="1:15">
      <c r="A127" s="578">
        <v>126</v>
      </c>
      <c r="B127" s="578" t="s">
        <v>96</v>
      </c>
      <c r="C127" s="578">
        <v>3</v>
      </c>
      <c r="D127">
        <v>0.01</v>
      </c>
      <c r="E127">
        <v>0.03</v>
      </c>
      <c r="F127" s="403">
        <v>42167.626388888886</v>
      </c>
      <c r="G127">
        <v>1.4585300000000001</v>
      </c>
      <c r="H127" s="403">
        <v>42170.029861111114</v>
      </c>
      <c r="I127">
        <v>1.45146</v>
      </c>
      <c r="J127" s="403">
        <v>42170.42083333333</v>
      </c>
      <c r="K127">
        <v>1.45726</v>
      </c>
      <c r="L127">
        <v>70.700000000000728</v>
      </c>
      <c r="M127">
        <v>58</v>
      </c>
      <c r="N127">
        <v>4.6499999999999995</v>
      </c>
      <c r="O127" s="579">
        <v>0.79444444444379769</v>
      </c>
    </row>
    <row r="128" spans="1:15">
      <c r="A128" s="578">
        <v>127</v>
      </c>
      <c r="B128" s="578" t="s">
        <v>97</v>
      </c>
      <c r="C128" s="578">
        <v>1</v>
      </c>
      <c r="D128">
        <v>0.01</v>
      </c>
      <c r="E128">
        <v>0.01</v>
      </c>
      <c r="F128" s="403">
        <v>42167.65625</v>
      </c>
      <c r="G128">
        <v>1.45557</v>
      </c>
      <c r="H128" s="403">
        <v>42167.65625</v>
      </c>
      <c r="I128">
        <v>1.45557</v>
      </c>
      <c r="J128" s="403">
        <v>42169.958333333336</v>
      </c>
      <c r="K128">
        <v>1.45343</v>
      </c>
      <c r="L128">
        <v>0</v>
      </c>
      <c r="M128">
        <v>21.400000000001455</v>
      </c>
      <c r="N128">
        <v>1.48</v>
      </c>
      <c r="O128" s="579">
        <v>0.30208333333575865</v>
      </c>
    </row>
    <row r="129" spans="1:15">
      <c r="A129" s="578">
        <v>128</v>
      </c>
      <c r="B129" s="578" t="s">
        <v>96</v>
      </c>
      <c r="C129" s="578">
        <v>3</v>
      </c>
      <c r="D129">
        <v>0.01</v>
      </c>
      <c r="E129">
        <v>0.03</v>
      </c>
      <c r="F129" s="403">
        <v>42171.418055555558</v>
      </c>
      <c r="G129">
        <v>1.45987</v>
      </c>
      <c r="H129" s="403">
        <v>42171.601388888892</v>
      </c>
      <c r="I129">
        <v>1.4478800000000001</v>
      </c>
      <c r="J129" s="403">
        <v>42172.210416666669</v>
      </c>
      <c r="K129">
        <v>1.45696</v>
      </c>
      <c r="L129">
        <v>119.89999999999964</v>
      </c>
      <c r="M129">
        <v>90.799999999999272</v>
      </c>
      <c r="N129">
        <v>4.6399999999999997</v>
      </c>
      <c r="O129" s="579">
        <v>0.79236111111094942</v>
      </c>
    </row>
    <row r="130" spans="1:15">
      <c r="A130" s="578">
        <v>129</v>
      </c>
      <c r="B130" s="578" t="s">
        <v>96</v>
      </c>
      <c r="C130" s="578">
        <v>2</v>
      </c>
      <c r="D130">
        <v>0.01</v>
      </c>
      <c r="E130">
        <v>0.02</v>
      </c>
      <c r="F130" s="403">
        <v>42172.427083333336</v>
      </c>
      <c r="G130">
        <v>1.46759</v>
      </c>
      <c r="H130" s="403">
        <v>42172.508333333331</v>
      </c>
      <c r="I130">
        <v>1.46428</v>
      </c>
      <c r="J130" s="403">
        <v>42172.529861111114</v>
      </c>
      <c r="K130">
        <v>1.46807</v>
      </c>
      <c r="L130">
        <v>33.099999999998545</v>
      </c>
      <c r="M130">
        <v>37.899999999999636</v>
      </c>
      <c r="N130">
        <v>2.95</v>
      </c>
      <c r="O130" s="579">
        <v>0.10277777777810115</v>
      </c>
    </row>
    <row r="131" spans="1:15">
      <c r="A131" s="578">
        <v>130</v>
      </c>
      <c r="B131" s="578" t="s">
        <v>96</v>
      </c>
      <c r="C131" s="578">
        <v>3</v>
      </c>
      <c r="D131">
        <v>0.01</v>
      </c>
      <c r="E131">
        <v>0.03</v>
      </c>
      <c r="F131" s="403">
        <v>42172.59375</v>
      </c>
      <c r="G131">
        <v>1.4696800000000001</v>
      </c>
      <c r="H131" s="403">
        <v>42172.864583333336</v>
      </c>
      <c r="I131">
        <v>1.4626600000000001</v>
      </c>
      <c r="J131" s="403">
        <v>42173.061805555553</v>
      </c>
      <c r="K131">
        <v>1.4684600000000001</v>
      </c>
      <c r="L131">
        <v>70.200000000000728</v>
      </c>
      <c r="M131">
        <v>58</v>
      </c>
      <c r="N131">
        <v>4.6499999999999995</v>
      </c>
      <c r="O131" s="579">
        <v>0.46805555555329192</v>
      </c>
    </row>
    <row r="132" spans="1:15">
      <c r="A132" s="578">
        <v>131</v>
      </c>
      <c r="B132" s="578" t="s">
        <v>96</v>
      </c>
      <c r="C132" s="578">
        <v>1</v>
      </c>
      <c r="D132">
        <v>0.01</v>
      </c>
      <c r="E132">
        <v>0.01</v>
      </c>
      <c r="F132" s="403">
        <v>42174.668749999997</v>
      </c>
      <c r="G132">
        <v>1.46204</v>
      </c>
      <c r="H132" s="403">
        <v>42174.668749999997</v>
      </c>
      <c r="I132">
        <v>1.46204</v>
      </c>
      <c r="J132" s="403">
        <v>42176.958333333336</v>
      </c>
      <c r="K132">
        <v>1.46418</v>
      </c>
      <c r="L132">
        <v>0</v>
      </c>
      <c r="M132">
        <v>21.400000000001455</v>
      </c>
      <c r="N132">
        <v>1.48</v>
      </c>
      <c r="O132" s="579">
        <v>0.28958333333866904</v>
      </c>
    </row>
    <row r="133" spans="1:15">
      <c r="A133" s="578">
        <v>132</v>
      </c>
      <c r="B133" s="578" t="s">
        <v>97</v>
      </c>
      <c r="C133" s="578">
        <v>5</v>
      </c>
      <c r="D133">
        <v>0.04</v>
      </c>
      <c r="E133">
        <v>0.09</v>
      </c>
      <c r="F133" s="403">
        <v>42180.553472222222</v>
      </c>
      <c r="G133">
        <v>1.44604</v>
      </c>
      <c r="H133" s="403">
        <v>42181.582638888889</v>
      </c>
      <c r="I133">
        <v>1.4615800000000001</v>
      </c>
      <c r="J133" s="403">
        <v>42183.958333333336</v>
      </c>
      <c r="K133">
        <v>1.4536500000000001</v>
      </c>
      <c r="L133">
        <v>155.40000000000146</v>
      </c>
      <c r="M133">
        <v>79.299999999999272</v>
      </c>
      <c r="N133">
        <v>17.970000000000002</v>
      </c>
      <c r="O133" s="579">
        <v>1.4048611111138598</v>
      </c>
    </row>
    <row r="134" spans="1:15">
      <c r="A134" s="578">
        <v>133</v>
      </c>
      <c r="B134" s="578" t="s">
        <v>97</v>
      </c>
      <c r="C134" s="578">
        <v>5</v>
      </c>
      <c r="D134">
        <v>0.04</v>
      </c>
      <c r="E134">
        <v>0.09</v>
      </c>
      <c r="F134" s="403">
        <v>42184.324305555558</v>
      </c>
      <c r="G134">
        <v>1.43903</v>
      </c>
      <c r="H134" s="403">
        <v>42184.923611111109</v>
      </c>
      <c r="I134">
        <v>1.4629700000000001</v>
      </c>
      <c r="J134" s="403">
        <v>42185.356944444444</v>
      </c>
      <c r="K134">
        <v>1.45401</v>
      </c>
      <c r="L134">
        <v>239.39999999999964</v>
      </c>
      <c r="M134">
        <v>89.600000000000364</v>
      </c>
      <c r="N134">
        <v>17.97</v>
      </c>
      <c r="O134" s="579">
        <v>1.0326388888861402</v>
      </c>
    </row>
    <row r="135" spans="1:15">
      <c r="A135" s="578">
        <v>134</v>
      </c>
      <c r="B135" s="578" t="s">
        <v>97</v>
      </c>
      <c r="C135" s="578">
        <v>1</v>
      </c>
      <c r="D135">
        <v>0.01</v>
      </c>
      <c r="E135">
        <v>0.01</v>
      </c>
      <c r="F135" s="403">
        <v>42187.627083333333</v>
      </c>
      <c r="G135">
        <v>1.4545399999999999</v>
      </c>
      <c r="H135" s="403">
        <v>42187.627083333333</v>
      </c>
      <c r="I135">
        <v>1.4545399999999999</v>
      </c>
      <c r="J135" s="403">
        <v>42187.920138888891</v>
      </c>
      <c r="K135">
        <v>1.4523999999999999</v>
      </c>
      <c r="L135">
        <v>0</v>
      </c>
      <c r="M135">
        <v>21.399999999999636</v>
      </c>
      <c r="N135">
        <v>1.48</v>
      </c>
      <c r="O135" s="579">
        <v>0.2930555555576575</v>
      </c>
    </row>
    <row r="136" spans="1:15">
      <c r="A136" s="578">
        <v>135</v>
      </c>
      <c r="B136" s="578" t="s">
        <v>96</v>
      </c>
      <c r="C136" s="578">
        <v>1</v>
      </c>
      <c r="D136">
        <v>0.01</v>
      </c>
      <c r="E136">
        <v>0.01</v>
      </c>
      <c r="F136" s="403">
        <v>42191.146527777775</v>
      </c>
      <c r="G136">
        <v>1.47089</v>
      </c>
      <c r="H136" s="403">
        <v>42191.146527777775</v>
      </c>
      <c r="I136">
        <v>1.47089</v>
      </c>
      <c r="J136" s="403">
        <v>42191.177777777775</v>
      </c>
      <c r="K136">
        <v>1.4730300000000001</v>
      </c>
      <c r="L136">
        <v>0</v>
      </c>
      <c r="M136">
        <v>21.400000000001455</v>
      </c>
      <c r="N136">
        <v>1.48</v>
      </c>
      <c r="O136" s="579">
        <v>3.125E-2</v>
      </c>
    </row>
    <row r="137" spans="1:15">
      <c r="A137" s="578">
        <v>136</v>
      </c>
      <c r="B137" s="578" t="s">
        <v>96</v>
      </c>
      <c r="C137" s="578">
        <v>1</v>
      </c>
      <c r="D137">
        <v>0.01</v>
      </c>
      <c r="E137">
        <v>0.01</v>
      </c>
      <c r="F137" s="403">
        <v>42191.678472222222</v>
      </c>
      <c r="G137">
        <v>1.4695499999999999</v>
      </c>
      <c r="H137" s="403">
        <v>42191.678472222222</v>
      </c>
      <c r="I137">
        <v>1.4695499999999999</v>
      </c>
      <c r="J137" s="403">
        <v>42191.6875</v>
      </c>
      <c r="K137">
        <v>1.4716899999999999</v>
      </c>
      <c r="L137">
        <v>0</v>
      </c>
      <c r="M137">
        <v>21.399999999999636</v>
      </c>
      <c r="N137">
        <v>1.48</v>
      </c>
      <c r="O137" s="579">
        <v>9.0277777781011537E-3</v>
      </c>
    </row>
    <row r="138" spans="1:15">
      <c r="A138" s="578">
        <v>137</v>
      </c>
      <c r="B138" s="578" t="s">
        <v>96</v>
      </c>
      <c r="C138" s="578">
        <v>1</v>
      </c>
      <c r="D138">
        <v>0.01</v>
      </c>
      <c r="E138">
        <v>0.01</v>
      </c>
      <c r="F138" s="403">
        <v>42191.740277777775</v>
      </c>
      <c r="G138">
        <v>1.4728399999999999</v>
      </c>
      <c r="H138" s="403">
        <v>42191.740277777775</v>
      </c>
      <c r="I138">
        <v>1.4728399999999999</v>
      </c>
      <c r="J138" s="403">
        <v>42191.89166666667</v>
      </c>
      <c r="K138">
        <v>1.47498</v>
      </c>
      <c r="L138">
        <v>0</v>
      </c>
      <c r="M138">
        <v>21.399999999999636</v>
      </c>
      <c r="N138">
        <v>1.48</v>
      </c>
      <c r="O138" s="579">
        <v>0.15138888889487134</v>
      </c>
    </row>
    <row r="139" spans="1:15">
      <c r="A139" s="578">
        <v>138</v>
      </c>
      <c r="B139" s="578" t="s">
        <v>97</v>
      </c>
      <c r="C139" s="578">
        <v>1</v>
      </c>
      <c r="D139">
        <v>0.01</v>
      </c>
      <c r="E139">
        <v>0.01</v>
      </c>
      <c r="F139" s="403">
        <v>42192.292361111111</v>
      </c>
      <c r="G139">
        <v>1.4737499999999999</v>
      </c>
      <c r="H139" s="403">
        <v>42192.292361111111</v>
      </c>
      <c r="I139">
        <v>1.4737499999999999</v>
      </c>
      <c r="J139" s="403">
        <v>42192.313888888886</v>
      </c>
      <c r="K139">
        <v>1.4716100000000001</v>
      </c>
      <c r="L139">
        <v>0</v>
      </c>
      <c r="M139">
        <v>21.399999999997817</v>
      </c>
      <c r="N139">
        <v>1.48</v>
      </c>
      <c r="O139" s="579">
        <v>2.1527777775190771E-2</v>
      </c>
    </row>
    <row r="140" spans="1:15">
      <c r="A140" s="578">
        <v>139</v>
      </c>
      <c r="B140" s="578" t="s">
        <v>97</v>
      </c>
      <c r="C140" s="578">
        <v>4</v>
      </c>
      <c r="D140">
        <v>0.02</v>
      </c>
      <c r="E140">
        <v>0.05</v>
      </c>
      <c r="F140" s="403">
        <v>42192.939583333333</v>
      </c>
      <c r="G140">
        <v>1.47756</v>
      </c>
      <c r="H140" s="403">
        <v>42193.416666666664</v>
      </c>
      <c r="I140">
        <v>1.49386</v>
      </c>
      <c r="J140" s="403">
        <v>42193.540972222225</v>
      </c>
      <c r="K140">
        <v>1.4842</v>
      </c>
      <c r="L140">
        <v>163</v>
      </c>
      <c r="M140">
        <v>96.600000000000364</v>
      </c>
      <c r="N140">
        <v>8.14</v>
      </c>
      <c r="O140" s="579">
        <v>0.60138888889196096</v>
      </c>
    </row>
    <row r="141" spans="1:15">
      <c r="A141" s="578">
        <v>140</v>
      </c>
      <c r="B141" s="578" t="s">
        <v>96</v>
      </c>
      <c r="C141" s="578">
        <v>1</v>
      </c>
      <c r="D141">
        <v>0.01</v>
      </c>
      <c r="E141">
        <v>0.01</v>
      </c>
      <c r="F141" s="403">
        <v>42193.261805555558</v>
      </c>
      <c r="G141">
        <v>1.48302</v>
      </c>
      <c r="H141" s="403">
        <v>42193.261805555558</v>
      </c>
      <c r="I141">
        <v>1.48302</v>
      </c>
      <c r="J141" s="403">
        <v>42193.275000000001</v>
      </c>
      <c r="K141">
        <v>1.48516</v>
      </c>
      <c r="L141">
        <v>0</v>
      </c>
      <c r="M141">
        <v>21.399999999999636</v>
      </c>
      <c r="N141">
        <v>1.48</v>
      </c>
      <c r="O141" s="579">
        <v>1.3194444443797693E-2</v>
      </c>
    </row>
    <row r="142" spans="1:15">
      <c r="A142" s="578">
        <v>141</v>
      </c>
      <c r="B142" s="578" t="s">
        <v>97</v>
      </c>
      <c r="C142" s="578">
        <v>1</v>
      </c>
      <c r="D142">
        <v>0.01</v>
      </c>
      <c r="E142">
        <v>0.01</v>
      </c>
      <c r="F142" s="403">
        <v>42193.645833333336</v>
      </c>
      <c r="G142">
        <v>1.48756</v>
      </c>
      <c r="H142" s="403">
        <v>42193.645833333336</v>
      </c>
      <c r="I142">
        <v>1.48756</v>
      </c>
      <c r="J142" s="403">
        <v>42193.668055555558</v>
      </c>
      <c r="K142">
        <v>1.48542</v>
      </c>
      <c r="L142">
        <v>0</v>
      </c>
      <c r="M142">
        <v>21.400000000001455</v>
      </c>
      <c r="N142">
        <v>1.48</v>
      </c>
      <c r="O142" s="579">
        <v>2.2222222221898846E-2</v>
      </c>
    </row>
    <row r="143" spans="1:15">
      <c r="A143" s="578">
        <v>142</v>
      </c>
      <c r="B143" s="578" t="s">
        <v>97</v>
      </c>
      <c r="C143" s="578">
        <v>1</v>
      </c>
      <c r="D143">
        <v>0.01</v>
      </c>
      <c r="E143">
        <v>0.01</v>
      </c>
      <c r="F143" s="403">
        <v>42194.136805555558</v>
      </c>
      <c r="G143">
        <v>1.49122</v>
      </c>
      <c r="H143" s="403">
        <v>42194.136805555558</v>
      </c>
      <c r="I143">
        <v>1.49122</v>
      </c>
      <c r="J143" s="403">
        <v>42194.145833333336</v>
      </c>
      <c r="K143">
        <v>1.48908</v>
      </c>
      <c r="L143">
        <v>0</v>
      </c>
      <c r="M143">
        <v>21.400000000001455</v>
      </c>
      <c r="N143">
        <v>1.48</v>
      </c>
      <c r="O143" s="579">
        <v>9.0277777781011537E-3</v>
      </c>
    </row>
    <row r="144" spans="1:15">
      <c r="A144" s="578">
        <v>143</v>
      </c>
      <c r="B144" s="578" t="s">
        <v>97</v>
      </c>
      <c r="C144" s="578">
        <v>2</v>
      </c>
      <c r="D144">
        <v>0.01</v>
      </c>
      <c r="E144">
        <v>0.02</v>
      </c>
      <c r="F144" s="403">
        <v>42194.385416666664</v>
      </c>
      <c r="G144">
        <v>1.4801899999999999</v>
      </c>
      <c r="H144" s="403">
        <v>42194.520833333336</v>
      </c>
      <c r="I144">
        <v>1.4877</v>
      </c>
      <c r="J144" s="403">
        <v>42194.590277777781</v>
      </c>
      <c r="K144">
        <v>1.4818100000000001</v>
      </c>
      <c r="L144">
        <v>75.100000000000364</v>
      </c>
      <c r="M144">
        <v>58.899999999999636</v>
      </c>
      <c r="N144">
        <v>2.96</v>
      </c>
      <c r="O144" s="579">
        <v>0.20486111111677019</v>
      </c>
    </row>
    <row r="145" spans="1:15">
      <c r="A145" s="578">
        <v>144</v>
      </c>
      <c r="B145" s="578" t="s">
        <v>96</v>
      </c>
      <c r="C145" s="578">
        <v>1</v>
      </c>
      <c r="D145">
        <v>0.01</v>
      </c>
      <c r="E145">
        <v>0.01</v>
      </c>
      <c r="F145" s="403">
        <v>42194.656944444447</v>
      </c>
      <c r="G145">
        <v>1.4842</v>
      </c>
      <c r="H145" s="403">
        <v>42194.656944444447</v>
      </c>
      <c r="I145">
        <v>1.4842</v>
      </c>
      <c r="J145" s="403">
        <v>42194.67291666667</v>
      </c>
      <c r="K145">
        <v>1.48634</v>
      </c>
      <c r="L145">
        <v>0</v>
      </c>
      <c r="M145">
        <v>21.399999999999636</v>
      </c>
      <c r="N145">
        <v>1.48</v>
      </c>
      <c r="O145" s="579">
        <v>1.5972222223354038E-2</v>
      </c>
    </row>
    <row r="146" spans="1:15">
      <c r="A146" s="578">
        <v>145</v>
      </c>
      <c r="B146" s="578" t="s">
        <v>97</v>
      </c>
      <c r="C146" s="578">
        <v>2</v>
      </c>
      <c r="D146">
        <v>0.01</v>
      </c>
      <c r="E146">
        <v>0.02</v>
      </c>
      <c r="F146" s="403">
        <v>42195.604166666664</v>
      </c>
      <c r="G146">
        <v>1.49821</v>
      </c>
      <c r="H146" s="403">
        <v>42195.660416666666</v>
      </c>
      <c r="I146">
        <v>1.50515</v>
      </c>
      <c r="J146" s="403">
        <v>42195.854861111111</v>
      </c>
      <c r="K146">
        <v>1.4995400000000001</v>
      </c>
      <c r="L146">
        <v>69.399999999999636</v>
      </c>
      <c r="M146">
        <v>56.099999999998545</v>
      </c>
      <c r="N146">
        <v>2.95</v>
      </c>
      <c r="O146" s="579">
        <v>0.25069444444670808</v>
      </c>
    </row>
    <row r="147" spans="1:15">
      <c r="A147" s="578">
        <v>146</v>
      </c>
      <c r="B147" s="578" t="s">
        <v>96</v>
      </c>
      <c r="C147" s="578">
        <v>7</v>
      </c>
      <c r="D147">
        <v>0.28000000000000003</v>
      </c>
      <c r="E147">
        <v>0.45</v>
      </c>
      <c r="F147" s="403">
        <v>42195.709027777775</v>
      </c>
      <c r="G147">
        <v>1.5061899999999999</v>
      </c>
      <c r="H147" s="403">
        <v>42200.19027777778</v>
      </c>
      <c r="I147">
        <v>1.47034</v>
      </c>
      <c r="J147" s="403">
        <v>42200.446527777778</v>
      </c>
      <c r="K147">
        <v>1.4799100000000001</v>
      </c>
      <c r="L147">
        <v>358.5</v>
      </c>
      <c r="M147">
        <v>95.700000000000728</v>
      </c>
      <c r="N147">
        <v>122.94000000000001</v>
      </c>
      <c r="O147" s="579">
        <v>2.7375000000029104</v>
      </c>
    </row>
    <row r="148" spans="1:15">
      <c r="A148" s="578">
        <v>147</v>
      </c>
      <c r="B148" s="578" t="s">
        <v>97</v>
      </c>
      <c r="C148" s="578">
        <v>1</v>
      </c>
      <c r="D148">
        <v>0.01</v>
      </c>
      <c r="E148">
        <v>0.01</v>
      </c>
      <c r="F148" s="403">
        <v>42198.355555555558</v>
      </c>
      <c r="G148">
        <v>1.4938899999999999</v>
      </c>
      <c r="H148" s="403">
        <v>42198.355555555558</v>
      </c>
      <c r="I148">
        <v>1.4938899999999999</v>
      </c>
      <c r="J148" s="403">
        <v>42198.421527777777</v>
      </c>
      <c r="K148">
        <v>1.4917499999999999</v>
      </c>
      <c r="L148">
        <v>0</v>
      </c>
      <c r="M148">
        <v>21.399999999999636</v>
      </c>
      <c r="N148">
        <v>1.48</v>
      </c>
      <c r="O148" s="579">
        <v>6.5972222218988463E-2</v>
      </c>
    </row>
    <row r="149" spans="1:15">
      <c r="A149" s="578">
        <v>148</v>
      </c>
      <c r="B149" s="578" t="s">
        <v>97</v>
      </c>
      <c r="C149" s="578">
        <v>1</v>
      </c>
      <c r="D149">
        <v>0.01</v>
      </c>
      <c r="E149">
        <v>0.01</v>
      </c>
      <c r="F149" s="403">
        <v>42199.583333333336</v>
      </c>
      <c r="G149">
        <v>1.4830399999999999</v>
      </c>
      <c r="H149" s="403">
        <v>42199.583333333336</v>
      </c>
      <c r="I149">
        <v>1.4830399999999999</v>
      </c>
      <c r="J149" s="403">
        <v>42199.606249999997</v>
      </c>
      <c r="K149">
        <v>1.4809000000000001</v>
      </c>
      <c r="L149">
        <v>0</v>
      </c>
      <c r="M149">
        <v>21.399999999997817</v>
      </c>
      <c r="N149">
        <v>1.47</v>
      </c>
      <c r="O149" s="579">
        <v>2.2916666661330964E-2</v>
      </c>
    </row>
    <row r="150" spans="1:15">
      <c r="A150" s="578">
        <v>149</v>
      </c>
      <c r="B150" s="578" t="s">
        <v>96</v>
      </c>
      <c r="C150" s="578">
        <v>2</v>
      </c>
      <c r="D150">
        <v>0.01</v>
      </c>
      <c r="E150">
        <v>0.02</v>
      </c>
      <c r="F150" s="403">
        <v>42202.448611111111</v>
      </c>
      <c r="G150">
        <v>1.47227</v>
      </c>
      <c r="H150" s="403">
        <v>42202.925694444442</v>
      </c>
      <c r="I150">
        <v>1.46895</v>
      </c>
      <c r="J150" s="403">
        <v>42205.206944444442</v>
      </c>
      <c r="K150">
        <v>1.47275</v>
      </c>
      <c r="L150">
        <v>33.199999999998909</v>
      </c>
      <c r="M150">
        <v>38</v>
      </c>
      <c r="N150">
        <v>2.9699999999999998</v>
      </c>
      <c r="O150" s="579">
        <v>0.75833333333139308</v>
      </c>
    </row>
    <row r="151" spans="1:15">
      <c r="A151" s="578">
        <v>150</v>
      </c>
      <c r="B151" s="578" t="s">
        <v>96</v>
      </c>
      <c r="C151" s="578">
        <v>2</v>
      </c>
      <c r="D151">
        <v>0.01</v>
      </c>
      <c r="E151">
        <v>0.02</v>
      </c>
      <c r="F151" s="403">
        <v>42206.584722222222</v>
      </c>
      <c r="G151">
        <v>1.47468</v>
      </c>
      <c r="H151" s="403">
        <v>42206.679861111108</v>
      </c>
      <c r="I151">
        <v>1.4696499999999999</v>
      </c>
      <c r="J151" s="403">
        <v>42206.90347222222</v>
      </c>
      <c r="K151">
        <v>1.4742999999999999</v>
      </c>
      <c r="L151">
        <v>50.300000000001091</v>
      </c>
      <c r="M151">
        <v>46.500000000001819</v>
      </c>
      <c r="N151">
        <v>2.95</v>
      </c>
      <c r="O151" s="579">
        <v>0.31874999999854481</v>
      </c>
    </row>
    <row r="152" spans="1:15">
      <c r="A152" s="578">
        <v>151</v>
      </c>
      <c r="B152" s="578" t="s">
        <v>97</v>
      </c>
      <c r="C152" s="578">
        <v>1</v>
      </c>
      <c r="D152">
        <v>0.01</v>
      </c>
      <c r="E152">
        <v>0.01</v>
      </c>
      <c r="F152" s="403">
        <v>42207.229861111111</v>
      </c>
      <c r="G152">
        <v>1.4771300000000001</v>
      </c>
      <c r="H152" s="403">
        <v>42207.229861111111</v>
      </c>
      <c r="I152">
        <v>1.4771300000000001</v>
      </c>
      <c r="J152" s="403">
        <v>42207.238888888889</v>
      </c>
      <c r="K152">
        <v>1.47499</v>
      </c>
      <c r="L152">
        <v>0</v>
      </c>
      <c r="M152">
        <v>21.400000000001455</v>
      </c>
      <c r="N152">
        <v>1.48</v>
      </c>
      <c r="O152" s="579">
        <v>9.0277777781011537E-3</v>
      </c>
    </row>
    <row r="153" spans="1:15">
      <c r="A153" s="578">
        <v>152</v>
      </c>
      <c r="B153" s="578" t="s">
        <v>97</v>
      </c>
      <c r="C153" s="578">
        <v>2</v>
      </c>
      <c r="D153">
        <v>0.01</v>
      </c>
      <c r="E153">
        <v>0.02</v>
      </c>
      <c r="F153" s="403">
        <v>42207.250694444447</v>
      </c>
      <c r="G153">
        <v>1.4741599999999999</v>
      </c>
      <c r="H153" s="403">
        <v>42207.379166666666</v>
      </c>
      <c r="I153">
        <v>1.47749</v>
      </c>
      <c r="J153" s="403">
        <v>42207.39166666667</v>
      </c>
      <c r="K153">
        <v>1.4736899999999999</v>
      </c>
      <c r="L153">
        <v>33.300000000001091</v>
      </c>
      <c r="M153">
        <v>38</v>
      </c>
      <c r="N153">
        <v>2.96</v>
      </c>
      <c r="O153" s="579">
        <v>0.14097222222335404</v>
      </c>
    </row>
    <row r="154" spans="1:15">
      <c r="A154" s="578">
        <v>153</v>
      </c>
      <c r="B154" s="578" t="s">
        <v>96</v>
      </c>
      <c r="C154" s="578">
        <v>1</v>
      </c>
      <c r="D154">
        <v>0.01</v>
      </c>
      <c r="E154">
        <v>0.01</v>
      </c>
      <c r="F154" s="403">
        <v>42207.520833333336</v>
      </c>
      <c r="G154">
        <v>1.47468</v>
      </c>
      <c r="H154" s="403">
        <v>42207.520833333336</v>
      </c>
      <c r="I154">
        <v>1.47468</v>
      </c>
      <c r="J154" s="403">
        <v>42207.573611111111</v>
      </c>
      <c r="K154">
        <v>1.47682</v>
      </c>
      <c r="L154">
        <v>0</v>
      </c>
      <c r="M154">
        <v>21.400000000001455</v>
      </c>
      <c r="N154">
        <v>1.48</v>
      </c>
      <c r="O154" s="579">
        <v>5.2777777775190771E-2</v>
      </c>
    </row>
    <row r="155" spans="1:15">
      <c r="A155" s="578">
        <v>154</v>
      </c>
      <c r="B155" s="578" t="s">
        <v>97</v>
      </c>
      <c r="C155" s="578">
        <v>7</v>
      </c>
      <c r="D155">
        <v>0.28000000000000003</v>
      </c>
      <c r="E155">
        <v>0.45</v>
      </c>
      <c r="F155" s="403">
        <v>42208.427083333336</v>
      </c>
      <c r="G155">
        <v>1.48366</v>
      </c>
      <c r="H155" s="403">
        <v>42212.396527777775</v>
      </c>
      <c r="I155">
        <v>1.52163</v>
      </c>
      <c r="J155" s="403">
        <v>42213.504166666666</v>
      </c>
      <c r="K155">
        <v>1.51034</v>
      </c>
      <c r="L155">
        <v>379.70000000000073</v>
      </c>
      <c r="M155">
        <v>112.90000000000146</v>
      </c>
      <c r="N155">
        <v>122.86999999999999</v>
      </c>
      <c r="O155" s="579">
        <v>3.0770833333299379</v>
      </c>
    </row>
    <row r="156" spans="1:15">
      <c r="A156" s="578">
        <v>155</v>
      </c>
      <c r="B156" s="578" t="s">
        <v>96</v>
      </c>
      <c r="C156" s="578">
        <v>1</v>
      </c>
      <c r="D156">
        <v>0.01</v>
      </c>
      <c r="E156">
        <v>0.01</v>
      </c>
      <c r="F156" s="403">
        <v>42215.491666666669</v>
      </c>
      <c r="G156">
        <v>1.50589</v>
      </c>
      <c r="H156" s="403">
        <v>42215.491666666669</v>
      </c>
      <c r="I156">
        <v>1.50589</v>
      </c>
      <c r="J156" s="403">
        <v>42215.552777777775</v>
      </c>
      <c r="K156">
        <v>1.50803</v>
      </c>
      <c r="L156">
        <v>0</v>
      </c>
      <c r="M156">
        <v>21.399999999999636</v>
      </c>
      <c r="N156">
        <v>1.48</v>
      </c>
      <c r="O156" s="579">
        <v>6.1111111106583849E-2</v>
      </c>
    </row>
    <row r="157" spans="1:15">
      <c r="A157" s="578">
        <v>156</v>
      </c>
      <c r="B157" s="578" t="s">
        <v>96</v>
      </c>
      <c r="C157" s="578">
        <v>1</v>
      </c>
      <c r="D157">
        <v>0.01</v>
      </c>
      <c r="E157">
        <v>0.01</v>
      </c>
      <c r="F157" s="403">
        <v>42216.355555555558</v>
      </c>
      <c r="G157">
        <v>1.50163</v>
      </c>
      <c r="H157" s="403">
        <v>42216.355555555558</v>
      </c>
      <c r="I157">
        <v>1.50163</v>
      </c>
      <c r="J157" s="403">
        <v>42216.362500000003</v>
      </c>
      <c r="K157">
        <v>1.5037700000000001</v>
      </c>
      <c r="L157">
        <v>0</v>
      </c>
      <c r="M157">
        <v>21.399999999999636</v>
      </c>
      <c r="N157">
        <v>1.48</v>
      </c>
      <c r="O157" s="579">
        <v>6.9444444452528842E-3</v>
      </c>
    </row>
    <row r="158" spans="1:15">
      <c r="A158" s="578">
        <v>157</v>
      </c>
      <c r="B158" s="578" t="s">
        <v>96</v>
      </c>
      <c r="C158" s="578">
        <v>1</v>
      </c>
      <c r="D158">
        <v>0.01</v>
      </c>
      <c r="E158">
        <v>0.01</v>
      </c>
      <c r="F158" s="403">
        <v>42216.501388888886</v>
      </c>
      <c r="G158">
        <v>1.5146900000000001</v>
      </c>
      <c r="H158" s="403">
        <v>42216.501388888886</v>
      </c>
      <c r="I158">
        <v>1.5146900000000001</v>
      </c>
      <c r="J158" s="403">
        <v>42216.604166666664</v>
      </c>
      <c r="K158">
        <v>1.5168299999999999</v>
      </c>
      <c r="L158">
        <v>0</v>
      </c>
      <c r="M158">
        <v>21.399999999997817</v>
      </c>
      <c r="N158">
        <v>1.48</v>
      </c>
      <c r="O158" s="579">
        <v>0.10277777777810115</v>
      </c>
    </row>
    <row r="159" spans="1:15">
      <c r="A159" s="578">
        <v>158</v>
      </c>
      <c r="B159" s="578" t="s">
        <v>97</v>
      </c>
      <c r="C159" s="578">
        <v>1</v>
      </c>
      <c r="D159">
        <v>0.01</v>
      </c>
      <c r="E159">
        <v>0.01</v>
      </c>
      <c r="F159" s="403">
        <v>42220.322916666664</v>
      </c>
      <c r="G159">
        <v>1.48767</v>
      </c>
      <c r="H159" s="403">
        <v>42220.322916666664</v>
      </c>
      <c r="I159">
        <v>1.48767</v>
      </c>
      <c r="J159" s="403">
        <v>42220.336805555555</v>
      </c>
      <c r="K159">
        <v>1.48553</v>
      </c>
      <c r="L159">
        <v>0</v>
      </c>
      <c r="M159">
        <v>21.400000000001455</v>
      </c>
      <c r="N159">
        <v>1.48</v>
      </c>
      <c r="O159" s="579">
        <v>1.3888888890505768E-2</v>
      </c>
    </row>
    <row r="160" spans="1:15">
      <c r="A160" s="578">
        <v>159</v>
      </c>
      <c r="B160" s="578" t="s">
        <v>97</v>
      </c>
      <c r="C160" s="578">
        <v>4</v>
      </c>
      <c r="D160">
        <v>0.02</v>
      </c>
      <c r="E160">
        <v>0.05</v>
      </c>
      <c r="F160" s="403">
        <v>42221.45</v>
      </c>
      <c r="G160">
        <v>1.4743200000000001</v>
      </c>
      <c r="H160" s="403">
        <v>42222.17291666667</v>
      </c>
      <c r="I160">
        <v>1.48664</v>
      </c>
      <c r="J160" s="403">
        <v>42223.604166666664</v>
      </c>
      <c r="K160">
        <v>1.47899</v>
      </c>
      <c r="L160">
        <v>123.19999999999891</v>
      </c>
      <c r="M160">
        <v>76.5</v>
      </c>
      <c r="N160">
        <v>8.1</v>
      </c>
      <c r="O160" s="579">
        <v>2.1541666666671517</v>
      </c>
    </row>
    <row r="161" spans="1:15">
      <c r="A161" s="578">
        <v>160</v>
      </c>
      <c r="B161" s="578" t="s">
        <v>96</v>
      </c>
      <c r="C161" s="578">
        <v>1</v>
      </c>
      <c r="D161">
        <v>0.01</v>
      </c>
      <c r="E161">
        <v>0.01</v>
      </c>
      <c r="F161" s="403">
        <v>42223.626388888886</v>
      </c>
      <c r="G161">
        <v>1.47881</v>
      </c>
      <c r="H161" s="403">
        <v>42223.626388888886</v>
      </c>
      <c r="I161">
        <v>1.47881</v>
      </c>
      <c r="J161" s="403">
        <v>42223.63958333333</v>
      </c>
      <c r="K161">
        <v>1.48095</v>
      </c>
      <c r="L161">
        <v>0</v>
      </c>
      <c r="M161">
        <v>21.399999999999636</v>
      </c>
      <c r="N161">
        <v>1.48</v>
      </c>
      <c r="O161" s="579">
        <v>1.3194444443797693E-2</v>
      </c>
    </row>
    <row r="162" spans="1:15">
      <c r="A162" s="578">
        <v>161</v>
      </c>
      <c r="B162" s="578" t="s">
        <v>96</v>
      </c>
      <c r="C162" s="578">
        <v>1</v>
      </c>
      <c r="D162">
        <v>0.01</v>
      </c>
      <c r="E162">
        <v>0.01</v>
      </c>
      <c r="F162" s="403">
        <v>42227.156944444447</v>
      </c>
      <c r="G162">
        <v>1.49352</v>
      </c>
      <c r="H162" s="403">
        <v>42227.156944444447</v>
      </c>
      <c r="I162">
        <v>1.49352</v>
      </c>
      <c r="J162" s="403">
        <v>42227.157638888886</v>
      </c>
      <c r="K162">
        <v>1.49566</v>
      </c>
      <c r="L162">
        <v>0</v>
      </c>
      <c r="M162">
        <v>21.400000000001455</v>
      </c>
      <c r="N162">
        <v>1.48</v>
      </c>
      <c r="O162" s="579">
        <v>6.9444443943211809E-4</v>
      </c>
    </row>
    <row r="163" spans="1:15">
      <c r="A163" s="578">
        <v>162</v>
      </c>
      <c r="B163" s="578" t="s">
        <v>97</v>
      </c>
      <c r="C163" s="578">
        <v>6</v>
      </c>
      <c r="D163">
        <v>0.08</v>
      </c>
      <c r="E163">
        <v>0.16999999999999998</v>
      </c>
      <c r="F163" s="403">
        <v>42227.459722222222</v>
      </c>
      <c r="G163">
        <v>1.5031399999999999</v>
      </c>
      <c r="H163" s="403">
        <v>42228.287499999999</v>
      </c>
      <c r="I163">
        <v>1.52956</v>
      </c>
      <c r="J163" s="403">
        <v>42228.523611111108</v>
      </c>
      <c r="K163">
        <v>1.5190900000000001</v>
      </c>
      <c r="L163">
        <v>264.20000000000073</v>
      </c>
      <c r="M163">
        <v>104.70000000000073</v>
      </c>
      <c r="N163">
        <v>40.18</v>
      </c>
      <c r="O163" s="579">
        <v>1.0638888888861402</v>
      </c>
    </row>
    <row r="164" spans="1:15">
      <c r="A164" s="578">
        <v>163</v>
      </c>
      <c r="B164" s="578" t="s">
        <v>96</v>
      </c>
      <c r="C164" s="578">
        <v>3</v>
      </c>
      <c r="D164">
        <v>0.01</v>
      </c>
      <c r="E164">
        <v>0.03</v>
      </c>
      <c r="F164" s="403">
        <v>42227.667361111111</v>
      </c>
      <c r="G164">
        <v>1.51623</v>
      </c>
      <c r="H164" s="403">
        <v>42228.041666666664</v>
      </c>
      <c r="I164">
        <v>1.5092399999999999</v>
      </c>
      <c r="J164" s="403">
        <v>42228.136111111111</v>
      </c>
      <c r="K164">
        <v>1.5150300000000001</v>
      </c>
      <c r="L164">
        <v>69.899999999999636</v>
      </c>
      <c r="M164">
        <v>57.900000000001455</v>
      </c>
      <c r="N164">
        <v>4.68</v>
      </c>
      <c r="O164" s="579">
        <v>0.46875</v>
      </c>
    </row>
    <row r="165" spans="1:15">
      <c r="A165" s="578">
        <v>164</v>
      </c>
      <c r="B165" s="578" t="s">
        <v>96</v>
      </c>
      <c r="C165" s="578">
        <v>1</v>
      </c>
      <c r="D165">
        <v>0.01</v>
      </c>
      <c r="E165">
        <v>0.01</v>
      </c>
      <c r="F165" s="403">
        <v>42228.240277777775</v>
      </c>
      <c r="G165">
        <v>1.5277000000000001</v>
      </c>
      <c r="H165" s="403">
        <v>42228.240277777775</v>
      </c>
      <c r="I165">
        <v>1.5277000000000001</v>
      </c>
      <c r="J165" s="403">
        <v>42228.290972222225</v>
      </c>
      <c r="K165">
        <v>1.5298400000000001</v>
      </c>
      <c r="L165">
        <v>0</v>
      </c>
      <c r="M165">
        <v>21.400000000001455</v>
      </c>
      <c r="N165">
        <v>1.48</v>
      </c>
      <c r="O165" s="579">
        <v>5.0694444449618459E-2</v>
      </c>
    </row>
    <row r="166" spans="1:15">
      <c r="A166" s="578">
        <v>165</v>
      </c>
      <c r="B166" s="578" t="s">
        <v>97</v>
      </c>
      <c r="C166" s="578">
        <v>1</v>
      </c>
      <c r="D166">
        <v>0.01</v>
      </c>
      <c r="E166">
        <v>0.01</v>
      </c>
      <c r="F166" s="403">
        <v>42228.552777777775</v>
      </c>
      <c r="G166">
        <v>1.5169900000000001</v>
      </c>
      <c r="H166" s="403">
        <v>42228.552777777775</v>
      </c>
      <c r="I166">
        <v>1.5169900000000001</v>
      </c>
      <c r="J166" s="403">
        <v>42228.584722222222</v>
      </c>
      <c r="K166">
        <v>1.51485</v>
      </c>
      <c r="L166">
        <v>0</v>
      </c>
      <c r="M166">
        <v>21.400000000001455</v>
      </c>
      <c r="N166">
        <v>1.48</v>
      </c>
      <c r="O166" s="579">
        <v>3.1944444446708076E-2</v>
      </c>
    </row>
    <row r="167" spans="1:15">
      <c r="A167" s="578">
        <v>166</v>
      </c>
      <c r="B167" s="578" t="s">
        <v>96</v>
      </c>
      <c r="C167" s="578">
        <v>1</v>
      </c>
      <c r="D167">
        <v>0.01</v>
      </c>
      <c r="E167">
        <v>0.01</v>
      </c>
      <c r="F167" s="403">
        <v>42228.595138888886</v>
      </c>
      <c r="G167">
        <v>1.5134399999999999</v>
      </c>
      <c r="H167" s="403">
        <v>42228.595138888886</v>
      </c>
      <c r="I167">
        <v>1.5134399999999999</v>
      </c>
      <c r="J167" s="403">
        <v>42228.606944444444</v>
      </c>
      <c r="K167">
        <v>1.5155799999999999</v>
      </c>
      <c r="L167">
        <v>0</v>
      </c>
      <c r="M167">
        <v>21.399999999999636</v>
      </c>
      <c r="N167">
        <v>1.48</v>
      </c>
      <c r="O167" s="579">
        <v>1.1805555557657499E-2</v>
      </c>
    </row>
    <row r="168" spans="1:15">
      <c r="A168" s="578">
        <v>167</v>
      </c>
      <c r="B168" s="578" t="s">
        <v>96</v>
      </c>
      <c r="C168" s="578">
        <v>3</v>
      </c>
      <c r="D168">
        <v>0.01</v>
      </c>
      <c r="E168">
        <v>0.03</v>
      </c>
      <c r="F168" s="403">
        <v>42228.656944444447</v>
      </c>
      <c r="G168">
        <v>1.5201899999999999</v>
      </c>
      <c r="H168" s="403">
        <v>42228.897222222222</v>
      </c>
      <c r="I168">
        <v>1.51326</v>
      </c>
      <c r="J168" s="403">
        <v>42229.136805555558</v>
      </c>
      <c r="K168">
        <v>1.51902</v>
      </c>
      <c r="L168">
        <v>69.299999999999272</v>
      </c>
      <c r="M168">
        <v>57.600000000000364</v>
      </c>
      <c r="N168">
        <v>4.66</v>
      </c>
      <c r="O168" s="579">
        <v>0.47986111111094942</v>
      </c>
    </row>
    <row r="169" spans="1:15">
      <c r="A169" s="578">
        <v>168</v>
      </c>
      <c r="B169" s="578" t="s">
        <v>97</v>
      </c>
      <c r="C169" s="578">
        <v>1</v>
      </c>
      <c r="D169">
        <v>0.01</v>
      </c>
      <c r="E169">
        <v>0.01</v>
      </c>
      <c r="F169" s="403">
        <v>42228.709027777775</v>
      </c>
      <c r="G169">
        <v>1.5174000000000001</v>
      </c>
      <c r="H169" s="403">
        <v>42228.709027777775</v>
      </c>
      <c r="I169">
        <v>1.5174000000000001</v>
      </c>
      <c r="J169" s="403">
        <v>42228.788888888892</v>
      </c>
      <c r="K169">
        <v>1.5152600000000001</v>
      </c>
      <c r="L169">
        <v>0</v>
      </c>
      <c r="M169">
        <v>21.399999999999636</v>
      </c>
      <c r="N169">
        <v>1.48</v>
      </c>
      <c r="O169" s="579">
        <v>7.9861111116770189E-2</v>
      </c>
    </row>
    <row r="170" spans="1:15">
      <c r="A170" s="578">
        <v>169</v>
      </c>
      <c r="B170" s="578" t="s">
        <v>96</v>
      </c>
      <c r="C170" s="578">
        <v>1</v>
      </c>
      <c r="D170">
        <v>0.01</v>
      </c>
      <c r="E170">
        <v>0.01</v>
      </c>
      <c r="F170" s="403">
        <v>42234.356249999997</v>
      </c>
      <c r="G170">
        <v>1.50556</v>
      </c>
      <c r="H170" s="403">
        <v>42234.356249999997</v>
      </c>
      <c r="I170">
        <v>1.50556</v>
      </c>
      <c r="J170" s="403">
        <v>42234.388888888891</v>
      </c>
      <c r="K170">
        <v>1.5077</v>
      </c>
      <c r="L170">
        <v>0</v>
      </c>
      <c r="M170">
        <v>21.399999999999636</v>
      </c>
      <c r="N170">
        <v>1.48</v>
      </c>
      <c r="O170" s="579">
        <v>3.2638888893416151E-2</v>
      </c>
    </row>
    <row r="171" spans="1:15">
      <c r="A171" s="578">
        <v>170</v>
      </c>
      <c r="B171" s="578" t="s">
        <v>96</v>
      </c>
      <c r="C171" s="578">
        <v>2</v>
      </c>
      <c r="D171">
        <v>0.01</v>
      </c>
      <c r="E171">
        <v>0.02</v>
      </c>
      <c r="F171" s="403">
        <v>42234.709027777775</v>
      </c>
      <c r="G171">
        <v>1.5054099999999999</v>
      </c>
      <c r="H171" s="403">
        <v>42234.854166666664</v>
      </c>
      <c r="I171">
        <v>1.5020899999999999</v>
      </c>
      <c r="J171" s="403">
        <v>42235.206944444442</v>
      </c>
      <c r="K171">
        <v>1.50589</v>
      </c>
      <c r="L171">
        <v>33.199999999998909</v>
      </c>
      <c r="M171">
        <v>38</v>
      </c>
      <c r="N171">
        <v>2.95</v>
      </c>
      <c r="O171" s="579">
        <v>0.49791666666715173</v>
      </c>
    </row>
    <row r="172" spans="1:15">
      <c r="A172" s="578">
        <v>171</v>
      </c>
      <c r="B172" s="578" t="s">
        <v>96</v>
      </c>
      <c r="C172" s="578">
        <v>3</v>
      </c>
      <c r="D172">
        <v>0.01</v>
      </c>
      <c r="E172">
        <v>0.03</v>
      </c>
      <c r="F172" s="403">
        <v>42237.302777777775</v>
      </c>
      <c r="G172">
        <v>1.5451699999999999</v>
      </c>
      <c r="H172" s="403">
        <v>42237.43472222222</v>
      </c>
      <c r="I172">
        <v>1.5363100000000001</v>
      </c>
      <c r="J172" s="403">
        <v>42237.709027777775</v>
      </c>
      <c r="K172">
        <v>1.54335</v>
      </c>
      <c r="L172">
        <v>88.599999999998545</v>
      </c>
      <c r="M172">
        <v>70.399999999999636</v>
      </c>
      <c r="N172">
        <v>4.66</v>
      </c>
      <c r="O172" s="579">
        <v>0.40625</v>
      </c>
    </row>
    <row r="173" spans="1:15">
      <c r="A173" s="578">
        <v>172</v>
      </c>
      <c r="B173" s="578" t="s">
        <v>97</v>
      </c>
      <c r="C173" s="578">
        <v>1</v>
      </c>
      <c r="D173">
        <v>0.01</v>
      </c>
      <c r="E173">
        <v>0.01</v>
      </c>
      <c r="F173" s="403">
        <v>42237.511111111111</v>
      </c>
      <c r="G173">
        <v>1.5383800000000001</v>
      </c>
      <c r="H173" s="403">
        <v>42237.511111111111</v>
      </c>
      <c r="I173">
        <v>1.5383800000000001</v>
      </c>
      <c r="J173" s="403">
        <v>42237.540972222225</v>
      </c>
      <c r="K173">
        <v>1.53624</v>
      </c>
      <c r="L173">
        <v>0</v>
      </c>
      <c r="M173">
        <v>21.400000000001455</v>
      </c>
      <c r="N173">
        <v>1.48</v>
      </c>
      <c r="O173" s="579">
        <v>2.9861111113859806E-2</v>
      </c>
    </row>
    <row r="174" spans="1:15">
      <c r="A174" s="578">
        <v>173</v>
      </c>
      <c r="B174" s="578" t="s">
        <v>96</v>
      </c>
      <c r="C174" s="578">
        <v>1</v>
      </c>
      <c r="D174">
        <v>0.01</v>
      </c>
      <c r="E174">
        <v>0.01</v>
      </c>
      <c r="F174" s="403">
        <v>42237.917361111111</v>
      </c>
      <c r="G174">
        <v>1.5509999999999999</v>
      </c>
      <c r="H174" s="403">
        <v>42237.917361111111</v>
      </c>
      <c r="I174">
        <v>1.5509999999999999</v>
      </c>
      <c r="J174" s="403">
        <v>42237.945833333331</v>
      </c>
      <c r="K174">
        <v>1.55314</v>
      </c>
      <c r="L174">
        <v>0</v>
      </c>
      <c r="M174">
        <v>21.399999999999636</v>
      </c>
      <c r="N174">
        <v>1.48</v>
      </c>
      <c r="O174" s="579">
        <v>2.8472222220443655E-2</v>
      </c>
    </row>
    <row r="175" spans="1:15">
      <c r="A175" s="578">
        <v>174</v>
      </c>
      <c r="B175" s="578" t="s">
        <v>96</v>
      </c>
      <c r="C175" s="578">
        <v>1</v>
      </c>
      <c r="D175">
        <v>0.01</v>
      </c>
      <c r="E175">
        <v>0.01</v>
      </c>
      <c r="F175" s="403">
        <v>42240.083333333336</v>
      </c>
      <c r="G175">
        <v>1.5686</v>
      </c>
      <c r="H175" s="403">
        <v>42240.083333333336</v>
      </c>
      <c r="I175">
        <v>1.5686</v>
      </c>
      <c r="J175" s="403">
        <v>42240.128472222219</v>
      </c>
      <c r="K175">
        <v>1.57074</v>
      </c>
      <c r="L175">
        <v>0</v>
      </c>
      <c r="M175">
        <v>21.399999999999636</v>
      </c>
      <c r="N175">
        <v>1.48</v>
      </c>
      <c r="O175" s="579">
        <v>4.5138888883229811E-2</v>
      </c>
    </row>
    <row r="176" spans="1:15">
      <c r="A176" s="578">
        <v>175</v>
      </c>
      <c r="B176" s="578" t="s">
        <v>97</v>
      </c>
      <c r="C176" s="578">
        <v>1</v>
      </c>
      <c r="D176">
        <v>0.01</v>
      </c>
      <c r="E176">
        <v>0.01</v>
      </c>
      <c r="F176" s="403">
        <v>42240.3125</v>
      </c>
      <c r="G176">
        <v>1.58331</v>
      </c>
      <c r="H176" s="403">
        <v>42240.3125</v>
      </c>
      <c r="I176">
        <v>1.58331</v>
      </c>
      <c r="J176" s="403">
        <v>42240.330555555556</v>
      </c>
      <c r="K176">
        <v>1.58117</v>
      </c>
      <c r="L176">
        <v>0</v>
      </c>
      <c r="M176">
        <v>21.400000000001455</v>
      </c>
      <c r="N176">
        <v>1.48</v>
      </c>
      <c r="O176" s="579">
        <v>1.8055555556202307E-2</v>
      </c>
    </row>
    <row r="177" spans="1:15">
      <c r="A177" s="578">
        <v>176</v>
      </c>
      <c r="B177" s="578" t="s">
        <v>96</v>
      </c>
      <c r="C177" s="578">
        <v>1</v>
      </c>
      <c r="D177">
        <v>0.01</v>
      </c>
      <c r="E177">
        <v>0.01</v>
      </c>
      <c r="F177" s="403">
        <v>42240.490972222222</v>
      </c>
      <c r="G177">
        <v>1.58527</v>
      </c>
      <c r="H177" s="403">
        <v>42240.490972222222</v>
      </c>
      <c r="I177">
        <v>1.58527</v>
      </c>
      <c r="J177" s="403">
        <v>42240.502083333333</v>
      </c>
      <c r="K177">
        <v>1.58741</v>
      </c>
      <c r="L177">
        <v>0</v>
      </c>
      <c r="M177">
        <v>21.400000000001455</v>
      </c>
      <c r="N177">
        <v>1.48</v>
      </c>
      <c r="O177" s="579">
        <v>1.1111111110949423E-2</v>
      </c>
    </row>
    <row r="178" spans="1:15">
      <c r="A178" s="578">
        <v>177</v>
      </c>
      <c r="B178" s="578" t="s">
        <v>97</v>
      </c>
      <c r="C178" s="578">
        <v>1</v>
      </c>
      <c r="D178">
        <v>0.01</v>
      </c>
      <c r="E178">
        <v>0.01</v>
      </c>
      <c r="F178" s="403">
        <v>42240.533333333333</v>
      </c>
      <c r="G178">
        <v>1.5907500000000001</v>
      </c>
      <c r="H178" s="403">
        <v>42240.533333333333</v>
      </c>
      <c r="I178">
        <v>1.5907500000000001</v>
      </c>
      <c r="J178" s="403">
        <v>42240.57708333333</v>
      </c>
      <c r="K178">
        <v>1.5886100000000001</v>
      </c>
      <c r="L178">
        <v>0</v>
      </c>
      <c r="M178">
        <v>21.400000000001455</v>
      </c>
      <c r="N178">
        <v>1.48</v>
      </c>
      <c r="O178" s="579">
        <v>4.3749999997089617E-2</v>
      </c>
    </row>
    <row r="179" spans="1:15">
      <c r="A179" s="578">
        <v>178</v>
      </c>
      <c r="B179" s="578" t="s">
        <v>96</v>
      </c>
      <c r="C179" s="578">
        <v>1</v>
      </c>
      <c r="D179">
        <v>0.01</v>
      </c>
      <c r="E179">
        <v>0.01</v>
      </c>
      <c r="F179" s="403">
        <v>42240.615277777775</v>
      </c>
      <c r="G179">
        <v>1.5987899999999999</v>
      </c>
      <c r="H179" s="403">
        <v>42240.615277777775</v>
      </c>
      <c r="I179">
        <v>1.5987899999999999</v>
      </c>
      <c r="J179" s="403">
        <v>42240.626388888886</v>
      </c>
      <c r="K179">
        <v>1.60093</v>
      </c>
      <c r="L179">
        <v>0</v>
      </c>
      <c r="M179">
        <v>21.399999999999636</v>
      </c>
      <c r="N179">
        <v>1.48</v>
      </c>
      <c r="O179" s="579">
        <v>1.1111111110949423E-2</v>
      </c>
    </row>
    <row r="180" spans="1:15">
      <c r="A180" s="578">
        <v>179</v>
      </c>
      <c r="B180" s="578" t="s">
        <v>96</v>
      </c>
      <c r="C180" s="578">
        <v>1</v>
      </c>
      <c r="D180">
        <v>0.01</v>
      </c>
      <c r="E180">
        <v>0.01</v>
      </c>
      <c r="F180" s="403">
        <v>42241.438888888886</v>
      </c>
      <c r="G180">
        <v>1.60347</v>
      </c>
      <c r="H180" s="403">
        <v>42241.438888888886</v>
      </c>
      <c r="I180">
        <v>1.60347</v>
      </c>
      <c r="J180" s="403">
        <v>42241.447222222225</v>
      </c>
      <c r="K180">
        <v>1.60561</v>
      </c>
      <c r="L180">
        <v>0</v>
      </c>
      <c r="M180">
        <v>21.400000000001455</v>
      </c>
      <c r="N180">
        <v>1.48</v>
      </c>
      <c r="O180" s="579">
        <v>8.3333333386690356E-3</v>
      </c>
    </row>
    <row r="181" spans="1:15">
      <c r="A181" s="578">
        <v>180</v>
      </c>
      <c r="B181" s="578" t="s">
        <v>96</v>
      </c>
      <c r="C181" s="578">
        <v>2</v>
      </c>
      <c r="D181">
        <v>0.01</v>
      </c>
      <c r="E181">
        <v>0.02</v>
      </c>
      <c r="F181" s="403">
        <v>42241.822916666664</v>
      </c>
      <c r="G181">
        <v>1.59735</v>
      </c>
      <c r="H181" s="403">
        <v>42241.855555555558</v>
      </c>
      <c r="I181">
        <v>1.59395</v>
      </c>
      <c r="J181" s="403">
        <v>42241.888888888891</v>
      </c>
      <c r="K181">
        <v>1.59779</v>
      </c>
      <c r="L181">
        <v>34</v>
      </c>
      <c r="M181">
        <v>38.399999999999636</v>
      </c>
      <c r="N181">
        <v>2.95</v>
      </c>
      <c r="O181" s="579">
        <v>6.5972222226264421E-2</v>
      </c>
    </row>
    <row r="182" spans="1:15">
      <c r="A182" s="578">
        <v>181</v>
      </c>
      <c r="B182" s="578" t="s">
        <v>97</v>
      </c>
      <c r="C182" s="578">
        <v>1</v>
      </c>
      <c r="D182">
        <v>0.01</v>
      </c>
      <c r="E182">
        <v>0.01</v>
      </c>
      <c r="F182" s="403">
        <v>42242.270833333336</v>
      </c>
      <c r="G182">
        <v>1.61259</v>
      </c>
      <c r="H182" s="403">
        <v>42242.270833333336</v>
      </c>
      <c r="I182">
        <v>1.61259</v>
      </c>
      <c r="J182" s="403">
        <v>42242.292361111111</v>
      </c>
      <c r="K182">
        <v>1.6104499999999999</v>
      </c>
      <c r="L182">
        <v>0</v>
      </c>
      <c r="M182">
        <v>21.399999999999636</v>
      </c>
      <c r="N182">
        <v>1.48</v>
      </c>
      <c r="O182" s="579">
        <v>2.1527777775190771E-2</v>
      </c>
    </row>
    <row r="183" spans="1:15">
      <c r="A183" s="578">
        <v>182</v>
      </c>
      <c r="B183" s="578" t="s">
        <v>97</v>
      </c>
      <c r="C183" s="578">
        <v>1</v>
      </c>
      <c r="D183">
        <v>0.01</v>
      </c>
      <c r="E183">
        <v>0.01</v>
      </c>
      <c r="F183" s="403">
        <v>42242.448611111111</v>
      </c>
      <c r="G183">
        <v>1.6091899999999999</v>
      </c>
      <c r="H183" s="403">
        <v>42242.448611111111</v>
      </c>
      <c r="I183">
        <v>1.6091899999999999</v>
      </c>
      <c r="J183" s="403">
        <v>42242.478472222225</v>
      </c>
      <c r="K183">
        <v>1.6070500000000001</v>
      </c>
      <c r="L183">
        <v>0</v>
      </c>
      <c r="M183">
        <v>21.399999999999636</v>
      </c>
      <c r="N183">
        <v>1.48</v>
      </c>
      <c r="O183" s="579">
        <v>2.9861111113859806E-2</v>
      </c>
    </row>
    <row r="184" spans="1:15">
      <c r="A184" s="578">
        <v>183</v>
      </c>
      <c r="B184" s="578" t="s">
        <v>96</v>
      </c>
      <c r="C184" s="578">
        <v>1</v>
      </c>
      <c r="D184">
        <v>0.01</v>
      </c>
      <c r="E184">
        <v>0.01</v>
      </c>
      <c r="F184" s="403">
        <v>42243.220138888886</v>
      </c>
      <c r="G184">
        <v>1.59402</v>
      </c>
      <c r="H184" s="403">
        <v>42243.220138888886</v>
      </c>
      <c r="I184">
        <v>1.59402</v>
      </c>
      <c r="J184" s="403">
        <v>42243.286111111112</v>
      </c>
      <c r="K184">
        <v>1.59616</v>
      </c>
      <c r="L184">
        <v>0</v>
      </c>
      <c r="M184">
        <v>21.399999999999636</v>
      </c>
      <c r="N184">
        <v>1.48</v>
      </c>
      <c r="O184" s="579">
        <v>6.5972222226264421E-2</v>
      </c>
    </row>
    <row r="185" spans="1:15">
      <c r="A185" s="578">
        <v>184</v>
      </c>
      <c r="B185" s="578" t="s">
        <v>96</v>
      </c>
      <c r="C185" s="578">
        <v>1</v>
      </c>
      <c r="D185">
        <v>0.01</v>
      </c>
      <c r="E185">
        <v>0.01</v>
      </c>
      <c r="F185" s="403">
        <v>42243.543055555558</v>
      </c>
      <c r="G185">
        <v>1.58005</v>
      </c>
      <c r="H185" s="403">
        <v>42243.543055555558</v>
      </c>
      <c r="I185">
        <v>1.58005</v>
      </c>
      <c r="J185" s="403">
        <v>42243.579861111109</v>
      </c>
      <c r="K185">
        <v>1.58219</v>
      </c>
      <c r="L185">
        <v>0</v>
      </c>
      <c r="M185">
        <v>21.399999999999636</v>
      </c>
      <c r="N185">
        <v>1.48</v>
      </c>
      <c r="O185" s="579">
        <v>3.6805555551836733E-2</v>
      </c>
    </row>
    <row r="186" spans="1:15">
      <c r="A186" s="578">
        <v>185</v>
      </c>
      <c r="B186" s="578" t="s">
        <v>97</v>
      </c>
      <c r="C186" s="578">
        <v>1</v>
      </c>
      <c r="D186">
        <v>0.01</v>
      </c>
      <c r="E186">
        <v>0.01</v>
      </c>
      <c r="F186" s="403">
        <v>42243.552777777775</v>
      </c>
      <c r="G186">
        <v>1.5784899999999999</v>
      </c>
      <c r="H186" s="403">
        <v>42243.552777777775</v>
      </c>
      <c r="I186">
        <v>1.5784899999999999</v>
      </c>
      <c r="J186" s="403">
        <v>42243.619444444441</v>
      </c>
      <c r="K186">
        <v>1.5763499999999999</v>
      </c>
      <c r="L186">
        <v>0</v>
      </c>
      <c r="M186">
        <v>21.399999999999636</v>
      </c>
      <c r="N186">
        <v>1.48</v>
      </c>
      <c r="O186" s="579">
        <v>6.6666666665696539E-2</v>
      </c>
    </row>
    <row r="187" spans="1:15">
      <c r="A187" s="578">
        <v>186</v>
      </c>
      <c r="B187" s="578" t="s">
        <v>97</v>
      </c>
      <c r="C187" s="578">
        <v>1</v>
      </c>
      <c r="D187">
        <v>0.01</v>
      </c>
      <c r="E187">
        <v>0.01</v>
      </c>
      <c r="F187" s="403">
        <v>42243.740277777775</v>
      </c>
      <c r="G187">
        <v>1.56819</v>
      </c>
      <c r="H187" s="403">
        <v>42243.740277777775</v>
      </c>
      <c r="I187">
        <v>1.56819</v>
      </c>
      <c r="J187" s="403">
        <v>42243.745138888888</v>
      </c>
      <c r="K187">
        <v>1.5660499999999999</v>
      </c>
      <c r="L187">
        <v>0</v>
      </c>
      <c r="M187">
        <v>21.399999999999636</v>
      </c>
      <c r="N187">
        <v>1.48</v>
      </c>
      <c r="O187" s="579">
        <v>4.8611111124046147E-3</v>
      </c>
    </row>
    <row r="188" spans="1:15">
      <c r="A188" s="578">
        <v>187</v>
      </c>
      <c r="B188" s="578" t="s">
        <v>97</v>
      </c>
      <c r="C188" s="578">
        <v>1</v>
      </c>
      <c r="D188">
        <v>0.01</v>
      </c>
      <c r="E188">
        <v>0.01</v>
      </c>
      <c r="F188" s="403">
        <v>42244.085416666669</v>
      </c>
      <c r="G188">
        <v>1.5662100000000001</v>
      </c>
      <c r="H188" s="403">
        <v>42244.085416666669</v>
      </c>
      <c r="I188">
        <v>1.5662100000000001</v>
      </c>
      <c r="J188" s="403">
        <v>42244.087500000001</v>
      </c>
      <c r="K188">
        <v>1.5640700000000001</v>
      </c>
      <c r="L188">
        <v>0</v>
      </c>
      <c r="M188">
        <v>21.399999999999636</v>
      </c>
      <c r="N188">
        <v>1.48</v>
      </c>
      <c r="O188" s="579">
        <v>2.0833333328482695E-3</v>
      </c>
    </row>
    <row r="189" spans="1:15">
      <c r="A189" s="578">
        <v>188</v>
      </c>
      <c r="B189" s="578" t="s">
        <v>97</v>
      </c>
      <c r="C189" s="578">
        <v>2</v>
      </c>
      <c r="D189">
        <v>0.01</v>
      </c>
      <c r="E189">
        <v>0.02</v>
      </c>
      <c r="F189" s="403">
        <v>42244.458333333336</v>
      </c>
      <c r="G189">
        <v>1.5746800000000001</v>
      </c>
      <c r="H189" s="403">
        <v>42244.53402777778</v>
      </c>
      <c r="I189">
        <v>1.57805</v>
      </c>
      <c r="J189" s="403">
        <v>42244.654861111114</v>
      </c>
      <c r="K189">
        <v>1.57423</v>
      </c>
      <c r="L189">
        <v>33.699999999998909</v>
      </c>
      <c r="M189">
        <v>38.200000000000728</v>
      </c>
      <c r="N189">
        <v>2.95</v>
      </c>
      <c r="O189" s="579">
        <v>0.19652777777810115</v>
      </c>
    </row>
    <row r="190" spans="1:15">
      <c r="A190" s="578">
        <v>189</v>
      </c>
      <c r="B190" s="578" t="s">
        <v>97</v>
      </c>
      <c r="C190" s="578">
        <v>1</v>
      </c>
      <c r="D190">
        <v>0.01</v>
      </c>
      <c r="E190">
        <v>0.01</v>
      </c>
      <c r="F190" s="403">
        <v>42244.771527777775</v>
      </c>
      <c r="G190">
        <v>1.56277</v>
      </c>
      <c r="H190" s="403">
        <v>42244.771527777775</v>
      </c>
      <c r="I190">
        <v>1.56277</v>
      </c>
      <c r="J190" s="403">
        <v>42244.845833333333</v>
      </c>
      <c r="K190">
        <v>1.56063</v>
      </c>
      <c r="L190">
        <v>0</v>
      </c>
      <c r="M190">
        <v>21.400000000001455</v>
      </c>
      <c r="N190">
        <v>1.48</v>
      </c>
      <c r="O190" s="579">
        <v>7.4305555557657499E-2</v>
      </c>
    </row>
    <row r="191" spans="1:15">
      <c r="A191" s="578">
        <v>190</v>
      </c>
      <c r="B191" s="578" t="s">
        <v>96</v>
      </c>
      <c r="C191" s="578">
        <v>3</v>
      </c>
      <c r="D191">
        <v>0.01</v>
      </c>
      <c r="E191">
        <v>0.03</v>
      </c>
      <c r="F191" s="403">
        <v>42247.177083333336</v>
      </c>
      <c r="G191">
        <v>1.5773999999999999</v>
      </c>
      <c r="H191" s="403">
        <v>42247.397222222222</v>
      </c>
      <c r="I191">
        <v>1.57006</v>
      </c>
      <c r="J191" s="403">
        <v>42247.591666666667</v>
      </c>
      <c r="K191">
        <v>1.5759700000000001</v>
      </c>
      <c r="L191">
        <v>73.399999999999636</v>
      </c>
      <c r="M191">
        <v>59.100000000000364</v>
      </c>
      <c r="N191">
        <v>4.68</v>
      </c>
      <c r="O191" s="579">
        <v>0.41458333333139308</v>
      </c>
    </row>
    <row r="192" spans="1:15">
      <c r="A192" s="578">
        <v>191</v>
      </c>
      <c r="B192" s="578" t="s">
        <v>97</v>
      </c>
      <c r="C192" s="578">
        <v>6</v>
      </c>
      <c r="D192">
        <v>0.08</v>
      </c>
      <c r="E192">
        <v>0.16999999999999998</v>
      </c>
      <c r="F192" s="403">
        <v>42247.458333333336</v>
      </c>
      <c r="G192">
        <v>1.57012</v>
      </c>
      <c r="H192" s="403">
        <v>42249.063888888886</v>
      </c>
      <c r="I192">
        <v>1.61172</v>
      </c>
      <c r="J192" s="403">
        <v>42249.399305555555</v>
      </c>
      <c r="K192">
        <v>1.59802</v>
      </c>
      <c r="L192">
        <v>416.00000000000182</v>
      </c>
      <c r="M192">
        <v>137</v>
      </c>
      <c r="N192">
        <v>40.200000000000003</v>
      </c>
      <c r="O192" s="579">
        <v>1.9409722222189885</v>
      </c>
    </row>
    <row r="193" spans="1:15">
      <c r="A193" s="578">
        <v>192</v>
      </c>
      <c r="B193" s="578" t="s">
        <v>96</v>
      </c>
      <c r="C193" s="578">
        <v>1</v>
      </c>
      <c r="D193">
        <v>0.01</v>
      </c>
      <c r="E193">
        <v>0.01</v>
      </c>
      <c r="F193" s="403">
        <v>42249.115972222222</v>
      </c>
      <c r="G193">
        <v>1.60724</v>
      </c>
      <c r="H193" s="403">
        <v>42249.115972222222</v>
      </c>
      <c r="I193">
        <v>1.60724</v>
      </c>
      <c r="J193" s="403">
        <v>42249.145833333336</v>
      </c>
      <c r="K193">
        <v>1.60938</v>
      </c>
      <c r="L193">
        <v>0</v>
      </c>
      <c r="M193">
        <v>21.400000000001455</v>
      </c>
      <c r="N193">
        <v>1.48</v>
      </c>
      <c r="O193" s="579">
        <v>2.9861111113859806E-2</v>
      </c>
    </row>
    <row r="194" spans="1:15">
      <c r="A194" s="578">
        <v>193</v>
      </c>
      <c r="B194" s="578" t="s">
        <v>96</v>
      </c>
      <c r="C194" s="578">
        <v>5</v>
      </c>
      <c r="D194">
        <v>0.04</v>
      </c>
      <c r="E194">
        <v>0.09</v>
      </c>
      <c r="F194" s="403">
        <v>42249.554166666669</v>
      </c>
      <c r="G194">
        <v>1.6090500000000001</v>
      </c>
      <c r="H194" s="403">
        <v>42250.089583333334</v>
      </c>
      <c r="I194">
        <v>1.5908599999999999</v>
      </c>
      <c r="J194" s="403">
        <v>42250.145833333336</v>
      </c>
      <c r="K194">
        <v>1.5990800000000001</v>
      </c>
      <c r="L194">
        <v>181.90000000000327</v>
      </c>
      <c r="M194">
        <v>82.200000000002547</v>
      </c>
      <c r="N194">
        <v>17.91</v>
      </c>
      <c r="O194" s="579">
        <v>0.59166666666715173</v>
      </c>
    </row>
    <row r="195" spans="1:15">
      <c r="A195" s="578">
        <v>194</v>
      </c>
      <c r="B195" s="578" t="s">
        <v>97</v>
      </c>
      <c r="C195" s="578">
        <v>1</v>
      </c>
      <c r="D195">
        <v>0.01</v>
      </c>
      <c r="E195">
        <v>0.01</v>
      </c>
      <c r="F195" s="403">
        <v>42249.813194444447</v>
      </c>
      <c r="G195">
        <v>1.5977699999999999</v>
      </c>
      <c r="H195" s="403">
        <v>42249.813194444447</v>
      </c>
      <c r="I195">
        <v>1.5977699999999999</v>
      </c>
      <c r="J195" s="403">
        <v>42249.850694444445</v>
      </c>
      <c r="K195">
        <v>1.5956300000000001</v>
      </c>
      <c r="L195">
        <v>0</v>
      </c>
      <c r="M195">
        <v>21.399999999997817</v>
      </c>
      <c r="N195">
        <v>1.48</v>
      </c>
      <c r="O195" s="579">
        <v>3.7499999998544808E-2</v>
      </c>
    </row>
    <row r="196" spans="1:15">
      <c r="A196" s="578">
        <v>195</v>
      </c>
      <c r="B196" s="578" t="s">
        <v>97</v>
      </c>
      <c r="C196" s="578">
        <v>1</v>
      </c>
      <c r="D196">
        <v>0.01</v>
      </c>
      <c r="E196">
        <v>0.01</v>
      </c>
      <c r="F196" s="403">
        <v>42250.168749999997</v>
      </c>
      <c r="G196">
        <v>1.5987899999999999</v>
      </c>
      <c r="H196" s="403">
        <v>42250.168749999997</v>
      </c>
      <c r="I196">
        <v>1.5987899999999999</v>
      </c>
      <c r="J196" s="403">
        <v>42250.19027777778</v>
      </c>
      <c r="K196">
        <v>1.5966499999999999</v>
      </c>
      <c r="L196">
        <v>0</v>
      </c>
      <c r="M196">
        <v>21.400000000001455</v>
      </c>
      <c r="N196">
        <v>1.48</v>
      </c>
      <c r="O196" s="579">
        <v>2.1527777782466728E-2</v>
      </c>
    </row>
    <row r="197" spans="1:15">
      <c r="A197" s="578">
        <v>196</v>
      </c>
      <c r="B197" s="578" t="s">
        <v>96</v>
      </c>
      <c r="C197" s="578">
        <v>2</v>
      </c>
      <c r="D197">
        <v>0.01</v>
      </c>
      <c r="E197">
        <v>0.02</v>
      </c>
      <c r="F197" s="403">
        <v>42250.387499999997</v>
      </c>
      <c r="G197">
        <v>1.6026800000000001</v>
      </c>
      <c r="H197" s="403">
        <v>42250.510416666664</v>
      </c>
      <c r="I197">
        <v>1.5992500000000001</v>
      </c>
      <c r="J197" s="403">
        <v>42250.542361111111</v>
      </c>
      <c r="K197">
        <v>1.6031</v>
      </c>
      <c r="L197">
        <v>34.300000000001091</v>
      </c>
      <c r="M197">
        <v>38.5</v>
      </c>
      <c r="N197">
        <v>2.95</v>
      </c>
      <c r="O197" s="579">
        <v>0.15486111111385981</v>
      </c>
    </row>
    <row r="198" spans="1:15">
      <c r="A198" s="578">
        <v>197</v>
      </c>
      <c r="B198" s="578" t="s">
        <v>96</v>
      </c>
      <c r="C198" s="578">
        <v>2</v>
      </c>
      <c r="D198">
        <v>0.01</v>
      </c>
      <c r="E198">
        <v>0.02</v>
      </c>
      <c r="F198" s="403">
        <v>42250.552777777775</v>
      </c>
      <c r="G198">
        <v>1.60395</v>
      </c>
      <c r="H198" s="403">
        <v>42250.745833333334</v>
      </c>
      <c r="I198">
        <v>1.5817699999999999</v>
      </c>
      <c r="J198" s="403">
        <v>42251.183333333334</v>
      </c>
      <c r="K198">
        <v>1.595</v>
      </c>
      <c r="L198">
        <v>221.80000000000109</v>
      </c>
      <c r="M198">
        <v>132.30000000000109</v>
      </c>
      <c r="N198">
        <v>2.95</v>
      </c>
      <c r="O198" s="579">
        <v>0.63055555555911269</v>
      </c>
    </row>
    <row r="199" spans="1:15">
      <c r="A199" s="578">
        <v>198</v>
      </c>
      <c r="B199" s="578" t="s">
        <v>97</v>
      </c>
      <c r="C199" s="578">
        <v>5</v>
      </c>
      <c r="D199">
        <v>0.04</v>
      </c>
      <c r="E199">
        <v>0.09</v>
      </c>
      <c r="F199" s="403">
        <v>42251.104166666664</v>
      </c>
      <c r="G199">
        <v>1.58786</v>
      </c>
      <c r="H199" s="403">
        <v>42251.822222222225</v>
      </c>
      <c r="I199">
        <v>1.61206</v>
      </c>
      <c r="J199" s="403">
        <v>42255.378472222219</v>
      </c>
      <c r="K199">
        <v>1.60131</v>
      </c>
      <c r="L199">
        <v>242</v>
      </c>
      <c r="M199">
        <v>107.5</v>
      </c>
      <c r="N199">
        <v>17.910000000000004</v>
      </c>
      <c r="O199" s="579">
        <v>2.2743055555547471</v>
      </c>
    </row>
    <row r="200" spans="1:15">
      <c r="A200" s="578">
        <v>199</v>
      </c>
      <c r="B200" s="578" t="s">
        <v>97</v>
      </c>
      <c r="C200" s="578">
        <v>2</v>
      </c>
      <c r="D200">
        <v>0.01</v>
      </c>
      <c r="E200">
        <v>0.02</v>
      </c>
      <c r="F200" s="403">
        <v>42255.386805555558</v>
      </c>
      <c r="G200">
        <v>1.60084</v>
      </c>
      <c r="H200" s="403">
        <v>42255.429166666669</v>
      </c>
      <c r="I200">
        <v>1.60415</v>
      </c>
      <c r="J200" s="403">
        <v>42255.463194444441</v>
      </c>
      <c r="K200">
        <v>1.60036</v>
      </c>
      <c r="L200">
        <v>33.100000000000364</v>
      </c>
      <c r="M200">
        <v>37.899999999999636</v>
      </c>
      <c r="N200">
        <v>2.94</v>
      </c>
      <c r="O200" s="579">
        <v>7.6388888883229811E-2</v>
      </c>
    </row>
    <row r="201" spans="1:15">
      <c r="A201" s="578">
        <v>200</v>
      </c>
      <c r="B201" s="578" t="s">
        <v>96</v>
      </c>
      <c r="C201" s="578">
        <v>2</v>
      </c>
      <c r="D201">
        <v>0.01</v>
      </c>
      <c r="E201">
        <v>0.02</v>
      </c>
      <c r="F201" s="403">
        <v>42255.395833333336</v>
      </c>
      <c r="G201">
        <v>1.60337</v>
      </c>
      <c r="H201" s="403">
        <v>42255.40625</v>
      </c>
      <c r="I201">
        <v>1.6000700000000001</v>
      </c>
      <c r="J201" s="403">
        <v>42255.427777777775</v>
      </c>
      <c r="K201">
        <v>1.6038600000000001</v>
      </c>
      <c r="L201">
        <v>32.999999999998181</v>
      </c>
      <c r="M201">
        <v>37.899999999999636</v>
      </c>
      <c r="N201">
        <v>2.97</v>
      </c>
      <c r="O201" s="579">
        <v>3.1944444439432118E-2</v>
      </c>
    </row>
    <row r="202" spans="1:15">
      <c r="A202" s="578">
        <v>201</v>
      </c>
      <c r="B202" s="578" t="s">
        <v>97</v>
      </c>
      <c r="C202" s="578">
        <v>2</v>
      </c>
      <c r="D202">
        <v>0.01</v>
      </c>
      <c r="E202">
        <v>0.02</v>
      </c>
      <c r="F202" s="403">
        <v>42255.761111111111</v>
      </c>
      <c r="G202">
        <v>1.5888800000000001</v>
      </c>
      <c r="H202" s="403">
        <v>42255.806944444441</v>
      </c>
      <c r="I202">
        <v>1.5922000000000001</v>
      </c>
      <c r="J202" s="403">
        <v>42255.851388888892</v>
      </c>
      <c r="K202">
        <v>1.5884</v>
      </c>
      <c r="L202">
        <v>33.199999999998909</v>
      </c>
      <c r="M202">
        <v>38</v>
      </c>
      <c r="N202">
        <v>2.95</v>
      </c>
      <c r="O202" s="579">
        <v>9.0277777781011537E-2</v>
      </c>
    </row>
    <row r="203" spans="1:15">
      <c r="A203" s="578">
        <v>202</v>
      </c>
      <c r="B203" s="578" t="s">
        <v>96</v>
      </c>
      <c r="C203" s="578">
        <v>1</v>
      </c>
      <c r="D203">
        <v>0.01</v>
      </c>
      <c r="E203">
        <v>0.01</v>
      </c>
      <c r="F203" s="403">
        <v>42256.188194444447</v>
      </c>
      <c r="G203">
        <v>1.58403</v>
      </c>
      <c r="H203" s="403">
        <v>42256.188194444447</v>
      </c>
      <c r="I203">
        <v>1.58403</v>
      </c>
      <c r="J203" s="403">
        <v>42256.191666666666</v>
      </c>
      <c r="K203">
        <v>1.5861700000000001</v>
      </c>
      <c r="L203">
        <v>0</v>
      </c>
      <c r="M203">
        <v>21.399999999999636</v>
      </c>
      <c r="N203">
        <v>1.48</v>
      </c>
      <c r="O203" s="579">
        <v>3.4722222189884633E-3</v>
      </c>
    </row>
    <row r="204" spans="1:15">
      <c r="A204" s="578">
        <v>203</v>
      </c>
      <c r="B204" s="578" t="s">
        <v>96</v>
      </c>
      <c r="C204" s="578">
        <v>1</v>
      </c>
      <c r="D204">
        <v>0.01</v>
      </c>
      <c r="E204">
        <v>0.01</v>
      </c>
      <c r="F204" s="403">
        <v>42256.447916666664</v>
      </c>
      <c r="G204">
        <v>1.5880099999999999</v>
      </c>
      <c r="H204" s="403">
        <v>42256.447916666664</v>
      </c>
      <c r="I204">
        <v>1.5880099999999999</v>
      </c>
      <c r="J204" s="403">
        <v>42256.448611111111</v>
      </c>
      <c r="K204">
        <v>1.59015</v>
      </c>
      <c r="L204">
        <v>0</v>
      </c>
      <c r="M204">
        <v>21.400000000001455</v>
      </c>
      <c r="N204">
        <v>1.48</v>
      </c>
      <c r="O204" s="579">
        <v>6.944444467080757E-4</v>
      </c>
    </row>
    <row r="205" spans="1:15">
      <c r="A205" s="578">
        <v>204</v>
      </c>
      <c r="B205" s="578" t="s">
        <v>97</v>
      </c>
      <c r="C205" s="578">
        <v>1</v>
      </c>
      <c r="D205">
        <v>0.01</v>
      </c>
      <c r="E205">
        <v>0.01</v>
      </c>
      <c r="F205" s="403">
        <v>42256.7</v>
      </c>
      <c r="G205">
        <v>1.5878000000000001</v>
      </c>
      <c r="H205" s="403">
        <v>42256.7</v>
      </c>
      <c r="I205">
        <v>1.5878000000000001</v>
      </c>
      <c r="J205" s="403">
        <v>42256.715277777781</v>
      </c>
      <c r="K205">
        <v>1.5856600000000001</v>
      </c>
      <c r="L205">
        <v>0</v>
      </c>
      <c r="M205">
        <v>21.400000000001455</v>
      </c>
      <c r="N205">
        <v>1.48</v>
      </c>
      <c r="O205" s="579">
        <v>1.527777778392192E-2</v>
      </c>
    </row>
    <row r="206" spans="1:15">
      <c r="A206" s="578">
        <v>205</v>
      </c>
      <c r="B206" s="578" t="s">
        <v>97</v>
      </c>
      <c r="C206" s="578">
        <v>1</v>
      </c>
      <c r="D206">
        <v>0.01</v>
      </c>
      <c r="E206">
        <v>0.01</v>
      </c>
      <c r="F206" s="403">
        <v>42257.28125</v>
      </c>
      <c r="G206">
        <v>1.60165</v>
      </c>
      <c r="H206" s="403">
        <v>42257.28125</v>
      </c>
      <c r="I206">
        <v>1.60165</v>
      </c>
      <c r="J206" s="403">
        <v>42257.287499999999</v>
      </c>
      <c r="K206">
        <v>1.59951</v>
      </c>
      <c r="L206">
        <v>0</v>
      </c>
      <c r="M206">
        <v>21.399999999999636</v>
      </c>
      <c r="N206">
        <v>1.48</v>
      </c>
      <c r="O206" s="579">
        <v>6.2499999985448085E-3</v>
      </c>
    </row>
    <row r="207" spans="1:15">
      <c r="A207" s="578">
        <v>206</v>
      </c>
      <c r="B207" s="578" t="s">
        <v>96</v>
      </c>
      <c r="C207" s="578">
        <v>1</v>
      </c>
      <c r="D207">
        <v>0.01</v>
      </c>
      <c r="E207">
        <v>0.01</v>
      </c>
      <c r="F207" s="403">
        <v>42257.823611111111</v>
      </c>
      <c r="G207">
        <v>1.5931299999999999</v>
      </c>
      <c r="H207" s="403">
        <v>42257.823611111111</v>
      </c>
      <c r="I207">
        <v>1.5931299999999999</v>
      </c>
      <c r="J207" s="403">
        <v>42257.900694444441</v>
      </c>
      <c r="K207">
        <v>1.59527</v>
      </c>
      <c r="L207">
        <v>0</v>
      </c>
      <c r="M207">
        <v>21.399999999999636</v>
      </c>
      <c r="N207">
        <v>1.48</v>
      </c>
      <c r="O207" s="579">
        <v>7.7083333329937886E-2</v>
      </c>
    </row>
    <row r="208" spans="1:15">
      <c r="A208" s="578">
        <v>207</v>
      </c>
      <c r="B208" s="578" t="s">
        <v>96</v>
      </c>
      <c r="C208" s="578">
        <v>1</v>
      </c>
      <c r="D208">
        <v>0.01</v>
      </c>
      <c r="E208">
        <v>0.01</v>
      </c>
      <c r="F208" s="403">
        <v>42258.385416666664</v>
      </c>
      <c r="G208">
        <v>1.60165</v>
      </c>
      <c r="H208" s="403">
        <v>42258.385416666664</v>
      </c>
      <c r="I208">
        <v>1.60165</v>
      </c>
      <c r="J208" s="403">
        <v>42258.394444444442</v>
      </c>
      <c r="K208">
        <v>1.60379</v>
      </c>
      <c r="L208">
        <v>0</v>
      </c>
      <c r="M208">
        <v>21.399999999999636</v>
      </c>
      <c r="N208">
        <v>1.48</v>
      </c>
      <c r="O208" s="579">
        <v>9.0277777781011537E-3</v>
      </c>
    </row>
    <row r="209" spans="1:15">
      <c r="A209" s="578">
        <v>208</v>
      </c>
      <c r="B209" s="578" t="s">
        <v>97</v>
      </c>
      <c r="C209" s="578">
        <v>1</v>
      </c>
      <c r="D209">
        <v>0.01</v>
      </c>
      <c r="E209">
        <v>0.01</v>
      </c>
      <c r="F209" s="403">
        <v>42258.406944444447</v>
      </c>
      <c r="G209">
        <v>1.60297</v>
      </c>
      <c r="H209" s="403">
        <v>42258.406944444447</v>
      </c>
      <c r="I209">
        <v>1.60297</v>
      </c>
      <c r="J209" s="403">
        <v>42258.413888888892</v>
      </c>
      <c r="K209">
        <v>1.60083</v>
      </c>
      <c r="L209">
        <v>0</v>
      </c>
      <c r="M209">
        <v>21.400000000001455</v>
      </c>
      <c r="N209">
        <v>1.48</v>
      </c>
      <c r="O209" s="579">
        <v>6.9444444452528842E-3</v>
      </c>
    </row>
    <row r="210" spans="1:15">
      <c r="A210" s="578">
        <v>209</v>
      </c>
      <c r="B210" s="578" t="s">
        <v>96</v>
      </c>
      <c r="C210" s="578">
        <v>3</v>
      </c>
      <c r="D210">
        <v>0.01</v>
      </c>
      <c r="E210">
        <v>0.03</v>
      </c>
      <c r="F210" s="403">
        <v>42258.428472222222</v>
      </c>
      <c r="G210">
        <v>1.6039000000000001</v>
      </c>
      <c r="H210" s="403">
        <v>42258.5625</v>
      </c>
      <c r="I210">
        <v>1.59416</v>
      </c>
      <c r="J210" s="403">
        <v>42258.713194444441</v>
      </c>
      <c r="K210">
        <v>1.6008500000000001</v>
      </c>
      <c r="L210">
        <v>97.400000000001455</v>
      </c>
      <c r="M210">
        <v>66.900000000001455</v>
      </c>
      <c r="N210">
        <v>4.6400000000000006</v>
      </c>
      <c r="O210" s="579">
        <v>0.28472222221898846</v>
      </c>
    </row>
    <row r="211" spans="1:15">
      <c r="A211" s="578">
        <v>210</v>
      </c>
      <c r="B211" s="578" t="s">
        <v>97</v>
      </c>
      <c r="C211" s="578">
        <v>1</v>
      </c>
      <c r="D211">
        <v>0.01</v>
      </c>
      <c r="E211">
        <v>0.01</v>
      </c>
      <c r="F211" s="403">
        <v>42261.261805555558</v>
      </c>
      <c r="G211">
        <v>1.60165</v>
      </c>
      <c r="H211" s="403">
        <v>42261.261805555558</v>
      </c>
      <c r="I211">
        <v>1.60165</v>
      </c>
      <c r="J211" s="403">
        <v>42261.293749999997</v>
      </c>
      <c r="K211">
        <v>1.59951</v>
      </c>
      <c r="L211">
        <v>0</v>
      </c>
      <c r="M211">
        <v>21.399999999999636</v>
      </c>
      <c r="N211">
        <v>1.48</v>
      </c>
      <c r="O211" s="579">
        <v>3.1944444439432118E-2</v>
      </c>
    </row>
    <row r="212" spans="1:15">
      <c r="A212" s="578">
        <v>211</v>
      </c>
      <c r="B212" s="578" t="s">
        <v>96</v>
      </c>
      <c r="C212" s="578">
        <v>1</v>
      </c>
      <c r="D212">
        <v>0.01</v>
      </c>
      <c r="E212">
        <v>0.01</v>
      </c>
      <c r="F212" s="403">
        <v>42261.541666666664</v>
      </c>
      <c r="G212">
        <v>1.5886800000000001</v>
      </c>
      <c r="H212" s="403">
        <v>42261.541666666664</v>
      </c>
      <c r="I212">
        <v>1.5886800000000001</v>
      </c>
      <c r="J212" s="403">
        <v>42261.570138888892</v>
      </c>
      <c r="K212">
        <v>1.5908199999999999</v>
      </c>
      <c r="L212">
        <v>0</v>
      </c>
      <c r="M212">
        <v>21.399999999997817</v>
      </c>
      <c r="N212">
        <v>1.48</v>
      </c>
      <c r="O212" s="579">
        <v>2.8472222227719612E-2</v>
      </c>
    </row>
    <row r="213" spans="1:15">
      <c r="A213" s="578">
        <v>212</v>
      </c>
      <c r="B213" s="578" t="s">
        <v>97</v>
      </c>
      <c r="C213" s="578">
        <v>2</v>
      </c>
      <c r="D213">
        <v>0.01</v>
      </c>
      <c r="E213">
        <v>0.02</v>
      </c>
      <c r="F213" s="403">
        <v>42261.615277777775</v>
      </c>
      <c r="G213">
        <v>1.5858000000000001</v>
      </c>
      <c r="H213" s="403">
        <v>42261.656944444447</v>
      </c>
      <c r="I213">
        <v>1.5891500000000001</v>
      </c>
      <c r="J213" s="403">
        <v>42261.677083333336</v>
      </c>
      <c r="K213">
        <v>1.58534</v>
      </c>
      <c r="L213">
        <v>33.499999999998181</v>
      </c>
      <c r="M213">
        <v>38.100000000000364</v>
      </c>
      <c r="N213">
        <v>2.95</v>
      </c>
      <c r="O213" s="579">
        <v>6.1805555560567882E-2</v>
      </c>
    </row>
    <row r="214" spans="1:15">
      <c r="A214" s="578">
        <v>213</v>
      </c>
      <c r="B214" s="578" t="s">
        <v>96</v>
      </c>
      <c r="C214" s="578">
        <v>3</v>
      </c>
      <c r="D214">
        <v>0.01</v>
      </c>
      <c r="E214">
        <v>0.03</v>
      </c>
      <c r="F214" s="403">
        <v>42261.657638888886</v>
      </c>
      <c r="G214">
        <v>1.5898300000000001</v>
      </c>
      <c r="H214" s="403">
        <v>42262.057638888888</v>
      </c>
      <c r="I214">
        <v>1.58127</v>
      </c>
      <c r="J214" s="403">
        <v>42262.163194444445</v>
      </c>
      <c r="K214">
        <v>1.5876600000000001</v>
      </c>
      <c r="L214">
        <v>85.600000000002183</v>
      </c>
      <c r="M214">
        <v>63.900000000001455</v>
      </c>
      <c r="N214">
        <v>4.66</v>
      </c>
      <c r="O214" s="579">
        <v>0.50555555555911269</v>
      </c>
    </row>
    <row r="215" spans="1:15">
      <c r="A215" s="578">
        <v>214</v>
      </c>
      <c r="B215" s="578" t="s">
        <v>96</v>
      </c>
      <c r="C215" s="578">
        <v>1</v>
      </c>
      <c r="D215">
        <v>0.01</v>
      </c>
      <c r="E215">
        <v>0.01</v>
      </c>
      <c r="F215" s="403">
        <v>42262.282638888886</v>
      </c>
      <c r="G215">
        <v>1.5880799999999999</v>
      </c>
      <c r="H215" s="403">
        <v>42262.282638888886</v>
      </c>
      <c r="I215">
        <v>1.5880799999999999</v>
      </c>
      <c r="J215" s="403">
        <v>42262.295138888891</v>
      </c>
      <c r="K215">
        <v>1.59022</v>
      </c>
      <c r="L215">
        <v>0</v>
      </c>
      <c r="M215">
        <v>21.399999999999636</v>
      </c>
      <c r="N215">
        <v>1.48</v>
      </c>
      <c r="O215" s="579">
        <v>1.2500000004365575E-2</v>
      </c>
    </row>
    <row r="216" spans="1:15">
      <c r="A216" s="578">
        <v>215</v>
      </c>
      <c r="B216" s="578" t="s">
        <v>96</v>
      </c>
      <c r="C216" s="578">
        <v>1</v>
      </c>
      <c r="D216">
        <v>0.01</v>
      </c>
      <c r="E216">
        <v>0.01</v>
      </c>
      <c r="F216" s="403">
        <v>42263.416666666664</v>
      </c>
      <c r="G216">
        <v>1.5699000000000001</v>
      </c>
      <c r="H216" s="403">
        <v>42263.416666666664</v>
      </c>
      <c r="I216">
        <v>1.5699000000000001</v>
      </c>
      <c r="J216" s="403">
        <v>42263.611111111109</v>
      </c>
      <c r="K216">
        <v>1.5720400000000001</v>
      </c>
      <c r="L216">
        <v>0</v>
      </c>
      <c r="M216">
        <v>21.400000000001455</v>
      </c>
      <c r="N216">
        <v>1.48</v>
      </c>
      <c r="O216" s="579">
        <v>0.19444444444525288</v>
      </c>
    </row>
    <row r="217" spans="1:15">
      <c r="A217" s="578">
        <v>216</v>
      </c>
      <c r="B217" s="578" t="s">
        <v>96</v>
      </c>
      <c r="C217" s="578">
        <v>1</v>
      </c>
      <c r="D217">
        <v>0.01</v>
      </c>
      <c r="E217">
        <v>0.01</v>
      </c>
      <c r="F217" s="403">
        <v>42263.720833333333</v>
      </c>
      <c r="G217">
        <v>1.5719399999999999</v>
      </c>
      <c r="H217" s="403">
        <v>42263.720833333333</v>
      </c>
      <c r="I217">
        <v>1.5719399999999999</v>
      </c>
      <c r="J217" s="403">
        <v>42263.772916666669</v>
      </c>
      <c r="K217">
        <v>1.5740799999999999</v>
      </c>
      <c r="L217">
        <v>0</v>
      </c>
      <c r="M217">
        <v>21.399999999999636</v>
      </c>
      <c r="N217">
        <v>1.48</v>
      </c>
      <c r="O217" s="579">
        <v>5.2083333335758653E-2</v>
      </c>
    </row>
    <row r="218" spans="1:15">
      <c r="A218" s="578">
        <v>217</v>
      </c>
      <c r="B218" s="578" t="s">
        <v>97</v>
      </c>
      <c r="C218" s="578">
        <v>4</v>
      </c>
      <c r="D218">
        <v>0.02</v>
      </c>
      <c r="E218">
        <v>0.05</v>
      </c>
      <c r="F218" s="403">
        <v>42263.875</v>
      </c>
      <c r="G218">
        <v>1.56795</v>
      </c>
      <c r="H218" s="403">
        <v>42264.475694444445</v>
      </c>
      <c r="I218">
        <v>1.5811500000000001</v>
      </c>
      <c r="J218" s="403">
        <v>42264.859722222223</v>
      </c>
      <c r="K218">
        <v>1.57334</v>
      </c>
      <c r="L218">
        <v>132</v>
      </c>
      <c r="M218">
        <v>78.100000000000364</v>
      </c>
      <c r="N218">
        <v>8.11</v>
      </c>
      <c r="O218" s="579">
        <v>0.98472222222335404</v>
      </c>
    </row>
    <row r="219" spans="1:15">
      <c r="A219" s="578">
        <v>218</v>
      </c>
      <c r="B219" s="578" t="s">
        <v>96</v>
      </c>
      <c r="C219" s="578">
        <v>1</v>
      </c>
      <c r="D219">
        <v>0.01</v>
      </c>
      <c r="E219">
        <v>0.01</v>
      </c>
      <c r="F219" s="403">
        <v>42264.418055555558</v>
      </c>
      <c r="G219">
        <v>1.5786</v>
      </c>
      <c r="H219" s="403">
        <v>42264.418055555558</v>
      </c>
      <c r="I219">
        <v>1.5786</v>
      </c>
      <c r="J219" s="403">
        <v>42264.429166666669</v>
      </c>
      <c r="K219">
        <v>1.58074</v>
      </c>
      <c r="L219">
        <v>0</v>
      </c>
      <c r="M219">
        <v>21.399999999999636</v>
      </c>
      <c r="N219">
        <v>1.48</v>
      </c>
      <c r="O219" s="579">
        <v>1.1111111110949423E-2</v>
      </c>
    </row>
    <row r="220" spans="1:15">
      <c r="A220" s="578">
        <v>219</v>
      </c>
      <c r="B220" s="578" t="s">
        <v>96</v>
      </c>
      <c r="C220" s="578">
        <v>1</v>
      </c>
      <c r="D220">
        <v>0.01</v>
      </c>
      <c r="E220">
        <v>0.01</v>
      </c>
      <c r="F220" s="403">
        <v>42264.772222222222</v>
      </c>
      <c r="G220">
        <v>1.5822400000000001</v>
      </c>
      <c r="H220" s="403">
        <v>42264.772222222222</v>
      </c>
      <c r="I220">
        <v>1.5822400000000001</v>
      </c>
      <c r="J220" s="403">
        <v>42264.837500000001</v>
      </c>
      <c r="K220">
        <v>1.5843799999999999</v>
      </c>
      <c r="L220">
        <v>0</v>
      </c>
      <c r="M220">
        <v>21.399999999997817</v>
      </c>
      <c r="N220">
        <v>1.48</v>
      </c>
      <c r="O220" s="579">
        <v>6.5277777779556345E-2</v>
      </c>
    </row>
    <row r="221" spans="1:15">
      <c r="A221" s="578">
        <v>220</v>
      </c>
      <c r="B221" s="578" t="s">
        <v>96</v>
      </c>
      <c r="C221" s="578">
        <v>1</v>
      </c>
      <c r="D221">
        <v>0.01</v>
      </c>
      <c r="E221">
        <v>0.01</v>
      </c>
      <c r="F221" s="403">
        <v>42264.895833333336</v>
      </c>
      <c r="G221">
        <v>1.58647</v>
      </c>
      <c r="H221" s="403">
        <v>42264.895833333336</v>
      </c>
      <c r="I221">
        <v>1.58647</v>
      </c>
      <c r="J221" s="403">
        <v>42264.908333333333</v>
      </c>
      <c r="K221">
        <v>1.5886100000000001</v>
      </c>
      <c r="L221">
        <v>0</v>
      </c>
      <c r="M221">
        <v>21.399999999999636</v>
      </c>
      <c r="N221">
        <v>1.48</v>
      </c>
      <c r="O221" s="579">
        <v>1.2499999997089617E-2</v>
      </c>
    </row>
    <row r="222" spans="1:15">
      <c r="A222" s="578">
        <v>221</v>
      </c>
      <c r="B222" s="578" t="s">
        <v>97</v>
      </c>
      <c r="C222" s="578">
        <v>1</v>
      </c>
      <c r="D222">
        <v>0.01</v>
      </c>
      <c r="E222">
        <v>0.01</v>
      </c>
      <c r="F222" s="403">
        <v>42265.354861111111</v>
      </c>
      <c r="G222">
        <v>1.57928</v>
      </c>
      <c r="H222" s="403">
        <v>42265.354861111111</v>
      </c>
      <c r="I222">
        <v>1.57928</v>
      </c>
      <c r="J222" s="403">
        <v>42265.362500000003</v>
      </c>
      <c r="K222">
        <v>1.57714</v>
      </c>
      <c r="L222">
        <v>0</v>
      </c>
      <c r="M222">
        <v>21.399999999999636</v>
      </c>
      <c r="N222">
        <v>1.48</v>
      </c>
      <c r="O222" s="579">
        <v>7.6388888919609599E-3</v>
      </c>
    </row>
    <row r="223" spans="1:15">
      <c r="A223" s="578">
        <v>222</v>
      </c>
      <c r="B223" s="578" t="s">
        <v>96</v>
      </c>
      <c r="C223" s="578">
        <v>1</v>
      </c>
      <c r="D223">
        <v>0.01</v>
      </c>
      <c r="E223">
        <v>0.01</v>
      </c>
      <c r="F223" s="403">
        <v>42265.407638888886</v>
      </c>
      <c r="G223">
        <v>1.57708</v>
      </c>
      <c r="H223" s="403">
        <v>42265.407638888886</v>
      </c>
      <c r="I223">
        <v>1.57708</v>
      </c>
      <c r="J223" s="403">
        <v>42265.417361111111</v>
      </c>
      <c r="K223">
        <v>1.5792200000000001</v>
      </c>
      <c r="L223">
        <v>0</v>
      </c>
      <c r="M223">
        <v>21.399999999999636</v>
      </c>
      <c r="N223">
        <v>1.48</v>
      </c>
      <c r="O223" s="579">
        <v>9.7222222248092294E-3</v>
      </c>
    </row>
    <row r="224" spans="1:15">
      <c r="A224" s="578">
        <v>223</v>
      </c>
      <c r="B224" s="578" t="s">
        <v>96</v>
      </c>
      <c r="C224" s="578">
        <v>2</v>
      </c>
      <c r="D224">
        <v>0.01</v>
      </c>
      <c r="E224">
        <v>0.02</v>
      </c>
      <c r="F224" s="403">
        <v>42265.697916666664</v>
      </c>
      <c r="G224">
        <v>1.5746199999999999</v>
      </c>
      <c r="H224" s="403">
        <v>42265.824999999997</v>
      </c>
      <c r="I224">
        <v>1.5712999999999999</v>
      </c>
      <c r="J224" s="403">
        <v>42265.884722222225</v>
      </c>
      <c r="K224">
        <v>1.5750999999999999</v>
      </c>
      <c r="L224">
        <v>33.199999999998909</v>
      </c>
      <c r="M224">
        <v>38</v>
      </c>
      <c r="N224">
        <v>2.95</v>
      </c>
      <c r="O224" s="579">
        <v>0.18680555556056788</v>
      </c>
    </row>
    <row r="225" spans="1:15">
      <c r="A225" s="578">
        <v>224</v>
      </c>
      <c r="B225" s="578" t="s">
        <v>97</v>
      </c>
      <c r="C225" s="578">
        <v>1</v>
      </c>
      <c r="D225">
        <v>0.01</v>
      </c>
      <c r="E225">
        <v>0.01</v>
      </c>
      <c r="F225" s="403">
        <v>42265.793055555558</v>
      </c>
      <c r="G225">
        <v>1.5722499999999999</v>
      </c>
      <c r="H225" s="403">
        <v>42265.793055555558</v>
      </c>
      <c r="I225">
        <v>1.5722499999999999</v>
      </c>
      <c r="J225" s="403">
        <v>42265.898611111108</v>
      </c>
      <c r="K225">
        <v>1.5701099999999999</v>
      </c>
      <c r="L225">
        <v>0</v>
      </c>
      <c r="M225">
        <v>21.400000000001455</v>
      </c>
      <c r="N225">
        <v>1.48</v>
      </c>
      <c r="O225" s="579">
        <v>0.10555555555038154</v>
      </c>
    </row>
    <row r="226" spans="1:15">
      <c r="A226" s="578">
        <v>225</v>
      </c>
      <c r="B226" s="578" t="s">
        <v>96</v>
      </c>
      <c r="C226" s="578">
        <v>1</v>
      </c>
      <c r="D226">
        <v>0.01</v>
      </c>
      <c r="E226">
        <v>0.01</v>
      </c>
      <c r="F226" s="403">
        <v>42268.396527777775</v>
      </c>
      <c r="G226">
        <v>1.57633</v>
      </c>
      <c r="H226" s="403">
        <v>42268.396527777775</v>
      </c>
      <c r="I226">
        <v>1.57633</v>
      </c>
      <c r="J226" s="403">
        <v>42268.418749999997</v>
      </c>
      <c r="K226">
        <v>1.57847</v>
      </c>
      <c r="L226">
        <v>0</v>
      </c>
      <c r="M226">
        <v>21.400000000001455</v>
      </c>
      <c r="N226">
        <v>1.48</v>
      </c>
      <c r="O226" s="579">
        <v>2.2222222221898846E-2</v>
      </c>
    </row>
    <row r="227" spans="1:15">
      <c r="A227" s="578">
        <v>226</v>
      </c>
      <c r="B227" s="578" t="s">
        <v>97</v>
      </c>
      <c r="C227" s="578">
        <v>2</v>
      </c>
      <c r="D227">
        <v>0.01</v>
      </c>
      <c r="E227">
        <v>0.02</v>
      </c>
      <c r="F227" s="403">
        <v>42268.614583333336</v>
      </c>
      <c r="G227">
        <v>1.5683100000000001</v>
      </c>
      <c r="H227" s="403">
        <v>42268.649305555555</v>
      </c>
      <c r="I227">
        <v>1.5735300000000001</v>
      </c>
      <c r="J227" s="403">
        <v>42268.681944444441</v>
      </c>
      <c r="K227">
        <v>1.5687800000000001</v>
      </c>
      <c r="L227">
        <v>52.200000000000728</v>
      </c>
      <c r="M227">
        <v>47.5</v>
      </c>
      <c r="N227">
        <v>2.96</v>
      </c>
      <c r="O227" s="579">
        <v>6.7361111105128657E-2</v>
      </c>
    </row>
    <row r="228" spans="1:15">
      <c r="A228" s="578">
        <v>227</v>
      </c>
      <c r="B228" s="578" t="s">
        <v>97</v>
      </c>
      <c r="C228" s="578">
        <v>1</v>
      </c>
      <c r="D228">
        <v>0.01</v>
      </c>
      <c r="E228">
        <v>0.01</v>
      </c>
      <c r="F228" s="403">
        <v>42269.146527777775</v>
      </c>
      <c r="G228">
        <v>1.56873</v>
      </c>
      <c r="H228" s="403">
        <v>42269.146527777775</v>
      </c>
      <c r="I228">
        <v>1.56873</v>
      </c>
      <c r="J228" s="403">
        <v>42269.331944444442</v>
      </c>
      <c r="K228">
        <v>1.5665899999999999</v>
      </c>
      <c r="L228">
        <v>0</v>
      </c>
      <c r="M228">
        <v>21.399999999999636</v>
      </c>
      <c r="N228">
        <v>1.47</v>
      </c>
      <c r="O228" s="579">
        <v>0.18541666666715173</v>
      </c>
    </row>
    <row r="229" spans="1:15">
      <c r="A229" s="578">
        <v>228</v>
      </c>
      <c r="B229" s="578" t="s">
        <v>97</v>
      </c>
      <c r="C229" s="578">
        <v>1</v>
      </c>
      <c r="D229">
        <v>0.01</v>
      </c>
      <c r="E229">
        <v>0.01</v>
      </c>
      <c r="F229" s="403">
        <v>42269.697916666664</v>
      </c>
      <c r="G229">
        <v>1.5759799999999999</v>
      </c>
      <c r="H229" s="403">
        <v>42269.697916666664</v>
      </c>
      <c r="I229">
        <v>1.5759799999999999</v>
      </c>
      <c r="J229" s="403">
        <v>42269.743750000001</v>
      </c>
      <c r="K229">
        <v>1.5738399999999999</v>
      </c>
      <c r="L229">
        <v>0</v>
      </c>
      <c r="M229">
        <v>21.399999999999636</v>
      </c>
      <c r="N229">
        <v>1.48</v>
      </c>
      <c r="O229" s="579">
        <v>4.5833333337213844E-2</v>
      </c>
    </row>
    <row r="230" spans="1:15">
      <c r="A230" s="578">
        <v>229</v>
      </c>
      <c r="B230" s="578" t="s">
        <v>97</v>
      </c>
      <c r="C230" s="578">
        <v>1</v>
      </c>
      <c r="D230">
        <v>0.01</v>
      </c>
      <c r="E230">
        <v>0.01</v>
      </c>
      <c r="F230" s="403">
        <v>42270.356249999997</v>
      </c>
      <c r="G230">
        <v>1.5794299999999999</v>
      </c>
      <c r="H230" s="403">
        <v>42270.356249999997</v>
      </c>
      <c r="I230">
        <v>1.5794299999999999</v>
      </c>
      <c r="J230" s="403">
        <v>42270.446527777778</v>
      </c>
      <c r="K230">
        <v>1.5772900000000001</v>
      </c>
      <c r="L230">
        <v>0</v>
      </c>
      <c r="M230">
        <v>21.399999999997817</v>
      </c>
      <c r="N230">
        <v>1.48</v>
      </c>
      <c r="O230" s="579">
        <v>9.0277777781011537E-2</v>
      </c>
    </row>
    <row r="231" spans="1:15">
      <c r="A231" s="578">
        <v>230</v>
      </c>
      <c r="B231" s="578" t="s">
        <v>97</v>
      </c>
      <c r="C231" s="578">
        <v>7</v>
      </c>
      <c r="D231">
        <v>0.28000000000000003</v>
      </c>
      <c r="E231">
        <v>0.45</v>
      </c>
      <c r="F231" s="403">
        <v>42270.447916666664</v>
      </c>
      <c r="G231">
        <v>1.5768</v>
      </c>
      <c r="H231" s="403">
        <v>42271.625</v>
      </c>
      <c r="I231">
        <v>1.61568</v>
      </c>
      <c r="J231" s="403">
        <v>42271.771527777775</v>
      </c>
      <c r="K231">
        <v>1.6051599999999999</v>
      </c>
      <c r="L231">
        <v>388.79999999999927</v>
      </c>
      <c r="M231">
        <v>105.20000000000073</v>
      </c>
      <c r="N231">
        <v>122.77999999999999</v>
      </c>
      <c r="O231" s="579">
        <v>1.3236111111109494</v>
      </c>
    </row>
    <row r="232" spans="1:15">
      <c r="A232" s="578">
        <v>231</v>
      </c>
      <c r="B232" s="578" t="s">
        <v>96</v>
      </c>
      <c r="C232" s="578">
        <v>1</v>
      </c>
      <c r="D232">
        <v>0.01</v>
      </c>
      <c r="E232">
        <v>0.01</v>
      </c>
      <c r="F232" s="403">
        <v>42270.84375</v>
      </c>
      <c r="G232">
        <v>1.59836</v>
      </c>
      <c r="H232" s="403">
        <v>42270.84375</v>
      </c>
      <c r="I232">
        <v>1.59836</v>
      </c>
      <c r="J232" s="403">
        <v>42270.859027777777</v>
      </c>
      <c r="K232">
        <v>1.6005</v>
      </c>
      <c r="L232">
        <v>0</v>
      </c>
      <c r="M232">
        <v>21.399999999999636</v>
      </c>
      <c r="N232">
        <v>1.48</v>
      </c>
      <c r="O232" s="579">
        <v>1.5277777776645962E-2</v>
      </c>
    </row>
    <row r="233" spans="1:15">
      <c r="A233" s="578">
        <v>232</v>
      </c>
      <c r="B233" s="578" t="s">
        <v>96</v>
      </c>
      <c r="C233" s="578">
        <v>1</v>
      </c>
      <c r="D233">
        <v>0.01</v>
      </c>
      <c r="E233">
        <v>0.01</v>
      </c>
      <c r="F233" s="403">
        <v>42271.219444444447</v>
      </c>
      <c r="G233">
        <v>1.60015</v>
      </c>
      <c r="H233" s="403">
        <v>42271.219444444447</v>
      </c>
      <c r="I233">
        <v>1.60015</v>
      </c>
      <c r="J233" s="403">
        <v>42271.357638888891</v>
      </c>
      <c r="K233">
        <v>1.60229</v>
      </c>
      <c r="L233">
        <v>0</v>
      </c>
      <c r="M233">
        <v>21.399999999999636</v>
      </c>
      <c r="N233">
        <v>1.48</v>
      </c>
      <c r="O233" s="579">
        <v>0.13819444444379769</v>
      </c>
    </row>
    <row r="234" spans="1:15">
      <c r="A234" s="578">
        <v>233</v>
      </c>
      <c r="B234" s="578" t="s">
        <v>97</v>
      </c>
      <c r="C234" s="578">
        <v>1</v>
      </c>
      <c r="D234">
        <v>0.01</v>
      </c>
      <c r="E234">
        <v>0.01</v>
      </c>
      <c r="F234" s="403">
        <v>42271.771527777775</v>
      </c>
      <c r="G234">
        <v>1.60494</v>
      </c>
      <c r="H234" s="403">
        <v>42271.771527777775</v>
      </c>
      <c r="I234">
        <v>1.60494</v>
      </c>
      <c r="J234" s="403">
        <v>42271.814583333333</v>
      </c>
      <c r="K234">
        <v>1.6028</v>
      </c>
      <c r="L234">
        <v>0</v>
      </c>
      <c r="M234">
        <v>21.399999999999636</v>
      </c>
      <c r="N234">
        <v>1.48</v>
      </c>
      <c r="O234" s="579">
        <v>4.3055555557657499E-2</v>
      </c>
    </row>
    <row r="235" spans="1:15">
      <c r="A235" s="578">
        <v>234</v>
      </c>
      <c r="B235" s="578" t="s">
        <v>96</v>
      </c>
      <c r="C235" s="578">
        <v>1</v>
      </c>
      <c r="D235">
        <v>0.01</v>
      </c>
      <c r="E235">
        <v>0.01</v>
      </c>
      <c r="F235" s="403">
        <v>42271.875694444447</v>
      </c>
      <c r="G235">
        <v>1.5955699999999999</v>
      </c>
      <c r="H235" s="403">
        <v>42271.875694444447</v>
      </c>
      <c r="I235">
        <v>1.5955699999999999</v>
      </c>
      <c r="J235" s="403">
        <v>42271.881944444445</v>
      </c>
      <c r="K235">
        <v>1.59771</v>
      </c>
      <c r="L235">
        <v>0</v>
      </c>
      <c r="M235">
        <v>21.400000000001455</v>
      </c>
      <c r="N235">
        <v>1.48</v>
      </c>
      <c r="O235" s="579">
        <v>6.2499999985448085E-3</v>
      </c>
    </row>
    <row r="236" spans="1:15">
      <c r="A236" s="578">
        <v>235</v>
      </c>
      <c r="B236" s="578" t="s">
        <v>97</v>
      </c>
      <c r="C236" s="578">
        <v>1</v>
      </c>
      <c r="D236">
        <v>0.01</v>
      </c>
      <c r="E236">
        <v>0.01</v>
      </c>
      <c r="F236" s="403">
        <v>42272.375694444447</v>
      </c>
      <c r="G236">
        <v>1.5860099999999999</v>
      </c>
      <c r="H236" s="403">
        <v>42272.375694444447</v>
      </c>
      <c r="I236">
        <v>1.5860099999999999</v>
      </c>
      <c r="J236" s="403">
        <v>42272.38958333333</v>
      </c>
      <c r="K236">
        <v>1.5838699999999999</v>
      </c>
      <c r="L236">
        <v>0</v>
      </c>
      <c r="M236">
        <v>21.399999999999636</v>
      </c>
      <c r="N236">
        <v>1.48</v>
      </c>
      <c r="O236" s="579">
        <v>1.3888888883229811E-2</v>
      </c>
    </row>
    <row r="237" spans="1:15">
      <c r="A237" s="578">
        <v>236</v>
      </c>
      <c r="B237" s="578" t="s">
        <v>96</v>
      </c>
      <c r="C237" s="578">
        <v>1</v>
      </c>
      <c r="D237">
        <v>0.01</v>
      </c>
      <c r="E237">
        <v>0.01</v>
      </c>
      <c r="F237" s="403">
        <v>42272.490277777775</v>
      </c>
      <c r="G237">
        <v>1.59198</v>
      </c>
      <c r="H237" s="403">
        <v>42272.490277777775</v>
      </c>
      <c r="I237">
        <v>1.59198</v>
      </c>
      <c r="J237" s="403">
        <v>42272.508333333331</v>
      </c>
      <c r="K237">
        <v>1.59412</v>
      </c>
      <c r="L237">
        <v>0</v>
      </c>
      <c r="M237">
        <v>21.399999999999636</v>
      </c>
      <c r="N237">
        <v>1.48</v>
      </c>
      <c r="O237" s="579">
        <v>1.8055555556202307E-2</v>
      </c>
    </row>
    <row r="238" spans="1:15">
      <c r="A238" s="578">
        <v>237</v>
      </c>
      <c r="B238" s="578" t="s">
        <v>97</v>
      </c>
      <c r="C238" s="578">
        <v>1</v>
      </c>
      <c r="D238">
        <v>0.01</v>
      </c>
      <c r="E238">
        <v>0.01</v>
      </c>
      <c r="F238" s="403">
        <v>42272.532638888886</v>
      </c>
      <c r="G238">
        <v>1.5951</v>
      </c>
      <c r="H238" s="403">
        <v>42272.532638888886</v>
      </c>
      <c r="I238">
        <v>1.5951</v>
      </c>
      <c r="J238" s="403">
        <v>42272.574305555558</v>
      </c>
      <c r="K238">
        <v>1.5929599999999999</v>
      </c>
      <c r="L238">
        <v>0</v>
      </c>
      <c r="M238">
        <v>21.400000000001455</v>
      </c>
      <c r="N238">
        <v>1.48</v>
      </c>
      <c r="O238" s="579">
        <v>4.1666666671517305E-2</v>
      </c>
    </row>
    <row r="239" spans="1:15">
      <c r="A239" s="578">
        <v>238</v>
      </c>
      <c r="B239" s="578" t="s">
        <v>97</v>
      </c>
      <c r="C239" s="578">
        <v>1</v>
      </c>
      <c r="D239">
        <v>0.01</v>
      </c>
      <c r="E239">
        <v>0.01</v>
      </c>
      <c r="F239" s="403">
        <v>42272.584722222222</v>
      </c>
      <c r="G239">
        <v>1.5918399999999999</v>
      </c>
      <c r="H239" s="403">
        <v>42272.584722222222</v>
      </c>
      <c r="I239">
        <v>1.5918399999999999</v>
      </c>
      <c r="J239" s="403">
        <v>42272.589583333334</v>
      </c>
      <c r="K239">
        <v>1.5896999999999999</v>
      </c>
      <c r="L239">
        <v>0</v>
      </c>
      <c r="M239">
        <v>21.400000000001455</v>
      </c>
      <c r="N239">
        <v>1.48</v>
      </c>
      <c r="O239" s="579">
        <v>4.8611111124046147E-3</v>
      </c>
    </row>
    <row r="240" spans="1:15">
      <c r="A240" s="578">
        <v>239</v>
      </c>
      <c r="B240" s="578" t="s">
        <v>96</v>
      </c>
      <c r="C240" s="578">
        <v>1</v>
      </c>
      <c r="D240">
        <v>0.01</v>
      </c>
      <c r="E240">
        <v>0.01</v>
      </c>
      <c r="F240" s="403">
        <v>42272.604166666664</v>
      </c>
      <c r="G240">
        <v>1.5916300000000001</v>
      </c>
      <c r="H240" s="403">
        <v>42272.604166666664</v>
      </c>
      <c r="I240">
        <v>1.5916300000000001</v>
      </c>
      <c r="J240" s="403">
        <v>42272.652777777781</v>
      </c>
      <c r="K240">
        <v>1.5937699999999999</v>
      </c>
      <c r="L240">
        <v>0</v>
      </c>
      <c r="M240">
        <v>21.399999999997817</v>
      </c>
      <c r="N240">
        <v>1.48</v>
      </c>
      <c r="O240" s="579">
        <v>4.8611111116770189E-2</v>
      </c>
    </row>
    <row r="241" spans="1:15">
      <c r="A241" s="578">
        <v>240</v>
      </c>
      <c r="B241" s="578" t="s">
        <v>97</v>
      </c>
      <c r="C241" s="578">
        <v>5</v>
      </c>
      <c r="D241">
        <v>0.04</v>
      </c>
      <c r="E241">
        <v>0.09</v>
      </c>
      <c r="F241" s="403">
        <v>42275.594444444447</v>
      </c>
      <c r="G241">
        <v>1.5965199999999999</v>
      </c>
      <c r="H241" s="403">
        <v>42276.177083333336</v>
      </c>
      <c r="I241">
        <v>1.61741</v>
      </c>
      <c r="J241" s="403">
        <v>42276.57916666667</v>
      </c>
      <c r="K241">
        <v>1.6068899999999999</v>
      </c>
      <c r="L241">
        <v>208.90000000000146</v>
      </c>
      <c r="M241">
        <v>105.20000000000073</v>
      </c>
      <c r="N241">
        <v>17.91</v>
      </c>
      <c r="O241" s="579">
        <v>0.98472222222335404</v>
      </c>
    </row>
    <row r="242" spans="1:15">
      <c r="A242" s="578">
        <v>241</v>
      </c>
      <c r="B242" s="578" t="s">
        <v>96</v>
      </c>
      <c r="C242" s="578">
        <v>1</v>
      </c>
      <c r="D242">
        <v>0.01</v>
      </c>
      <c r="E242">
        <v>0.01</v>
      </c>
      <c r="F242" s="403">
        <v>42276.553472222222</v>
      </c>
      <c r="G242">
        <v>1.6101000000000001</v>
      </c>
      <c r="H242" s="403">
        <v>42276.553472222222</v>
      </c>
      <c r="I242">
        <v>1.6101000000000001</v>
      </c>
      <c r="J242" s="403">
        <v>42276.779861111114</v>
      </c>
      <c r="K242">
        <v>1.6122399999999999</v>
      </c>
      <c r="L242">
        <v>0</v>
      </c>
      <c r="M242">
        <v>21.399999999999636</v>
      </c>
      <c r="N242">
        <v>1.48</v>
      </c>
      <c r="O242" s="579">
        <v>0.22638888889196096</v>
      </c>
    </row>
    <row r="243" spans="1:15">
      <c r="A243" s="578">
        <v>242</v>
      </c>
      <c r="B243" s="578" t="s">
        <v>97</v>
      </c>
      <c r="C243" s="578">
        <v>2</v>
      </c>
      <c r="D243">
        <v>0.01</v>
      </c>
      <c r="E243">
        <v>0.02</v>
      </c>
      <c r="F243" s="403">
        <v>42276.760416666664</v>
      </c>
      <c r="G243">
        <v>1.6074999999999999</v>
      </c>
      <c r="H243" s="403">
        <v>42276.881249999999</v>
      </c>
      <c r="I243">
        <v>1.6127100000000001</v>
      </c>
      <c r="J243" s="403">
        <v>42277.045138888891</v>
      </c>
      <c r="K243">
        <v>1.6079699999999999</v>
      </c>
      <c r="L243">
        <v>52.100000000000364</v>
      </c>
      <c r="M243">
        <v>47.400000000001455</v>
      </c>
      <c r="N243">
        <v>2.96</v>
      </c>
      <c r="O243" s="579">
        <v>0.28472222222626442</v>
      </c>
    </row>
    <row r="244" spans="1:15">
      <c r="A244" s="578">
        <v>243</v>
      </c>
      <c r="B244" s="578" t="s">
        <v>96</v>
      </c>
      <c r="C244" s="578">
        <v>6</v>
      </c>
      <c r="D244">
        <v>0.08</v>
      </c>
      <c r="E244">
        <v>0.16999999999999998</v>
      </c>
      <c r="F244" s="403">
        <v>42276.918749999997</v>
      </c>
      <c r="G244">
        <v>1.60985</v>
      </c>
      <c r="H244" s="403">
        <v>42278.259027777778</v>
      </c>
      <c r="I244">
        <v>1.58036</v>
      </c>
      <c r="J244" s="403">
        <v>42278.75</v>
      </c>
      <c r="K244">
        <v>1.5920799999999999</v>
      </c>
      <c r="L244">
        <v>294.89999999999964</v>
      </c>
      <c r="M244">
        <v>117.19999999999891</v>
      </c>
      <c r="N244">
        <v>40.179999999999993</v>
      </c>
      <c r="O244" s="579">
        <v>1.8312500000029104</v>
      </c>
    </row>
    <row r="245" spans="1:15">
      <c r="A245" s="578">
        <v>244</v>
      </c>
      <c r="B245" s="578" t="s">
        <v>97</v>
      </c>
      <c r="C245" s="578">
        <v>1</v>
      </c>
      <c r="D245">
        <v>0.01</v>
      </c>
      <c r="E245">
        <v>0.01</v>
      </c>
      <c r="F245" s="403">
        <v>42277.427777777775</v>
      </c>
      <c r="G245">
        <v>1.60056</v>
      </c>
      <c r="H245" s="403">
        <v>42277.427777777775</v>
      </c>
      <c r="I245">
        <v>1.60056</v>
      </c>
      <c r="J245" s="403">
        <v>42277.438194444447</v>
      </c>
      <c r="K245">
        <v>1.59842</v>
      </c>
      <c r="L245">
        <v>0</v>
      </c>
      <c r="M245">
        <v>21.400000000001455</v>
      </c>
      <c r="N245">
        <v>1.48</v>
      </c>
      <c r="O245" s="579">
        <v>1.0416666671517305E-2</v>
      </c>
    </row>
    <row r="246" spans="1:15">
      <c r="A246" s="578">
        <v>245</v>
      </c>
      <c r="B246" s="578" t="s">
        <v>97</v>
      </c>
      <c r="C246" s="578">
        <v>1</v>
      </c>
      <c r="D246">
        <v>0.01</v>
      </c>
      <c r="E246">
        <v>0.01</v>
      </c>
      <c r="F246" s="403">
        <v>42279.09375</v>
      </c>
      <c r="G246">
        <v>1.58856</v>
      </c>
      <c r="H246" s="403">
        <v>42279.09375</v>
      </c>
      <c r="I246">
        <v>1.58856</v>
      </c>
      <c r="J246" s="403">
        <v>42279.145833333336</v>
      </c>
      <c r="K246">
        <v>1.5864199999999999</v>
      </c>
      <c r="L246">
        <v>0</v>
      </c>
      <c r="M246">
        <v>21.400000000001455</v>
      </c>
      <c r="N246">
        <v>1.48</v>
      </c>
      <c r="O246" s="579">
        <v>5.2083333335758653E-2</v>
      </c>
    </row>
    <row r="247" spans="1:15">
      <c r="A247" s="578">
        <v>246</v>
      </c>
      <c r="B247" s="578" t="s">
        <v>97</v>
      </c>
      <c r="C247" s="578">
        <v>1</v>
      </c>
      <c r="D247">
        <v>0.01</v>
      </c>
      <c r="E247">
        <v>0.01</v>
      </c>
      <c r="F247" s="403">
        <v>42279.65625</v>
      </c>
      <c r="G247">
        <v>1.6083400000000001</v>
      </c>
      <c r="H247" s="403">
        <v>42279.65625</v>
      </c>
      <c r="I247">
        <v>1.6083400000000001</v>
      </c>
      <c r="J247" s="403">
        <v>42279.677083333336</v>
      </c>
      <c r="K247">
        <v>1.6062000000000001</v>
      </c>
      <c r="L247">
        <v>0</v>
      </c>
      <c r="M247">
        <v>21.400000000001455</v>
      </c>
      <c r="N247">
        <v>1.48</v>
      </c>
      <c r="O247" s="579">
        <v>2.0833333335758653E-2</v>
      </c>
    </row>
    <row r="248" spans="1:15">
      <c r="A248" s="578">
        <v>247</v>
      </c>
      <c r="B248" s="578" t="s">
        <v>96</v>
      </c>
      <c r="C248" s="578">
        <v>1</v>
      </c>
      <c r="D248">
        <v>0.01</v>
      </c>
      <c r="E248">
        <v>0.01</v>
      </c>
      <c r="F248" s="403">
        <v>42279.71875</v>
      </c>
      <c r="G248">
        <v>1.6016900000000001</v>
      </c>
      <c r="H248" s="403">
        <v>42279.71875</v>
      </c>
      <c r="I248">
        <v>1.6016900000000001</v>
      </c>
      <c r="J248" s="403">
        <v>42279.745138888888</v>
      </c>
      <c r="K248">
        <v>1.6038300000000001</v>
      </c>
      <c r="L248">
        <v>0</v>
      </c>
      <c r="M248">
        <v>21.399999999999636</v>
      </c>
      <c r="N248">
        <v>1.48</v>
      </c>
      <c r="O248" s="579">
        <v>2.6388888887595385E-2</v>
      </c>
    </row>
    <row r="249" spans="1:15">
      <c r="A249" s="578">
        <v>248</v>
      </c>
      <c r="B249" s="578" t="s">
        <v>97</v>
      </c>
      <c r="C249" s="578">
        <v>1</v>
      </c>
      <c r="D249">
        <v>0.01</v>
      </c>
      <c r="E249">
        <v>0.01</v>
      </c>
      <c r="F249" s="403">
        <v>42282.783333333333</v>
      </c>
      <c r="G249">
        <v>1.57826</v>
      </c>
      <c r="H249" s="403">
        <v>42282.783333333333</v>
      </c>
      <c r="I249">
        <v>1.57826</v>
      </c>
      <c r="J249" s="403">
        <v>42282.843055555553</v>
      </c>
      <c r="K249">
        <v>1.57612</v>
      </c>
      <c r="L249">
        <v>0</v>
      </c>
      <c r="M249">
        <v>21.400000000001455</v>
      </c>
      <c r="N249">
        <v>1.48</v>
      </c>
      <c r="O249" s="579">
        <v>5.9722222220443655E-2</v>
      </c>
    </row>
    <row r="250" spans="1:15">
      <c r="A250" s="578">
        <v>249</v>
      </c>
      <c r="B250" s="578" t="s">
        <v>96</v>
      </c>
      <c r="C250" s="578">
        <v>1</v>
      </c>
      <c r="D250">
        <v>0.01</v>
      </c>
      <c r="E250">
        <v>0.01</v>
      </c>
      <c r="F250" s="403">
        <v>42283.395833333336</v>
      </c>
      <c r="G250">
        <v>1.57667</v>
      </c>
      <c r="H250" s="403">
        <v>42283.395833333336</v>
      </c>
      <c r="I250">
        <v>1.57667</v>
      </c>
      <c r="J250" s="403">
        <v>42283.545138888891</v>
      </c>
      <c r="K250">
        <v>1.57881</v>
      </c>
      <c r="L250">
        <v>0</v>
      </c>
      <c r="M250">
        <v>21.399999999999636</v>
      </c>
      <c r="N250">
        <v>1.48</v>
      </c>
      <c r="O250" s="579">
        <v>0.14930555555474712</v>
      </c>
    </row>
    <row r="251" spans="1:15">
      <c r="A251" s="578">
        <v>250</v>
      </c>
      <c r="B251" s="578" t="s">
        <v>97</v>
      </c>
      <c r="C251" s="578">
        <v>1</v>
      </c>
      <c r="D251">
        <v>0.01</v>
      </c>
      <c r="E251">
        <v>0.01</v>
      </c>
      <c r="F251" s="403">
        <v>42283.438194444447</v>
      </c>
      <c r="G251">
        <v>1.5764100000000001</v>
      </c>
      <c r="H251" s="403">
        <v>42283.438194444447</v>
      </c>
      <c r="I251">
        <v>1.5764100000000001</v>
      </c>
      <c r="J251" s="403">
        <v>42283.447916666664</v>
      </c>
      <c r="K251">
        <v>1.5742700000000001</v>
      </c>
      <c r="L251">
        <v>0</v>
      </c>
      <c r="M251">
        <v>21.399999999999636</v>
      </c>
      <c r="N251">
        <v>1.48</v>
      </c>
      <c r="O251" s="579">
        <v>9.7222222175332718E-3</v>
      </c>
    </row>
    <row r="252" spans="1:15">
      <c r="A252" s="578">
        <v>251</v>
      </c>
      <c r="B252" s="578" t="s">
        <v>97</v>
      </c>
      <c r="C252" s="578">
        <v>2</v>
      </c>
      <c r="D252">
        <v>0.01</v>
      </c>
      <c r="E252">
        <v>0.02</v>
      </c>
      <c r="F252" s="403">
        <v>42283.469444444447</v>
      </c>
      <c r="G252">
        <v>1.5744400000000001</v>
      </c>
      <c r="H252" s="403">
        <v>42283.541666666664</v>
      </c>
      <c r="I252">
        <v>1.5777600000000001</v>
      </c>
      <c r="J252" s="403">
        <v>42283.640972222223</v>
      </c>
      <c r="K252">
        <v>1.57396</v>
      </c>
      <c r="L252">
        <v>33.199999999998909</v>
      </c>
      <c r="M252">
        <v>38</v>
      </c>
      <c r="N252">
        <v>2.96</v>
      </c>
      <c r="O252" s="579">
        <v>0.17152777777664596</v>
      </c>
    </row>
    <row r="253" spans="1:15">
      <c r="A253" s="578">
        <v>252</v>
      </c>
      <c r="B253" s="578" t="s">
        <v>96</v>
      </c>
      <c r="C253" s="578">
        <v>4</v>
      </c>
      <c r="D253">
        <v>0.02</v>
      </c>
      <c r="E253">
        <v>0.05</v>
      </c>
      <c r="F253" s="403">
        <v>42284.15625</v>
      </c>
      <c r="G253">
        <v>1.57161</v>
      </c>
      <c r="H253" s="403">
        <v>42284.615972222222</v>
      </c>
      <c r="I253">
        <v>1.5561199999999999</v>
      </c>
      <c r="J253" s="403">
        <v>42285.163194444445</v>
      </c>
      <c r="K253">
        <v>1.56477</v>
      </c>
      <c r="L253">
        <v>154.90000000000146</v>
      </c>
      <c r="M253">
        <v>86.500000000001819</v>
      </c>
      <c r="N253">
        <v>8.14</v>
      </c>
      <c r="O253" s="579">
        <v>1.0069444444452529</v>
      </c>
    </row>
    <row r="254" spans="1:15">
      <c r="A254" s="578">
        <v>253</v>
      </c>
      <c r="B254" s="578" t="s">
        <v>96</v>
      </c>
      <c r="C254" s="578">
        <v>1</v>
      </c>
      <c r="D254">
        <v>0.01</v>
      </c>
      <c r="E254">
        <v>0.01</v>
      </c>
      <c r="F254" s="403">
        <v>42285.386111111111</v>
      </c>
      <c r="G254">
        <v>1.5717399999999999</v>
      </c>
      <c r="H254" s="403">
        <v>42285.386111111111</v>
      </c>
      <c r="I254">
        <v>1.5717399999999999</v>
      </c>
      <c r="J254" s="403">
        <v>42285.388194444444</v>
      </c>
      <c r="K254">
        <v>1.5738799999999999</v>
      </c>
      <c r="L254">
        <v>0</v>
      </c>
      <c r="M254">
        <v>21.399999999999636</v>
      </c>
      <c r="N254">
        <v>1.48</v>
      </c>
      <c r="O254" s="579">
        <v>2.0833333328482695E-3</v>
      </c>
    </row>
    <row r="255" spans="1:15">
      <c r="A255" s="578">
        <v>254</v>
      </c>
      <c r="B255" s="578" t="s">
        <v>97</v>
      </c>
      <c r="C255" s="578">
        <v>1</v>
      </c>
      <c r="D255">
        <v>0.01</v>
      </c>
      <c r="E255">
        <v>0.01</v>
      </c>
      <c r="F255" s="403">
        <v>42285.522916666669</v>
      </c>
      <c r="G255">
        <v>1.5706800000000001</v>
      </c>
      <c r="H255" s="403">
        <v>42285.522916666669</v>
      </c>
      <c r="I255">
        <v>1.5706800000000001</v>
      </c>
      <c r="J255" s="403">
        <v>42285.5625</v>
      </c>
      <c r="K255">
        <v>1.56854</v>
      </c>
      <c r="L255">
        <v>0</v>
      </c>
      <c r="M255">
        <v>21.400000000001455</v>
      </c>
      <c r="N255">
        <v>1.48</v>
      </c>
      <c r="O255" s="579">
        <v>3.9583333331393078E-2</v>
      </c>
    </row>
    <row r="256" spans="1:15">
      <c r="A256" s="578">
        <v>255</v>
      </c>
      <c r="B256" s="578" t="s">
        <v>97</v>
      </c>
      <c r="C256" s="578">
        <v>1</v>
      </c>
      <c r="D256">
        <v>0.01</v>
      </c>
      <c r="E256">
        <v>0.01</v>
      </c>
      <c r="F256" s="403">
        <v>42285.708333333336</v>
      </c>
      <c r="G256">
        <v>1.5650999999999999</v>
      </c>
      <c r="H256" s="403">
        <v>42285.708333333336</v>
      </c>
      <c r="I256">
        <v>1.5650999999999999</v>
      </c>
      <c r="J256" s="403">
        <v>42285.737500000003</v>
      </c>
      <c r="K256">
        <v>1.5629599999999999</v>
      </c>
      <c r="L256">
        <v>0</v>
      </c>
      <c r="M256">
        <v>21.400000000001455</v>
      </c>
      <c r="N256">
        <v>1.48</v>
      </c>
      <c r="O256" s="579">
        <v>2.9166666667151731E-2</v>
      </c>
    </row>
    <row r="257" spans="1:15">
      <c r="A257" s="578">
        <v>256</v>
      </c>
      <c r="B257" s="578" t="s">
        <v>97</v>
      </c>
      <c r="C257" s="578">
        <v>1</v>
      </c>
      <c r="D257">
        <v>0.01</v>
      </c>
      <c r="E257">
        <v>0.01</v>
      </c>
      <c r="F257" s="403">
        <v>42286.28125</v>
      </c>
      <c r="G257">
        <v>1.54837</v>
      </c>
      <c r="H257" s="403">
        <v>42286.28125</v>
      </c>
      <c r="I257">
        <v>1.54837</v>
      </c>
      <c r="J257" s="403">
        <v>42286.352083333331</v>
      </c>
      <c r="K257">
        <v>1.54623</v>
      </c>
      <c r="L257">
        <v>0</v>
      </c>
      <c r="M257">
        <v>21.400000000001455</v>
      </c>
      <c r="N257">
        <v>1.48</v>
      </c>
      <c r="O257" s="579">
        <v>7.0833333331393078E-2</v>
      </c>
    </row>
    <row r="258" spans="1:15">
      <c r="A258" s="578">
        <v>257</v>
      </c>
      <c r="B258" s="578" t="s">
        <v>96</v>
      </c>
      <c r="C258" s="578">
        <v>1</v>
      </c>
      <c r="D258">
        <v>0.01</v>
      </c>
      <c r="E258">
        <v>0.01</v>
      </c>
      <c r="F258" s="403">
        <v>42289.833333333336</v>
      </c>
      <c r="G258">
        <v>1.54366</v>
      </c>
      <c r="H258" s="403">
        <v>42289.833333333336</v>
      </c>
      <c r="I258">
        <v>1.54366</v>
      </c>
      <c r="J258" s="403">
        <v>42290.07916666667</v>
      </c>
      <c r="K258">
        <v>1.5458000000000001</v>
      </c>
      <c r="L258">
        <v>0</v>
      </c>
      <c r="M258">
        <v>21.399999999999636</v>
      </c>
      <c r="N258">
        <v>1.48</v>
      </c>
      <c r="O258" s="579">
        <v>0.24583333333430346</v>
      </c>
    </row>
    <row r="259" spans="1:15">
      <c r="A259" s="578">
        <v>258</v>
      </c>
      <c r="B259" s="578" t="s">
        <v>97</v>
      </c>
      <c r="C259" s="578">
        <v>1</v>
      </c>
      <c r="D259">
        <v>0.01</v>
      </c>
      <c r="E259">
        <v>0.01</v>
      </c>
      <c r="F259" s="403">
        <v>42290.1875</v>
      </c>
      <c r="G259">
        <v>1.5545500000000001</v>
      </c>
      <c r="H259" s="403">
        <v>42290.1875</v>
      </c>
      <c r="I259">
        <v>1.5545500000000001</v>
      </c>
      <c r="J259" s="403">
        <v>42290.355555555558</v>
      </c>
      <c r="K259">
        <v>1.5524100000000001</v>
      </c>
      <c r="L259">
        <v>0</v>
      </c>
      <c r="M259">
        <v>21.400000000001455</v>
      </c>
      <c r="N259">
        <v>1.48</v>
      </c>
      <c r="O259" s="579">
        <v>0.1680555555576575</v>
      </c>
    </row>
    <row r="260" spans="1:15">
      <c r="A260" s="578">
        <v>259</v>
      </c>
      <c r="B260" s="578" t="s">
        <v>97</v>
      </c>
      <c r="C260" s="578">
        <v>1</v>
      </c>
      <c r="D260">
        <v>0.01</v>
      </c>
      <c r="E260">
        <v>0.01</v>
      </c>
      <c r="F260" s="403">
        <v>42290.416666666664</v>
      </c>
      <c r="G260">
        <v>1.5590900000000001</v>
      </c>
      <c r="H260" s="403">
        <v>42290.416666666664</v>
      </c>
      <c r="I260">
        <v>1.5590900000000001</v>
      </c>
      <c r="J260" s="403">
        <v>42290.478472222225</v>
      </c>
      <c r="K260">
        <v>1.5569500000000001</v>
      </c>
      <c r="L260">
        <v>0</v>
      </c>
      <c r="M260">
        <v>21.400000000001455</v>
      </c>
      <c r="N260">
        <v>1.48</v>
      </c>
      <c r="O260" s="579">
        <v>6.1805555560567882E-2</v>
      </c>
    </row>
    <row r="261" spans="1:15">
      <c r="A261" s="578">
        <v>260</v>
      </c>
      <c r="B261" s="578" t="s">
        <v>97</v>
      </c>
      <c r="C261" s="578">
        <v>3</v>
      </c>
      <c r="D261">
        <v>0.01</v>
      </c>
      <c r="E261">
        <v>0.03</v>
      </c>
      <c r="F261" s="403">
        <v>42290.533333333333</v>
      </c>
      <c r="G261">
        <v>1.5575600000000001</v>
      </c>
      <c r="H261" s="403">
        <v>42290.656944444447</v>
      </c>
      <c r="I261">
        <v>1.5651900000000001</v>
      </c>
      <c r="J261" s="403">
        <v>42290.669444444444</v>
      </c>
      <c r="K261">
        <v>1.55921</v>
      </c>
      <c r="L261">
        <v>76.300000000001091</v>
      </c>
      <c r="M261">
        <v>59.800000000001091</v>
      </c>
      <c r="N261">
        <v>4.66</v>
      </c>
      <c r="O261" s="579">
        <v>0.13611111111094942</v>
      </c>
    </row>
    <row r="262" spans="1:15">
      <c r="A262" s="578">
        <v>261</v>
      </c>
      <c r="B262" s="578" t="s">
        <v>97</v>
      </c>
      <c r="C262" s="578">
        <v>5</v>
      </c>
      <c r="D262">
        <v>0.04</v>
      </c>
      <c r="E262">
        <v>0.09</v>
      </c>
      <c r="F262" s="403">
        <v>42290.6875</v>
      </c>
      <c r="G262">
        <v>1.5576300000000001</v>
      </c>
      <c r="H262" s="403">
        <v>42291.001388888886</v>
      </c>
      <c r="I262">
        <v>1.5773999999999999</v>
      </c>
      <c r="J262" s="403">
        <v>42291.419444444444</v>
      </c>
      <c r="K262">
        <v>1.5680099999999999</v>
      </c>
      <c r="L262">
        <v>197.69999999999891</v>
      </c>
      <c r="M262">
        <v>93.900000000001455</v>
      </c>
      <c r="N262">
        <v>17.899999999999999</v>
      </c>
      <c r="O262" s="579">
        <v>0.73194444444379769</v>
      </c>
    </row>
    <row r="263" spans="1:15">
      <c r="A263" s="578">
        <v>262</v>
      </c>
      <c r="B263" s="578" t="s">
        <v>96</v>
      </c>
      <c r="C263" s="578">
        <v>2</v>
      </c>
      <c r="D263">
        <v>0.01</v>
      </c>
      <c r="E263">
        <v>0.02</v>
      </c>
      <c r="F263" s="403">
        <v>42291.010416666664</v>
      </c>
      <c r="G263">
        <v>1.58016</v>
      </c>
      <c r="H263" s="403">
        <v>42291.038194444445</v>
      </c>
      <c r="I263">
        <v>1.5768200000000001</v>
      </c>
      <c r="J263" s="403">
        <v>42291.146527777775</v>
      </c>
      <c r="K263">
        <v>1.58063</v>
      </c>
      <c r="L263">
        <v>33.399999999999636</v>
      </c>
      <c r="M263">
        <v>38.099999999998545</v>
      </c>
      <c r="N263">
        <v>2.97</v>
      </c>
      <c r="O263" s="579">
        <v>0.13611111111094942</v>
      </c>
    </row>
    <row r="264" spans="1:15">
      <c r="A264" s="578">
        <v>263</v>
      </c>
      <c r="B264" s="578" t="s">
        <v>96</v>
      </c>
      <c r="C264" s="578">
        <v>1</v>
      </c>
      <c r="D264">
        <v>0.01</v>
      </c>
      <c r="E264">
        <v>0.01</v>
      </c>
      <c r="F264" s="403">
        <v>42291.438194444447</v>
      </c>
      <c r="G264">
        <v>1.57128</v>
      </c>
      <c r="H264" s="403">
        <v>42291.438194444447</v>
      </c>
      <c r="I264">
        <v>1.57128</v>
      </c>
      <c r="J264" s="403">
        <v>42291.451388888891</v>
      </c>
      <c r="K264">
        <v>1.57342</v>
      </c>
      <c r="L264">
        <v>0</v>
      </c>
      <c r="M264">
        <v>21.400000000001455</v>
      </c>
      <c r="N264">
        <v>1.48</v>
      </c>
      <c r="O264" s="579">
        <v>1.3194444443797693E-2</v>
      </c>
    </row>
    <row r="265" spans="1:15">
      <c r="A265" s="578">
        <v>264</v>
      </c>
      <c r="B265" s="578" t="s">
        <v>97</v>
      </c>
      <c r="C265" s="578">
        <v>2</v>
      </c>
      <c r="D265">
        <v>0.01</v>
      </c>
      <c r="E265">
        <v>0.02</v>
      </c>
      <c r="F265" s="403">
        <v>42291.458333333336</v>
      </c>
      <c r="G265">
        <v>1.5701799999999999</v>
      </c>
      <c r="H265" s="403">
        <v>42291.47152777778</v>
      </c>
      <c r="I265">
        <v>1.57378</v>
      </c>
      <c r="J265" s="403">
        <v>42291.618750000001</v>
      </c>
      <c r="K265">
        <v>1.5698399999999999</v>
      </c>
      <c r="L265">
        <v>36</v>
      </c>
      <c r="M265">
        <v>39.399999999999636</v>
      </c>
      <c r="N265">
        <v>2.96</v>
      </c>
      <c r="O265" s="579">
        <v>0.16041666666569654</v>
      </c>
    </row>
    <row r="266" spans="1:15">
      <c r="A266" s="578">
        <v>265</v>
      </c>
      <c r="B266" s="578" t="s">
        <v>97</v>
      </c>
      <c r="C266" s="578">
        <v>1</v>
      </c>
      <c r="D266">
        <v>0.01</v>
      </c>
      <c r="E266">
        <v>0.01</v>
      </c>
      <c r="F266" s="403">
        <v>42291.688888888886</v>
      </c>
      <c r="G266">
        <v>1.57555</v>
      </c>
      <c r="H266" s="403">
        <v>42291.688888888886</v>
      </c>
      <c r="I266">
        <v>1.57555</v>
      </c>
      <c r="J266" s="403">
        <v>42291.781944444447</v>
      </c>
      <c r="K266">
        <v>1.57341</v>
      </c>
      <c r="L266">
        <v>0</v>
      </c>
      <c r="M266">
        <v>21.399999999999636</v>
      </c>
      <c r="N266">
        <v>1.48</v>
      </c>
      <c r="O266" s="579">
        <v>9.3055555560567882E-2</v>
      </c>
    </row>
    <row r="267" spans="1:15">
      <c r="A267" s="578">
        <v>266</v>
      </c>
      <c r="B267" s="578" t="s">
        <v>97</v>
      </c>
      <c r="C267" s="578">
        <v>2</v>
      </c>
      <c r="D267">
        <v>0.01</v>
      </c>
      <c r="E267">
        <v>0.02</v>
      </c>
      <c r="F267" s="403">
        <v>42291.781944444447</v>
      </c>
      <c r="G267">
        <v>1.57314</v>
      </c>
      <c r="H267" s="403">
        <v>42291.854166666664</v>
      </c>
      <c r="I267">
        <v>1.5764400000000001</v>
      </c>
      <c r="J267" s="403">
        <v>42291.881249999999</v>
      </c>
      <c r="K267">
        <v>1.5726500000000001</v>
      </c>
      <c r="L267">
        <v>33.000000000001819</v>
      </c>
      <c r="M267">
        <v>37.899999999999636</v>
      </c>
      <c r="N267">
        <v>2.96</v>
      </c>
      <c r="O267" s="579">
        <v>9.9305555551836733E-2</v>
      </c>
    </row>
    <row r="268" spans="1:15">
      <c r="A268" s="578">
        <v>267</v>
      </c>
      <c r="B268" s="578" t="s">
        <v>96</v>
      </c>
      <c r="C268" s="578">
        <v>3</v>
      </c>
      <c r="D268">
        <v>0.01</v>
      </c>
      <c r="E268">
        <v>0.03</v>
      </c>
      <c r="F268" s="403">
        <v>42291.916666666664</v>
      </c>
      <c r="G268">
        <v>1.5719399999999999</v>
      </c>
      <c r="H268" s="403">
        <v>42292.238194444442</v>
      </c>
      <c r="I268">
        <v>1.5626899999999999</v>
      </c>
      <c r="J268" s="403">
        <v>42292.279166666667</v>
      </c>
      <c r="K268">
        <v>1.56979</v>
      </c>
      <c r="L268">
        <v>92.5</v>
      </c>
      <c r="M268">
        <v>71</v>
      </c>
      <c r="N268">
        <v>4.6499999999999995</v>
      </c>
      <c r="O268" s="579">
        <v>0.36250000000291038</v>
      </c>
    </row>
    <row r="269" spans="1:15">
      <c r="A269" s="578">
        <v>268</v>
      </c>
      <c r="B269" s="578" t="s">
        <v>96</v>
      </c>
      <c r="C269" s="578">
        <v>2</v>
      </c>
      <c r="D269">
        <v>0.01</v>
      </c>
      <c r="E269">
        <v>0.02</v>
      </c>
      <c r="F269" s="403">
        <v>42292.376388888886</v>
      </c>
      <c r="G269">
        <v>1.5671200000000001</v>
      </c>
      <c r="H269" s="403">
        <v>42292.44027777778</v>
      </c>
      <c r="I269">
        <v>1.55505</v>
      </c>
      <c r="J269" s="403">
        <v>42292.609722222223</v>
      </c>
      <c r="K269">
        <v>1.5632200000000001</v>
      </c>
      <c r="L269">
        <v>120.70000000000073</v>
      </c>
      <c r="M269">
        <v>81.700000000000728</v>
      </c>
      <c r="N269">
        <v>2.9499999999999997</v>
      </c>
      <c r="O269" s="579">
        <v>0.23333333333721384</v>
      </c>
    </row>
    <row r="270" spans="1:15">
      <c r="A270" s="578">
        <v>269</v>
      </c>
      <c r="B270" s="578" t="s">
        <v>97</v>
      </c>
      <c r="C270" s="578">
        <v>1</v>
      </c>
      <c r="D270">
        <v>0.01</v>
      </c>
      <c r="E270">
        <v>0.01</v>
      </c>
      <c r="F270" s="403">
        <v>42292.646527777775</v>
      </c>
      <c r="G270">
        <v>1.5608500000000001</v>
      </c>
      <c r="H270" s="403">
        <v>42292.646527777775</v>
      </c>
      <c r="I270">
        <v>1.5608500000000001</v>
      </c>
      <c r="J270" s="403">
        <v>42292.651388888888</v>
      </c>
      <c r="K270">
        <v>1.55871</v>
      </c>
      <c r="L270">
        <v>0</v>
      </c>
      <c r="M270">
        <v>21.399999999999636</v>
      </c>
      <c r="N270">
        <v>1.48</v>
      </c>
      <c r="O270" s="579">
        <v>4.8611111124046147E-3</v>
      </c>
    </row>
    <row r="271" spans="1:15">
      <c r="A271" s="578">
        <v>270</v>
      </c>
      <c r="B271" s="578" t="s">
        <v>96</v>
      </c>
      <c r="C271" s="578">
        <v>1</v>
      </c>
      <c r="D271">
        <v>0.01</v>
      </c>
      <c r="E271">
        <v>0.01</v>
      </c>
      <c r="F271" s="403">
        <v>42293.395833333336</v>
      </c>
      <c r="G271">
        <v>1.56114</v>
      </c>
      <c r="H271" s="403">
        <v>42293.395833333336</v>
      </c>
      <c r="I271">
        <v>1.56114</v>
      </c>
      <c r="J271" s="403">
        <v>42293.424305555556</v>
      </c>
      <c r="K271">
        <v>1.56328</v>
      </c>
      <c r="L271">
        <v>0</v>
      </c>
      <c r="M271">
        <v>21.399999999999636</v>
      </c>
      <c r="N271">
        <v>1.48</v>
      </c>
      <c r="O271" s="579">
        <v>2.8472222220443655E-2</v>
      </c>
    </row>
    <row r="272" spans="1:15">
      <c r="A272" s="578">
        <v>271</v>
      </c>
      <c r="B272" s="578" t="s">
        <v>97</v>
      </c>
      <c r="C272" s="578">
        <v>2</v>
      </c>
      <c r="D272">
        <v>0.01</v>
      </c>
      <c r="E272">
        <v>0.02</v>
      </c>
      <c r="F272" s="403">
        <v>42293.604861111111</v>
      </c>
      <c r="G272">
        <v>1.56223</v>
      </c>
      <c r="H272" s="403">
        <v>42293.751388888886</v>
      </c>
      <c r="I272">
        <v>1.5655600000000001</v>
      </c>
      <c r="J272" s="403">
        <v>42293.898611111108</v>
      </c>
      <c r="K272">
        <v>1.56176</v>
      </c>
      <c r="L272">
        <v>33.300000000001091</v>
      </c>
      <c r="M272">
        <v>38</v>
      </c>
      <c r="N272">
        <v>2.96</v>
      </c>
      <c r="O272" s="579">
        <v>0.29374999999708962</v>
      </c>
    </row>
    <row r="273" spans="1:15">
      <c r="A273" s="578">
        <v>272</v>
      </c>
      <c r="B273" s="578" t="s">
        <v>96</v>
      </c>
      <c r="C273" s="578">
        <v>5</v>
      </c>
      <c r="D273">
        <v>0.04</v>
      </c>
      <c r="E273">
        <v>0.09</v>
      </c>
      <c r="F273" s="403">
        <v>42296.15625</v>
      </c>
      <c r="G273">
        <v>1.5697399999999999</v>
      </c>
      <c r="H273" s="403">
        <v>42296.525694444441</v>
      </c>
      <c r="I273">
        <v>1.5513600000000001</v>
      </c>
      <c r="J273" s="403">
        <v>42296.609027777777</v>
      </c>
      <c r="K273">
        <v>1.5596099999999999</v>
      </c>
      <c r="L273">
        <v>183.79999999999927</v>
      </c>
      <c r="M273">
        <v>82.499999999998181</v>
      </c>
      <c r="N273">
        <v>17.91</v>
      </c>
      <c r="O273" s="579">
        <v>0.45277777777664596</v>
      </c>
    </row>
    <row r="274" spans="1:15">
      <c r="A274" s="578">
        <v>273</v>
      </c>
      <c r="B274" s="578" t="s">
        <v>96</v>
      </c>
      <c r="C274" s="578">
        <v>2</v>
      </c>
      <c r="D274">
        <v>0.01</v>
      </c>
      <c r="E274">
        <v>0.02</v>
      </c>
      <c r="F274" s="403">
        <v>42297.458333333336</v>
      </c>
      <c r="G274">
        <v>1.56111</v>
      </c>
      <c r="H274" s="403">
        <v>42297.698611111111</v>
      </c>
      <c r="I274">
        <v>1.55779</v>
      </c>
      <c r="J274" s="403">
        <v>42297.706944444442</v>
      </c>
      <c r="K274">
        <v>1.56159</v>
      </c>
      <c r="L274">
        <v>33.200000000000728</v>
      </c>
      <c r="M274">
        <v>38</v>
      </c>
      <c r="N274">
        <v>2.95</v>
      </c>
      <c r="O274" s="579">
        <v>0.24861111110658385</v>
      </c>
    </row>
    <row r="275" spans="1:15">
      <c r="A275" s="578">
        <v>274</v>
      </c>
      <c r="B275" s="578" t="s">
        <v>96</v>
      </c>
      <c r="C275" s="578">
        <v>1</v>
      </c>
      <c r="D275">
        <v>0.01</v>
      </c>
      <c r="E275">
        <v>0.01</v>
      </c>
      <c r="F275" s="403">
        <v>42297.708333333336</v>
      </c>
      <c r="G275">
        <v>1.5620000000000001</v>
      </c>
      <c r="H275" s="403">
        <v>42297.708333333336</v>
      </c>
      <c r="I275">
        <v>1.5620000000000001</v>
      </c>
      <c r="J275" s="403">
        <v>42297.745833333334</v>
      </c>
      <c r="K275">
        <v>1.5641400000000001</v>
      </c>
      <c r="L275">
        <v>0</v>
      </c>
      <c r="M275">
        <v>21.400000000001455</v>
      </c>
      <c r="N275">
        <v>1.48</v>
      </c>
      <c r="O275" s="579">
        <v>3.7499999998544808E-2</v>
      </c>
    </row>
    <row r="276" spans="1:15">
      <c r="A276" s="578">
        <v>275</v>
      </c>
      <c r="B276" s="578" t="s">
        <v>97</v>
      </c>
      <c r="C276" s="578">
        <v>2</v>
      </c>
      <c r="D276">
        <v>0.01</v>
      </c>
      <c r="E276">
        <v>0.02</v>
      </c>
      <c r="F276" s="403">
        <v>42299.167361111111</v>
      </c>
      <c r="G276">
        <v>1.5688500000000001</v>
      </c>
      <c r="H276" s="403">
        <v>42299.294444444444</v>
      </c>
      <c r="I276">
        <v>1.5746599999999999</v>
      </c>
      <c r="J276" s="403">
        <v>42299.392361111109</v>
      </c>
      <c r="K276">
        <v>1.56962</v>
      </c>
      <c r="L276">
        <v>58.100000000000364</v>
      </c>
      <c r="M276">
        <v>50.399999999999636</v>
      </c>
      <c r="N276">
        <v>2.95</v>
      </c>
      <c r="O276" s="579">
        <v>0.22499999999854481</v>
      </c>
    </row>
    <row r="277" spans="1:15">
      <c r="A277" s="578">
        <v>276</v>
      </c>
      <c r="B277" s="578" t="s">
        <v>97</v>
      </c>
      <c r="C277" s="578">
        <v>1</v>
      </c>
      <c r="D277">
        <v>0.01</v>
      </c>
      <c r="E277">
        <v>0.01</v>
      </c>
      <c r="F277" s="403">
        <v>42299.708333333336</v>
      </c>
      <c r="G277">
        <v>1.54539</v>
      </c>
      <c r="H277" s="403">
        <v>42299.708333333336</v>
      </c>
      <c r="I277">
        <v>1.54539</v>
      </c>
      <c r="J277" s="403">
        <v>42299.749305555553</v>
      </c>
      <c r="K277">
        <v>1.54325</v>
      </c>
      <c r="L277">
        <v>0</v>
      </c>
      <c r="M277">
        <v>21.399999999999636</v>
      </c>
      <c r="N277">
        <v>1.48</v>
      </c>
      <c r="O277" s="579">
        <v>4.0972222217533272E-2</v>
      </c>
    </row>
    <row r="278" spans="1:15">
      <c r="A278" s="578">
        <v>277</v>
      </c>
      <c r="B278" s="578" t="s">
        <v>96</v>
      </c>
      <c r="C278" s="578">
        <v>4</v>
      </c>
      <c r="D278">
        <v>0.02</v>
      </c>
      <c r="E278">
        <v>0.05</v>
      </c>
      <c r="F278" s="403">
        <v>42300.166666666664</v>
      </c>
      <c r="G278">
        <v>1.536</v>
      </c>
      <c r="H278" s="403">
        <v>42300.397916666669</v>
      </c>
      <c r="I278">
        <v>1.52481</v>
      </c>
      <c r="J278" s="403">
        <v>42300.447916666664</v>
      </c>
      <c r="K278">
        <v>1.5317499999999999</v>
      </c>
      <c r="L278">
        <v>111.89999999999964</v>
      </c>
      <c r="M278">
        <v>69.399999999999636</v>
      </c>
      <c r="N278">
        <v>8.1300000000000008</v>
      </c>
      <c r="O278" s="579">
        <v>0.28125</v>
      </c>
    </row>
    <row r="279" spans="1:15">
      <c r="A279" s="578">
        <v>278</v>
      </c>
      <c r="B279" s="578" t="s">
        <v>97</v>
      </c>
      <c r="C279" s="578">
        <v>1</v>
      </c>
      <c r="D279">
        <v>0.01</v>
      </c>
      <c r="E279">
        <v>0.01</v>
      </c>
      <c r="F279" s="403">
        <v>42300.667361111111</v>
      </c>
      <c r="G279">
        <v>1.52789</v>
      </c>
      <c r="H279" s="403">
        <v>42300.667361111111</v>
      </c>
      <c r="I279">
        <v>1.52789</v>
      </c>
      <c r="J279" s="403">
        <v>42300.695138888892</v>
      </c>
      <c r="K279">
        <v>1.5257499999999999</v>
      </c>
      <c r="L279">
        <v>0</v>
      </c>
      <c r="M279">
        <v>21.399999999999636</v>
      </c>
      <c r="N279">
        <v>1.48</v>
      </c>
      <c r="O279" s="579">
        <v>2.7777777781011537E-2</v>
      </c>
    </row>
    <row r="280" spans="1:15">
      <c r="A280" s="578">
        <v>279</v>
      </c>
      <c r="B280" s="578" t="s">
        <v>97</v>
      </c>
      <c r="C280" s="578">
        <v>1</v>
      </c>
      <c r="D280">
        <v>0.01</v>
      </c>
      <c r="E280">
        <v>0.01</v>
      </c>
      <c r="F280" s="403">
        <v>42303.146527777775</v>
      </c>
      <c r="G280">
        <v>1.52136</v>
      </c>
      <c r="H280" s="403">
        <v>42303.146527777775</v>
      </c>
      <c r="I280">
        <v>1.52136</v>
      </c>
      <c r="J280" s="403">
        <v>42303.223611111112</v>
      </c>
      <c r="K280">
        <v>1.51922</v>
      </c>
      <c r="L280">
        <v>0</v>
      </c>
      <c r="M280">
        <v>21.399999999999636</v>
      </c>
      <c r="N280">
        <v>1.48</v>
      </c>
      <c r="O280" s="579">
        <v>7.7083333337213844E-2</v>
      </c>
    </row>
    <row r="281" spans="1:15">
      <c r="A281" s="578">
        <v>280</v>
      </c>
      <c r="B281" s="578" t="s">
        <v>97</v>
      </c>
      <c r="C281" s="578">
        <v>1</v>
      </c>
      <c r="D281">
        <v>0.01</v>
      </c>
      <c r="E281">
        <v>0.01</v>
      </c>
      <c r="F281" s="403">
        <v>42303.417361111111</v>
      </c>
      <c r="G281">
        <v>1.51962</v>
      </c>
      <c r="H281" s="403">
        <v>42303.417361111111</v>
      </c>
      <c r="I281">
        <v>1.51962</v>
      </c>
      <c r="J281" s="403">
        <v>42303.585416666669</v>
      </c>
      <c r="K281">
        <v>1.5174799999999999</v>
      </c>
      <c r="L281">
        <v>0</v>
      </c>
      <c r="M281">
        <v>21.399999999999636</v>
      </c>
      <c r="N281">
        <v>1.48</v>
      </c>
      <c r="O281" s="579">
        <v>0.1680555555576575</v>
      </c>
    </row>
    <row r="282" spans="1:15">
      <c r="A282" s="578">
        <v>281</v>
      </c>
      <c r="B282" s="578" t="s">
        <v>96</v>
      </c>
      <c r="C282" s="578">
        <v>1</v>
      </c>
      <c r="D282">
        <v>0.01</v>
      </c>
      <c r="E282">
        <v>0.01</v>
      </c>
      <c r="F282" s="403">
        <v>42304.740277777775</v>
      </c>
      <c r="G282">
        <v>1.5295099999999999</v>
      </c>
      <c r="H282" s="403">
        <v>42304.740277777775</v>
      </c>
      <c r="I282">
        <v>1.5295099999999999</v>
      </c>
      <c r="J282" s="403">
        <v>42304.792361111111</v>
      </c>
      <c r="K282">
        <v>1.53165</v>
      </c>
      <c r="L282">
        <v>0</v>
      </c>
      <c r="M282">
        <v>21.400000000001455</v>
      </c>
      <c r="N282">
        <v>1.48</v>
      </c>
      <c r="O282" s="579">
        <v>5.2083333335758653E-2</v>
      </c>
    </row>
    <row r="283" spans="1:15">
      <c r="A283" s="578">
        <v>282</v>
      </c>
      <c r="B283" s="578" t="s">
        <v>97</v>
      </c>
      <c r="C283" s="578">
        <v>1</v>
      </c>
      <c r="D283">
        <v>0.01</v>
      </c>
      <c r="E283">
        <v>0.01</v>
      </c>
      <c r="F283" s="403">
        <v>42305.75</v>
      </c>
      <c r="G283">
        <v>1.5489900000000001</v>
      </c>
      <c r="H283" s="403">
        <v>42305.75</v>
      </c>
      <c r="I283">
        <v>1.5489900000000001</v>
      </c>
      <c r="J283" s="403">
        <v>42305.832638888889</v>
      </c>
      <c r="K283">
        <v>1.5468500000000001</v>
      </c>
      <c r="L283">
        <v>0</v>
      </c>
      <c r="M283">
        <v>21.400000000001455</v>
      </c>
      <c r="N283">
        <v>1.48</v>
      </c>
      <c r="O283" s="579">
        <v>8.2638888889050577E-2</v>
      </c>
    </row>
    <row r="284" spans="1:15">
      <c r="A284" s="578">
        <v>283</v>
      </c>
      <c r="B284" s="578" t="s">
        <v>96</v>
      </c>
      <c r="C284" s="578">
        <v>2</v>
      </c>
      <c r="D284">
        <v>0.01</v>
      </c>
      <c r="E284">
        <v>0.02</v>
      </c>
      <c r="F284" s="403">
        <v>42305.895833333336</v>
      </c>
      <c r="G284">
        <v>1.5383100000000001</v>
      </c>
      <c r="H284" s="403">
        <v>42305.958333333336</v>
      </c>
      <c r="I284">
        <v>1.53498</v>
      </c>
      <c r="J284" s="403">
        <v>42305.993055555555</v>
      </c>
      <c r="K284">
        <v>1.53878</v>
      </c>
      <c r="L284">
        <v>33.300000000001091</v>
      </c>
      <c r="M284">
        <v>38.000000000001819</v>
      </c>
      <c r="N284">
        <v>2.9400000000000004</v>
      </c>
      <c r="O284" s="579">
        <v>9.7222222218988463E-2</v>
      </c>
    </row>
    <row r="285" spans="1:15">
      <c r="A285" s="578">
        <v>284</v>
      </c>
      <c r="B285" s="578" t="s">
        <v>96</v>
      </c>
      <c r="C285" s="578">
        <v>1</v>
      </c>
      <c r="D285">
        <v>0.01</v>
      </c>
      <c r="E285">
        <v>0.01</v>
      </c>
      <c r="F285" s="403">
        <v>42306.459027777775</v>
      </c>
      <c r="G285">
        <v>1.5438700000000001</v>
      </c>
      <c r="H285" s="403">
        <v>42306.459027777775</v>
      </c>
      <c r="I285">
        <v>1.5438700000000001</v>
      </c>
      <c r="J285" s="403">
        <v>42306.46875</v>
      </c>
      <c r="K285">
        <v>1.5460100000000001</v>
      </c>
      <c r="L285">
        <v>0</v>
      </c>
      <c r="M285">
        <v>21.399999999999636</v>
      </c>
      <c r="N285">
        <v>1.48</v>
      </c>
      <c r="O285" s="579">
        <v>9.7222222248092294E-3</v>
      </c>
    </row>
    <row r="286" spans="1:15">
      <c r="A286" s="578">
        <v>285</v>
      </c>
      <c r="B286" s="578" t="s">
        <v>97</v>
      </c>
      <c r="C286" s="578">
        <v>1</v>
      </c>
      <c r="D286">
        <v>0.01</v>
      </c>
      <c r="E286">
        <v>0.01</v>
      </c>
      <c r="F286" s="403">
        <v>42307.084722222222</v>
      </c>
      <c r="G286">
        <v>1.5488</v>
      </c>
      <c r="H286" s="403">
        <v>42307.084722222222</v>
      </c>
      <c r="I286">
        <v>1.5488</v>
      </c>
      <c r="J286" s="403">
        <v>42307.093055555553</v>
      </c>
      <c r="K286">
        <v>1.5466599999999999</v>
      </c>
      <c r="L286">
        <v>0</v>
      </c>
      <c r="M286">
        <v>21.400000000001455</v>
      </c>
      <c r="N286">
        <v>1.48</v>
      </c>
      <c r="O286" s="579">
        <v>8.333333331393078E-3</v>
      </c>
    </row>
    <row r="287" spans="1:15">
      <c r="A287" s="578">
        <v>286</v>
      </c>
      <c r="B287" s="578" t="s">
        <v>97</v>
      </c>
      <c r="C287" s="578">
        <v>3</v>
      </c>
      <c r="D287">
        <v>0.01</v>
      </c>
      <c r="E287">
        <v>0.03</v>
      </c>
      <c r="F287" s="403">
        <v>42307.397916666669</v>
      </c>
      <c r="G287">
        <v>1.54314</v>
      </c>
      <c r="H287" s="403">
        <v>42307.636805555558</v>
      </c>
      <c r="I287">
        <v>1.5537399999999999</v>
      </c>
      <c r="J287" s="403">
        <v>42307.750694444447</v>
      </c>
      <c r="K287">
        <v>1.54667</v>
      </c>
      <c r="L287">
        <v>106</v>
      </c>
      <c r="M287">
        <v>70.699999999998909</v>
      </c>
      <c r="N287">
        <v>4.66</v>
      </c>
      <c r="O287" s="579">
        <v>0.35277777777810115</v>
      </c>
    </row>
    <row r="288" spans="1:15">
      <c r="A288" s="578">
        <v>287</v>
      </c>
      <c r="B288" s="578" t="s">
        <v>97</v>
      </c>
      <c r="C288" s="578">
        <v>2</v>
      </c>
      <c r="D288">
        <v>0.01</v>
      </c>
      <c r="E288">
        <v>0.02</v>
      </c>
      <c r="F288" s="403">
        <v>42307.897222222222</v>
      </c>
      <c r="G288">
        <v>1.54051</v>
      </c>
      <c r="H288" s="403">
        <v>42310.001388888886</v>
      </c>
      <c r="I288">
        <v>1.54681</v>
      </c>
      <c r="J288" s="403">
        <v>42310.397222222222</v>
      </c>
      <c r="K288">
        <v>1.54152</v>
      </c>
      <c r="L288">
        <v>63</v>
      </c>
      <c r="M288">
        <v>52.899999999999636</v>
      </c>
      <c r="N288">
        <v>2.9499999999999997</v>
      </c>
      <c r="O288" s="579">
        <v>0.5</v>
      </c>
    </row>
    <row r="289" spans="1:15">
      <c r="A289" s="578">
        <v>288</v>
      </c>
      <c r="B289" s="578" t="s">
        <v>96</v>
      </c>
      <c r="C289" s="578">
        <v>2</v>
      </c>
      <c r="D289">
        <v>0.01</v>
      </c>
      <c r="E289">
        <v>0.02</v>
      </c>
      <c r="F289" s="403">
        <v>42310.365972222222</v>
      </c>
      <c r="G289">
        <v>1.5470900000000001</v>
      </c>
      <c r="H289" s="403">
        <v>42310.388194444444</v>
      </c>
      <c r="I289">
        <v>1.54379</v>
      </c>
      <c r="J289" s="403">
        <v>42310.616666666669</v>
      </c>
      <c r="K289">
        <v>1.54758</v>
      </c>
      <c r="L289">
        <v>33.000000000001819</v>
      </c>
      <c r="M289">
        <v>37.899999999999636</v>
      </c>
      <c r="N289">
        <v>2.96</v>
      </c>
      <c r="O289" s="579">
        <v>0.25069444444670808</v>
      </c>
    </row>
    <row r="290" spans="1:15">
      <c r="A290" s="578">
        <v>289</v>
      </c>
      <c r="B290" s="578" t="s">
        <v>97</v>
      </c>
      <c r="C290" s="578">
        <v>2</v>
      </c>
      <c r="D290">
        <v>0.01</v>
      </c>
      <c r="E290">
        <v>0.02</v>
      </c>
      <c r="F290" s="403">
        <v>42310.460416666669</v>
      </c>
      <c r="G290">
        <v>1.5420700000000001</v>
      </c>
      <c r="H290" s="403">
        <v>42310.568749999999</v>
      </c>
      <c r="I290">
        <v>1.54541</v>
      </c>
      <c r="J290" s="403">
        <v>42310.930555555555</v>
      </c>
      <c r="K290">
        <v>1.5416000000000001</v>
      </c>
      <c r="L290">
        <v>33.399999999999636</v>
      </c>
      <c r="M290">
        <v>38.100000000000364</v>
      </c>
      <c r="N290">
        <v>2.95</v>
      </c>
      <c r="O290" s="579">
        <v>0.47013888888614019</v>
      </c>
    </row>
    <row r="291" spans="1:15">
      <c r="A291" s="578">
        <v>290</v>
      </c>
      <c r="B291" s="578" t="s">
        <v>97</v>
      </c>
      <c r="C291" s="578">
        <v>1</v>
      </c>
      <c r="D291">
        <v>0.01</v>
      </c>
      <c r="E291">
        <v>0.01</v>
      </c>
      <c r="F291" s="403">
        <v>42311.334027777775</v>
      </c>
      <c r="G291">
        <v>1.52888</v>
      </c>
      <c r="H291" s="403">
        <v>42311.334027777775</v>
      </c>
      <c r="I291">
        <v>1.52888</v>
      </c>
      <c r="J291" s="403">
        <v>42311.698611111111</v>
      </c>
      <c r="K291">
        <v>1.52674</v>
      </c>
      <c r="L291">
        <v>0</v>
      </c>
      <c r="M291">
        <v>21.399999999999636</v>
      </c>
      <c r="N291">
        <v>1.48</v>
      </c>
      <c r="O291" s="579">
        <v>0.36458333333575865</v>
      </c>
    </row>
    <row r="292" spans="1:15">
      <c r="A292" s="578">
        <v>291</v>
      </c>
      <c r="B292" s="578" t="s">
        <v>96</v>
      </c>
      <c r="C292" s="578">
        <v>1</v>
      </c>
      <c r="D292">
        <v>0.01</v>
      </c>
      <c r="E292">
        <v>0.01</v>
      </c>
      <c r="F292" s="403">
        <v>42313.376388888886</v>
      </c>
      <c r="G292">
        <v>1.52119</v>
      </c>
      <c r="H292" s="403">
        <v>42313.376388888886</v>
      </c>
      <c r="I292">
        <v>1.52119</v>
      </c>
      <c r="J292" s="403">
        <v>42313.388888888891</v>
      </c>
      <c r="K292">
        <v>1.5233300000000001</v>
      </c>
      <c r="L292">
        <v>0</v>
      </c>
      <c r="M292">
        <v>21.400000000001455</v>
      </c>
      <c r="N292">
        <v>1.48</v>
      </c>
      <c r="O292" s="579">
        <v>1.2500000004365575E-2</v>
      </c>
    </row>
    <row r="293" spans="1:15">
      <c r="A293" s="578">
        <v>292</v>
      </c>
      <c r="B293" s="578" t="s">
        <v>96</v>
      </c>
      <c r="C293" s="578">
        <v>1</v>
      </c>
      <c r="D293">
        <v>0.01</v>
      </c>
      <c r="E293">
        <v>0.01</v>
      </c>
      <c r="F293" s="403">
        <v>42313.688194444447</v>
      </c>
      <c r="G293">
        <v>1.5197400000000001</v>
      </c>
      <c r="H293" s="403">
        <v>42313.688194444447</v>
      </c>
      <c r="I293">
        <v>1.5197400000000001</v>
      </c>
      <c r="J293" s="403">
        <v>42313.711805555555</v>
      </c>
      <c r="K293">
        <v>1.5218799999999999</v>
      </c>
      <c r="L293">
        <v>0</v>
      </c>
      <c r="M293">
        <v>21.399999999997817</v>
      </c>
      <c r="N293">
        <v>1.48</v>
      </c>
      <c r="O293" s="579">
        <v>2.361111110803904E-2</v>
      </c>
    </row>
    <row r="294" spans="1:15">
      <c r="A294" s="578">
        <v>293</v>
      </c>
      <c r="B294" s="578" t="s">
        <v>97</v>
      </c>
      <c r="C294" s="578">
        <v>1</v>
      </c>
      <c r="D294">
        <v>0.01</v>
      </c>
      <c r="E294">
        <v>0.01</v>
      </c>
      <c r="F294" s="403">
        <v>42314.594444444447</v>
      </c>
      <c r="G294">
        <v>1.5196799999999999</v>
      </c>
      <c r="H294" s="403">
        <v>42314.594444444447</v>
      </c>
      <c r="I294">
        <v>1.5196799999999999</v>
      </c>
      <c r="J294" s="403">
        <v>42314.603472222225</v>
      </c>
      <c r="K294">
        <v>1.5175399999999999</v>
      </c>
      <c r="L294">
        <v>0</v>
      </c>
      <c r="M294">
        <v>21.399999999999636</v>
      </c>
      <c r="N294">
        <v>1.48</v>
      </c>
      <c r="O294" s="579">
        <v>9.0277777781011537E-3</v>
      </c>
    </row>
    <row r="295" spans="1:15">
      <c r="A295" s="578">
        <v>294</v>
      </c>
      <c r="B295" s="578" t="s">
        <v>96</v>
      </c>
      <c r="C295" s="578">
        <v>1</v>
      </c>
      <c r="D295">
        <v>0.01</v>
      </c>
      <c r="E295">
        <v>0.01</v>
      </c>
      <c r="F295" s="403">
        <v>42314.668055555558</v>
      </c>
      <c r="G295">
        <v>1.5214300000000001</v>
      </c>
      <c r="H295" s="403">
        <v>42314.668055555558</v>
      </c>
      <c r="I295">
        <v>1.5214300000000001</v>
      </c>
      <c r="J295" s="403">
        <v>42314.681944444441</v>
      </c>
      <c r="K295">
        <v>1.5235700000000001</v>
      </c>
      <c r="L295">
        <v>0</v>
      </c>
      <c r="M295">
        <v>21.399999999999636</v>
      </c>
      <c r="N295">
        <v>1.48</v>
      </c>
      <c r="O295" s="579">
        <v>1.3888888883229811E-2</v>
      </c>
    </row>
    <row r="296" spans="1:15">
      <c r="A296" s="578">
        <v>295</v>
      </c>
      <c r="B296" s="578" t="s">
        <v>97</v>
      </c>
      <c r="C296" s="578">
        <v>1</v>
      </c>
      <c r="D296">
        <v>0.01</v>
      </c>
      <c r="E296">
        <v>0.01</v>
      </c>
      <c r="F296" s="403">
        <v>42320.073611111111</v>
      </c>
      <c r="G296">
        <v>1.50803</v>
      </c>
      <c r="H296" s="403">
        <v>42320.073611111111</v>
      </c>
      <c r="I296">
        <v>1.50803</v>
      </c>
      <c r="J296" s="403">
        <v>42320.207638888889</v>
      </c>
      <c r="K296">
        <v>1.50589</v>
      </c>
      <c r="L296">
        <v>0</v>
      </c>
      <c r="M296">
        <v>21.399999999999636</v>
      </c>
      <c r="N296">
        <v>1.48</v>
      </c>
      <c r="O296" s="579">
        <v>0.13402777777810115</v>
      </c>
    </row>
    <row r="297" spans="1:15">
      <c r="A297" s="578">
        <v>296</v>
      </c>
      <c r="B297" s="578" t="s">
        <v>96</v>
      </c>
      <c r="C297" s="578">
        <v>1</v>
      </c>
      <c r="D297">
        <v>0.01</v>
      </c>
      <c r="E297">
        <v>0.01</v>
      </c>
      <c r="F297" s="403">
        <v>42320.635416666664</v>
      </c>
      <c r="G297">
        <v>1.51342</v>
      </c>
      <c r="H297" s="403">
        <v>42320.635416666664</v>
      </c>
      <c r="I297">
        <v>1.51342</v>
      </c>
      <c r="J297" s="403">
        <v>42320.654861111114</v>
      </c>
      <c r="K297">
        <v>1.51556</v>
      </c>
      <c r="L297">
        <v>0</v>
      </c>
      <c r="M297">
        <v>21.399999999999636</v>
      </c>
      <c r="N297">
        <v>1.48</v>
      </c>
      <c r="O297" s="579">
        <v>1.9444444449618459E-2</v>
      </c>
    </row>
    <row r="298" spans="1:15">
      <c r="A298" s="578">
        <v>297</v>
      </c>
      <c r="B298" s="578" t="s">
        <v>96</v>
      </c>
      <c r="C298" s="578">
        <v>1</v>
      </c>
      <c r="D298">
        <v>0.01</v>
      </c>
      <c r="E298">
        <v>0.01</v>
      </c>
      <c r="F298" s="403">
        <v>42321.469444444447</v>
      </c>
      <c r="G298">
        <v>1.50905</v>
      </c>
      <c r="H298" s="403">
        <v>42321.469444444447</v>
      </c>
      <c r="I298">
        <v>1.50905</v>
      </c>
      <c r="J298" s="403">
        <v>42321.525000000001</v>
      </c>
      <c r="K298">
        <v>1.51119</v>
      </c>
      <c r="L298">
        <v>0</v>
      </c>
      <c r="M298">
        <v>21.399999999999636</v>
      </c>
      <c r="N298">
        <v>1.48</v>
      </c>
      <c r="O298" s="579">
        <v>5.5555555554747116E-2</v>
      </c>
    </row>
    <row r="299" spans="1:15">
      <c r="A299" s="578">
        <v>298</v>
      </c>
      <c r="B299" s="578" t="s">
        <v>97</v>
      </c>
      <c r="C299" s="578">
        <v>1</v>
      </c>
      <c r="D299">
        <v>0.01</v>
      </c>
      <c r="E299">
        <v>0.01</v>
      </c>
      <c r="F299" s="403">
        <v>42325.459027777775</v>
      </c>
      <c r="G299">
        <v>1.50058</v>
      </c>
      <c r="H299" s="403">
        <v>42325.459027777775</v>
      </c>
      <c r="I299">
        <v>1.50058</v>
      </c>
      <c r="J299" s="403">
        <v>42325.493055555555</v>
      </c>
      <c r="K299">
        <v>1.49844</v>
      </c>
      <c r="L299">
        <v>0</v>
      </c>
      <c r="M299">
        <v>21.400000000001455</v>
      </c>
      <c r="N299">
        <v>1.48</v>
      </c>
      <c r="O299" s="579">
        <v>3.4027777779556345E-2</v>
      </c>
    </row>
    <row r="300" spans="1:15">
      <c r="A300" s="578">
        <v>299</v>
      </c>
      <c r="B300" s="578" t="s">
        <v>97</v>
      </c>
      <c r="C300" s="578">
        <v>3</v>
      </c>
      <c r="D300">
        <v>0.01</v>
      </c>
      <c r="E300">
        <v>0.03</v>
      </c>
      <c r="F300" s="403">
        <v>42325.59375</v>
      </c>
      <c r="G300">
        <v>1.49566</v>
      </c>
      <c r="H300" s="403">
        <v>42326.427777777775</v>
      </c>
      <c r="I300">
        <v>1.50264</v>
      </c>
      <c r="J300" s="403">
        <v>42327.080555555556</v>
      </c>
      <c r="K300">
        <v>1.4968699999999999</v>
      </c>
      <c r="L300">
        <v>69.799999999999272</v>
      </c>
      <c r="M300">
        <v>57.700000000000728</v>
      </c>
      <c r="N300">
        <v>4.6500000000000004</v>
      </c>
      <c r="O300" s="579">
        <v>1.4868055555562023</v>
      </c>
    </row>
    <row r="301" spans="1:15">
      <c r="A301" s="578">
        <v>300</v>
      </c>
      <c r="B301" s="578" t="s">
        <v>96</v>
      </c>
      <c r="C301" s="578">
        <v>1</v>
      </c>
      <c r="D301">
        <v>0.01</v>
      </c>
      <c r="E301">
        <v>0.01</v>
      </c>
      <c r="F301" s="403">
        <v>42325.708333333336</v>
      </c>
      <c r="G301">
        <v>1.49613</v>
      </c>
      <c r="H301" s="403">
        <v>42325.708333333336</v>
      </c>
      <c r="I301">
        <v>1.49613</v>
      </c>
      <c r="J301" s="403">
        <v>42326.121527777781</v>
      </c>
      <c r="K301">
        <v>1.49827</v>
      </c>
      <c r="L301">
        <v>0</v>
      </c>
      <c r="M301">
        <v>21.400000000001455</v>
      </c>
      <c r="N301">
        <v>1.48</v>
      </c>
      <c r="O301" s="579">
        <v>0.41319444444525288</v>
      </c>
    </row>
    <row r="302" spans="1:15">
      <c r="A302" s="578">
        <v>301</v>
      </c>
      <c r="B302" s="578" t="s">
        <v>97</v>
      </c>
      <c r="C302" s="578">
        <v>1</v>
      </c>
      <c r="D302">
        <v>0.01</v>
      </c>
      <c r="E302">
        <v>0.01</v>
      </c>
      <c r="F302" s="403">
        <v>42327.656944444447</v>
      </c>
      <c r="G302">
        <v>1.4925200000000001</v>
      </c>
      <c r="H302" s="403">
        <v>42327.656944444447</v>
      </c>
      <c r="I302">
        <v>1.4925200000000001</v>
      </c>
      <c r="J302" s="403">
        <v>42327.670138888891</v>
      </c>
      <c r="K302">
        <v>1.49038</v>
      </c>
      <c r="L302">
        <v>0</v>
      </c>
      <c r="M302">
        <v>21.399999999999636</v>
      </c>
      <c r="N302">
        <v>1.48</v>
      </c>
      <c r="O302" s="579">
        <v>1.3194444443797693E-2</v>
      </c>
    </row>
    <row r="303" spans="1:15">
      <c r="A303" s="578">
        <v>302</v>
      </c>
      <c r="B303" s="578" t="s">
        <v>97</v>
      </c>
      <c r="C303" s="578">
        <v>2</v>
      </c>
      <c r="D303">
        <v>0.01</v>
      </c>
      <c r="E303">
        <v>0.02</v>
      </c>
      <c r="F303" s="403">
        <v>42331.552777777775</v>
      </c>
      <c r="G303">
        <v>1.4764900000000001</v>
      </c>
      <c r="H303" s="403">
        <v>42331.600694444445</v>
      </c>
      <c r="I303">
        <v>1.4798100000000001</v>
      </c>
      <c r="J303" s="403">
        <v>42331.707638888889</v>
      </c>
      <c r="K303">
        <v>1.47601</v>
      </c>
      <c r="L303">
        <v>33.199999999998909</v>
      </c>
      <c r="M303">
        <v>38</v>
      </c>
      <c r="N303">
        <v>2.9699999999999998</v>
      </c>
      <c r="O303" s="579">
        <v>0.15486111111385981</v>
      </c>
    </row>
    <row r="304" spans="1:15">
      <c r="A304" s="578">
        <v>303</v>
      </c>
      <c r="B304" s="578" t="s">
        <v>97</v>
      </c>
      <c r="C304" s="578">
        <v>2</v>
      </c>
      <c r="D304">
        <v>0.01</v>
      </c>
      <c r="E304">
        <v>0.02</v>
      </c>
      <c r="F304" s="403">
        <v>42331.708333333336</v>
      </c>
      <c r="G304">
        <v>1.4753499999999999</v>
      </c>
      <c r="H304" s="403">
        <v>42331.893055555556</v>
      </c>
      <c r="I304">
        <v>1.4786600000000001</v>
      </c>
      <c r="J304" s="403">
        <v>42332.324305555558</v>
      </c>
      <c r="K304">
        <v>1.4748699999999999</v>
      </c>
      <c r="L304">
        <v>33.100000000000364</v>
      </c>
      <c r="M304">
        <v>37.900000000001455</v>
      </c>
      <c r="N304">
        <v>2.96</v>
      </c>
      <c r="O304" s="579">
        <v>0.61597222222189885</v>
      </c>
    </row>
    <row r="305" spans="1:15">
      <c r="A305" s="578">
        <v>304</v>
      </c>
      <c r="B305" s="578" t="s">
        <v>96</v>
      </c>
      <c r="C305" s="578">
        <v>1</v>
      </c>
      <c r="D305">
        <v>0.01</v>
      </c>
      <c r="E305">
        <v>0.01</v>
      </c>
      <c r="F305" s="403">
        <v>42335.313888888886</v>
      </c>
      <c r="G305">
        <v>1.4711099999999999</v>
      </c>
      <c r="H305" s="403">
        <v>42335.313888888886</v>
      </c>
      <c r="I305">
        <v>1.4711099999999999</v>
      </c>
      <c r="J305" s="403">
        <v>42335.323611111111</v>
      </c>
      <c r="K305">
        <v>1.4732499999999999</v>
      </c>
      <c r="L305">
        <v>0</v>
      </c>
      <c r="M305">
        <v>21.400000000001455</v>
      </c>
      <c r="N305">
        <v>1.48</v>
      </c>
      <c r="O305" s="579">
        <v>9.7222222248092294E-3</v>
      </c>
    </row>
    <row r="306" spans="1:15">
      <c r="A306" s="578">
        <v>305</v>
      </c>
      <c r="B306" s="578" t="s">
        <v>97</v>
      </c>
      <c r="C306" s="578">
        <v>1</v>
      </c>
      <c r="D306">
        <v>0.01</v>
      </c>
      <c r="E306">
        <v>0.01</v>
      </c>
      <c r="F306" s="403">
        <v>42341.886111111111</v>
      </c>
      <c r="G306">
        <v>1.49081</v>
      </c>
      <c r="H306" s="403">
        <v>42341.886111111111</v>
      </c>
      <c r="I306">
        <v>1.49081</v>
      </c>
      <c r="J306" s="403">
        <v>42341.927083333336</v>
      </c>
      <c r="K306">
        <v>1.4886699999999999</v>
      </c>
      <c r="L306">
        <v>0</v>
      </c>
      <c r="M306">
        <v>21.400000000001455</v>
      </c>
      <c r="N306">
        <v>1.48</v>
      </c>
      <c r="O306" s="579">
        <v>4.0972222224809229E-2</v>
      </c>
    </row>
    <row r="307" spans="1:15">
      <c r="A307" s="578">
        <v>306</v>
      </c>
      <c r="B307" s="578" t="s">
        <v>96</v>
      </c>
      <c r="C307" s="578">
        <v>1</v>
      </c>
      <c r="D307">
        <v>0.01</v>
      </c>
      <c r="E307">
        <v>0.01</v>
      </c>
      <c r="F307" s="403">
        <v>42342.709027777775</v>
      </c>
      <c r="G307">
        <v>1.4813099999999999</v>
      </c>
      <c r="H307" s="403">
        <v>42342.709027777775</v>
      </c>
      <c r="I307">
        <v>1.4813099999999999</v>
      </c>
      <c r="J307" s="403">
        <v>42342.768055555556</v>
      </c>
      <c r="K307">
        <v>1.4834499999999999</v>
      </c>
      <c r="L307">
        <v>0</v>
      </c>
      <c r="M307">
        <v>21.400000000001455</v>
      </c>
      <c r="N307">
        <v>1.48</v>
      </c>
      <c r="O307" s="579">
        <v>5.9027777781011537E-2</v>
      </c>
    </row>
    <row r="308" spans="1:15">
      <c r="A308" s="578">
        <v>307</v>
      </c>
      <c r="B308" s="578" t="s">
        <v>96</v>
      </c>
      <c r="C308" s="578">
        <v>1</v>
      </c>
      <c r="D308">
        <v>0.01</v>
      </c>
      <c r="E308">
        <v>0.01</v>
      </c>
      <c r="F308" s="403">
        <v>42345.667361111111</v>
      </c>
      <c r="G308">
        <v>1.4874799999999999</v>
      </c>
      <c r="H308" s="403">
        <v>42345.667361111111</v>
      </c>
      <c r="I308">
        <v>1.4874799999999999</v>
      </c>
      <c r="J308" s="403">
        <v>42345.671527777777</v>
      </c>
      <c r="K308">
        <v>1.4896199999999999</v>
      </c>
      <c r="L308">
        <v>0</v>
      </c>
      <c r="M308">
        <v>21.399999999999636</v>
      </c>
      <c r="N308">
        <v>1.48</v>
      </c>
      <c r="O308" s="579">
        <v>4.166666665696539E-3</v>
      </c>
    </row>
    <row r="309" spans="1:15">
      <c r="A309" s="578">
        <v>308</v>
      </c>
      <c r="B309" s="578" t="s">
        <v>96</v>
      </c>
      <c r="C309" s="578">
        <v>1</v>
      </c>
      <c r="D309">
        <v>0.01</v>
      </c>
      <c r="E309">
        <v>0.01</v>
      </c>
      <c r="F309" s="403">
        <v>42346.595138888886</v>
      </c>
      <c r="G309">
        <v>1.51085</v>
      </c>
      <c r="H309" s="403">
        <v>42346.595138888886</v>
      </c>
      <c r="I309">
        <v>1.51085</v>
      </c>
      <c r="J309" s="403">
        <v>42346.615277777775</v>
      </c>
      <c r="K309">
        <v>1.5129900000000001</v>
      </c>
      <c r="L309">
        <v>0</v>
      </c>
      <c r="M309">
        <v>21.400000000001455</v>
      </c>
      <c r="N309">
        <v>1.48</v>
      </c>
      <c r="O309" s="579">
        <v>2.0138888889050577E-2</v>
      </c>
    </row>
    <row r="310" spans="1:15">
      <c r="A310" s="578">
        <v>309</v>
      </c>
      <c r="B310" s="578" t="s">
        <v>96</v>
      </c>
      <c r="C310" s="578">
        <v>1</v>
      </c>
      <c r="D310">
        <v>0.01</v>
      </c>
      <c r="E310">
        <v>0.01</v>
      </c>
      <c r="F310" s="403">
        <v>42346.615277777775</v>
      </c>
      <c r="G310">
        <v>1.5132099999999999</v>
      </c>
      <c r="H310" s="403">
        <v>42346.615277777775</v>
      </c>
      <c r="I310">
        <v>1.5132099999999999</v>
      </c>
      <c r="J310" s="403">
        <v>42346.622916666667</v>
      </c>
      <c r="K310">
        <v>1.51535</v>
      </c>
      <c r="L310">
        <v>0</v>
      </c>
      <c r="M310">
        <v>21.400000000001455</v>
      </c>
      <c r="N310">
        <v>1.48</v>
      </c>
      <c r="O310" s="579">
        <v>7.6388888919609599E-3</v>
      </c>
    </row>
    <row r="311" spans="1:15">
      <c r="A311" s="578">
        <v>310</v>
      </c>
      <c r="B311" s="578" t="s">
        <v>97</v>
      </c>
      <c r="C311" s="578">
        <v>1</v>
      </c>
      <c r="D311">
        <v>0.01</v>
      </c>
      <c r="E311">
        <v>0.01</v>
      </c>
      <c r="F311" s="403">
        <v>42346.656944444447</v>
      </c>
      <c r="G311">
        <v>1.50915</v>
      </c>
      <c r="H311" s="403">
        <v>42346.656944444447</v>
      </c>
      <c r="I311">
        <v>1.50915</v>
      </c>
      <c r="J311" s="403">
        <v>42346.702777777777</v>
      </c>
      <c r="K311">
        <v>1.50701</v>
      </c>
      <c r="L311">
        <v>0</v>
      </c>
      <c r="M311">
        <v>21.399999999999636</v>
      </c>
      <c r="N311">
        <v>1.48</v>
      </c>
      <c r="O311" s="579">
        <v>4.5833333329937886E-2</v>
      </c>
    </row>
    <row r="312" spans="1:15">
      <c r="A312" s="578">
        <v>311</v>
      </c>
      <c r="B312" s="578" t="s">
        <v>97</v>
      </c>
      <c r="C312" s="578">
        <v>3</v>
      </c>
      <c r="D312">
        <v>0.01</v>
      </c>
      <c r="E312">
        <v>0.03</v>
      </c>
      <c r="F312" s="403">
        <v>42346.708333333336</v>
      </c>
      <c r="G312">
        <v>1.50457</v>
      </c>
      <c r="H312" s="403">
        <v>42346.833333333336</v>
      </c>
      <c r="I312">
        <v>1.51149</v>
      </c>
      <c r="J312" s="403">
        <v>42347.06527777778</v>
      </c>
      <c r="K312">
        <v>1.5057499999999999</v>
      </c>
      <c r="L312">
        <v>69.200000000000728</v>
      </c>
      <c r="M312">
        <v>57.399999999999636</v>
      </c>
      <c r="N312">
        <v>4.6499999999999995</v>
      </c>
      <c r="O312" s="579">
        <v>0.35694444444379769</v>
      </c>
    </row>
    <row r="313" spans="1:15">
      <c r="A313" s="578">
        <v>312</v>
      </c>
      <c r="B313" s="578" t="s">
        <v>96</v>
      </c>
      <c r="C313" s="578">
        <v>1</v>
      </c>
      <c r="D313">
        <v>0.01</v>
      </c>
      <c r="E313">
        <v>0.01</v>
      </c>
      <c r="F313" s="403">
        <v>42347.292361111111</v>
      </c>
      <c r="G313">
        <v>1.5123500000000001</v>
      </c>
      <c r="H313" s="403">
        <v>42347.292361111111</v>
      </c>
      <c r="I313">
        <v>1.5123500000000001</v>
      </c>
      <c r="J313" s="403">
        <v>42347.396527777775</v>
      </c>
      <c r="K313">
        <v>1.5144899999999999</v>
      </c>
      <c r="L313">
        <v>0</v>
      </c>
      <c r="M313">
        <v>21.399999999999636</v>
      </c>
      <c r="N313">
        <v>1.48</v>
      </c>
      <c r="O313" s="579">
        <v>0.10416666666424135</v>
      </c>
    </row>
    <row r="314" spans="1:15">
      <c r="A314" s="578">
        <v>313</v>
      </c>
      <c r="B314" s="578" t="s">
        <v>96</v>
      </c>
      <c r="C314" s="578">
        <v>1</v>
      </c>
      <c r="D314">
        <v>0.01</v>
      </c>
      <c r="E314">
        <v>0.01</v>
      </c>
      <c r="F314" s="403">
        <v>42347.406944444447</v>
      </c>
      <c r="G314">
        <v>1.5159800000000001</v>
      </c>
      <c r="H314" s="403">
        <v>42347.406944444447</v>
      </c>
      <c r="I314">
        <v>1.5159800000000001</v>
      </c>
      <c r="J314" s="403">
        <v>42347.422222222223</v>
      </c>
      <c r="K314">
        <v>1.5181199999999999</v>
      </c>
      <c r="L314">
        <v>0</v>
      </c>
      <c r="M314">
        <v>21.399999999997817</v>
      </c>
      <c r="N314">
        <v>1.48</v>
      </c>
      <c r="O314" s="579">
        <v>1.5277777776645962E-2</v>
      </c>
    </row>
    <row r="315" spans="1:15">
      <c r="A315" s="578">
        <v>314</v>
      </c>
      <c r="B315" s="578" t="s">
        <v>96</v>
      </c>
      <c r="C315" s="578">
        <v>1</v>
      </c>
      <c r="D315">
        <v>0.01</v>
      </c>
      <c r="E315">
        <v>0.01</v>
      </c>
      <c r="F315" s="403">
        <v>42347.739583333336</v>
      </c>
      <c r="G315">
        <v>1.52345</v>
      </c>
      <c r="H315" s="403">
        <v>42347.739583333336</v>
      </c>
      <c r="I315">
        <v>1.52345</v>
      </c>
      <c r="J315" s="403">
        <v>42347.770833333336</v>
      </c>
      <c r="K315">
        <v>1.52559</v>
      </c>
      <c r="L315">
        <v>0</v>
      </c>
      <c r="M315">
        <v>21.399999999999636</v>
      </c>
      <c r="N315">
        <v>1.48</v>
      </c>
      <c r="O315" s="579">
        <v>3.125E-2</v>
      </c>
    </row>
    <row r="316" spans="1:15">
      <c r="A316" s="578">
        <v>315</v>
      </c>
      <c r="B316" s="578" t="s">
        <v>97</v>
      </c>
      <c r="C316" s="578">
        <v>1</v>
      </c>
      <c r="D316">
        <v>0.01</v>
      </c>
      <c r="E316">
        <v>0.01</v>
      </c>
      <c r="F316" s="403">
        <v>42348.345138888886</v>
      </c>
      <c r="G316">
        <v>1.5080499999999999</v>
      </c>
      <c r="H316" s="403">
        <v>42348.345138888886</v>
      </c>
      <c r="I316">
        <v>1.5080499999999999</v>
      </c>
      <c r="J316" s="403">
        <v>42348.383333333331</v>
      </c>
      <c r="K316">
        <v>1.5059100000000001</v>
      </c>
      <c r="L316">
        <v>0</v>
      </c>
      <c r="M316">
        <v>21.399999999997817</v>
      </c>
      <c r="N316">
        <v>1.48</v>
      </c>
      <c r="O316" s="579">
        <v>3.8194444445252884E-2</v>
      </c>
    </row>
    <row r="317" spans="1:15">
      <c r="A317" s="578">
        <v>316</v>
      </c>
      <c r="B317" s="578" t="s">
        <v>97</v>
      </c>
      <c r="C317" s="578">
        <v>1</v>
      </c>
      <c r="D317">
        <v>0.01</v>
      </c>
      <c r="E317">
        <v>0.01</v>
      </c>
      <c r="F317" s="403">
        <v>42348.470138888886</v>
      </c>
      <c r="G317">
        <v>1.5022599999999999</v>
      </c>
      <c r="H317" s="403">
        <v>42348.470138888886</v>
      </c>
      <c r="I317">
        <v>1.5022599999999999</v>
      </c>
      <c r="J317" s="403">
        <v>42348.492361111108</v>
      </c>
      <c r="K317">
        <v>1.5001199999999999</v>
      </c>
      <c r="L317">
        <v>0</v>
      </c>
      <c r="M317">
        <v>21.399999999999636</v>
      </c>
      <c r="N317">
        <v>1.48</v>
      </c>
      <c r="O317" s="579">
        <v>2.2222222221898846E-2</v>
      </c>
    </row>
    <row r="318" spans="1:15">
      <c r="A318" s="578">
        <v>317</v>
      </c>
      <c r="B318" s="578" t="s">
        <v>97</v>
      </c>
      <c r="C318" s="578">
        <v>7</v>
      </c>
      <c r="D318">
        <v>0.28000000000000003</v>
      </c>
      <c r="E318">
        <v>0.45</v>
      </c>
      <c r="F318" s="403">
        <v>42348.697916666664</v>
      </c>
      <c r="G318">
        <v>1.4967600000000001</v>
      </c>
      <c r="H318" s="403">
        <v>42349.818749999999</v>
      </c>
      <c r="I318">
        <v>1.5275000000000001</v>
      </c>
      <c r="J318" s="403">
        <v>42352.397916666669</v>
      </c>
      <c r="K318">
        <v>1.5179199999999999</v>
      </c>
      <c r="L318">
        <v>307.39999999999964</v>
      </c>
      <c r="M318">
        <v>95.800000000001091</v>
      </c>
      <c r="N318">
        <v>122.91</v>
      </c>
      <c r="O318" s="579">
        <v>1.7000000000043656</v>
      </c>
    </row>
    <row r="319" spans="1:15">
      <c r="A319" s="578">
        <v>318</v>
      </c>
      <c r="B319" s="578" t="s">
        <v>96</v>
      </c>
      <c r="C319" s="578">
        <v>1</v>
      </c>
      <c r="D319">
        <v>0.01</v>
      </c>
      <c r="E319">
        <v>0.01</v>
      </c>
      <c r="F319" s="403">
        <v>42348.729166666664</v>
      </c>
      <c r="G319">
        <v>1.4983599999999999</v>
      </c>
      <c r="H319" s="403">
        <v>42348.729166666664</v>
      </c>
      <c r="I319">
        <v>1.4983599999999999</v>
      </c>
      <c r="J319" s="403">
        <v>42348.761805555558</v>
      </c>
      <c r="K319">
        <v>1.5004999999999999</v>
      </c>
      <c r="L319">
        <v>0</v>
      </c>
      <c r="M319">
        <v>21.400000000001455</v>
      </c>
      <c r="N319">
        <v>1.48</v>
      </c>
      <c r="O319" s="579">
        <v>3.2638888893416151E-2</v>
      </c>
    </row>
    <row r="320" spans="1:15">
      <c r="A320" s="578">
        <v>319</v>
      </c>
      <c r="B320" s="578" t="s">
        <v>96</v>
      </c>
      <c r="C320" s="578">
        <v>2</v>
      </c>
      <c r="D320">
        <v>0.01</v>
      </c>
      <c r="E320">
        <v>0.02</v>
      </c>
      <c r="F320" s="403">
        <v>42349.532638888886</v>
      </c>
      <c r="G320">
        <v>1.5208200000000001</v>
      </c>
      <c r="H320" s="403">
        <v>42349.59652777778</v>
      </c>
      <c r="I320">
        <v>1.5175099999999999</v>
      </c>
      <c r="J320" s="403">
        <v>42349.632638888892</v>
      </c>
      <c r="K320">
        <v>1.5213000000000001</v>
      </c>
      <c r="L320">
        <v>33.100000000002183</v>
      </c>
      <c r="M320">
        <v>37.900000000003274</v>
      </c>
      <c r="N320">
        <v>2.96</v>
      </c>
      <c r="O320" s="579">
        <v>0.10000000000582077</v>
      </c>
    </row>
    <row r="321" spans="1:15">
      <c r="A321" s="578">
        <v>320</v>
      </c>
      <c r="B321" s="578" t="s">
        <v>96</v>
      </c>
      <c r="C321" s="578">
        <v>1</v>
      </c>
      <c r="D321">
        <v>0.01</v>
      </c>
      <c r="E321">
        <v>0.01</v>
      </c>
      <c r="F321" s="403">
        <v>42351.969444444447</v>
      </c>
      <c r="G321">
        <v>1.5282100000000001</v>
      </c>
      <c r="H321" s="403">
        <v>42351.969444444447</v>
      </c>
      <c r="I321">
        <v>1.5282100000000001</v>
      </c>
      <c r="J321" s="403">
        <v>42352.011805555558</v>
      </c>
      <c r="K321">
        <v>1.5303500000000001</v>
      </c>
      <c r="L321">
        <v>0</v>
      </c>
      <c r="M321">
        <v>21.400000000001455</v>
      </c>
      <c r="N321">
        <v>1.48</v>
      </c>
      <c r="O321" s="579">
        <v>-0.95763888888905058</v>
      </c>
    </row>
    <row r="322" spans="1:15">
      <c r="A322" s="578">
        <v>321</v>
      </c>
      <c r="B322" s="578" t="s">
        <v>96</v>
      </c>
      <c r="C322" s="578">
        <v>1</v>
      </c>
      <c r="D322">
        <v>0.01</v>
      </c>
      <c r="E322">
        <v>0.01</v>
      </c>
      <c r="F322" s="403">
        <v>42352.011805555558</v>
      </c>
      <c r="G322">
        <v>1.5306599999999999</v>
      </c>
      <c r="H322" s="403">
        <v>42352.011805555558</v>
      </c>
      <c r="I322">
        <v>1.5306599999999999</v>
      </c>
      <c r="J322" s="403">
        <v>42352.036111111112</v>
      </c>
      <c r="K322">
        <v>1.5327999999999999</v>
      </c>
      <c r="L322">
        <v>0</v>
      </c>
      <c r="M322">
        <v>21.400000000001455</v>
      </c>
      <c r="N322">
        <v>1.48</v>
      </c>
      <c r="O322" s="579">
        <v>2.4305555554747116E-2</v>
      </c>
    </row>
    <row r="323" spans="1:15">
      <c r="A323" s="578">
        <v>322</v>
      </c>
      <c r="B323" s="578" t="s">
        <v>96</v>
      </c>
      <c r="C323" s="578">
        <v>1</v>
      </c>
      <c r="D323">
        <v>0.01</v>
      </c>
      <c r="E323">
        <v>0.01</v>
      </c>
      <c r="F323" s="403">
        <v>42352.459027777775</v>
      </c>
      <c r="G323">
        <v>1.5187999999999999</v>
      </c>
      <c r="H323" s="403">
        <v>42352.459027777775</v>
      </c>
      <c r="I323">
        <v>1.5187999999999999</v>
      </c>
      <c r="J323" s="403">
        <v>42352.518750000003</v>
      </c>
      <c r="K323">
        <v>1.52094</v>
      </c>
      <c r="L323">
        <v>0</v>
      </c>
      <c r="M323">
        <v>21.399999999999636</v>
      </c>
      <c r="N323">
        <v>1.48</v>
      </c>
      <c r="O323" s="579">
        <v>5.9722222227719612E-2</v>
      </c>
    </row>
    <row r="324" spans="1:15">
      <c r="A324" s="578">
        <v>323</v>
      </c>
      <c r="B324" s="578" t="s">
        <v>96</v>
      </c>
      <c r="C324" s="578">
        <v>1</v>
      </c>
      <c r="D324">
        <v>0.01</v>
      </c>
      <c r="E324">
        <v>0.01</v>
      </c>
      <c r="F324" s="403">
        <v>42384.084027777775</v>
      </c>
      <c r="G324">
        <v>1.5570900000000001</v>
      </c>
      <c r="H324" s="403">
        <v>42384.084027777775</v>
      </c>
      <c r="I324">
        <v>1.5570900000000001</v>
      </c>
      <c r="J324" s="403">
        <v>42384.100694444445</v>
      </c>
      <c r="K324">
        <v>1.5592299999999999</v>
      </c>
      <c r="L324">
        <v>0</v>
      </c>
      <c r="M324">
        <v>21.399999999997817</v>
      </c>
      <c r="N324">
        <v>1.48</v>
      </c>
      <c r="O324" s="579">
        <v>1.6666666670062114E-2</v>
      </c>
    </row>
    <row r="325" spans="1:15">
      <c r="A325" s="578">
        <v>324</v>
      </c>
      <c r="B325" s="578" t="s">
        <v>96</v>
      </c>
      <c r="C325" s="578">
        <v>1</v>
      </c>
      <c r="D325">
        <v>0.01</v>
      </c>
      <c r="E325">
        <v>0.01</v>
      </c>
      <c r="F325" s="403">
        <v>42384.146527777775</v>
      </c>
      <c r="G325">
        <v>1.5604800000000001</v>
      </c>
      <c r="H325" s="403">
        <v>42384.146527777775</v>
      </c>
      <c r="I325">
        <v>1.5604800000000001</v>
      </c>
      <c r="J325" s="403">
        <v>42384.165277777778</v>
      </c>
      <c r="K325">
        <v>1.5626199999999999</v>
      </c>
      <c r="L325">
        <v>0</v>
      </c>
      <c r="M325">
        <v>21.399999999997817</v>
      </c>
      <c r="N325">
        <v>1.48</v>
      </c>
      <c r="O325" s="579">
        <v>1.8750000002910383E-2</v>
      </c>
    </row>
    <row r="326" spans="1:15">
      <c r="A326" s="578">
        <v>325</v>
      </c>
      <c r="B326" s="578" t="s">
        <v>96</v>
      </c>
      <c r="C326" s="578">
        <v>1</v>
      </c>
      <c r="D326">
        <v>0.01</v>
      </c>
      <c r="E326">
        <v>0.01</v>
      </c>
      <c r="F326" s="403">
        <v>42384.1875</v>
      </c>
      <c r="G326">
        <v>1.56427</v>
      </c>
      <c r="H326" s="403">
        <v>42384.1875</v>
      </c>
      <c r="I326">
        <v>1.56427</v>
      </c>
      <c r="J326" s="403">
        <v>42384.210416666669</v>
      </c>
      <c r="K326">
        <v>1.5664100000000001</v>
      </c>
      <c r="L326">
        <v>0</v>
      </c>
      <c r="M326">
        <v>21.399999999999636</v>
      </c>
      <c r="N326">
        <v>1.48</v>
      </c>
      <c r="O326" s="579">
        <v>2.2916666668606922E-2</v>
      </c>
    </row>
    <row r="327" spans="1:15">
      <c r="A327" s="578">
        <v>326</v>
      </c>
      <c r="B327" s="578" t="s">
        <v>97</v>
      </c>
      <c r="C327" s="578">
        <v>1</v>
      </c>
      <c r="D327">
        <v>0.01</v>
      </c>
      <c r="E327">
        <v>0.01</v>
      </c>
      <c r="F327" s="403">
        <v>42384.230555555558</v>
      </c>
      <c r="G327">
        <v>1.5669599999999999</v>
      </c>
      <c r="H327" s="403">
        <v>42384.230555555558</v>
      </c>
      <c r="I327">
        <v>1.5669599999999999</v>
      </c>
      <c r="J327" s="403">
        <v>42384.241666666669</v>
      </c>
      <c r="K327">
        <v>1.5648200000000001</v>
      </c>
      <c r="L327">
        <v>0</v>
      </c>
      <c r="M327">
        <v>21.399999999997817</v>
      </c>
      <c r="N327">
        <v>1.48</v>
      </c>
      <c r="O327" s="579">
        <v>1.1111111110949423E-2</v>
      </c>
    </row>
    <row r="328" spans="1:15">
      <c r="A328" s="578">
        <v>327</v>
      </c>
      <c r="B328" s="578" t="s">
        <v>96</v>
      </c>
      <c r="C328" s="578">
        <v>1</v>
      </c>
      <c r="D328">
        <v>0.01</v>
      </c>
      <c r="E328">
        <v>0.01</v>
      </c>
      <c r="F328" s="403">
        <v>42384.564583333333</v>
      </c>
      <c r="G328">
        <v>1.5880300000000001</v>
      </c>
      <c r="H328" s="403">
        <v>42384.564583333333</v>
      </c>
      <c r="I328">
        <v>1.5880300000000001</v>
      </c>
      <c r="J328" s="403">
        <v>42384.59097222222</v>
      </c>
      <c r="K328">
        <v>1.5901700000000001</v>
      </c>
      <c r="L328">
        <v>0</v>
      </c>
      <c r="M328">
        <v>21.399999999999636</v>
      </c>
      <c r="N328">
        <v>1.48</v>
      </c>
      <c r="O328" s="579">
        <v>2.6388888887595385E-2</v>
      </c>
    </row>
    <row r="329" spans="1:15">
      <c r="A329" s="578">
        <v>328</v>
      </c>
      <c r="B329" s="578" t="s">
        <v>97</v>
      </c>
      <c r="C329" s="578">
        <v>2</v>
      </c>
      <c r="D329">
        <v>0.01</v>
      </c>
      <c r="E329">
        <v>0.02</v>
      </c>
      <c r="F329" s="403">
        <v>42384.574999999997</v>
      </c>
      <c r="G329">
        <v>1.58649</v>
      </c>
      <c r="H329" s="403">
        <v>42384.615277777775</v>
      </c>
      <c r="I329">
        <v>1.5919099999999999</v>
      </c>
      <c r="J329" s="403">
        <v>42384.650694444441</v>
      </c>
      <c r="K329">
        <v>1.5870599999999999</v>
      </c>
      <c r="L329">
        <v>54.199999999998909</v>
      </c>
      <c r="M329">
        <v>48.5</v>
      </c>
      <c r="N329">
        <v>2.96</v>
      </c>
      <c r="O329" s="579">
        <v>7.5694444443797693E-2</v>
      </c>
    </row>
    <row r="330" spans="1:15">
      <c r="A330" s="578">
        <v>329</v>
      </c>
      <c r="B330" s="578" t="s">
        <v>97</v>
      </c>
      <c r="C330" s="578">
        <v>2</v>
      </c>
      <c r="D330">
        <v>0.01</v>
      </c>
      <c r="E330">
        <v>0.02</v>
      </c>
      <c r="F330" s="403">
        <v>42387.260416666664</v>
      </c>
      <c r="G330">
        <v>1.57491</v>
      </c>
      <c r="H330" s="403">
        <v>42387.288194444445</v>
      </c>
      <c r="I330">
        <v>1.5783499999999999</v>
      </c>
      <c r="J330" s="403">
        <v>42387.395138888889</v>
      </c>
      <c r="K330">
        <v>1.5744899999999999</v>
      </c>
      <c r="L330">
        <v>34.399999999999636</v>
      </c>
      <c r="M330">
        <v>38.600000000000364</v>
      </c>
      <c r="N330">
        <v>2.96</v>
      </c>
      <c r="O330" s="579">
        <v>0.13472222222480923</v>
      </c>
    </row>
    <row r="331" spans="1:15">
      <c r="A331" s="578">
        <v>330</v>
      </c>
      <c r="B331" s="578" t="s">
        <v>97</v>
      </c>
      <c r="C331" s="578">
        <v>3</v>
      </c>
      <c r="D331">
        <v>0.01</v>
      </c>
      <c r="E331">
        <v>0.03</v>
      </c>
      <c r="F331" s="403">
        <v>42387.427777777775</v>
      </c>
      <c r="G331">
        <v>1.58094</v>
      </c>
      <c r="H331" s="403">
        <v>42387.785416666666</v>
      </c>
      <c r="I331">
        <v>1.58786</v>
      </c>
      <c r="J331" s="403">
        <v>42388.054166666669</v>
      </c>
      <c r="K331">
        <v>1.5821099999999999</v>
      </c>
      <c r="L331">
        <v>69.200000000000728</v>
      </c>
      <c r="M331">
        <v>57.500000000001819</v>
      </c>
      <c r="N331">
        <v>4.67</v>
      </c>
      <c r="O331" s="579">
        <v>0.62638888889341615</v>
      </c>
    </row>
    <row r="332" spans="1:15">
      <c r="A332" s="578">
        <v>331</v>
      </c>
      <c r="B332" s="578" t="s">
        <v>96</v>
      </c>
      <c r="C332" s="578">
        <v>1</v>
      </c>
      <c r="D332">
        <v>0.01</v>
      </c>
      <c r="E332">
        <v>0.01</v>
      </c>
      <c r="F332" s="403">
        <v>42388.354166666664</v>
      </c>
      <c r="G332">
        <v>1.5721499999999999</v>
      </c>
      <c r="H332" s="403">
        <v>42388.354166666664</v>
      </c>
      <c r="I332">
        <v>1.5721499999999999</v>
      </c>
      <c r="J332" s="403">
        <v>42388.408333333333</v>
      </c>
      <c r="K332">
        <v>1.57429</v>
      </c>
      <c r="L332">
        <v>0</v>
      </c>
      <c r="M332">
        <v>21.399999999999636</v>
      </c>
      <c r="N332">
        <v>1.48</v>
      </c>
      <c r="O332" s="579">
        <v>5.4166666668606922E-2</v>
      </c>
    </row>
    <row r="333" spans="1:15">
      <c r="A333" s="578">
        <v>332</v>
      </c>
      <c r="B333" s="578" t="s">
        <v>96</v>
      </c>
      <c r="C333" s="578">
        <v>1</v>
      </c>
      <c r="D333">
        <v>0.01</v>
      </c>
      <c r="E333">
        <v>0.01</v>
      </c>
      <c r="F333" s="403">
        <v>42388.490972222222</v>
      </c>
      <c r="G333">
        <v>1.56637</v>
      </c>
      <c r="H333" s="403">
        <v>42388.490972222222</v>
      </c>
      <c r="I333">
        <v>1.56637</v>
      </c>
      <c r="J333" s="403">
        <v>42388.56527777778</v>
      </c>
      <c r="K333">
        <v>1.5685100000000001</v>
      </c>
      <c r="L333">
        <v>0</v>
      </c>
      <c r="M333">
        <v>21.399999999999636</v>
      </c>
      <c r="N333">
        <v>1.48</v>
      </c>
      <c r="O333" s="579">
        <v>7.4305555557657499E-2</v>
      </c>
    </row>
    <row r="334" spans="1:15">
      <c r="A334" s="578">
        <v>333</v>
      </c>
      <c r="B334" s="578" t="s">
        <v>97</v>
      </c>
      <c r="C334" s="578">
        <v>7</v>
      </c>
      <c r="D334">
        <v>0.28000000000000003</v>
      </c>
      <c r="E334">
        <v>0.45</v>
      </c>
      <c r="F334" s="403">
        <v>42388.552777777775</v>
      </c>
      <c r="G334">
        <v>1.56429</v>
      </c>
      <c r="H334" s="403">
        <v>42389.239583333336</v>
      </c>
      <c r="I334">
        <v>1.5937399999999999</v>
      </c>
      <c r="J334" s="403">
        <v>42389.670138888891</v>
      </c>
      <c r="K334">
        <v>1.5847599999999999</v>
      </c>
      <c r="L334">
        <v>294.5</v>
      </c>
      <c r="M334">
        <v>89.799999999999272</v>
      </c>
      <c r="N334">
        <v>123</v>
      </c>
      <c r="O334" s="579">
        <v>1.117361111115315</v>
      </c>
    </row>
    <row r="335" spans="1:15">
      <c r="A335" s="578">
        <v>334</v>
      </c>
      <c r="B335" s="578" t="s">
        <v>96</v>
      </c>
      <c r="C335" s="578">
        <v>1</v>
      </c>
      <c r="D335">
        <v>0.01</v>
      </c>
      <c r="E335">
        <v>0.01</v>
      </c>
      <c r="F335" s="403">
        <v>42388.584027777775</v>
      </c>
      <c r="G335">
        <v>1.5692699999999999</v>
      </c>
      <c r="H335" s="403">
        <v>42388.584027777775</v>
      </c>
      <c r="I335">
        <v>1.5692699999999999</v>
      </c>
      <c r="J335" s="403">
        <v>42388.632638888892</v>
      </c>
      <c r="K335">
        <v>1.57141</v>
      </c>
      <c r="L335">
        <v>0</v>
      </c>
      <c r="M335">
        <v>21.400000000001455</v>
      </c>
      <c r="N335">
        <v>1.48</v>
      </c>
      <c r="O335" s="579">
        <v>4.8611111116770189E-2</v>
      </c>
    </row>
    <row r="336" spans="1:15">
      <c r="A336" s="578">
        <v>335</v>
      </c>
      <c r="B336" s="578" t="s">
        <v>96</v>
      </c>
      <c r="C336" s="578">
        <v>1</v>
      </c>
      <c r="D336">
        <v>0.01</v>
      </c>
      <c r="E336">
        <v>0.01</v>
      </c>
      <c r="F336" s="403">
        <v>42388.781944444447</v>
      </c>
      <c r="G336">
        <v>1.57738</v>
      </c>
      <c r="H336" s="403">
        <v>42388.781944444447</v>
      </c>
      <c r="I336">
        <v>1.57738</v>
      </c>
      <c r="J336" s="403">
        <v>42388.840277777781</v>
      </c>
      <c r="K336">
        <v>1.57952</v>
      </c>
      <c r="L336">
        <v>0</v>
      </c>
      <c r="M336">
        <v>21.400000000001455</v>
      </c>
      <c r="N336">
        <v>1.48</v>
      </c>
      <c r="O336" s="579">
        <v>5.8333333334303461E-2</v>
      </c>
    </row>
    <row r="337" spans="1:15">
      <c r="A337" s="578">
        <v>336</v>
      </c>
      <c r="B337" s="578" t="s">
        <v>96</v>
      </c>
      <c r="C337" s="578">
        <v>1</v>
      </c>
      <c r="D337">
        <v>0.01</v>
      </c>
      <c r="E337">
        <v>0.01</v>
      </c>
      <c r="F337" s="403">
        <v>42389.135416666664</v>
      </c>
      <c r="G337">
        <v>1.58466</v>
      </c>
      <c r="H337" s="403">
        <v>42389.135416666664</v>
      </c>
      <c r="I337">
        <v>1.58466</v>
      </c>
      <c r="J337" s="403">
        <v>42389.146527777775</v>
      </c>
      <c r="K337">
        <v>1.5868</v>
      </c>
      <c r="L337">
        <v>0</v>
      </c>
      <c r="M337">
        <v>21.399999999999636</v>
      </c>
      <c r="N337">
        <v>1.48</v>
      </c>
      <c r="O337" s="579">
        <v>1.1111111110949423E-2</v>
      </c>
    </row>
    <row r="338" spans="1:15">
      <c r="A338" s="578">
        <v>337</v>
      </c>
      <c r="B338" s="578" t="s">
        <v>96</v>
      </c>
      <c r="C338" s="578">
        <v>3</v>
      </c>
      <c r="D338">
        <v>0.01</v>
      </c>
      <c r="E338">
        <v>0.03</v>
      </c>
      <c r="F338" s="403">
        <v>42389.46875</v>
      </c>
      <c r="G338">
        <v>1.5948800000000001</v>
      </c>
      <c r="H338" s="403">
        <v>42389.627083333333</v>
      </c>
      <c r="I338">
        <v>1.5879300000000001</v>
      </c>
      <c r="J338" s="403">
        <v>42389.691666666666</v>
      </c>
      <c r="K338">
        <v>1.5936999999999999</v>
      </c>
      <c r="L338">
        <v>69.5</v>
      </c>
      <c r="M338">
        <v>57.69999999999709</v>
      </c>
      <c r="N338">
        <v>4.6500000000000004</v>
      </c>
      <c r="O338" s="579">
        <v>0.22291666666569654</v>
      </c>
    </row>
    <row r="339" spans="1:15">
      <c r="A339" s="578">
        <v>338</v>
      </c>
      <c r="B339" s="578" t="s">
        <v>97</v>
      </c>
      <c r="C339" s="578">
        <v>1</v>
      </c>
      <c r="D339">
        <v>0.01</v>
      </c>
      <c r="E339">
        <v>0.01</v>
      </c>
      <c r="F339" s="403">
        <v>42390.020833333336</v>
      </c>
      <c r="G339">
        <v>1.5705499999999999</v>
      </c>
      <c r="H339" s="403">
        <v>42390.020833333336</v>
      </c>
      <c r="I339">
        <v>1.5705499999999999</v>
      </c>
      <c r="J339" s="403">
        <v>42390.027083333334</v>
      </c>
      <c r="K339">
        <v>1.5684100000000001</v>
      </c>
      <c r="L339">
        <v>0</v>
      </c>
      <c r="M339">
        <v>21.399999999997817</v>
      </c>
      <c r="N339">
        <v>1.48</v>
      </c>
      <c r="O339" s="579">
        <v>6.2499999985448085E-3</v>
      </c>
    </row>
    <row r="340" spans="1:15">
      <c r="A340" s="578">
        <v>339</v>
      </c>
      <c r="B340" s="578" t="s">
        <v>96</v>
      </c>
      <c r="C340" s="578">
        <v>1</v>
      </c>
      <c r="D340">
        <v>0.01</v>
      </c>
      <c r="E340">
        <v>0.01</v>
      </c>
      <c r="F340" s="403">
        <v>42390.209027777775</v>
      </c>
      <c r="G340">
        <v>1.5756399999999999</v>
      </c>
      <c r="H340" s="403">
        <v>42390.209027777775</v>
      </c>
      <c r="I340">
        <v>1.5756399999999999</v>
      </c>
      <c r="J340" s="403">
        <v>42390.243055555555</v>
      </c>
      <c r="K340">
        <v>1.57778</v>
      </c>
      <c r="L340">
        <v>0</v>
      </c>
      <c r="M340">
        <v>21.399999999999636</v>
      </c>
      <c r="N340">
        <v>1.48</v>
      </c>
      <c r="O340" s="579">
        <v>3.4027777779556345E-2</v>
      </c>
    </row>
    <row r="341" spans="1:15">
      <c r="A341" s="578">
        <v>340</v>
      </c>
      <c r="B341" s="578" t="s">
        <v>97</v>
      </c>
      <c r="C341" s="578">
        <v>2</v>
      </c>
      <c r="D341">
        <v>0.01</v>
      </c>
      <c r="E341">
        <v>0.02</v>
      </c>
      <c r="F341" s="403">
        <v>42390.313194444447</v>
      </c>
      <c r="G341">
        <v>1.58063</v>
      </c>
      <c r="H341" s="403">
        <v>42390.354166666664</v>
      </c>
      <c r="I341">
        <v>1.5839700000000001</v>
      </c>
      <c r="J341" s="403">
        <v>42390.380555555559</v>
      </c>
      <c r="K341">
        <v>1.58016</v>
      </c>
      <c r="L341">
        <v>33.400000000001455</v>
      </c>
      <c r="M341">
        <v>38.100000000000364</v>
      </c>
      <c r="N341">
        <v>2.97</v>
      </c>
      <c r="O341" s="579">
        <v>6.7361111112404615E-2</v>
      </c>
    </row>
    <row r="342" spans="1:15">
      <c r="A342" s="578">
        <v>341</v>
      </c>
      <c r="B342" s="578" t="s">
        <v>96</v>
      </c>
      <c r="C342" s="578">
        <v>1</v>
      </c>
      <c r="D342">
        <v>0.01</v>
      </c>
      <c r="E342">
        <v>0.01</v>
      </c>
      <c r="F342" s="403">
        <v>42390.324999999997</v>
      </c>
      <c r="G342">
        <v>1.5823499999999999</v>
      </c>
      <c r="H342" s="403">
        <v>42390.324999999997</v>
      </c>
      <c r="I342">
        <v>1.5823499999999999</v>
      </c>
      <c r="J342" s="403">
        <v>42390.354166666664</v>
      </c>
      <c r="K342">
        <v>1.58449</v>
      </c>
      <c r="L342">
        <v>0</v>
      </c>
      <c r="M342">
        <v>21.399999999999636</v>
      </c>
      <c r="N342">
        <v>1.48</v>
      </c>
      <c r="O342" s="579">
        <v>2.9166666667151731E-2</v>
      </c>
    </row>
    <row r="343" spans="1:15">
      <c r="A343" s="578">
        <v>342</v>
      </c>
      <c r="B343" s="578" t="s">
        <v>96</v>
      </c>
      <c r="C343" s="578">
        <v>1</v>
      </c>
      <c r="D343">
        <v>0.01</v>
      </c>
      <c r="E343">
        <v>0.01</v>
      </c>
      <c r="F343" s="403">
        <v>42390.354166666664</v>
      </c>
      <c r="G343">
        <v>1.5846</v>
      </c>
      <c r="H343" s="403">
        <v>42390.354166666664</v>
      </c>
      <c r="I343">
        <v>1.5846</v>
      </c>
      <c r="J343" s="403">
        <v>42390.36041666667</v>
      </c>
      <c r="K343">
        <v>1.58674</v>
      </c>
      <c r="L343">
        <v>0</v>
      </c>
      <c r="M343">
        <v>21.399999999999636</v>
      </c>
      <c r="N343">
        <v>1.48</v>
      </c>
      <c r="O343" s="579">
        <v>6.2500000058207661E-3</v>
      </c>
    </row>
    <row r="344" spans="1:15">
      <c r="A344" s="578">
        <v>343</v>
      </c>
      <c r="B344" s="578" t="s">
        <v>97</v>
      </c>
      <c r="C344" s="578">
        <v>1</v>
      </c>
      <c r="D344">
        <v>0.01</v>
      </c>
      <c r="E344">
        <v>0.01</v>
      </c>
      <c r="F344" s="403">
        <v>42390.584027777775</v>
      </c>
      <c r="G344">
        <v>1.57717</v>
      </c>
      <c r="H344" s="403">
        <v>42390.584027777775</v>
      </c>
      <c r="I344">
        <v>1.57717</v>
      </c>
      <c r="J344" s="403">
        <v>42390.59375</v>
      </c>
      <c r="K344">
        <v>1.5750299999999999</v>
      </c>
      <c r="L344">
        <v>0</v>
      </c>
      <c r="M344">
        <v>21.399999999999636</v>
      </c>
      <c r="N344">
        <v>1.48</v>
      </c>
      <c r="O344" s="579">
        <v>9.7222222248092294E-3</v>
      </c>
    </row>
    <row r="345" spans="1:15">
      <c r="A345" s="578">
        <v>344</v>
      </c>
      <c r="B345" s="578" t="s">
        <v>96</v>
      </c>
      <c r="C345" s="578">
        <v>1</v>
      </c>
      <c r="D345">
        <v>0.01</v>
      </c>
      <c r="E345">
        <v>0.01</v>
      </c>
      <c r="F345" s="403">
        <v>42390.708333333336</v>
      </c>
      <c r="G345">
        <v>1.5585800000000001</v>
      </c>
      <c r="H345" s="403">
        <v>42390.708333333336</v>
      </c>
      <c r="I345">
        <v>1.5585800000000001</v>
      </c>
      <c r="J345" s="403">
        <v>42390.845833333333</v>
      </c>
      <c r="K345">
        <v>1.5607200000000001</v>
      </c>
      <c r="L345">
        <v>0</v>
      </c>
      <c r="M345">
        <v>21.399999999999636</v>
      </c>
      <c r="N345">
        <v>1.48</v>
      </c>
      <c r="O345" s="579">
        <v>0.13749999999708962</v>
      </c>
    </row>
    <row r="346" spans="1:15">
      <c r="A346" s="578">
        <v>345</v>
      </c>
      <c r="B346" s="578" t="s">
        <v>96</v>
      </c>
      <c r="C346" s="578">
        <v>5</v>
      </c>
      <c r="D346">
        <v>0.04</v>
      </c>
      <c r="E346">
        <v>0.09</v>
      </c>
      <c r="F346" s="403">
        <v>42390.927777777775</v>
      </c>
      <c r="G346">
        <v>1.5531600000000001</v>
      </c>
      <c r="H346" s="403">
        <v>42391.65625</v>
      </c>
      <c r="I346">
        <v>1.53647</v>
      </c>
      <c r="J346" s="403">
        <v>42394.079861111109</v>
      </c>
      <c r="K346">
        <v>1.54474</v>
      </c>
      <c r="L346">
        <v>166.89999999999964</v>
      </c>
      <c r="M346">
        <v>82.699999999998909</v>
      </c>
      <c r="N346">
        <v>17.990000000000002</v>
      </c>
      <c r="O346" s="579">
        <v>1.1520833333343035</v>
      </c>
    </row>
    <row r="347" spans="1:15">
      <c r="A347" s="578">
        <v>346</v>
      </c>
      <c r="B347" s="578" t="s">
        <v>97</v>
      </c>
      <c r="C347" s="578">
        <v>1</v>
      </c>
      <c r="D347">
        <v>0.01</v>
      </c>
      <c r="E347">
        <v>0.01</v>
      </c>
      <c r="F347" s="403">
        <v>42391.021527777775</v>
      </c>
      <c r="G347">
        <v>1.55125</v>
      </c>
      <c r="H347" s="403">
        <v>42391.021527777775</v>
      </c>
      <c r="I347">
        <v>1.55125</v>
      </c>
      <c r="J347" s="403">
        <v>42391.035416666666</v>
      </c>
      <c r="K347">
        <v>1.54911</v>
      </c>
      <c r="L347">
        <v>0</v>
      </c>
      <c r="M347">
        <v>21.399999999999636</v>
      </c>
      <c r="N347">
        <v>1.48</v>
      </c>
      <c r="O347" s="579">
        <v>1.3888888890505768E-2</v>
      </c>
    </row>
    <row r="348" spans="1:15">
      <c r="A348" s="578">
        <v>347</v>
      </c>
      <c r="B348" s="578" t="s">
        <v>96</v>
      </c>
      <c r="C348" s="578">
        <v>2</v>
      </c>
      <c r="D348">
        <v>0.01</v>
      </c>
      <c r="E348">
        <v>0.02</v>
      </c>
      <c r="F348" s="403">
        <v>42394.709027777775</v>
      </c>
      <c r="G348">
        <v>1.5547500000000001</v>
      </c>
      <c r="H348" s="403">
        <v>42394.794444444444</v>
      </c>
      <c r="I348">
        <v>1.55142</v>
      </c>
      <c r="J348" s="403">
        <v>42394.879166666666</v>
      </c>
      <c r="K348">
        <v>1.55522</v>
      </c>
      <c r="L348">
        <v>33.299999999999272</v>
      </c>
      <c r="M348">
        <v>38</v>
      </c>
      <c r="N348">
        <v>2.9400000000000004</v>
      </c>
      <c r="O348" s="579">
        <v>0.17013888889050577</v>
      </c>
    </row>
    <row r="349" spans="1:15">
      <c r="A349" s="578">
        <v>348</v>
      </c>
      <c r="B349" s="578" t="s">
        <v>97</v>
      </c>
      <c r="C349" s="578">
        <v>1</v>
      </c>
      <c r="D349">
        <v>0.01</v>
      </c>
      <c r="E349">
        <v>0.01</v>
      </c>
      <c r="F349" s="403">
        <v>42394.729166666664</v>
      </c>
      <c r="G349">
        <v>1.5533999999999999</v>
      </c>
      <c r="H349" s="403">
        <v>42394.729166666664</v>
      </c>
      <c r="I349">
        <v>1.5533999999999999</v>
      </c>
      <c r="J349" s="403">
        <v>42394.794444444444</v>
      </c>
      <c r="K349">
        <v>1.5512600000000001</v>
      </c>
      <c r="L349">
        <v>0</v>
      </c>
      <c r="M349">
        <v>21.399999999997817</v>
      </c>
      <c r="N349">
        <v>1.48</v>
      </c>
      <c r="O349" s="579">
        <v>6.5277777779556345E-2</v>
      </c>
    </row>
    <row r="350" spans="1:15">
      <c r="A350" s="578">
        <v>349</v>
      </c>
      <c r="B350" s="578" t="s">
        <v>96</v>
      </c>
      <c r="C350" s="578">
        <v>6</v>
      </c>
      <c r="D350">
        <v>0.08</v>
      </c>
      <c r="E350">
        <v>0.16999999999999998</v>
      </c>
      <c r="F350" s="403">
        <v>42395.4375</v>
      </c>
      <c r="G350">
        <v>1.55897</v>
      </c>
      <c r="H350" s="403">
        <v>42396.754861111112</v>
      </c>
      <c r="I350">
        <v>1.5369200000000001</v>
      </c>
      <c r="J350" s="403">
        <v>42396.839583333334</v>
      </c>
      <c r="K350">
        <v>1.54633</v>
      </c>
      <c r="L350">
        <v>220.49999999999818</v>
      </c>
      <c r="M350">
        <v>94.099999999998545</v>
      </c>
      <c r="N350">
        <v>40.200000000000003</v>
      </c>
      <c r="O350" s="579">
        <v>1.4020833333343035</v>
      </c>
    </row>
    <row r="351" spans="1:15">
      <c r="A351" s="578">
        <v>350</v>
      </c>
      <c r="B351" s="578" t="s">
        <v>97</v>
      </c>
      <c r="C351" s="578">
        <v>3</v>
      </c>
      <c r="D351">
        <v>0.01</v>
      </c>
      <c r="E351">
        <v>0.03</v>
      </c>
      <c r="F351" s="403">
        <v>42395.761111111111</v>
      </c>
      <c r="G351">
        <v>1.54619</v>
      </c>
      <c r="H351" s="403">
        <v>42396.003472222219</v>
      </c>
      <c r="I351">
        <v>1.5534699999999999</v>
      </c>
      <c r="J351" s="403">
        <v>42396.0625</v>
      </c>
      <c r="K351">
        <v>1.54752</v>
      </c>
      <c r="L351">
        <v>72.799999999999272</v>
      </c>
      <c r="M351">
        <v>59.499999999998181</v>
      </c>
      <c r="N351">
        <v>4.67</v>
      </c>
      <c r="O351" s="579">
        <v>0.30138888888905058</v>
      </c>
    </row>
    <row r="352" spans="1:15">
      <c r="A352" s="578">
        <v>351</v>
      </c>
      <c r="B352" s="578" t="s">
        <v>97</v>
      </c>
      <c r="C352" s="578">
        <v>1</v>
      </c>
      <c r="D352">
        <v>0.01</v>
      </c>
      <c r="E352">
        <v>0.01</v>
      </c>
      <c r="F352" s="403">
        <v>42396.261805555558</v>
      </c>
      <c r="G352">
        <v>1.5463100000000001</v>
      </c>
      <c r="H352" s="403">
        <v>42396.261805555558</v>
      </c>
      <c r="I352">
        <v>1.5463100000000001</v>
      </c>
      <c r="J352" s="403">
        <v>42396.270138888889</v>
      </c>
      <c r="K352">
        <v>1.54417</v>
      </c>
      <c r="L352">
        <v>0</v>
      </c>
      <c r="M352">
        <v>21.399999999999636</v>
      </c>
      <c r="N352">
        <v>1.48</v>
      </c>
      <c r="O352" s="579">
        <v>8.333333331393078E-3</v>
      </c>
    </row>
    <row r="353" spans="1:15">
      <c r="A353" s="578">
        <v>352</v>
      </c>
      <c r="B353" s="578" t="s">
        <v>97</v>
      </c>
      <c r="C353" s="578">
        <v>1</v>
      </c>
      <c r="D353">
        <v>0.01</v>
      </c>
      <c r="E353">
        <v>0.01</v>
      </c>
      <c r="F353" s="403">
        <v>42396.270833333336</v>
      </c>
      <c r="G353">
        <v>1.54433</v>
      </c>
      <c r="H353" s="403">
        <v>42396.270833333336</v>
      </c>
      <c r="I353">
        <v>1.54433</v>
      </c>
      <c r="J353" s="403">
        <v>42396.30972222222</v>
      </c>
      <c r="K353">
        <v>1.5421899999999999</v>
      </c>
      <c r="L353">
        <v>0</v>
      </c>
      <c r="M353">
        <v>21.399999999999636</v>
      </c>
      <c r="N353">
        <v>1.48</v>
      </c>
      <c r="O353" s="579">
        <v>3.8888888884685002E-2</v>
      </c>
    </row>
    <row r="354" spans="1:15">
      <c r="A354" s="578">
        <v>353</v>
      </c>
      <c r="B354" s="578" t="s">
        <v>97</v>
      </c>
      <c r="C354" s="578">
        <v>1</v>
      </c>
      <c r="D354">
        <v>0.01</v>
      </c>
      <c r="E354">
        <v>0.01</v>
      </c>
      <c r="F354" s="403">
        <v>42396.46875</v>
      </c>
      <c r="G354">
        <v>1.54569</v>
      </c>
      <c r="H354" s="403">
        <v>42396.46875</v>
      </c>
      <c r="I354">
        <v>1.54569</v>
      </c>
      <c r="J354" s="403">
        <v>42396.556250000001</v>
      </c>
      <c r="K354">
        <v>1.54355</v>
      </c>
      <c r="L354">
        <v>0</v>
      </c>
      <c r="M354">
        <v>21.399999999999636</v>
      </c>
      <c r="N354">
        <v>1.48</v>
      </c>
      <c r="O354" s="579">
        <v>8.7500000001455192E-2</v>
      </c>
    </row>
    <row r="355" spans="1:15">
      <c r="A355" s="578">
        <v>354</v>
      </c>
      <c r="B355" s="578" t="s">
        <v>97</v>
      </c>
      <c r="C355" s="578">
        <v>1</v>
      </c>
      <c r="D355">
        <v>0.01</v>
      </c>
      <c r="E355">
        <v>0.01</v>
      </c>
      <c r="F355" s="403">
        <v>42396.729166666664</v>
      </c>
      <c r="G355">
        <v>1.5394099999999999</v>
      </c>
      <c r="H355" s="403">
        <v>42396.729166666664</v>
      </c>
      <c r="I355">
        <v>1.5394099999999999</v>
      </c>
      <c r="J355" s="403">
        <v>42396.73541666667</v>
      </c>
      <c r="K355">
        <v>1.5372699999999999</v>
      </c>
      <c r="L355">
        <v>0</v>
      </c>
      <c r="M355">
        <v>21.399999999999636</v>
      </c>
      <c r="N355">
        <v>1.48</v>
      </c>
      <c r="O355" s="579">
        <v>6.2500000058207661E-3</v>
      </c>
    </row>
    <row r="356" spans="1:15">
      <c r="A356" s="578">
        <v>355</v>
      </c>
      <c r="B356" s="578" t="s">
        <v>96</v>
      </c>
      <c r="C356" s="578">
        <v>2</v>
      </c>
      <c r="D356">
        <v>0.01</v>
      </c>
      <c r="E356">
        <v>0.02</v>
      </c>
      <c r="F356" s="403">
        <v>42397.344444444447</v>
      </c>
      <c r="G356">
        <v>1.5437099999999999</v>
      </c>
      <c r="H356" s="403">
        <v>42397.39166666667</v>
      </c>
      <c r="I356">
        <v>1.53657</v>
      </c>
      <c r="J356" s="403">
        <v>42397.402083333334</v>
      </c>
      <c r="K356">
        <v>1.5422800000000001</v>
      </c>
      <c r="L356">
        <v>71.399999999997817</v>
      </c>
      <c r="M356">
        <v>57.100000000000364</v>
      </c>
      <c r="N356">
        <v>2.96</v>
      </c>
      <c r="O356" s="579">
        <v>5.7638888887595385E-2</v>
      </c>
    </row>
    <row r="357" spans="1:15">
      <c r="A357" s="578">
        <v>356</v>
      </c>
      <c r="B357" s="578" t="s">
        <v>96</v>
      </c>
      <c r="C357" s="578">
        <v>1</v>
      </c>
      <c r="D357">
        <v>0.01</v>
      </c>
      <c r="E357">
        <v>0.01</v>
      </c>
      <c r="F357" s="403">
        <v>42397.469444444447</v>
      </c>
      <c r="G357">
        <v>1.5396799999999999</v>
      </c>
      <c r="H357" s="403">
        <v>42397.469444444447</v>
      </c>
      <c r="I357">
        <v>1.5396799999999999</v>
      </c>
      <c r="J357" s="403">
        <v>42397.501388888886</v>
      </c>
      <c r="K357">
        <v>1.54182</v>
      </c>
      <c r="L357">
        <v>0</v>
      </c>
      <c r="M357">
        <v>21.399999999999636</v>
      </c>
      <c r="N357">
        <v>1.48</v>
      </c>
      <c r="O357" s="579">
        <v>3.1944444439432118E-2</v>
      </c>
    </row>
    <row r="358" spans="1:15">
      <c r="A358" s="578">
        <v>357</v>
      </c>
      <c r="B358" s="578" t="s">
        <v>96</v>
      </c>
      <c r="C358" s="578">
        <v>1</v>
      </c>
      <c r="D358">
        <v>0.01</v>
      </c>
      <c r="E358">
        <v>0.01</v>
      </c>
      <c r="F358" s="403">
        <v>42397.502083333333</v>
      </c>
      <c r="G358">
        <v>1.5425</v>
      </c>
      <c r="H358" s="403">
        <v>42397.502083333333</v>
      </c>
      <c r="I358">
        <v>1.5425</v>
      </c>
      <c r="J358" s="403">
        <v>42397.530555555553</v>
      </c>
      <c r="K358">
        <v>1.54464</v>
      </c>
      <c r="L358">
        <v>0</v>
      </c>
      <c r="M358">
        <v>21.399999999999636</v>
      </c>
      <c r="N358">
        <v>1.48</v>
      </c>
      <c r="O358" s="579">
        <v>2.8472222220443655E-2</v>
      </c>
    </row>
    <row r="359" spans="1:15">
      <c r="A359" s="578">
        <v>358</v>
      </c>
      <c r="B359" s="578" t="s">
        <v>97</v>
      </c>
      <c r="C359" s="578">
        <v>2</v>
      </c>
      <c r="D359">
        <v>0.01</v>
      </c>
      <c r="E359">
        <v>0.02</v>
      </c>
      <c r="F359" s="403">
        <v>42397.521527777775</v>
      </c>
      <c r="G359">
        <v>1.5415300000000001</v>
      </c>
      <c r="H359" s="403">
        <v>42397.541666666664</v>
      </c>
      <c r="I359">
        <v>1.54487</v>
      </c>
      <c r="J359" s="403">
        <v>42397.561111111114</v>
      </c>
      <c r="K359">
        <v>1.5410600000000001</v>
      </c>
      <c r="L359">
        <v>33.399999999997817</v>
      </c>
      <c r="M359">
        <v>38.099999999998545</v>
      </c>
      <c r="N359">
        <v>2.96</v>
      </c>
      <c r="O359" s="579">
        <v>3.9583333338669036E-2</v>
      </c>
    </row>
    <row r="360" spans="1:15">
      <c r="A360" s="578">
        <v>359</v>
      </c>
      <c r="B360" s="578" t="s">
        <v>96</v>
      </c>
      <c r="C360" s="578">
        <v>1</v>
      </c>
      <c r="D360">
        <v>0.01</v>
      </c>
      <c r="E360">
        <v>0.01</v>
      </c>
      <c r="F360" s="403">
        <v>42398.219444444447</v>
      </c>
      <c r="G360">
        <v>1.54383</v>
      </c>
      <c r="H360" s="403">
        <v>42398.219444444447</v>
      </c>
      <c r="I360">
        <v>1.54383</v>
      </c>
      <c r="J360" s="403">
        <v>42398.223611111112</v>
      </c>
      <c r="K360">
        <v>1.5459700000000001</v>
      </c>
      <c r="L360">
        <v>0</v>
      </c>
      <c r="M360">
        <v>21.399999999999636</v>
      </c>
      <c r="N360">
        <v>1.48</v>
      </c>
      <c r="O360" s="579">
        <v>4.166666665696539E-3</v>
      </c>
    </row>
    <row r="361" spans="1:15">
      <c r="A361" s="578">
        <v>360</v>
      </c>
      <c r="B361" s="578" t="s">
        <v>97</v>
      </c>
      <c r="C361" s="578">
        <v>1</v>
      </c>
      <c r="D361">
        <v>0.01</v>
      </c>
      <c r="E361">
        <v>0.01</v>
      </c>
      <c r="F361" s="403">
        <v>42398.250694444447</v>
      </c>
      <c r="G361">
        <v>1.5385200000000001</v>
      </c>
      <c r="H361" s="403">
        <v>42398.250694444447</v>
      </c>
      <c r="I361">
        <v>1.5385200000000001</v>
      </c>
      <c r="J361" s="403">
        <v>42398.259722222225</v>
      </c>
      <c r="K361">
        <v>1.5363800000000001</v>
      </c>
      <c r="L361">
        <v>0</v>
      </c>
      <c r="M361">
        <v>21.399999999999636</v>
      </c>
      <c r="N361">
        <v>1.48</v>
      </c>
      <c r="O361" s="579">
        <v>9.0277777781011537E-3</v>
      </c>
    </row>
    <row r="362" spans="1:15">
      <c r="A362" s="578">
        <v>361</v>
      </c>
      <c r="B362" s="578" t="s">
        <v>97</v>
      </c>
      <c r="C362" s="578">
        <v>1</v>
      </c>
      <c r="D362">
        <v>0.01</v>
      </c>
      <c r="E362">
        <v>0.01</v>
      </c>
      <c r="F362" s="403">
        <v>42398.28125</v>
      </c>
      <c r="G362">
        <v>1.5304800000000001</v>
      </c>
      <c r="H362" s="403">
        <v>42398.28125</v>
      </c>
      <c r="I362">
        <v>1.5304800000000001</v>
      </c>
      <c r="J362" s="403">
        <v>42398.300694444442</v>
      </c>
      <c r="K362">
        <v>1.52834</v>
      </c>
      <c r="L362">
        <v>0</v>
      </c>
      <c r="M362">
        <v>21.400000000001455</v>
      </c>
      <c r="N362">
        <v>1.48</v>
      </c>
      <c r="O362" s="579">
        <v>1.9444444442342501E-2</v>
      </c>
    </row>
    <row r="363" spans="1:15">
      <c r="A363" s="578">
        <v>362</v>
      </c>
      <c r="B363" s="578" t="s">
        <v>97</v>
      </c>
      <c r="C363" s="578">
        <v>1</v>
      </c>
      <c r="D363">
        <v>0.01</v>
      </c>
      <c r="E363">
        <v>0.01</v>
      </c>
      <c r="F363" s="403">
        <v>42398.375</v>
      </c>
      <c r="G363">
        <v>1.53009</v>
      </c>
      <c r="H363" s="403">
        <v>42398.375</v>
      </c>
      <c r="I363">
        <v>1.53009</v>
      </c>
      <c r="J363" s="403">
        <v>42398.379861111112</v>
      </c>
      <c r="K363">
        <v>1.5279499999999999</v>
      </c>
      <c r="L363">
        <v>0</v>
      </c>
      <c r="M363">
        <v>21.399999999999636</v>
      </c>
      <c r="N363">
        <v>1.48</v>
      </c>
      <c r="O363" s="579">
        <v>4.8611111124046147E-3</v>
      </c>
    </row>
    <row r="364" spans="1:15">
      <c r="A364" s="578">
        <v>363</v>
      </c>
      <c r="B364" s="578" t="s">
        <v>97</v>
      </c>
      <c r="C364" s="578">
        <v>3</v>
      </c>
      <c r="D364">
        <v>0.01</v>
      </c>
      <c r="E364">
        <v>0.03</v>
      </c>
      <c r="F364" s="403">
        <v>42398.416666666664</v>
      </c>
      <c r="G364">
        <v>1.5331300000000001</v>
      </c>
      <c r="H364" s="403">
        <v>42398.479861111111</v>
      </c>
      <c r="I364">
        <v>1.5403800000000001</v>
      </c>
      <c r="J364" s="403">
        <v>42398.611111111109</v>
      </c>
      <c r="K364">
        <v>1.5345200000000001</v>
      </c>
      <c r="L364">
        <v>72.5</v>
      </c>
      <c r="M364">
        <v>58.600000000000364</v>
      </c>
      <c r="N364">
        <v>4.67</v>
      </c>
      <c r="O364" s="579">
        <v>0.19444444444525288</v>
      </c>
    </row>
    <row r="365" spans="1:15">
      <c r="A365" s="578">
        <v>364</v>
      </c>
      <c r="B365" s="578" t="s">
        <v>96</v>
      </c>
      <c r="C365" s="578">
        <v>1</v>
      </c>
      <c r="D365">
        <v>0.01</v>
      </c>
      <c r="E365">
        <v>0.01</v>
      </c>
      <c r="F365" s="403">
        <v>42398.438888888886</v>
      </c>
      <c r="G365">
        <v>1.5363599999999999</v>
      </c>
      <c r="H365" s="403">
        <v>42398.438888888886</v>
      </c>
      <c r="I365">
        <v>1.5363599999999999</v>
      </c>
      <c r="J365" s="403">
        <v>42398.473611111112</v>
      </c>
      <c r="K365">
        <v>1.5385</v>
      </c>
      <c r="L365">
        <v>0</v>
      </c>
      <c r="M365">
        <v>21.399999999999636</v>
      </c>
      <c r="N365">
        <v>1.48</v>
      </c>
      <c r="O365" s="579">
        <v>3.4722222226264421E-2</v>
      </c>
    </row>
    <row r="366" spans="1:15">
      <c r="A366" s="578">
        <v>365</v>
      </c>
      <c r="B366" s="578" t="s">
        <v>97</v>
      </c>
      <c r="C366" s="578">
        <v>1</v>
      </c>
      <c r="D366">
        <v>0.01</v>
      </c>
      <c r="E366">
        <v>0.01</v>
      </c>
      <c r="F366" s="403">
        <v>42398.625</v>
      </c>
      <c r="G366">
        <v>1.53257</v>
      </c>
      <c r="H366" s="403">
        <v>42398.625</v>
      </c>
      <c r="I366">
        <v>1.53257</v>
      </c>
      <c r="J366" s="403">
        <v>42398.631944444445</v>
      </c>
      <c r="K366">
        <v>1.53043</v>
      </c>
      <c r="L366">
        <v>0</v>
      </c>
      <c r="M366">
        <v>21.400000000001455</v>
      </c>
      <c r="N366">
        <v>1.48</v>
      </c>
      <c r="O366" s="579">
        <v>6.9444444452528842E-3</v>
      </c>
    </row>
    <row r="367" spans="1:15">
      <c r="A367" s="578">
        <v>366</v>
      </c>
      <c r="B367" s="578" t="s">
        <v>97</v>
      </c>
      <c r="C367" s="578">
        <v>3</v>
      </c>
      <c r="D367">
        <v>0.01</v>
      </c>
      <c r="E367">
        <v>0.03</v>
      </c>
      <c r="F367" s="403">
        <v>42401.396527777775</v>
      </c>
      <c r="G367">
        <v>1.5323800000000001</v>
      </c>
      <c r="H367" s="403">
        <v>42401.572916666664</v>
      </c>
      <c r="I367">
        <v>1.53931</v>
      </c>
      <c r="J367" s="403">
        <v>42401.888888888891</v>
      </c>
      <c r="K367">
        <v>1.53356</v>
      </c>
      <c r="L367">
        <v>69.299999999999272</v>
      </c>
      <c r="M367">
        <v>57.5</v>
      </c>
      <c r="N367">
        <v>4.6399999999999997</v>
      </c>
      <c r="O367" s="579">
        <v>0.492361111115315</v>
      </c>
    </row>
    <row r="368" spans="1:15">
      <c r="A368" s="578">
        <v>367</v>
      </c>
      <c r="B368" s="578" t="s">
        <v>97</v>
      </c>
      <c r="C368" s="578">
        <v>1</v>
      </c>
      <c r="D368">
        <v>0.01</v>
      </c>
      <c r="E368">
        <v>0.01</v>
      </c>
      <c r="F368" s="403">
        <v>42402.469444444447</v>
      </c>
      <c r="G368">
        <v>1.54711</v>
      </c>
      <c r="H368" s="403">
        <v>42402.469444444447</v>
      </c>
      <c r="I368">
        <v>1.54711</v>
      </c>
      <c r="J368" s="403">
        <v>42402.583333333336</v>
      </c>
      <c r="K368">
        <v>1.54497</v>
      </c>
      <c r="L368">
        <v>0</v>
      </c>
      <c r="M368">
        <v>21.400000000001455</v>
      </c>
      <c r="N368">
        <v>1.48</v>
      </c>
      <c r="O368" s="579">
        <v>0.11388888888905058</v>
      </c>
    </row>
    <row r="369" spans="1:15">
      <c r="A369" s="578">
        <v>368</v>
      </c>
      <c r="B369" s="578" t="s">
        <v>96</v>
      </c>
      <c r="C369" s="578">
        <v>2</v>
      </c>
      <c r="D369">
        <v>0.01</v>
      </c>
      <c r="E369">
        <v>0.02</v>
      </c>
      <c r="F369" s="403">
        <v>42402.510416666664</v>
      </c>
      <c r="G369">
        <v>1.54847</v>
      </c>
      <c r="H369" s="403">
        <v>42402.583333333336</v>
      </c>
      <c r="I369">
        <v>1.5451600000000001</v>
      </c>
      <c r="J369" s="403">
        <v>42402.598611111112</v>
      </c>
      <c r="K369">
        <v>1.54895</v>
      </c>
      <c r="L369">
        <v>33.100000000000364</v>
      </c>
      <c r="M369">
        <v>37.899999999999636</v>
      </c>
      <c r="N369">
        <v>2.96</v>
      </c>
      <c r="O369" s="579">
        <v>8.8194444448163267E-2</v>
      </c>
    </row>
    <row r="370" spans="1:15">
      <c r="A370" s="578">
        <v>369</v>
      </c>
      <c r="B370" s="578" t="s">
        <v>97</v>
      </c>
      <c r="C370" s="578">
        <v>4</v>
      </c>
      <c r="D370">
        <v>0.02</v>
      </c>
      <c r="E370">
        <v>0.05</v>
      </c>
      <c r="F370" s="403">
        <v>42402.71875</v>
      </c>
      <c r="G370">
        <v>1.5439499999999999</v>
      </c>
      <c r="H370" s="403">
        <v>42403.239583333336</v>
      </c>
      <c r="I370">
        <v>1.5560099999999999</v>
      </c>
      <c r="J370" s="403">
        <v>42403.367361111108</v>
      </c>
      <c r="K370">
        <v>1.5487500000000001</v>
      </c>
      <c r="L370">
        <v>120.59999999999854</v>
      </c>
      <c r="M370">
        <v>72.599999999998545</v>
      </c>
      <c r="N370">
        <v>8.129999999999999</v>
      </c>
      <c r="O370" s="579">
        <v>0.64861111110803904</v>
      </c>
    </row>
    <row r="371" spans="1:15">
      <c r="A371" s="578">
        <v>370</v>
      </c>
      <c r="B371" s="578" t="s">
        <v>96</v>
      </c>
      <c r="C371" s="578">
        <v>1</v>
      </c>
      <c r="D371">
        <v>0.01</v>
      </c>
      <c r="E371">
        <v>0.01</v>
      </c>
      <c r="F371" s="403">
        <v>42402.740277777775</v>
      </c>
      <c r="G371">
        <v>1.5454600000000001</v>
      </c>
      <c r="H371" s="403">
        <v>42402.740277777775</v>
      </c>
      <c r="I371">
        <v>1.5454600000000001</v>
      </c>
      <c r="J371" s="403">
        <v>42402.835416666669</v>
      </c>
      <c r="K371">
        <v>1.5476000000000001</v>
      </c>
      <c r="L371">
        <v>0</v>
      </c>
      <c r="M371">
        <v>21.399999999999636</v>
      </c>
      <c r="N371">
        <v>1.48</v>
      </c>
      <c r="O371" s="579">
        <v>9.5138888893416151E-2</v>
      </c>
    </row>
    <row r="372" spans="1:15">
      <c r="A372" s="578">
        <v>371</v>
      </c>
      <c r="B372" s="578" t="s">
        <v>97</v>
      </c>
      <c r="C372" s="578">
        <v>1</v>
      </c>
      <c r="D372">
        <v>0.01</v>
      </c>
      <c r="E372">
        <v>0.01</v>
      </c>
      <c r="F372" s="403">
        <v>42403.375</v>
      </c>
      <c r="G372">
        <v>1.54647</v>
      </c>
      <c r="H372" s="403">
        <v>42403.375</v>
      </c>
      <c r="I372">
        <v>1.54647</v>
      </c>
      <c r="J372" s="403">
        <v>42403.421527777777</v>
      </c>
      <c r="K372">
        <v>1.54433</v>
      </c>
      <c r="L372">
        <v>0</v>
      </c>
      <c r="M372">
        <v>21.400000000001455</v>
      </c>
      <c r="N372">
        <v>1.48</v>
      </c>
      <c r="O372" s="579">
        <v>4.6527777776645962E-2</v>
      </c>
    </row>
    <row r="373" spans="1:15">
      <c r="A373" s="578">
        <v>372</v>
      </c>
      <c r="B373" s="578" t="s">
        <v>96</v>
      </c>
      <c r="C373" s="578">
        <v>1</v>
      </c>
      <c r="D373">
        <v>0.01</v>
      </c>
      <c r="E373">
        <v>0.01</v>
      </c>
      <c r="F373" s="403">
        <v>42403.65625</v>
      </c>
      <c r="G373">
        <v>1.54756</v>
      </c>
      <c r="H373" s="403">
        <v>42403.65625</v>
      </c>
      <c r="I373">
        <v>1.54756</v>
      </c>
      <c r="J373" s="403">
        <v>42403.662499999999</v>
      </c>
      <c r="K373">
        <v>1.5497000000000001</v>
      </c>
      <c r="L373">
        <v>0</v>
      </c>
      <c r="M373">
        <v>21.399999999999636</v>
      </c>
      <c r="N373">
        <v>1.48</v>
      </c>
      <c r="O373" s="579">
        <v>6.2499999985448085E-3</v>
      </c>
    </row>
    <row r="374" spans="1:15">
      <c r="A374" s="578">
        <v>373</v>
      </c>
      <c r="B374" s="578" t="s">
        <v>97</v>
      </c>
      <c r="C374" s="578">
        <v>4</v>
      </c>
      <c r="D374">
        <v>0.02</v>
      </c>
      <c r="E374">
        <v>0.05</v>
      </c>
      <c r="F374" s="403">
        <v>42405.448611111111</v>
      </c>
      <c r="G374">
        <v>1.55572</v>
      </c>
      <c r="H374" s="403">
        <v>42405.824999999997</v>
      </c>
      <c r="I374">
        <v>1.57534</v>
      </c>
      <c r="J374" s="403">
        <v>42408.404861111114</v>
      </c>
      <c r="K374">
        <v>1.56504</v>
      </c>
      <c r="L374">
        <v>196.19999999999891</v>
      </c>
      <c r="M374">
        <v>103</v>
      </c>
      <c r="N374">
        <v>8.1199999999999974</v>
      </c>
      <c r="O374" s="579">
        <v>0.95625000000291038</v>
      </c>
    </row>
    <row r="375" spans="1:15">
      <c r="A375" s="578">
        <v>374</v>
      </c>
      <c r="B375" s="578" t="s">
        <v>96</v>
      </c>
      <c r="C375" s="578">
        <v>1</v>
      </c>
      <c r="D375">
        <v>0.01</v>
      </c>
      <c r="E375">
        <v>0.01</v>
      </c>
      <c r="F375" s="403">
        <v>42405.78125</v>
      </c>
      <c r="G375">
        <v>1.57362</v>
      </c>
      <c r="H375" s="403">
        <v>42405.78125</v>
      </c>
      <c r="I375">
        <v>1.57362</v>
      </c>
      <c r="J375" s="403">
        <v>42405.825694444444</v>
      </c>
      <c r="K375">
        <v>1.57576</v>
      </c>
      <c r="L375">
        <v>0</v>
      </c>
      <c r="M375">
        <v>21.399999999999636</v>
      </c>
      <c r="N375">
        <v>1.48</v>
      </c>
      <c r="O375" s="579">
        <v>4.4444444443797693E-2</v>
      </c>
    </row>
    <row r="376" spans="1:15">
      <c r="A376" s="578">
        <v>375</v>
      </c>
      <c r="B376" s="578" t="s">
        <v>97</v>
      </c>
      <c r="C376" s="578">
        <v>6</v>
      </c>
      <c r="D376">
        <v>0.08</v>
      </c>
      <c r="E376">
        <v>0.16999999999999998</v>
      </c>
      <c r="F376" s="403">
        <v>42408.520833333336</v>
      </c>
      <c r="G376">
        <v>1.56806</v>
      </c>
      <c r="H376" s="403">
        <v>42409.177777777775</v>
      </c>
      <c r="I376">
        <v>1.5969100000000001</v>
      </c>
      <c r="J376" s="403">
        <v>42409.359027777777</v>
      </c>
      <c r="K376">
        <v>1.5857600000000001</v>
      </c>
      <c r="L376">
        <v>288.5</v>
      </c>
      <c r="M376">
        <v>111.5</v>
      </c>
      <c r="N376">
        <v>40.200000000000003</v>
      </c>
      <c r="O376" s="579">
        <v>0.83819444444088731</v>
      </c>
    </row>
    <row r="377" spans="1:15">
      <c r="A377" s="578">
        <v>376</v>
      </c>
      <c r="B377" s="578" t="s">
        <v>97</v>
      </c>
      <c r="C377" s="578">
        <v>1</v>
      </c>
      <c r="D377">
        <v>0.01</v>
      </c>
      <c r="E377">
        <v>0.01</v>
      </c>
      <c r="F377" s="403">
        <v>42409.364583333336</v>
      </c>
      <c r="G377">
        <v>1.58443</v>
      </c>
      <c r="H377" s="403">
        <v>42409.364583333336</v>
      </c>
      <c r="I377">
        <v>1.58443</v>
      </c>
      <c r="J377" s="403">
        <v>42409.378472222219</v>
      </c>
      <c r="K377">
        <v>1.58229</v>
      </c>
      <c r="L377">
        <v>0</v>
      </c>
      <c r="M377">
        <v>21.399999999999636</v>
      </c>
      <c r="N377">
        <v>1.48</v>
      </c>
      <c r="O377" s="579">
        <v>1.3888888883229811E-2</v>
      </c>
    </row>
    <row r="378" spans="1:15">
      <c r="A378" s="578">
        <v>377</v>
      </c>
      <c r="B378" s="578" t="s">
        <v>96</v>
      </c>
      <c r="C378" s="578">
        <v>1</v>
      </c>
      <c r="D378">
        <v>0.01</v>
      </c>
      <c r="E378">
        <v>0.01</v>
      </c>
      <c r="F378" s="403">
        <v>42409.572916666664</v>
      </c>
      <c r="G378">
        <v>1.60446</v>
      </c>
      <c r="H378" s="403">
        <v>42409.572916666664</v>
      </c>
      <c r="I378">
        <v>1.60446</v>
      </c>
      <c r="J378" s="403">
        <v>42409.57708333333</v>
      </c>
      <c r="K378">
        <v>1.6066</v>
      </c>
      <c r="L378">
        <v>0</v>
      </c>
      <c r="M378">
        <v>21.399999999999636</v>
      </c>
      <c r="N378">
        <v>1.48</v>
      </c>
      <c r="O378" s="579">
        <v>4.166666665696539E-3</v>
      </c>
    </row>
    <row r="379" spans="1:15">
      <c r="A379" s="578">
        <v>378</v>
      </c>
      <c r="B379" s="578" t="s">
        <v>97</v>
      </c>
      <c r="C379" s="578">
        <v>1</v>
      </c>
      <c r="D379">
        <v>0.01</v>
      </c>
      <c r="E379">
        <v>0.01</v>
      </c>
      <c r="F379" s="403">
        <v>42409.59375</v>
      </c>
      <c r="G379">
        <v>1.6080399999999999</v>
      </c>
      <c r="H379" s="403">
        <v>42409.59375</v>
      </c>
      <c r="I379">
        <v>1.6080399999999999</v>
      </c>
      <c r="J379" s="403">
        <v>42409.635416666664</v>
      </c>
      <c r="K379">
        <v>1.6059000000000001</v>
      </c>
      <c r="L379">
        <v>0</v>
      </c>
      <c r="M379">
        <v>21.399999999997817</v>
      </c>
      <c r="N379">
        <v>1.48</v>
      </c>
      <c r="O379" s="579">
        <v>4.1666666664241347E-2</v>
      </c>
    </row>
    <row r="380" spans="1:15">
      <c r="A380" s="578">
        <v>379</v>
      </c>
      <c r="B380" s="578" t="s">
        <v>96</v>
      </c>
      <c r="C380" s="578">
        <v>6</v>
      </c>
      <c r="D380">
        <v>0.08</v>
      </c>
      <c r="E380">
        <v>0.16999999999999998</v>
      </c>
      <c r="F380" s="403">
        <v>42410.127083333333</v>
      </c>
      <c r="G380">
        <v>1.60487</v>
      </c>
      <c r="H380" s="403">
        <v>42410.47152777778</v>
      </c>
      <c r="I380">
        <v>1.58274</v>
      </c>
      <c r="J380" s="403">
        <v>42411.215277777781</v>
      </c>
      <c r="K380">
        <v>1.5922499999999999</v>
      </c>
      <c r="L380">
        <v>221.30000000000109</v>
      </c>
      <c r="M380">
        <v>95.100000000000364</v>
      </c>
      <c r="N380">
        <v>40.129999999999995</v>
      </c>
      <c r="O380" s="579">
        <v>1.0881944444481633</v>
      </c>
    </row>
    <row r="381" spans="1:15">
      <c r="A381" s="578">
        <v>380</v>
      </c>
      <c r="B381" s="578" t="s">
        <v>97</v>
      </c>
      <c r="C381" s="578">
        <v>1</v>
      </c>
      <c r="D381">
        <v>0.01</v>
      </c>
      <c r="E381">
        <v>0.01</v>
      </c>
      <c r="F381" s="403">
        <v>42410.59375</v>
      </c>
      <c r="G381">
        <v>1.5847899999999999</v>
      </c>
      <c r="H381" s="403">
        <v>42410.59375</v>
      </c>
      <c r="I381">
        <v>1.5847899999999999</v>
      </c>
      <c r="J381" s="403">
        <v>42410.6</v>
      </c>
      <c r="K381">
        <v>1.5826499999999999</v>
      </c>
      <c r="L381">
        <v>0</v>
      </c>
      <c r="M381">
        <v>21.400000000001455</v>
      </c>
      <c r="N381">
        <v>1.48</v>
      </c>
      <c r="O381" s="579">
        <v>6.2499999985448085E-3</v>
      </c>
    </row>
    <row r="382" spans="1:15">
      <c r="A382" s="578">
        <v>381</v>
      </c>
      <c r="B382" s="578" t="s">
        <v>97</v>
      </c>
      <c r="C382" s="578">
        <v>1</v>
      </c>
      <c r="D382">
        <v>0.01</v>
      </c>
      <c r="E382">
        <v>0.01</v>
      </c>
      <c r="F382" s="403">
        <v>42410.615277777775</v>
      </c>
      <c r="G382">
        <v>1.5848599999999999</v>
      </c>
      <c r="H382" s="403">
        <v>42410.615277777775</v>
      </c>
      <c r="I382">
        <v>1.5848599999999999</v>
      </c>
      <c r="J382" s="403">
        <v>42410.665277777778</v>
      </c>
      <c r="K382">
        <v>1.5827199999999999</v>
      </c>
      <c r="L382">
        <v>0</v>
      </c>
      <c r="M382">
        <v>21.399999999999636</v>
      </c>
      <c r="N382">
        <v>1.48</v>
      </c>
      <c r="O382" s="579">
        <v>5.0000000002910383E-2</v>
      </c>
    </row>
    <row r="383" spans="1:15">
      <c r="A383" s="578">
        <v>382</v>
      </c>
      <c r="B383" s="578" t="s">
        <v>97</v>
      </c>
      <c r="C383" s="578">
        <v>2</v>
      </c>
      <c r="D383">
        <v>0.01</v>
      </c>
      <c r="E383">
        <v>0.02</v>
      </c>
      <c r="F383" s="403">
        <v>42410.90625</v>
      </c>
      <c r="G383">
        <v>1.58657</v>
      </c>
      <c r="H383" s="403">
        <v>42410.986111111109</v>
      </c>
      <c r="I383">
        <v>1.58989</v>
      </c>
      <c r="J383" s="403">
        <v>42411.051388888889</v>
      </c>
      <c r="K383">
        <v>1.58609</v>
      </c>
      <c r="L383">
        <v>33.199999999998909</v>
      </c>
      <c r="M383">
        <v>38</v>
      </c>
      <c r="N383">
        <v>2.9699999999999998</v>
      </c>
      <c r="O383" s="579">
        <v>0.14513888888905058</v>
      </c>
    </row>
    <row r="384" spans="1:15">
      <c r="A384" s="578">
        <v>383</v>
      </c>
      <c r="B384" s="578" t="s">
        <v>97</v>
      </c>
      <c r="C384" s="578">
        <v>2</v>
      </c>
      <c r="D384">
        <v>0.01</v>
      </c>
      <c r="E384">
        <v>0.02</v>
      </c>
      <c r="F384" s="403">
        <v>42411.354166666664</v>
      </c>
      <c r="G384">
        <v>1.5879399999999999</v>
      </c>
      <c r="H384" s="403">
        <v>42411.53125</v>
      </c>
      <c r="I384">
        <v>1.60762</v>
      </c>
      <c r="J384" s="403">
        <v>42411.638194444444</v>
      </c>
      <c r="K384">
        <v>1.5956399999999999</v>
      </c>
      <c r="L384">
        <v>196.80000000000109</v>
      </c>
      <c r="M384">
        <v>119.80000000000109</v>
      </c>
      <c r="N384">
        <v>2.9699999999999998</v>
      </c>
      <c r="O384" s="579">
        <v>0.28402777777955635</v>
      </c>
    </row>
    <row r="385" spans="1:15">
      <c r="A385" s="578">
        <v>384</v>
      </c>
      <c r="B385" s="578" t="s">
        <v>96</v>
      </c>
      <c r="C385" s="578">
        <v>2</v>
      </c>
      <c r="D385">
        <v>0.01</v>
      </c>
      <c r="E385">
        <v>0.02</v>
      </c>
      <c r="F385" s="403">
        <v>42411.740277777775</v>
      </c>
      <c r="G385">
        <v>1.6043700000000001</v>
      </c>
      <c r="H385" s="403">
        <v>42411.792361111111</v>
      </c>
      <c r="I385">
        <v>1.59765</v>
      </c>
      <c r="J385" s="403">
        <v>42411.854166666664</v>
      </c>
      <c r="K385">
        <v>1.6031500000000001</v>
      </c>
      <c r="L385">
        <v>67.200000000000728</v>
      </c>
      <c r="M385">
        <v>55</v>
      </c>
      <c r="N385">
        <v>2.96</v>
      </c>
      <c r="O385" s="579">
        <v>0.11388888888905058</v>
      </c>
    </row>
    <row r="386" spans="1:15">
      <c r="A386" s="578">
        <v>385</v>
      </c>
      <c r="B386" s="578" t="s">
        <v>97</v>
      </c>
      <c r="C386" s="578">
        <v>2</v>
      </c>
      <c r="D386">
        <v>0.01</v>
      </c>
      <c r="E386">
        <v>0.02</v>
      </c>
      <c r="F386" s="403">
        <v>42412.115277777775</v>
      </c>
      <c r="G386">
        <v>1.5898300000000001</v>
      </c>
      <c r="H386" s="403">
        <v>42412.161111111112</v>
      </c>
      <c r="I386">
        <v>1.5932599999999999</v>
      </c>
      <c r="J386" s="403">
        <v>42412.189583333333</v>
      </c>
      <c r="K386">
        <v>1.58941</v>
      </c>
      <c r="L386">
        <v>34.299999999997453</v>
      </c>
      <c r="M386">
        <v>38.499999999998181</v>
      </c>
      <c r="N386">
        <v>2.96</v>
      </c>
      <c r="O386" s="579">
        <v>7.4305555557657499E-2</v>
      </c>
    </row>
    <row r="387" spans="1:15">
      <c r="A387" s="578">
        <v>386</v>
      </c>
      <c r="B387" s="578" t="s">
        <v>97</v>
      </c>
      <c r="C387" s="578">
        <v>2</v>
      </c>
      <c r="D387">
        <v>0.01</v>
      </c>
      <c r="E387">
        <v>0.02</v>
      </c>
      <c r="F387" s="403">
        <v>42412.250694444447</v>
      </c>
      <c r="G387">
        <v>1.58951</v>
      </c>
      <c r="H387" s="403">
        <v>42412.364583333336</v>
      </c>
      <c r="I387">
        <v>1.5928199999999999</v>
      </c>
      <c r="J387" s="403">
        <v>42412.384027777778</v>
      </c>
      <c r="K387">
        <v>1.5890299999999999</v>
      </c>
      <c r="L387">
        <v>33.099999999998545</v>
      </c>
      <c r="M387">
        <v>37.899999999999636</v>
      </c>
      <c r="N387">
        <v>2.96</v>
      </c>
      <c r="O387" s="579">
        <v>0.13333333333139308</v>
      </c>
    </row>
    <row r="388" spans="1:15">
      <c r="A388" s="578">
        <v>387</v>
      </c>
      <c r="B388" s="578" t="s">
        <v>97</v>
      </c>
      <c r="C388" s="578">
        <v>1</v>
      </c>
      <c r="D388">
        <v>0.01</v>
      </c>
      <c r="E388">
        <v>0.01</v>
      </c>
      <c r="F388" s="403">
        <v>42415.554166666669</v>
      </c>
      <c r="G388">
        <v>1.56162</v>
      </c>
      <c r="H388" s="403">
        <v>42415.554166666669</v>
      </c>
      <c r="I388">
        <v>1.56162</v>
      </c>
      <c r="J388" s="403">
        <v>42415.63958333333</v>
      </c>
      <c r="K388">
        <v>1.55948</v>
      </c>
      <c r="L388">
        <v>0</v>
      </c>
      <c r="M388">
        <v>21.400000000001455</v>
      </c>
      <c r="N388">
        <v>1.48</v>
      </c>
      <c r="O388" s="579">
        <v>8.5416666661330964E-2</v>
      </c>
    </row>
    <row r="389" spans="1:15">
      <c r="A389" s="578">
        <v>388</v>
      </c>
      <c r="B389" s="578" t="s">
        <v>96</v>
      </c>
      <c r="C389" s="578">
        <v>2</v>
      </c>
      <c r="D389">
        <v>0.01</v>
      </c>
      <c r="E389">
        <v>0.02</v>
      </c>
      <c r="F389" s="403">
        <v>42416.34375</v>
      </c>
      <c r="G389">
        <v>1.5629599999999999</v>
      </c>
      <c r="H389" s="403">
        <v>42416.388194444444</v>
      </c>
      <c r="I389">
        <v>1.55674</v>
      </c>
      <c r="J389" s="403">
        <v>42416.420138888891</v>
      </c>
      <c r="K389">
        <v>1.56199</v>
      </c>
      <c r="L389">
        <v>62.199999999998909</v>
      </c>
      <c r="M389">
        <v>52.5</v>
      </c>
      <c r="N389">
        <v>2.95</v>
      </c>
      <c r="O389" s="579">
        <v>7.6388888890505768E-2</v>
      </c>
    </row>
    <row r="390" spans="1:15">
      <c r="A390" s="578">
        <v>389</v>
      </c>
      <c r="B390" s="578" t="s">
        <v>97</v>
      </c>
      <c r="C390" s="578">
        <v>4</v>
      </c>
      <c r="D390">
        <v>0.02</v>
      </c>
      <c r="E390">
        <v>0.05</v>
      </c>
      <c r="F390" s="403">
        <v>42416.541666666664</v>
      </c>
      <c r="G390">
        <v>1.55833</v>
      </c>
      <c r="H390" s="403">
        <v>42417.219444444447</v>
      </c>
      <c r="I390">
        <v>1.5731299999999999</v>
      </c>
      <c r="J390" s="403">
        <v>42417.456944444442</v>
      </c>
      <c r="K390">
        <v>1.56511</v>
      </c>
      <c r="L390">
        <v>148</v>
      </c>
      <c r="M390">
        <v>80.199999999998909</v>
      </c>
      <c r="N390">
        <v>8.14</v>
      </c>
      <c r="O390" s="579">
        <v>0.91527777777810115</v>
      </c>
    </row>
    <row r="391" spans="1:15">
      <c r="A391" s="578">
        <v>390</v>
      </c>
      <c r="B391" s="578" t="s">
        <v>96</v>
      </c>
      <c r="C391" s="578">
        <v>1</v>
      </c>
      <c r="D391">
        <v>0.01</v>
      </c>
      <c r="E391">
        <v>0.01</v>
      </c>
      <c r="F391" s="403">
        <v>42416.584722222222</v>
      </c>
      <c r="G391">
        <v>1.5598399999999999</v>
      </c>
      <c r="H391" s="403">
        <v>42416.584722222222</v>
      </c>
      <c r="I391">
        <v>1.5598399999999999</v>
      </c>
      <c r="J391" s="403">
        <v>42416.597222222219</v>
      </c>
      <c r="K391">
        <v>1.5619799999999999</v>
      </c>
      <c r="L391">
        <v>0</v>
      </c>
      <c r="M391">
        <v>21.399999999999636</v>
      </c>
      <c r="N391">
        <v>1.48</v>
      </c>
      <c r="O391" s="579">
        <v>1.2499999997089617E-2</v>
      </c>
    </row>
    <row r="392" spans="1:15">
      <c r="A392" s="578">
        <v>391</v>
      </c>
      <c r="B392" s="578" t="s">
        <v>96</v>
      </c>
      <c r="C392" s="578">
        <v>1</v>
      </c>
      <c r="D392">
        <v>0.01</v>
      </c>
      <c r="E392">
        <v>0.01</v>
      </c>
      <c r="F392" s="403">
        <v>42417.208333333336</v>
      </c>
      <c r="G392">
        <v>1.5726100000000001</v>
      </c>
      <c r="H392" s="403">
        <v>42417.208333333336</v>
      </c>
      <c r="I392">
        <v>1.5726100000000001</v>
      </c>
      <c r="J392" s="403">
        <v>42417.23541666667</v>
      </c>
      <c r="K392">
        <v>1.5747500000000001</v>
      </c>
      <c r="L392">
        <v>0</v>
      </c>
      <c r="M392">
        <v>21.400000000001455</v>
      </c>
      <c r="N392">
        <v>1.48</v>
      </c>
      <c r="O392" s="579">
        <v>2.7083333334303461E-2</v>
      </c>
    </row>
    <row r="393" spans="1:15">
      <c r="A393" s="578">
        <v>392</v>
      </c>
      <c r="B393" s="578" t="s">
        <v>96</v>
      </c>
      <c r="C393" s="578">
        <v>6</v>
      </c>
      <c r="D393">
        <v>0.08</v>
      </c>
      <c r="E393">
        <v>0.16999999999999998</v>
      </c>
      <c r="F393" s="403">
        <v>42417.250694444447</v>
      </c>
      <c r="G393">
        <v>1.57589</v>
      </c>
      <c r="H393" s="403">
        <v>42418.583333333336</v>
      </c>
      <c r="I393">
        <v>1.5480799999999999</v>
      </c>
      <c r="J393" s="403">
        <v>42419.074305555558</v>
      </c>
      <c r="K393">
        <v>1.5578700000000001</v>
      </c>
      <c r="L393">
        <v>278.10000000000036</v>
      </c>
      <c r="M393">
        <v>97.900000000001455</v>
      </c>
      <c r="N393">
        <v>40.180000000000007</v>
      </c>
      <c r="O393" s="579">
        <v>1.8236111111109494</v>
      </c>
    </row>
    <row r="394" spans="1:15">
      <c r="A394" s="578">
        <v>393</v>
      </c>
      <c r="B394" s="578" t="s">
        <v>97</v>
      </c>
      <c r="C394" s="578">
        <v>1</v>
      </c>
      <c r="D394">
        <v>0.01</v>
      </c>
      <c r="E394">
        <v>0.01</v>
      </c>
      <c r="F394" s="403">
        <v>42418.073611111111</v>
      </c>
      <c r="G394">
        <v>1.5572699999999999</v>
      </c>
      <c r="H394" s="403">
        <v>42418.073611111111</v>
      </c>
      <c r="I394">
        <v>1.5572699999999999</v>
      </c>
      <c r="J394" s="403">
        <v>42418.09375</v>
      </c>
      <c r="K394">
        <v>1.5551299999999999</v>
      </c>
      <c r="L394">
        <v>0</v>
      </c>
      <c r="M394">
        <v>21.399999999999636</v>
      </c>
      <c r="N394">
        <v>1.48</v>
      </c>
      <c r="O394" s="579">
        <v>2.0138888889050577E-2</v>
      </c>
    </row>
    <row r="395" spans="1:15">
      <c r="A395" s="578">
        <v>394</v>
      </c>
      <c r="B395" s="578" t="s">
        <v>97</v>
      </c>
      <c r="C395" s="578">
        <v>2</v>
      </c>
      <c r="D395">
        <v>0.01</v>
      </c>
      <c r="E395">
        <v>0.02</v>
      </c>
      <c r="F395" s="403">
        <v>42418.750694444447</v>
      </c>
      <c r="G395">
        <v>1.5511699999999999</v>
      </c>
      <c r="H395" s="403">
        <v>42418.807638888888</v>
      </c>
      <c r="I395">
        <v>1.5545899999999999</v>
      </c>
      <c r="J395" s="403">
        <v>42418.868055555555</v>
      </c>
      <c r="K395">
        <v>1.55074</v>
      </c>
      <c r="L395">
        <v>34.200000000000728</v>
      </c>
      <c r="M395">
        <v>38.5</v>
      </c>
      <c r="N395">
        <v>2.9600000000000004</v>
      </c>
      <c r="O395" s="579">
        <v>0.11736111110803904</v>
      </c>
    </row>
    <row r="396" spans="1:15">
      <c r="A396" s="578">
        <v>395</v>
      </c>
      <c r="B396" s="578" t="s">
        <v>97</v>
      </c>
      <c r="C396" s="578">
        <v>1</v>
      </c>
      <c r="D396">
        <v>0.01</v>
      </c>
      <c r="E396">
        <v>0.01</v>
      </c>
      <c r="F396" s="403">
        <v>42419.15625</v>
      </c>
      <c r="G396">
        <v>1.5639400000000001</v>
      </c>
      <c r="H396" s="403">
        <v>42419.15625</v>
      </c>
      <c r="I396">
        <v>1.5639400000000001</v>
      </c>
      <c r="J396" s="403">
        <v>42419.31527777778</v>
      </c>
      <c r="K396">
        <v>1.5618000000000001</v>
      </c>
      <c r="L396">
        <v>0</v>
      </c>
      <c r="M396">
        <v>21.400000000001455</v>
      </c>
      <c r="N396">
        <v>1.48</v>
      </c>
      <c r="O396" s="579">
        <v>0.15902777777955635</v>
      </c>
    </row>
    <row r="397" spans="1:15">
      <c r="A397" s="578">
        <v>396</v>
      </c>
      <c r="B397" s="578" t="s">
        <v>97</v>
      </c>
      <c r="C397" s="578">
        <v>1</v>
      </c>
      <c r="D397">
        <v>0.01</v>
      </c>
      <c r="E397">
        <v>0.01</v>
      </c>
      <c r="F397" s="403">
        <v>42419.646527777775</v>
      </c>
      <c r="G397">
        <v>1.5664400000000001</v>
      </c>
      <c r="H397" s="403">
        <v>42419.646527777775</v>
      </c>
      <c r="I397">
        <v>1.5664400000000001</v>
      </c>
      <c r="J397" s="403">
        <v>42419.722916666666</v>
      </c>
      <c r="K397">
        <v>1.5643</v>
      </c>
      <c r="L397">
        <v>0</v>
      </c>
      <c r="M397">
        <v>21.400000000001455</v>
      </c>
      <c r="N397">
        <v>1.48</v>
      </c>
      <c r="O397" s="579">
        <v>7.6388888890505768E-2</v>
      </c>
    </row>
    <row r="398" spans="1:15">
      <c r="A398" s="578">
        <v>397</v>
      </c>
      <c r="B398" s="578" t="s">
        <v>97</v>
      </c>
      <c r="C398" s="578">
        <v>1</v>
      </c>
      <c r="D398">
        <v>0.01</v>
      </c>
      <c r="E398">
        <v>0.01</v>
      </c>
      <c r="F398" s="403">
        <v>42423.125</v>
      </c>
      <c r="G398">
        <v>1.5281199999999999</v>
      </c>
      <c r="H398" s="403">
        <v>42423.125</v>
      </c>
      <c r="I398">
        <v>1.5281199999999999</v>
      </c>
      <c r="J398" s="403">
        <v>42423.138888888891</v>
      </c>
      <c r="K398">
        <v>1.5259799999999999</v>
      </c>
      <c r="L398">
        <v>0</v>
      </c>
      <c r="M398">
        <v>21.399999999999636</v>
      </c>
      <c r="N398">
        <v>1.48</v>
      </c>
      <c r="O398" s="579">
        <v>1.3888888890505768E-2</v>
      </c>
    </row>
    <row r="399" spans="1:15">
      <c r="A399" s="578">
        <v>398</v>
      </c>
      <c r="B399" s="578" t="s">
        <v>96</v>
      </c>
      <c r="C399" s="578">
        <v>1</v>
      </c>
      <c r="D399">
        <v>0.01</v>
      </c>
      <c r="E399">
        <v>0.01</v>
      </c>
      <c r="F399" s="403">
        <v>42423.604166666664</v>
      </c>
      <c r="G399">
        <v>1.5200100000000001</v>
      </c>
      <c r="H399" s="403">
        <v>42423.604166666664</v>
      </c>
      <c r="I399">
        <v>1.5200100000000001</v>
      </c>
      <c r="J399" s="403">
        <v>42423.624305555553</v>
      </c>
      <c r="K399">
        <v>1.5221499999999999</v>
      </c>
      <c r="L399">
        <v>0</v>
      </c>
      <c r="M399">
        <v>21.399999999997817</v>
      </c>
      <c r="N399">
        <v>1.48</v>
      </c>
      <c r="O399" s="579">
        <v>2.0138888889050577E-2</v>
      </c>
    </row>
    <row r="400" spans="1:15">
      <c r="A400" s="578">
        <v>399</v>
      </c>
      <c r="B400" s="578" t="s">
        <v>96</v>
      </c>
      <c r="C400" s="578">
        <v>1</v>
      </c>
      <c r="D400">
        <v>0.01</v>
      </c>
      <c r="E400">
        <v>0.01</v>
      </c>
      <c r="F400" s="403">
        <v>42424.177777777775</v>
      </c>
      <c r="G400">
        <v>1.5339799999999999</v>
      </c>
      <c r="H400" s="403">
        <v>42424.177777777775</v>
      </c>
      <c r="I400">
        <v>1.5339799999999999</v>
      </c>
      <c r="J400" s="403">
        <v>42424.184027777781</v>
      </c>
      <c r="K400">
        <v>1.5361199999999999</v>
      </c>
      <c r="L400">
        <v>0</v>
      </c>
      <c r="M400">
        <v>21.399999999999636</v>
      </c>
      <c r="N400">
        <v>1.48</v>
      </c>
      <c r="O400" s="579">
        <v>6.2500000058207661E-3</v>
      </c>
    </row>
    <row r="401" spans="1:15">
      <c r="A401" s="578">
        <v>400</v>
      </c>
      <c r="B401" s="578" t="s">
        <v>96</v>
      </c>
      <c r="C401" s="578">
        <v>2</v>
      </c>
      <c r="D401">
        <v>0.01</v>
      </c>
      <c r="E401">
        <v>0.02</v>
      </c>
      <c r="F401" s="403">
        <v>42424.220138888886</v>
      </c>
      <c r="G401">
        <v>1.5371999999999999</v>
      </c>
      <c r="H401" s="403">
        <v>42424.245833333334</v>
      </c>
      <c r="I401">
        <v>1.5337499999999999</v>
      </c>
      <c r="J401" s="403">
        <v>42424.65625</v>
      </c>
      <c r="K401">
        <v>1.5376099999999999</v>
      </c>
      <c r="L401">
        <v>34.499999999998181</v>
      </c>
      <c r="M401">
        <v>38.599999999998545</v>
      </c>
      <c r="N401">
        <v>2.95</v>
      </c>
      <c r="O401" s="579">
        <v>0.43611111111385981</v>
      </c>
    </row>
    <row r="402" spans="1:15">
      <c r="A402" s="578">
        <v>401</v>
      </c>
      <c r="B402" s="578" t="s">
        <v>96</v>
      </c>
      <c r="C402" s="578">
        <v>3</v>
      </c>
      <c r="D402">
        <v>0.01</v>
      </c>
      <c r="E402">
        <v>0.03</v>
      </c>
      <c r="F402" s="403">
        <v>42424.793055555558</v>
      </c>
      <c r="G402">
        <v>1.53732</v>
      </c>
      <c r="H402" s="403">
        <v>42424.84375</v>
      </c>
      <c r="I402">
        <v>1.52969</v>
      </c>
      <c r="J402" s="403">
        <v>42425.063888888886</v>
      </c>
      <c r="K402">
        <v>1.53569</v>
      </c>
      <c r="L402">
        <v>76.300000000001091</v>
      </c>
      <c r="M402">
        <v>60</v>
      </c>
      <c r="N402">
        <v>4.6500000000000004</v>
      </c>
      <c r="O402" s="579">
        <v>0.27083333332848269</v>
      </c>
    </row>
    <row r="403" spans="1:15">
      <c r="A403" s="578">
        <v>402</v>
      </c>
      <c r="B403" s="578" t="s">
        <v>97</v>
      </c>
      <c r="C403" s="578">
        <v>1</v>
      </c>
      <c r="D403">
        <v>0.01</v>
      </c>
      <c r="E403">
        <v>0.01</v>
      </c>
      <c r="F403" s="403">
        <v>42425.262499999997</v>
      </c>
      <c r="G403">
        <v>1.5367200000000001</v>
      </c>
      <c r="H403" s="403">
        <v>42425.262499999997</v>
      </c>
      <c r="I403">
        <v>1.5367200000000001</v>
      </c>
      <c r="J403" s="403">
        <v>42425.368750000001</v>
      </c>
      <c r="K403">
        <v>1.5345800000000001</v>
      </c>
      <c r="L403">
        <v>0</v>
      </c>
      <c r="M403">
        <v>21.399999999999636</v>
      </c>
      <c r="N403">
        <v>1.48</v>
      </c>
      <c r="O403" s="579">
        <v>0.10625000000436557</v>
      </c>
    </row>
    <row r="404" spans="1:15">
      <c r="A404" s="578">
        <v>403</v>
      </c>
      <c r="B404" s="578" t="s">
        <v>96</v>
      </c>
      <c r="C404" s="578">
        <v>2</v>
      </c>
      <c r="D404">
        <v>0.01</v>
      </c>
      <c r="E404">
        <v>0.02</v>
      </c>
      <c r="F404" s="403">
        <v>42425.5625</v>
      </c>
      <c r="G404">
        <v>1.5329600000000001</v>
      </c>
      <c r="H404" s="403">
        <v>42425.645833333336</v>
      </c>
      <c r="I404">
        <v>1.52756</v>
      </c>
      <c r="J404" s="403">
        <v>42425.668749999997</v>
      </c>
      <c r="K404">
        <v>1.5324</v>
      </c>
      <c r="L404">
        <v>54</v>
      </c>
      <c r="M404">
        <v>48.399999999999636</v>
      </c>
      <c r="N404">
        <v>2.9699999999999998</v>
      </c>
      <c r="O404" s="579">
        <v>0.10624999999708962</v>
      </c>
    </row>
    <row r="405" spans="1:15">
      <c r="A405" s="578">
        <v>404</v>
      </c>
      <c r="B405" s="578" t="s">
        <v>97</v>
      </c>
      <c r="C405" s="578">
        <v>1</v>
      </c>
      <c r="D405">
        <v>0.01</v>
      </c>
      <c r="E405">
        <v>0.01</v>
      </c>
      <c r="F405" s="403">
        <v>42425.572916666664</v>
      </c>
      <c r="G405">
        <v>1.53071</v>
      </c>
      <c r="H405" s="403">
        <v>42425.572916666664</v>
      </c>
      <c r="I405">
        <v>1.53071</v>
      </c>
      <c r="J405" s="403">
        <v>42425.59652777778</v>
      </c>
      <c r="K405">
        <v>1.52857</v>
      </c>
      <c r="L405">
        <v>0</v>
      </c>
      <c r="M405">
        <v>21.399999999999636</v>
      </c>
      <c r="N405">
        <v>1.48</v>
      </c>
      <c r="O405" s="579">
        <v>2.3611111115314998E-2</v>
      </c>
    </row>
    <row r="406" spans="1:15">
      <c r="A406" s="578">
        <v>405</v>
      </c>
      <c r="B406" s="578" t="s">
        <v>96</v>
      </c>
      <c r="C406" s="578">
        <v>3</v>
      </c>
      <c r="D406">
        <v>0.01</v>
      </c>
      <c r="E406">
        <v>0.03</v>
      </c>
      <c r="F406" s="403">
        <v>42425.781944444447</v>
      </c>
      <c r="G406">
        <v>1.53165</v>
      </c>
      <c r="H406" s="403">
        <v>42425.875694444447</v>
      </c>
      <c r="I406">
        <v>1.5247200000000001</v>
      </c>
      <c r="J406" s="403">
        <v>42426.26666666667</v>
      </c>
      <c r="K406">
        <v>1.53047</v>
      </c>
      <c r="L406">
        <v>69.299999999999272</v>
      </c>
      <c r="M406">
        <v>57.5</v>
      </c>
      <c r="N406">
        <v>4.6499999999999995</v>
      </c>
      <c r="O406" s="579">
        <v>0.48472222222335404</v>
      </c>
    </row>
    <row r="407" spans="1:15">
      <c r="A407" s="578">
        <v>406</v>
      </c>
      <c r="B407" s="578" t="s">
        <v>97</v>
      </c>
      <c r="C407" s="578">
        <v>3</v>
      </c>
      <c r="D407">
        <v>0.01</v>
      </c>
      <c r="E407">
        <v>0.03</v>
      </c>
      <c r="F407" s="403">
        <v>42425.876388888886</v>
      </c>
      <c r="G407">
        <v>1.5241100000000001</v>
      </c>
      <c r="H407" s="403">
        <v>42426.36041666667</v>
      </c>
      <c r="I407">
        <v>1.53102</v>
      </c>
      <c r="J407" s="403">
        <v>42426.417361111111</v>
      </c>
      <c r="K407">
        <v>1.52528</v>
      </c>
      <c r="L407">
        <v>69.100000000000364</v>
      </c>
      <c r="M407">
        <v>57.400000000001455</v>
      </c>
      <c r="N407">
        <v>4.66</v>
      </c>
      <c r="O407" s="579">
        <v>0.54097222222480923</v>
      </c>
    </row>
    <row r="408" spans="1:15">
      <c r="A408" s="578">
        <v>407</v>
      </c>
      <c r="B408" s="578" t="s">
        <v>97</v>
      </c>
      <c r="C408" s="578">
        <v>1</v>
      </c>
      <c r="D408">
        <v>0.01</v>
      </c>
      <c r="E408">
        <v>0.01</v>
      </c>
      <c r="F408" s="403">
        <v>42426.584722222222</v>
      </c>
      <c r="G408">
        <v>1.5285</v>
      </c>
      <c r="H408" s="403">
        <v>42426.584722222222</v>
      </c>
      <c r="I408">
        <v>1.5285</v>
      </c>
      <c r="J408" s="403">
        <v>42426.607638888891</v>
      </c>
      <c r="K408">
        <v>1.5263599999999999</v>
      </c>
      <c r="L408">
        <v>0</v>
      </c>
      <c r="M408">
        <v>21.400000000001455</v>
      </c>
      <c r="N408">
        <v>1.48</v>
      </c>
      <c r="O408" s="579">
        <v>2.2916666668606922E-2</v>
      </c>
    </row>
    <row r="409" spans="1:15">
      <c r="A409" s="578">
        <v>408</v>
      </c>
      <c r="B409" s="578" t="s">
        <v>97</v>
      </c>
      <c r="C409" s="578">
        <v>1</v>
      </c>
      <c r="D409">
        <v>0.01</v>
      </c>
      <c r="E409">
        <v>0.01</v>
      </c>
      <c r="F409" s="403">
        <v>42429.052777777775</v>
      </c>
      <c r="G409">
        <v>1.5352600000000001</v>
      </c>
      <c r="H409" s="403">
        <v>42429.052777777775</v>
      </c>
      <c r="I409">
        <v>1.5352600000000001</v>
      </c>
      <c r="J409" s="403">
        <v>42429.056944444441</v>
      </c>
      <c r="K409">
        <v>1.53312</v>
      </c>
      <c r="L409">
        <v>0</v>
      </c>
      <c r="M409">
        <v>21.399999999999636</v>
      </c>
      <c r="N409">
        <v>1.48</v>
      </c>
      <c r="O409" s="579">
        <v>4.166666665696539E-3</v>
      </c>
    </row>
    <row r="410" spans="1:15">
      <c r="A410" s="578">
        <v>409</v>
      </c>
      <c r="B410" s="578" t="s">
        <v>96</v>
      </c>
      <c r="C410" s="578">
        <v>5</v>
      </c>
      <c r="D410">
        <v>0.04</v>
      </c>
      <c r="E410">
        <v>0.09</v>
      </c>
      <c r="F410" s="403">
        <v>42429.375694444447</v>
      </c>
      <c r="G410">
        <v>1.5375099999999999</v>
      </c>
      <c r="H410" s="403">
        <v>42429.725694444445</v>
      </c>
      <c r="I410">
        <v>1.5179400000000001</v>
      </c>
      <c r="J410" s="403">
        <v>42430.068055555559</v>
      </c>
      <c r="K410">
        <v>1.5276000000000001</v>
      </c>
      <c r="L410">
        <v>195.69999999999709</v>
      </c>
      <c r="M410">
        <v>96.599999999998545</v>
      </c>
      <c r="N410">
        <v>17.919999999999998</v>
      </c>
      <c r="O410" s="579">
        <v>0.69236111111240461</v>
      </c>
    </row>
    <row r="411" spans="1:15">
      <c r="A411" s="578">
        <v>410</v>
      </c>
      <c r="B411" s="578" t="s">
        <v>97</v>
      </c>
      <c r="C411" s="578">
        <v>1</v>
      </c>
      <c r="D411">
        <v>0.01</v>
      </c>
      <c r="E411">
        <v>0.01</v>
      </c>
      <c r="F411" s="403">
        <v>42429.698611111111</v>
      </c>
      <c r="G411">
        <v>1.5215399999999999</v>
      </c>
      <c r="H411" s="403">
        <v>42429.698611111111</v>
      </c>
      <c r="I411">
        <v>1.5215399999999999</v>
      </c>
      <c r="J411" s="403">
        <v>42429.71597222222</v>
      </c>
      <c r="K411">
        <v>1.5194000000000001</v>
      </c>
      <c r="L411">
        <v>0</v>
      </c>
      <c r="M411">
        <v>21.399999999999636</v>
      </c>
      <c r="N411">
        <v>1.48</v>
      </c>
      <c r="O411" s="579">
        <v>1.7361111109494232E-2</v>
      </c>
    </row>
    <row r="412" spans="1:15">
      <c r="A412" s="578">
        <v>411</v>
      </c>
      <c r="B412" s="578" t="s">
        <v>97</v>
      </c>
      <c r="C412" s="578">
        <v>1</v>
      </c>
      <c r="D412">
        <v>0.01</v>
      </c>
      <c r="E412">
        <v>0.01</v>
      </c>
      <c r="F412" s="403">
        <v>42430.209722222222</v>
      </c>
      <c r="G412">
        <v>1.52427</v>
      </c>
      <c r="H412" s="403">
        <v>42430.209722222222</v>
      </c>
      <c r="I412">
        <v>1.52427</v>
      </c>
      <c r="J412" s="403">
        <v>42430.29583333333</v>
      </c>
      <c r="K412">
        <v>1.52213</v>
      </c>
      <c r="L412">
        <v>0</v>
      </c>
      <c r="M412">
        <v>21.400000000001455</v>
      </c>
      <c r="N412">
        <v>1.48</v>
      </c>
      <c r="O412" s="579">
        <v>8.611111110803904E-2</v>
      </c>
    </row>
    <row r="413" spans="1:15">
      <c r="A413" s="578">
        <v>412</v>
      </c>
      <c r="B413" s="578" t="s">
        <v>97</v>
      </c>
      <c r="C413" s="578">
        <v>1</v>
      </c>
      <c r="D413">
        <v>0.01</v>
      </c>
      <c r="E413">
        <v>0.01</v>
      </c>
      <c r="F413" s="403">
        <v>42430.345138888886</v>
      </c>
      <c r="G413">
        <v>1.5168900000000001</v>
      </c>
      <c r="H413" s="403">
        <v>42430.345138888886</v>
      </c>
      <c r="I413">
        <v>1.5168900000000001</v>
      </c>
      <c r="J413" s="403">
        <v>42430.354861111111</v>
      </c>
      <c r="K413">
        <v>1.51475</v>
      </c>
      <c r="L413">
        <v>0</v>
      </c>
      <c r="M413">
        <v>21.400000000001455</v>
      </c>
      <c r="N413">
        <v>1.48</v>
      </c>
      <c r="O413" s="579">
        <v>9.7222222248092294E-3</v>
      </c>
    </row>
    <row r="414" spans="1:15">
      <c r="A414" s="578">
        <v>413</v>
      </c>
      <c r="B414" s="578" t="s">
        <v>96</v>
      </c>
      <c r="C414" s="578">
        <v>1</v>
      </c>
      <c r="D414">
        <v>0.01</v>
      </c>
      <c r="E414">
        <v>0.01</v>
      </c>
      <c r="F414" s="403">
        <v>42430.458333333336</v>
      </c>
      <c r="G414">
        <v>1.5204599999999999</v>
      </c>
      <c r="H414" s="403">
        <v>42430.458333333336</v>
      </c>
      <c r="I414">
        <v>1.5204599999999999</v>
      </c>
      <c r="J414" s="403">
        <v>42430.461111111108</v>
      </c>
      <c r="K414">
        <v>1.5226</v>
      </c>
      <c r="L414">
        <v>0</v>
      </c>
      <c r="M414">
        <v>21.400000000001455</v>
      </c>
      <c r="N414">
        <v>1.48</v>
      </c>
      <c r="O414" s="579">
        <v>2.7777777722803876E-3</v>
      </c>
    </row>
    <row r="415" spans="1:15">
      <c r="A415" s="578">
        <v>414</v>
      </c>
      <c r="B415" s="578" t="s">
        <v>96</v>
      </c>
      <c r="C415" s="578">
        <v>2</v>
      </c>
      <c r="D415">
        <v>0.01</v>
      </c>
      <c r="E415">
        <v>0.02</v>
      </c>
      <c r="F415" s="403">
        <v>42430.541666666664</v>
      </c>
      <c r="G415">
        <v>1.5218700000000001</v>
      </c>
      <c r="H415" s="403">
        <v>42430.563888888886</v>
      </c>
      <c r="I415">
        <v>1.51857</v>
      </c>
      <c r="J415" s="403">
        <v>42430.681250000001</v>
      </c>
      <c r="K415">
        <v>1.5223599999999999</v>
      </c>
      <c r="L415">
        <v>33.000000000001819</v>
      </c>
      <c r="M415">
        <v>37.899999999999636</v>
      </c>
      <c r="N415">
        <v>2.95</v>
      </c>
      <c r="O415" s="579">
        <v>0.13958333333721384</v>
      </c>
    </row>
    <row r="416" spans="1:15">
      <c r="A416" s="578">
        <v>415</v>
      </c>
      <c r="B416" s="578" t="s">
        <v>97</v>
      </c>
      <c r="C416" s="578">
        <v>1</v>
      </c>
      <c r="D416">
        <v>0.01</v>
      </c>
      <c r="E416">
        <v>0.01</v>
      </c>
      <c r="F416" s="403">
        <v>42430.6875</v>
      </c>
      <c r="G416">
        <v>1.5186299999999999</v>
      </c>
      <c r="H416" s="403">
        <v>42430.6875</v>
      </c>
      <c r="I416">
        <v>1.5186299999999999</v>
      </c>
      <c r="J416" s="403">
        <v>42430.713888888888</v>
      </c>
      <c r="K416">
        <v>1.5164899999999999</v>
      </c>
      <c r="L416">
        <v>0</v>
      </c>
      <c r="M416">
        <v>21.399999999999636</v>
      </c>
      <c r="N416">
        <v>1.48</v>
      </c>
      <c r="O416" s="579">
        <v>2.6388888887595385E-2</v>
      </c>
    </row>
    <row r="417" spans="1:15">
      <c r="A417" s="578">
        <v>416</v>
      </c>
      <c r="B417" s="578" t="s">
        <v>97</v>
      </c>
      <c r="C417" s="578">
        <v>1</v>
      </c>
      <c r="D417">
        <v>0.01</v>
      </c>
      <c r="E417">
        <v>0.01</v>
      </c>
      <c r="F417" s="403">
        <v>42431.563888888886</v>
      </c>
      <c r="G417">
        <v>1.5020500000000001</v>
      </c>
      <c r="H417" s="403">
        <v>42431.563888888886</v>
      </c>
      <c r="I417">
        <v>1.5020500000000001</v>
      </c>
      <c r="J417" s="403">
        <v>42431.584722222222</v>
      </c>
      <c r="K417">
        <v>1.4999100000000001</v>
      </c>
      <c r="L417">
        <v>0</v>
      </c>
      <c r="M417">
        <v>21.400000000001455</v>
      </c>
      <c r="N417">
        <v>1.48</v>
      </c>
      <c r="O417" s="579">
        <v>2.0833333335758653E-2</v>
      </c>
    </row>
    <row r="418" spans="1:15">
      <c r="A418" s="578">
        <v>417</v>
      </c>
      <c r="B418" s="578" t="s">
        <v>97</v>
      </c>
      <c r="C418" s="578">
        <v>1</v>
      </c>
      <c r="D418">
        <v>0.01</v>
      </c>
      <c r="E418">
        <v>0.01</v>
      </c>
      <c r="F418" s="403">
        <v>42432.063194444447</v>
      </c>
      <c r="G418">
        <v>1.4900199999999999</v>
      </c>
      <c r="H418" s="403">
        <v>42432.063194444447</v>
      </c>
      <c r="I418">
        <v>1.4900199999999999</v>
      </c>
      <c r="J418" s="403">
        <v>42432.106249999997</v>
      </c>
      <c r="K418">
        <v>1.4878800000000001</v>
      </c>
      <c r="L418">
        <v>0</v>
      </c>
      <c r="M418">
        <v>21.399999999997817</v>
      </c>
      <c r="N418">
        <v>1.48</v>
      </c>
      <c r="O418" s="579">
        <v>4.3055555550381541E-2</v>
      </c>
    </row>
    <row r="419" spans="1:15">
      <c r="A419" s="578">
        <v>418</v>
      </c>
      <c r="B419" s="578" t="s">
        <v>97</v>
      </c>
      <c r="C419" s="578">
        <v>2</v>
      </c>
      <c r="D419">
        <v>0.01</v>
      </c>
      <c r="E419">
        <v>0.02</v>
      </c>
      <c r="F419" s="403">
        <v>42432.365972222222</v>
      </c>
      <c r="G419">
        <v>1.4843200000000001</v>
      </c>
      <c r="H419" s="403">
        <v>42432.42083333333</v>
      </c>
      <c r="I419">
        <v>1.48763</v>
      </c>
      <c r="J419" s="403">
        <v>42432.490972222222</v>
      </c>
      <c r="K419">
        <v>1.48384</v>
      </c>
      <c r="L419">
        <v>33.099999999998545</v>
      </c>
      <c r="M419">
        <v>37.899999999999636</v>
      </c>
      <c r="N419">
        <v>2.95</v>
      </c>
      <c r="O419" s="579">
        <v>0.125</v>
      </c>
    </row>
    <row r="420" spans="1:15">
      <c r="A420" s="578">
        <v>419</v>
      </c>
      <c r="B420" s="578" t="s">
        <v>96</v>
      </c>
      <c r="C420" s="578">
        <v>1</v>
      </c>
      <c r="D420">
        <v>0.01</v>
      </c>
      <c r="E420">
        <v>0.01</v>
      </c>
      <c r="F420" s="403">
        <v>42432.375694444447</v>
      </c>
      <c r="G420">
        <v>1.4862</v>
      </c>
      <c r="H420" s="403">
        <v>42432.375694444447</v>
      </c>
      <c r="I420">
        <v>1.4862</v>
      </c>
      <c r="J420" s="403">
        <v>42432.394444444442</v>
      </c>
      <c r="K420">
        <v>1.48834</v>
      </c>
      <c r="L420">
        <v>0</v>
      </c>
      <c r="M420">
        <v>21.399999999999636</v>
      </c>
      <c r="N420">
        <v>1.48</v>
      </c>
      <c r="O420" s="579">
        <v>1.8749999995634425E-2</v>
      </c>
    </row>
    <row r="421" spans="1:15">
      <c r="A421" s="578">
        <v>420</v>
      </c>
      <c r="B421" s="578" t="s">
        <v>96</v>
      </c>
      <c r="C421" s="578">
        <v>1</v>
      </c>
      <c r="D421">
        <v>0.01</v>
      </c>
      <c r="E421">
        <v>0.01</v>
      </c>
      <c r="F421" s="403">
        <v>42436.417361111111</v>
      </c>
      <c r="G421">
        <v>1.4792400000000001</v>
      </c>
      <c r="H421" s="403">
        <v>42436.417361111111</v>
      </c>
      <c r="I421">
        <v>1.4792400000000001</v>
      </c>
      <c r="J421" s="403">
        <v>42436.462500000001</v>
      </c>
      <c r="K421">
        <v>1.4813799999999999</v>
      </c>
      <c r="L421">
        <v>0</v>
      </c>
      <c r="M421">
        <v>21.399999999997817</v>
      </c>
      <c r="N421">
        <v>1.48</v>
      </c>
      <c r="O421" s="579">
        <v>4.5138888890505768E-2</v>
      </c>
    </row>
    <row r="422" spans="1:15">
      <c r="A422" s="578">
        <v>421</v>
      </c>
      <c r="B422" s="578" t="s">
        <v>96</v>
      </c>
      <c r="C422" s="578">
        <v>3</v>
      </c>
      <c r="D422">
        <v>0.01</v>
      </c>
      <c r="E422">
        <v>0.03</v>
      </c>
      <c r="F422" s="403">
        <v>42437.354166666664</v>
      </c>
      <c r="G422">
        <v>1.48766</v>
      </c>
      <c r="H422" s="403">
        <v>42437.518750000003</v>
      </c>
      <c r="I422">
        <v>1.4805699999999999</v>
      </c>
      <c r="J422" s="403">
        <v>42437.699305555558</v>
      </c>
      <c r="K422">
        <v>1.4863999999999999</v>
      </c>
      <c r="L422">
        <v>70.900000000001455</v>
      </c>
      <c r="M422">
        <v>58.300000000001091</v>
      </c>
      <c r="N422">
        <v>4.6400000000000006</v>
      </c>
      <c r="O422" s="579">
        <v>0.34513888889341615</v>
      </c>
    </row>
    <row r="423" spans="1:15">
      <c r="A423" s="578">
        <v>422</v>
      </c>
      <c r="B423" s="578" t="s">
        <v>97</v>
      </c>
      <c r="C423" s="578">
        <v>2</v>
      </c>
      <c r="D423">
        <v>0.01</v>
      </c>
      <c r="E423">
        <v>0.02</v>
      </c>
      <c r="F423" s="403">
        <v>42437.771527777775</v>
      </c>
      <c r="G423">
        <v>1.4751399999999999</v>
      </c>
      <c r="H423" s="403">
        <v>42437.89166666667</v>
      </c>
      <c r="I423">
        <v>1.4795700000000001</v>
      </c>
      <c r="J423" s="403">
        <v>42438.379166666666</v>
      </c>
      <c r="K423">
        <v>1.47522</v>
      </c>
      <c r="L423">
        <v>44.300000000001091</v>
      </c>
      <c r="M423">
        <v>43.500000000001819</v>
      </c>
      <c r="N423">
        <v>2.97</v>
      </c>
      <c r="O423" s="579">
        <v>0.60763888889050577</v>
      </c>
    </row>
    <row r="424" spans="1:15">
      <c r="A424" s="578">
        <v>423</v>
      </c>
      <c r="B424" s="578" t="s">
        <v>97</v>
      </c>
      <c r="C424" s="578">
        <v>1</v>
      </c>
      <c r="D424">
        <v>0.01</v>
      </c>
      <c r="E424">
        <v>0.01</v>
      </c>
      <c r="F424" s="403">
        <v>42438.428472222222</v>
      </c>
      <c r="G424">
        <v>1.4690300000000001</v>
      </c>
      <c r="H424" s="403">
        <v>42438.428472222222</v>
      </c>
      <c r="I424">
        <v>1.4690300000000001</v>
      </c>
      <c r="J424" s="403">
        <v>42438.440972222219</v>
      </c>
      <c r="K424">
        <v>1.46689</v>
      </c>
      <c r="L424">
        <v>0</v>
      </c>
      <c r="M424">
        <v>21.400000000001455</v>
      </c>
      <c r="N424">
        <v>1.48</v>
      </c>
      <c r="O424" s="579">
        <v>1.2499999997089617E-2</v>
      </c>
    </row>
    <row r="425" spans="1:15">
      <c r="A425" s="578">
        <v>424</v>
      </c>
      <c r="B425" s="578" t="s">
        <v>96</v>
      </c>
      <c r="C425" s="578">
        <v>1</v>
      </c>
      <c r="D425">
        <v>0.01</v>
      </c>
      <c r="E425">
        <v>0.01</v>
      </c>
      <c r="F425" s="403">
        <v>42438.532638888886</v>
      </c>
      <c r="G425">
        <v>1.4657199999999999</v>
      </c>
      <c r="H425" s="403">
        <v>42438.532638888886</v>
      </c>
      <c r="I425">
        <v>1.4657199999999999</v>
      </c>
      <c r="J425" s="403">
        <v>42438.70208333333</v>
      </c>
      <c r="K425">
        <v>1.4678599999999999</v>
      </c>
      <c r="L425">
        <v>0</v>
      </c>
      <c r="M425">
        <v>21.399999999999636</v>
      </c>
      <c r="N425">
        <v>1.48</v>
      </c>
      <c r="O425" s="579">
        <v>0.16944444444379769</v>
      </c>
    </row>
    <row r="426" spans="1:15">
      <c r="A426" s="578">
        <v>425</v>
      </c>
      <c r="B426" s="578" t="s">
        <v>97</v>
      </c>
      <c r="C426" s="578">
        <v>1</v>
      </c>
      <c r="D426">
        <v>0.01</v>
      </c>
      <c r="E426">
        <v>0.01</v>
      </c>
      <c r="F426" s="403">
        <v>42438.616666666669</v>
      </c>
      <c r="G426">
        <v>1.46566</v>
      </c>
      <c r="H426" s="403">
        <v>42438.616666666669</v>
      </c>
      <c r="I426">
        <v>1.46566</v>
      </c>
      <c r="J426" s="403">
        <v>42438.629166666666</v>
      </c>
      <c r="K426">
        <v>1.4635199999999999</v>
      </c>
      <c r="L426">
        <v>0</v>
      </c>
      <c r="M426">
        <v>21.400000000001455</v>
      </c>
      <c r="N426">
        <v>1.48</v>
      </c>
      <c r="O426" s="579">
        <v>1.2499999997089617E-2</v>
      </c>
    </row>
    <row r="427" spans="1:15">
      <c r="A427" s="578">
        <v>426</v>
      </c>
      <c r="B427" s="578" t="s">
        <v>96</v>
      </c>
      <c r="C427" s="578">
        <v>1</v>
      </c>
      <c r="D427">
        <v>0.01</v>
      </c>
      <c r="E427">
        <v>0.01</v>
      </c>
      <c r="F427" s="403">
        <v>42438.730555555558</v>
      </c>
      <c r="G427">
        <v>1.46489</v>
      </c>
      <c r="H427" s="403">
        <v>42438.730555555558</v>
      </c>
      <c r="I427">
        <v>1.46489</v>
      </c>
      <c r="J427" s="403">
        <v>42438.777083333334</v>
      </c>
      <c r="K427">
        <v>1.4670300000000001</v>
      </c>
      <c r="L427">
        <v>0</v>
      </c>
      <c r="M427">
        <v>21.400000000001455</v>
      </c>
      <c r="N427">
        <v>1.48</v>
      </c>
      <c r="O427" s="579">
        <v>4.6527777776645962E-2</v>
      </c>
    </row>
    <row r="428" spans="1:15">
      <c r="A428" s="578">
        <v>427</v>
      </c>
      <c r="B428" s="578" t="s">
        <v>97</v>
      </c>
      <c r="C428" s="578">
        <v>2</v>
      </c>
      <c r="D428">
        <v>0.01</v>
      </c>
      <c r="E428">
        <v>0.02</v>
      </c>
      <c r="F428" s="403">
        <v>42438.75</v>
      </c>
      <c r="G428">
        <v>1.46401</v>
      </c>
      <c r="H428" s="403">
        <v>42438.790277777778</v>
      </c>
      <c r="I428">
        <v>1.468</v>
      </c>
      <c r="J428" s="403">
        <v>42438.875</v>
      </c>
      <c r="K428">
        <v>1.46387</v>
      </c>
      <c r="L428">
        <v>39.899999999999636</v>
      </c>
      <c r="M428">
        <v>41.299999999999272</v>
      </c>
      <c r="N428">
        <v>2.96</v>
      </c>
      <c r="O428" s="579">
        <v>0.125</v>
      </c>
    </row>
    <row r="429" spans="1:15">
      <c r="A429" s="578">
        <v>428</v>
      </c>
      <c r="B429" s="578" t="s">
        <v>96</v>
      </c>
      <c r="C429" s="578">
        <v>3</v>
      </c>
      <c r="D429">
        <v>0.01</v>
      </c>
      <c r="E429">
        <v>0.03</v>
      </c>
      <c r="F429" s="403">
        <v>42440.438888888886</v>
      </c>
      <c r="G429">
        <v>1.4882200000000001</v>
      </c>
      <c r="H429" s="403">
        <v>42440.666666666664</v>
      </c>
      <c r="I429">
        <v>1.4729000000000001</v>
      </c>
      <c r="J429" s="403">
        <v>42443.379861111112</v>
      </c>
      <c r="K429">
        <v>1.4814499999999999</v>
      </c>
      <c r="L429">
        <v>153.19999999999891</v>
      </c>
      <c r="M429">
        <v>85.499999999998181</v>
      </c>
      <c r="N429">
        <v>4.6400000000000006</v>
      </c>
      <c r="O429" s="579">
        <v>0.94097222222626442</v>
      </c>
    </row>
    <row r="430" spans="1:15">
      <c r="A430" s="578">
        <v>429</v>
      </c>
      <c r="B430" s="578" t="s">
        <v>96</v>
      </c>
      <c r="C430" s="578">
        <v>1</v>
      </c>
      <c r="D430">
        <v>0.01</v>
      </c>
      <c r="E430">
        <v>0.01</v>
      </c>
      <c r="F430" s="403">
        <v>42443.657638888886</v>
      </c>
      <c r="G430">
        <v>1.47759</v>
      </c>
      <c r="H430" s="403">
        <v>42443.657638888886</v>
      </c>
      <c r="I430">
        <v>1.47759</v>
      </c>
      <c r="J430" s="403">
        <v>42443.670138888891</v>
      </c>
      <c r="K430">
        <v>1.47973</v>
      </c>
      <c r="L430">
        <v>0</v>
      </c>
      <c r="M430">
        <v>21.399999999999636</v>
      </c>
      <c r="N430">
        <v>1.48</v>
      </c>
      <c r="O430" s="579">
        <v>1.2500000004365575E-2</v>
      </c>
    </row>
    <row r="431" spans="1:15">
      <c r="A431" s="578">
        <v>430</v>
      </c>
      <c r="B431" s="578" t="s">
        <v>96</v>
      </c>
      <c r="C431" s="578">
        <v>1</v>
      </c>
      <c r="D431">
        <v>0.01</v>
      </c>
      <c r="E431">
        <v>0.01</v>
      </c>
      <c r="F431" s="403">
        <v>42444.125</v>
      </c>
      <c r="G431">
        <v>1.4815199999999999</v>
      </c>
      <c r="H431" s="403">
        <v>42444.125</v>
      </c>
      <c r="I431">
        <v>1.4815199999999999</v>
      </c>
      <c r="J431" s="403">
        <v>42444.138888888891</v>
      </c>
      <c r="K431">
        <v>1.48366</v>
      </c>
      <c r="L431">
        <v>0</v>
      </c>
      <c r="M431">
        <v>21.400000000001455</v>
      </c>
      <c r="N431">
        <v>1.48</v>
      </c>
      <c r="O431" s="579">
        <v>1.3888888890505768E-2</v>
      </c>
    </row>
    <row r="432" spans="1:15">
      <c r="A432" s="578">
        <v>431</v>
      </c>
      <c r="B432" s="578" t="s">
        <v>97</v>
      </c>
      <c r="C432" s="578">
        <v>1</v>
      </c>
      <c r="D432">
        <v>0.01</v>
      </c>
      <c r="E432">
        <v>0.01</v>
      </c>
      <c r="F432" s="403">
        <v>42444.626388888886</v>
      </c>
      <c r="G432">
        <v>1.4885600000000001</v>
      </c>
      <c r="H432" s="403">
        <v>42444.626388888886</v>
      </c>
      <c r="I432">
        <v>1.4885600000000001</v>
      </c>
      <c r="J432" s="403">
        <v>42444.644444444442</v>
      </c>
      <c r="K432">
        <v>1.4864200000000001</v>
      </c>
      <c r="L432">
        <v>0</v>
      </c>
      <c r="M432">
        <v>21.399999999999636</v>
      </c>
      <c r="N432">
        <v>1.48</v>
      </c>
      <c r="O432" s="579">
        <v>1.8055555556202307E-2</v>
      </c>
    </row>
    <row r="433" spans="1:15">
      <c r="A433" s="578">
        <v>432</v>
      </c>
      <c r="B433" s="578" t="s">
        <v>96</v>
      </c>
      <c r="C433" s="578">
        <v>1</v>
      </c>
      <c r="D433">
        <v>0.01</v>
      </c>
      <c r="E433">
        <v>0.01</v>
      </c>
      <c r="F433" s="403">
        <v>42444.647916666669</v>
      </c>
      <c r="G433">
        <v>1.4882899999999999</v>
      </c>
      <c r="H433" s="403">
        <v>42444.647916666669</v>
      </c>
      <c r="I433">
        <v>1.4882899999999999</v>
      </c>
      <c r="J433" s="403">
        <v>42444.719444444447</v>
      </c>
      <c r="K433">
        <v>1.4904299999999999</v>
      </c>
      <c r="L433">
        <v>0</v>
      </c>
      <c r="M433">
        <v>21.399999999999636</v>
      </c>
      <c r="N433">
        <v>1.48</v>
      </c>
      <c r="O433" s="579">
        <v>7.1527777778101154E-2</v>
      </c>
    </row>
    <row r="434" spans="1:15">
      <c r="A434" s="578">
        <v>433</v>
      </c>
      <c r="B434" s="578" t="s">
        <v>97</v>
      </c>
      <c r="C434" s="578">
        <v>1</v>
      </c>
      <c r="D434">
        <v>0.01</v>
      </c>
      <c r="E434">
        <v>0.01</v>
      </c>
      <c r="F434" s="403">
        <v>42445.168055555558</v>
      </c>
      <c r="G434">
        <v>1.4887600000000001</v>
      </c>
      <c r="H434" s="403">
        <v>42445.168055555558</v>
      </c>
      <c r="I434">
        <v>1.4887600000000001</v>
      </c>
      <c r="J434" s="403">
        <v>42445.320833333331</v>
      </c>
      <c r="K434">
        <v>1.4866200000000001</v>
      </c>
      <c r="L434">
        <v>0</v>
      </c>
      <c r="M434">
        <v>21.399999999999636</v>
      </c>
      <c r="N434">
        <v>1.48</v>
      </c>
      <c r="O434" s="579">
        <v>0.15277777777373558</v>
      </c>
    </row>
    <row r="435" spans="1:15">
      <c r="A435" s="578">
        <v>434</v>
      </c>
      <c r="B435" s="578" t="s">
        <v>97</v>
      </c>
      <c r="C435" s="578">
        <v>1</v>
      </c>
      <c r="D435">
        <v>0.01</v>
      </c>
      <c r="E435">
        <v>0.01</v>
      </c>
      <c r="F435" s="403">
        <v>42445.408333333333</v>
      </c>
      <c r="G435">
        <v>1.4891399999999999</v>
      </c>
      <c r="H435" s="403">
        <v>42445.408333333333</v>
      </c>
      <c r="I435">
        <v>1.4891399999999999</v>
      </c>
      <c r="J435" s="403">
        <v>42445.420138888891</v>
      </c>
      <c r="K435">
        <v>1.4870000000000001</v>
      </c>
      <c r="L435">
        <v>0</v>
      </c>
      <c r="M435">
        <v>21.399999999997817</v>
      </c>
      <c r="N435">
        <v>1.48</v>
      </c>
      <c r="O435" s="579">
        <v>1.1805555557657499E-2</v>
      </c>
    </row>
    <row r="436" spans="1:15">
      <c r="A436" s="578">
        <v>435</v>
      </c>
      <c r="B436" s="578" t="s">
        <v>96</v>
      </c>
      <c r="C436" s="578">
        <v>1</v>
      </c>
      <c r="D436">
        <v>0.01</v>
      </c>
      <c r="E436">
        <v>0.01</v>
      </c>
      <c r="F436" s="403">
        <v>42446.156944444447</v>
      </c>
      <c r="G436">
        <v>1.4773799999999999</v>
      </c>
      <c r="H436" s="403">
        <v>42446.156944444447</v>
      </c>
      <c r="I436">
        <v>1.4773799999999999</v>
      </c>
      <c r="J436" s="403">
        <v>42446.294444444444</v>
      </c>
      <c r="K436">
        <v>1.4795199999999999</v>
      </c>
      <c r="L436">
        <v>0</v>
      </c>
      <c r="M436">
        <v>21.399999999999636</v>
      </c>
      <c r="N436">
        <v>1.48</v>
      </c>
      <c r="O436" s="579">
        <v>0.13749999999708962</v>
      </c>
    </row>
    <row r="437" spans="1:15">
      <c r="A437" s="578">
        <v>436</v>
      </c>
      <c r="B437" s="578" t="s">
        <v>96</v>
      </c>
      <c r="C437" s="578">
        <v>2</v>
      </c>
      <c r="D437">
        <v>0.01</v>
      </c>
      <c r="E437">
        <v>0.02</v>
      </c>
      <c r="F437" s="403">
        <v>42447.302083333336</v>
      </c>
      <c r="G437">
        <v>1.4810000000000001</v>
      </c>
      <c r="H437" s="403">
        <v>42447.348611111112</v>
      </c>
      <c r="I437">
        <v>1.4776800000000001</v>
      </c>
      <c r="J437" s="403">
        <v>42447.439583333333</v>
      </c>
      <c r="K437">
        <v>1.4814799999999999</v>
      </c>
      <c r="L437">
        <v>33.200000000000728</v>
      </c>
      <c r="M437">
        <v>37.999999999998181</v>
      </c>
      <c r="N437">
        <v>2.9699999999999998</v>
      </c>
      <c r="O437" s="579">
        <v>0.13749999999708962</v>
      </c>
    </row>
    <row r="438" spans="1:15">
      <c r="A438" s="578">
        <v>437</v>
      </c>
      <c r="B438" s="578" t="s">
        <v>97</v>
      </c>
      <c r="C438" s="578">
        <v>2</v>
      </c>
      <c r="D438">
        <v>0.01</v>
      </c>
      <c r="E438">
        <v>0.02</v>
      </c>
      <c r="F438" s="403">
        <v>42447.407638888886</v>
      </c>
      <c r="G438">
        <v>1.47767</v>
      </c>
      <c r="H438" s="403">
        <v>42447.439583333333</v>
      </c>
      <c r="I438">
        <v>1.4810000000000001</v>
      </c>
      <c r="J438" s="403">
        <v>42447.454861111109</v>
      </c>
      <c r="K438">
        <v>1.4772000000000001</v>
      </c>
      <c r="L438">
        <v>33.300000000001091</v>
      </c>
      <c r="M438">
        <v>38.000000000001819</v>
      </c>
      <c r="N438">
        <v>2.96</v>
      </c>
      <c r="O438" s="579">
        <v>4.7222222223354038E-2</v>
      </c>
    </row>
    <row r="439" spans="1:15">
      <c r="A439" s="578">
        <v>438</v>
      </c>
      <c r="B439" s="578" t="s">
        <v>96</v>
      </c>
      <c r="C439" s="578">
        <v>5</v>
      </c>
      <c r="D439">
        <v>0.04</v>
      </c>
      <c r="E439">
        <v>0.09</v>
      </c>
      <c r="F439" s="403">
        <v>42450.698611111111</v>
      </c>
      <c r="G439">
        <v>1.4857899999999999</v>
      </c>
      <c r="H439" s="403">
        <v>42452.129166666666</v>
      </c>
      <c r="I439">
        <v>1.46953</v>
      </c>
      <c r="J439" s="403">
        <v>42452.626388888886</v>
      </c>
      <c r="K439">
        <v>1.47776</v>
      </c>
      <c r="L439">
        <v>162.60000000000036</v>
      </c>
      <c r="M439">
        <v>82.300000000001091</v>
      </c>
      <c r="N439">
        <v>17.909999999999997</v>
      </c>
      <c r="O439" s="579">
        <v>1.9277777777751908</v>
      </c>
    </row>
    <row r="440" spans="1:15">
      <c r="A440" s="578">
        <v>439</v>
      </c>
      <c r="B440" s="578" t="s">
        <v>97</v>
      </c>
      <c r="C440" s="578">
        <v>1</v>
      </c>
      <c r="D440">
        <v>0.01</v>
      </c>
      <c r="E440">
        <v>0.01</v>
      </c>
      <c r="F440" s="403">
        <v>42450.709722222222</v>
      </c>
      <c r="G440">
        <v>1.48323</v>
      </c>
      <c r="H440" s="403">
        <v>42450.709722222222</v>
      </c>
      <c r="I440">
        <v>1.48323</v>
      </c>
      <c r="J440" s="403">
        <v>42450.761111111111</v>
      </c>
      <c r="K440">
        <v>1.48109</v>
      </c>
      <c r="L440">
        <v>0</v>
      </c>
      <c r="M440">
        <v>21.400000000001455</v>
      </c>
      <c r="N440">
        <v>1.48</v>
      </c>
      <c r="O440" s="579">
        <v>5.1388888889050577E-2</v>
      </c>
    </row>
    <row r="441" spans="1:15">
      <c r="A441" s="578">
        <v>440</v>
      </c>
      <c r="B441" s="578" t="s">
        <v>97</v>
      </c>
      <c r="C441" s="578">
        <v>1</v>
      </c>
      <c r="D441">
        <v>0.01</v>
      </c>
      <c r="E441">
        <v>0.01</v>
      </c>
      <c r="F441" s="403">
        <v>42451.604166666664</v>
      </c>
      <c r="G441">
        <v>1.4764999999999999</v>
      </c>
      <c r="H441" s="403">
        <v>42451.604166666664</v>
      </c>
      <c r="I441">
        <v>1.4764999999999999</v>
      </c>
      <c r="J441" s="403">
        <v>42451.68472222222</v>
      </c>
      <c r="K441">
        <v>1.4743599999999999</v>
      </c>
      <c r="L441">
        <v>0</v>
      </c>
      <c r="M441">
        <v>21.400000000001455</v>
      </c>
      <c r="N441">
        <v>1.48</v>
      </c>
      <c r="O441" s="579">
        <v>8.0555555556202307E-2</v>
      </c>
    </row>
    <row r="442" spans="1:15">
      <c r="A442" s="578">
        <v>441</v>
      </c>
      <c r="B442" s="578" t="s">
        <v>97</v>
      </c>
      <c r="C442" s="578">
        <v>2</v>
      </c>
      <c r="D442">
        <v>0.01</v>
      </c>
      <c r="E442">
        <v>0.02</v>
      </c>
      <c r="F442" s="403">
        <v>42451.729166666664</v>
      </c>
      <c r="G442">
        <v>1.4700500000000001</v>
      </c>
      <c r="H442" s="403">
        <v>42451.831250000003</v>
      </c>
      <c r="I442">
        <v>1.4733700000000001</v>
      </c>
      <c r="J442" s="403">
        <v>42452.118750000001</v>
      </c>
      <c r="K442">
        <v>1.46957</v>
      </c>
      <c r="L442">
        <v>33.200000000000728</v>
      </c>
      <c r="M442">
        <v>38</v>
      </c>
      <c r="N442">
        <v>2.96</v>
      </c>
      <c r="O442" s="579">
        <v>0.38958333333721384</v>
      </c>
    </row>
    <row r="443" spans="1:15">
      <c r="A443" s="578">
        <v>442</v>
      </c>
      <c r="B443" s="578" t="s">
        <v>96</v>
      </c>
      <c r="C443" s="578">
        <v>1</v>
      </c>
      <c r="D443">
        <v>0.01</v>
      </c>
      <c r="E443">
        <v>0.01</v>
      </c>
      <c r="F443" s="403">
        <v>42452.626388888886</v>
      </c>
      <c r="G443">
        <v>1.4779100000000001</v>
      </c>
      <c r="H443" s="403">
        <v>42452.626388888886</v>
      </c>
      <c r="I443">
        <v>1.4779100000000001</v>
      </c>
      <c r="J443" s="403">
        <v>42452.652777777781</v>
      </c>
      <c r="K443">
        <v>1.4800500000000001</v>
      </c>
      <c r="L443">
        <v>0</v>
      </c>
      <c r="M443">
        <v>21.399999999999636</v>
      </c>
      <c r="N443">
        <v>1.48</v>
      </c>
      <c r="O443" s="579">
        <v>2.6388888894871343E-2</v>
      </c>
    </row>
    <row r="444" spans="1:15">
      <c r="A444" s="578">
        <v>443</v>
      </c>
      <c r="B444" s="578" t="s">
        <v>96</v>
      </c>
      <c r="C444" s="578">
        <v>1</v>
      </c>
      <c r="D444">
        <v>0.01</v>
      </c>
      <c r="E444">
        <v>0.01</v>
      </c>
      <c r="F444" s="403">
        <v>42452.688194444447</v>
      </c>
      <c r="G444">
        <v>1.4809000000000001</v>
      </c>
      <c r="H444" s="403">
        <v>42452.688194444447</v>
      </c>
      <c r="I444">
        <v>1.4809000000000001</v>
      </c>
      <c r="J444" s="403">
        <v>42452.729166666664</v>
      </c>
      <c r="K444">
        <v>1.4830399999999999</v>
      </c>
      <c r="L444">
        <v>0</v>
      </c>
      <c r="M444">
        <v>21.399999999997817</v>
      </c>
      <c r="N444">
        <v>1.48</v>
      </c>
      <c r="O444" s="579">
        <v>4.0972222217533272E-2</v>
      </c>
    </row>
    <row r="445" spans="1:15">
      <c r="A445" s="578">
        <v>444</v>
      </c>
      <c r="B445" s="578" t="s">
        <v>97</v>
      </c>
      <c r="C445" s="578">
        <v>2</v>
      </c>
      <c r="D445">
        <v>0.01</v>
      </c>
      <c r="E445">
        <v>0.02</v>
      </c>
      <c r="F445" s="403">
        <v>42458.709027777775</v>
      </c>
      <c r="G445">
        <v>1.4775400000000001</v>
      </c>
      <c r="H445" s="403">
        <v>42459.21875</v>
      </c>
      <c r="I445">
        <v>1.48085</v>
      </c>
      <c r="J445" s="403">
        <v>42459.387499999997</v>
      </c>
      <c r="K445">
        <v>1.47706</v>
      </c>
      <c r="L445">
        <v>33.099999999998545</v>
      </c>
      <c r="M445">
        <v>37.899999999999636</v>
      </c>
      <c r="N445">
        <v>2.96</v>
      </c>
      <c r="O445" s="579">
        <v>0.67847222222189885</v>
      </c>
    </row>
    <row r="446" spans="1:15">
      <c r="A446" s="578">
        <v>445</v>
      </c>
      <c r="B446" s="578" t="s">
        <v>96</v>
      </c>
      <c r="C446" s="578">
        <v>2</v>
      </c>
      <c r="D446">
        <v>0.01</v>
      </c>
      <c r="E446">
        <v>0.02</v>
      </c>
      <c r="F446" s="403">
        <v>42458.791666666664</v>
      </c>
      <c r="G446">
        <v>1.48061</v>
      </c>
      <c r="H446" s="403">
        <v>42459.089583333334</v>
      </c>
      <c r="I446">
        <v>1.47729</v>
      </c>
      <c r="J446" s="403">
        <v>42459.137499999997</v>
      </c>
      <c r="K446">
        <v>1.48109</v>
      </c>
      <c r="L446">
        <v>33.200000000000728</v>
      </c>
      <c r="M446">
        <v>38</v>
      </c>
      <c r="N446">
        <v>2.95</v>
      </c>
      <c r="O446" s="579">
        <v>0.34583333333284827</v>
      </c>
    </row>
    <row r="447" spans="1:15">
      <c r="A447" s="578">
        <v>446</v>
      </c>
      <c r="B447" s="578" t="s">
        <v>96</v>
      </c>
      <c r="C447" s="578">
        <v>2</v>
      </c>
      <c r="D447">
        <v>0.01</v>
      </c>
      <c r="E447">
        <v>0.02</v>
      </c>
      <c r="F447" s="403">
        <v>42460.416666666664</v>
      </c>
      <c r="G447">
        <v>1.4847399999999999</v>
      </c>
      <c r="H447" s="403">
        <v>42460.435416666667</v>
      </c>
      <c r="I447">
        <v>1.48122</v>
      </c>
      <c r="J447" s="403">
        <v>42460.803472222222</v>
      </c>
      <c r="K447">
        <v>1.48512</v>
      </c>
      <c r="L447">
        <v>35.200000000000728</v>
      </c>
      <c r="M447">
        <v>39.000000000001819</v>
      </c>
      <c r="N447">
        <v>2.96</v>
      </c>
      <c r="O447" s="579">
        <v>0.3868055555576575</v>
      </c>
    </row>
    <row r="448" spans="1:15">
      <c r="A448" s="578">
        <v>447</v>
      </c>
      <c r="B448" s="578" t="s">
        <v>96</v>
      </c>
      <c r="C448" s="578">
        <v>1</v>
      </c>
      <c r="D448">
        <v>0.01</v>
      </c>
      <c r="E448">
        <v>0.01</v>
      </c>
      <c r="F448" s="403">
        <v>42461.199305555558</v>
      </c>
      <c r="G448">
        <v>1.48306</v>
      </c>
      <c r="H448" s="403">
        <v>42461.199305555558</v>
      </c>
      <c r="I448">
        <v>1.48306</v>
      </c>
      <c r="J448" s="403">
        <v>42461.229861111111</v>
      </c>
      <c r="K448">
        <v>1.4852000000000001</v>
      </c>
      <c r="L448">
        <v>0</v>
      </c>
      <c r="M448">
        <v>21.399999999999636</v>
      </c>
      <c r="N448">
        <v>1.48</v>
      </c>
      <c r="O448" s="579">
        <v>3.0555555553291924E-2</v>
      </c>
    </row>
    <row r="449" spans="1:15">
      <c r="A449" s="578">
        <v>448</v>
      </c>
      <c r="B449" s="578" t="s">
        <v>96</v>
      </c>
      <c r="C449" s="578">
        <v>1</v>
      </c>
      <c r="D449">
        <v>0.01</v>
      </c>
      <c r="E449">
        <v>0.01</v>
      </c>
      <c r="F449" s="403">
        <v>42465.095138888886</v>
      </c>
      <c r="G449">
        <v>1.50298</v>
      </c>
      <c r="H449" s="403">
        <v>42465.095138888886</v>
      </c>
      <c r="I449">
        <v>1.50298</v>
      </c>
      <c r="J449" s="403">
        <v>42465.168055555558</v>
      </c>
      <c r="K449">
        <v>1.50512</v>
      </c>
      <c r="L449">
        <v>0</v>
      </c>
      <c r="M449">
        <v>21.400000000001455</v>
      </c>
      <c r="N449">
        <v>1.48</v>
      </c>
      <c r="O449" s="579">
        <v>7.2916666671517305E-2</v>
      </c>
    </row>
    <row r="450" spans="1:15">
      <c r="A450" s="578">
        <v>449</v>
      </c>
      <c r="B450" s="578" t="s">
        <v>96</v>
      </c>
      <c r="C450" s="578">
        <v>1</v>
      </c>
      <c r="D450">
        <v>0.01</v>
      </c>
      <c r="E450">
        <v>0.01</v>
      </c>
      <c r="F450" s="403">
        <v>42465.376388888886</v>
      </c>
      <c r="G450">
        <v>1.50007</v>
      </c>
      <c r="H450" s="403">
        <v>42465.376388888886</v>
      </c>
      <c r="I450">
        <v>1.50007</v>
      </c>
      <c r="J450" s="403">
        <v>42465.40347222222</v>
      </c>
      <c r="K450">
        <v>1.50221</v>
      </c>
      <c r="L450">
        <v>0</v>
      </c>
      <c r="M450">
        <v>21.399999999999636</v>
      </c>
      <c r="N450">
        <v>1.48</v>
      </c>
      <c r="O450" s="579">
        <v>2.7083333334303461E-2</v>
      </c>
    </row>
    <row r="451" spans="1:15">
      <c r="A451" s="578">
        <v>450</v>
      </c>
      <c r="B451" s="578" t="s">
        <v>96</v>
      </c>
      <c r="C451" s="578">
        <v>1</v>
      </c>
      <c r="D451">
        <v>0.01</v>
      </c>
      <c r="E451">
        <v>0.01</v>
      </c>
      <c r="F451" s="403">
        <v>42465.677083333336</v>
      </c>
      <c r="G451">
        <v>1.5092699999999999</v>
      </c>
      <c r="H451" s="403">
        <v>42465.677083333336</v>
      </c>
      <c r="I451">
        <v>1.5092699999999999</v>
      </c>
      <c r="J451" s="403">
        <v>42465.739583333336</v>
      </c>
      <c r="K451">
        <v>1.5114099999999999</v>
      </c>
      <c r="L451">
        <v>0</v>
      </c>
      <c r="M451">
        <v>21.399999999999636</v>
      </c>
      <c r="N451">
        <v>1.48</v>
      </c>
      <c r="O451" s="579">
        <v>6.25E-2</v>
      </c>
    </row>
    <row r="452" spans="1:15">
      <c r="A452" s="578">
        <v>451</v>
      </c>
      <c r="B452" s="578" t="s">
        <v>96</v>
      </c>
      <c r="C452" s="578">
        <v>5</v>
      </c>
      <c r="D452">
        <v>0.04</v>
      </c>
      <c r="E452">
        <v>0.09</v>
      </c>
      <c r="F452" s="403">
        <v>42465.761805555558</v>
      </c>
      <c r="G452">
        <v>1.5143</v>
      </c>
      <c r="H452" s="403">
        <v>42467.056944444441</v>
      </c>
      <c r="I452">
        <v>1.4987200000000001</v>
      </c>
      <c r="J452" s="403">
        <v>42467.482638888891</v>
      </c>
      <c r="K452">
        <v>1.5066600000000001</v>
      </c>
      <c r="L452">
        <v>155.79999999999927</v>
      </c>
      <c r="M452">
        <v>79.399999999999636</v>
      </c>
      <c r="N452">
        <v>17.959999999999997</v>
      </c>
      <c r="O452" s="579">
        <v>1.7208333333328483</v>
      </c>
    </row>
    <row r="453" spans="1:15">
      <c r="A453" s="578">
        <v>452</v>
      </c>
      <c r="B453" s="578" t="s">
        <v>97</v>
      </c>
      <c r="C453" s="578">
        <v>1</v>
      </c>
      <c r="D453">
        <v>0.01</v>
      </c>
      <c r="E453">
        <v>0.01</v>
      </c>
      <c r="F453" s="403">
        <v>42466.178472222222</v>
      </c>
      <c r="G453">
        <v>1.50386</v>
      </c>
      <c r="H453" s="403">
        <v>42466.178472222222</v>
      </c>
      <c r="I453">
        <v>1.50386</v>
      </c>
      <c r="J453" s="403">
        <v>42466.369444444441</v>
      </c>
      <c r="K453">
        <v>1.5017199999999999</v>
      </c>
      <c r="L453">
        <v>0</v>
      </c>
      <c r="M453">
        <v>21.400000000001455</v>
      </c>
      <c r="N453">
        <v>1.48</v>
      </c>
      <c r="O453" s="579">
        <v>0.19097222221898846</v>
      </c>
    </row>
    <row r="454" spans="1:15">
      <c r="A454" s="578">
        <v>453</v>
      </c>
      <c r="B454" s="578" t="s">
        <v>97</v>
      </c>
      <c r="C454" s="578">
        <v>2</v>
      </c>
      <c r="D454">
        <v>0.01</v>
      </c>
      <c r="E454">
        <v>0.02</v>
      </c>
      <c r="F454" s="403">
        <v>42467.166666666664</v>
      </c>
      <c r="G454">
        <v>1.4974499999999999</v>
      </c>
      <c r="H454" s="403">
        <v>42467.237500000003</v>
      </c>
      <c r="I454">
        <v>1.5007999999999999</v>
      </c>
      <c r="J454" s="403">
        <v>42467.295138888891</v>
      </c>
      <c r="K454">
        <v>1.49699</v>
      </c>
      <c r="L454">
        <v>33.5</v>
      </c>
      <c r="M454">
        <v>38.100000000000364</v>
      </c>
      <c r="N454">
        <v>2.96</v>
      </c>
      <c r="O454" s="579">
        <v>0.12847222222626442</v>
      </c>
    </row>
    <row r="455" spans="1:15">
      <c r="A455" s="578">
        <v>454</v>
      </c>
      <c r="B455" s="578" t="s">
        <v>97</v>
      </c>
      <c r="C455" s="578">
        <v>2</v>
      </c>
      <c r="D455">
        <v>0.01</v>
      </c>
      <c r="E455">
        <v>0.02</v>
      </c>
      <c r="F455" s="403">
        <v>42467.65625</v>
      </c>
      <c r="G455">
        <v>1.5068299999999999</v>
      </c>
      <c r="H455" s="403">
        <v>42467.749305555553</v>
      </c>
      <c r="I455">
        <v>1.5171600000000001</v>
      </c>
      <c r="J455" s="403">
        <v>42468.136805555558</v>
      </c>
      <c r="K455">
        <v>1.50986</v>
      </c>
      <c r="L455">
        <v>103.30000000000109</v>
      </c>
      <c r="M455">
        <v>73</v>
      </c>
      <c r="N455">
        <v>2.96</v>
      </c>
      <c r="O455" s="579">
        <v>0.4805555555576575</v>
      </c>
    </row>
    <row r="456" spans="1:15">
      <c r="A456" s="578">
        <v>455</v>
      </c>
      <c r="B456" s="578" t="s">
        <v>96</v>
      </c>
      <c r="C456" s="578">
        <v>3</v>
      </c>
      <c r="D456">
        <v>0.01</v>
      </c>
      <c r="E456">
        <v>0.03</v>
      </c>
      <c r="F456" s="403">
        <v>42468.34375</v>
      </c>
      <c r="G456">
        <v>1.5098499999999999</v>
      </c>
      <c r="H456" s="403">
        <v>42468.626388888886</v>
      </c>
      <c r="I456">
        <v>1.50291</v>
      </c>
      <c r="J456" s="403">
        <v>42468.646527777775</v>
      </c>
      <c r="K456">
        <v>1.5086599999999999</v>
      </c>
      <c r="L456">
        <v>69.399999999999636</v>
      </c>
      <c r="M456">
        <v>57.499999999998181</v>
      </c>
      <c r="N456">
        <v>4.66</v>
      </c>
      <c r="O456" s="579">
        <v>0.30277777777519077</v>
      </c>
    </row>
    <row r="457" spans="1:15">
      <c r="A457" s="578">
        <v>456</v>
      </c>
      <c r="B457" s="578" t="s">
        <v>97</v>
      </c>
      <c r="C457" s="578">
        <v>1</v>
      </c>
      <c r="D457">
        <v>0.01</v>
      </c>
      <c r="E457">
        <v>0.01</v>
      </c>
      <c r="F457" s="403">
        <v>42468.604166666664</v>
      </c>
      <c r="G457">
        <v>1.5070300000000001</v>
      </c>
      <c r="H457" s="403">
        <v>42468.604166666664</v>
      </c>
      <c r="I457">
        <v>1.5070300000000001</v>
      </c>
      <c r="J457" s="403">
        <v>42468.606249999997</v>
      </c>
      <c r="K457">
        <v>1.5048900000000001</v>
      </c>
      <c r="L457">
        <v>0</v>
      </c>
      <c r="M457">
        <v>21.399999999999636</v>
      </c>
      <c r="N457">
        <v>1.48</v>
      </c>
      <c r="O457" s="579">
        <v>2.0833333328482695E-3</v>
      </c>
    </row>
    <row r="458" spans="1:15">
      <c r="A458" s="578">
        <v>457</v>
      </c>
      <c r="B458" s="578" t="s">
        <v>96</v>
      </c>
      <c r="C458" s="578">
        <v>1</v>
      </c>
      <c r="D458">
        <v>0.01</v>
      </c>
      <c r="E458">
        <v>0.01</v>
      </c>
      <c r="F458" s="403">
        <v>42468.709027777775</v>
      </c>
      <c r="G458">
        <v>1.5077499999999999</v>
      </c>
      <c r="H458" s="403">
        <v>42468.709027777775</v>
      </c>
      <c r="I458">
        <v>1.5077499999999999</v>
      </c>
      <c r="J458" s="403">
        <v>42468.741666666669</v>
      </c>
      <c r="K458">
        <v>1.50989</v>
      </c>
      <c r="L458">
        <v>0</v>
      </c>
      <c r="M458">
        <v>21.399999999999636</v>
      </c>
      <c r="N458">
        <v>1.48</v>
      </c>
      <c r="O458" s="579">
        <v>3.2638888893416151E-2</v>
      </c>
    </row>
    <row r="459" spans="1:15">
      <c r="A459" s="578">
        <v>458</v>
      </c>
      <c r="B459" s="578" t="s">
        <v>96</v>
      </c>
      <c r="C459" s="578">
        <v>3</v>
      </c>
      <c r="D459">
        <v>0.01</v>
      </c>
      <c r="E459">
        <v>0.03</v>
      </c>
      <c r="F459" s="403">
        <v>42471.136111111111</v>
      </c>
      <c r="G459">
        <v>1.5142</v>
      </c>
      <c r="H459" s="403">
        <v>42471.293055555558</v>
      </c>
      <c r="I459">
        <v>1.5072700000000001</v>
      </c>
      <c r="J459" s="403">
        <v>42471.353472222225</v>
      </c>
      <c r="K459">
        <v>1.5130300000000001</v>
      </c>
      <c r="L459">
        <v>69.299999999999272</v>
      </c>
      <c r="M459">
        <v>57.600000000000364</v>
      </c>
      <c r="N459">
        <v>4.6500000000000004</v>
      </c>
      <c r="O459" s="579">
        <v>0.21736111111385981</v>
      </c>
    </row>
    <row r="460" spans="1:15">
      <c r="A460" s="578">
        <v>459</v>
      </c>
      <c r="B460" s="578" t="s">
        <v>97</v>
      </c>
      <c r="C460" s="578">
        <v>1</v>
      </c>
      <c r="D460">
        <v>0.01</v>
      </c>
      <c r="E460">
        <v>0.01</v>
      </c>
      <c r="F460" s="403">
        <v>42471.178472222222</v>
      </c>
      <c r="G460">
        <v>1.5102899999999999</v>
      </c>
      <c r="H460" s="403">
        <v>42471.178472222222</v>
      </c>
      <c r="I460">
        <v>1.5102899999999999</v>
      </c>
      <c r="J460" s="403">
        <v>42471.20416666667</v>
      </c>
      <c r="K460">
        <v>1.5081500000000001</v>
      </c>
      <c r="L460">
        <v>0</v>
      </c>
      <c r="M460">
        <v>21.399999999997817</v>
      </c>
      <c r="N460">
        <v>1.48</v>
      </c>
      <c r="O460" s="579">
        <v>2.5694444448163267E-2</v>
      </c>
    </row>
    <row r="461" spans="1:15">
      <c r="A461" s="578">
        <v>460</v>
      </c>
      <c r="B461" s="578" t="s">
        <v>97</v>
      </c>
      <c r="C461" s="578">
        <v>2</v>
      </c>
      <c r="D461">
        <v>0.01</v>
      </c>
      <c r="E461">
        <v>0.02</v>
      </c>
      <c r="F461" s="403">
        <v>42471.333333333336</v>
      </c>
      <c r="G461">
        <v>1.50851</v>
      </c>
      <c r="H461" s="403">
        <v>42471.35833333333</v>
      </c>
      <c r="I461">
        <v>1.5138799999999999</v>
      </c>
      <c r="J461" s="403">
        <v>42471.407638888886</v>
      </c>
      <c r="K461">
        <v>1.5090600000000001</v>
      </c>
      <c r="L461">
        <v>53.699999999998909</v>
      </c>
      <c r="M461">
        <v>48.199999999998909</v>
      </c>
      <c r="N461">
        <v>2.96</v>
      </c>
      <c r="O461" s="579">
        <v>7.4305555550381541E-2</v>
      </c>
    </row>
    <row r="462" spans="1:15">
      <c r="A462" s="578">
        <v>461</v>
      </c>
      <c r="B462" s="578" t="s">
        <v>97</v>
      </c>
      <c r="C462" s="578">
        <v>1</v>
      </c>
      <c r="D462">
        <v>0.01</v>
      </c>
      <c r="E462">
        <v>0.01</v>
      </c>
      <c r="F462" s="403">
        <v>42471.428472222222</v>
      </c>
      <c r="G462">
        <v>1.5063500000000001</v>
      </c>
      <c r="H462" s="403">
        <v>42471.428472222222</v>
      </c>
      <c r="I462">
        <v>1.5063500000000001</v>
      </c>
      <c r="J462" s="403">
        <v>42471.61041666667</v>
      </c>
      <c r="K462">
        <v>1.50421</v>
      </c>
      <c r="L462">
        <v>0</v>
      </c>
      <c r="M462">
        <v>21.399999999999636</v>
      </c>
      <c r="N462">
        <v>1.48</v>
      </c>
      <c r="O462" s="579">
        <v>0.18194444444816327</v>
      </c>
    </row>
    <row r="463" spans="1:15">
      <c r="A463" s="578">
        <v>462</v>
      </c>
      <c r="B463" s="578" t="s">
        <v>97</v>
      </c>
      <c r="C463" s="578">
        <v>1</v>
      </c>
      <c r="D463">
        <v>0.01</v>
      </c>
      <c r="E463">
        <v>0.01</v>
      </c>
      <c r="F463" s="403">
        <v>42471.615277777775</v>
      </c>
      <c r="G463">
        <v>1.5024999999999999</v>
      </c>
      <c r="H463" s="403">
        <v>42471.615277777775</v>
      </c>
      <c r="I463">
        <v>1.5024999999999999</v>
      </c>
      <c r="J463" s="403">
        <v>42471.63958333333</v>
      </c>
      <c r="K463">
        <v>1.5003599999999999</v>
      </c>
      <c r="L463">
        <v>0</v>
      </c>
      <c r="M463">
        <v>21.400000000001455</v>
      </c>
      <c r="N463">
        <v>1.48</v>
      </c>
      <c r="O463" s="579">
        <v>2.4305555554747116E-2</v>
      </c>
    </row>
    <row r="464" spans="1:15">
      <c r="A464" s="578">
        <v>463</v>
      </c>
      <c r="B464" s="578" t="s">
        <v>97</v>
      </c>
      <c r="C464" s="578">
        <v>2</v>
      </c>
      <c r="D464">
        <v>0.01</v>
      </c>
      <c r="E464">
        <v>0.02</v>
      </c>
      <c r="F464" s="403">
        <v>42471.667361111111</v>
      </c>
      <c r="G464">
        <v>1.50023</v>
      </c>
      <c r="H464" s="403">
        <v>42472.0625</v>
      </c>
      <c r="I464">
        <v>1.5035400000000001</v>
      </c>
      <c r="J464" s="403">
        <v>42472.147916666669</v>
      </c>
      <c r="K464">
        <v>1.4997499999999999</v>
      </c>
      <c r="L464">
        <v>33.100000000002183</v>
      </c>
      <c r="M464">
        <v>37.900000000001455</v>
      </c>
      <c r="N464">
        <v>2.95</v>
      </c>
      <c r="O464" s="579">
        <v>0.4805555555576575</v>
      </c>
    </row>
    <row r="465" spans="1:15">
      <c r="A465" s="578">
        <v>464</v>
      </c>
      <c r="B465" s="578" t="s">
        <v>97</v>
      </c>
      <c r="C465" s="578">
        <v>2</v>
      </c>
      <c r="D465">
        <v>0.01</v>
      </c>
      <c r="E465">
        <v>0.02</v>
      </c>
      <c r="F465" s="403">
        <v>42472.615277777775</v>
      </c>
      <c r="G465">
        <v>1.4856400000000001</v>
      </c>
      <c r="H465" s="403">
        <v>42472.646527777775</v>
      </c>
      <c r="I465">
        <v>1.4889699999999999</v>
      </c>
      <c r="J465" s="403">
        <v>42472.772916666669</v>
      </c>
      <c r="K465">
        <v>1.4851700000000001</v>
      </c>
      <c r="L465">
        <v>33.299999999997453</v>
      </c>
      <c r="M465">
        <v>37.999999999998181</v>
      </c>
      <c r="N465">
        <v>2.9400000000000004</v>
      </c>
      <c r="O465" s="579">
        <v>0.15763888889341615</v>
      </c>
    </row>
    <row r="466" spans="1:15">
      <c r="A466" s="578">
        <v>465</v>
      </c>
      <c r="B466" s="578" t="s">
        <v>97</v>
      </c>
      <c r="C466" s="578">
        <v>1</v>
      </c>
      <c r="D466">
        <v>0.01</v>
      </c>
      <c r="E466">
        <v>0.01</v>
      </c>
      <c r="F466" s="403">
        <v>42474.418055555558</v>
      </c>
      <c r="G466">
        <v>1.4668099999999999</v>
      </c>
      <c r="H466" s="403">
        <v>42474.418055555558</v>
      </c>
      <c r="I466">
        <v>1.4668099999999999</v>
      </c>
      <c r="J466" s="403">
        <v>42474.477777777778</v>
      </c>
      <c r="K466">
        <v>1.4646699999999999</v>
      </c>
      <c r="L466">
        <v>0</v>
      </c>
      <c r="M466">
        <v>21.400000000001455</v>
      </c>
      <c r="N466">
        <v>1.48</v>
      </c>
      <c r="O466" s="579">
        <v>5.9722222220443655E-2</v>
      </c>
    </row>
    <row r="467" spans="1:15">
      <c r="A467" s="578">
        <v>466</v>
      </c>
      <c r="B467" s="578" t="s">
        <v>97</v>
      </c>
      <c r="C467" s="578">
        <v>1</v>
      </c>
      <c r="D467">
        <v>0.01</v>
      </c>
      <c r="E467">
        <v>0.01</v>
      </c>
      <c r="F467" s="403">
        <v>42474.479166666664</v>
      </c>
      <c r="G467">
        <v>1.46427</v>
      </c>
      <c r="H467" s="403">
        <v>42474.479166666664</v>
      </c>
      <c r="I467">
        <v>1.46427</v>
      </c>
      <c r="J467" s="403">
        <v>42474.496527777781</v>
      </c>
      <c r="K467">
        <v>1.4621299999999999</v>
      </c>
      <c r="L467">
        <v>0</v>
      </c>
      <c r="M467">
        <v>21.399999999999636</v>
      </c>
      <c r="N467">
        <v>1.48</v>
      </c>
      <c r="O467" s="579">
        <v>1.7361111116770189E-2</v>
      </c>
    </row>
    <row r="468" spans="1:15">
      <c r="A468" s="578">
        <v>467</v>
      </c>
      <c r="B468" s="578" t="s">
        <v>97</v>
      </c>
      <c r="C468" s="578">
        <v>1</v>
      </c>
      <c r="D468">
        <v>0.01</v>
      </c>
      <c r="E468">
        <v>0.01</v>
      </c>
      <c r="F468" s="403">
        <v>42475.708333333336</v>
      </c>
      <c r="G468">
        <v>1.46614</v>
      </c>
      <c r="H468" s="403">
        <v>42475.708333333336</v>
      </c>
      <c r="I468">
        <v>1.46614</v>
      </c>
      <c r="J468" s="403">
        <v>42475.737500000003</v>
      </c>
      <c r="K468">
        <v>1.464</v>
      </c>
      <c r="L468">
        <v>0</v>
      </c>
      <c r="M468">
        <v>21.399999999999636</v>
      </c>
      <c r="N468">
        <v>1.48</v>
      </c>
      <c r="O468" s="579">
        <v>2.9166666667151731E-2</v>
      </c>
    </row>
    <row r="469" spans="1:15">
      <c r="A469" s="578">
        <v>468</v>
      </c>
      <c r="B469" s="578" t="s">
        <v>97</v>
      </c>
      <c r="C469" s="578">
        <v>2</v>
      </c>
      <c r="D469">
        <v>0.01</v>
      </c>
      <c r="E469">
        <v>0.02</v>
      </c>
      <c r="F469" s="403">
        <v>42478.179166666669</v>
      </c>
      <c r="G469">
        <v>1.47122</v>
      </c>
      <c r="H469" s="403">
        <v>42478.365277777775</v>
      </c>
      <c r="I469">
        <v>1.4745200000000001</v>
      </c>
      <c r="J469" s="403">
        <v>42478.411805555559</v>
      </c>
      <c r="K469">
        <v>1.4707300000000001</v>
      </c>
      <c r="L469">
        <v>33.000000000001819</v>
      </c>
      <c r="M469">
        <v>37.899999999999636</v>
      </c>
      <c r="N469">
        <v>2.96</v>
      </c>
      <c r="O469" s="579">
        <v>0.23263888889050577</v>
      </c>
    </row>
    <row r="470" spans="1:15">
      <c r="A470" s="578">
        <v>469</v>
      </c>
      <c r="B470" s="578" t="s">
        <v>96</v>
      </c>
      <c r="C470" s="578">
        <v>6</v>
      </c>
      <c r="D470">
        <v>0.08</v>
      </c>
      <c r="E470">
        <v>0.16999999999999998</v>
      </c>
      <c r="F470" s="403">
        <v>42478.594444444447</v>
      </c>
      <c r="G470">
        <v>1.46896</v>
      </c>
      <c r="H470" s="403">
        <v>42481.444444444445</v>
      </c>
      <c r="I470">
        <v>1.44486</v>
      </c>
      <c r="J470" s="403">
        <v>42481.613888888889</v>
      </c>
      <c r="K470">
        <v>1.45431</v>
      </c>
      <c r="L470">
        <v>241</v>
      </c>
      <c r="M470">
        <v>94.5</v>
      </c>
      <c r="N470">
        <v>40.129999999999995</v>
      </c>
      <c r="O470" s="579">
        <v>3.0194444444423425</v>
      </c>
    </row>
    <row r="471" spans="1:15">
      <c r="A471" s="578">
        <v>470</v>
      </c>
      <c r="B471" s="578" t="s">
        <v>96</v>
      </c>
      <c r="C471" s="578">
        <v>1</v>
      </c>
      <c r="D471">
        <v>0.01</v>
      </c>
      <c r="E471">
        <v>0.01</v>
      </c>
      <c r="F471" s="403">
        <v>42481.709027777775</v>
      </c>
      <c r="G471">
        <v>1.45346</v>
      </c>
      <c r="H471" s="403">
        <v>42481.709027777775</v>
      </c>
      <c r="I471">
        <v>1.45346</v>
      </c>
      <c r="J471" s="403">
        <v>42481.731249999997</v>
      </c>
      <c r="K471">
        <v>1.4556</v>
      </c>
      <c r="L471">
        <v>0</v>
      </c>
      <c r="M471">
        <v>21.399999999999636</v>
      </c>
      <c r="N471">
        <v>1.48</v>
      </c>
      <c r="O471" s="579">
        <v>2.2222222221898846E-2</v>
      </c>
    </row>
    <row r="472" spans="1:15">
      <c r="A472" s="578">
        <v>471</v>
      </c>
      <c r="B472" s="578" t="s">
        <v>97</v>
      </c>
      <c r="C472" s="578">
        <v>1</v>
      </c>
      <c r="D472">
        <v>0.01</v>
      </c>
      <c r="E472">
        <v>0.01</v>
      </c>
      <c r="F472" s="403">
        <v>42482.428472222222</v>
      </c>
      <c r="G472">
        <v>1.4549300000000001</v>
      </c>
      <c r="H472" s="403">
        <v>42482.428472222222</v>
      </c>
      <c r="I472">
        <v>1.4549300000000001</v>
      </c>
      <c r="J472" s="403">
        <v>42482.666666666664</v>
      </c>
      <c r="K472">
        <v>1.45279</v>
      </c>
      <c r="L472">
        <v>0</v>
      </c>
      <c r="M472">
        <v>21.400000000001455</v>
      </c>
      <c r="N472">
        <v>1.48</v>
      </c>
      <c r="O472" s="579">
        <v>0.2381944444423425</v>
      </c>
    </row>
    <row r="473" spans="1:15">
      <c r="A473" s="578">
        <v>472</v>
      </c>
      <c r="B473" s="578" t="s">
        <v>97</v>
      </c>
      <c r="C473" s="578">
        <v>7</v>
      </c>
      <c r="D473">
        <v>0.28000000000000003</v>
      </c>
      <c r="E473">
        <v>0.45</v>
      </c>
      <c r="F473" s="403">
        <v>42482.688194444447</v>
      </c>
      <c r="G473">
        <v>1.45225</v>
      </c>
      <c r="H473" s="403">
        <v>42487.698611111111</v>
      </c>
      <c r="I473">
        <v>1.4931099999999999</v>
      </c>
      <c r="J473" s="403">
        <v>42488.365972222222</v>
      </c>
      <c r="K473">
        <v>1.4835</v>
      </c>
      <c r="L473">
        <v>408.59999999999854</v>
      </c>
      <c r="M473">
        <v>96.099999999998545</v>
      </c>
      <c r="N473">
        <v>122.76</v>
      </c>
      <c r="O473" s="579">
        <v>3.6777777777751908</v>
      </c>
    </row>
    <row r="474" spans="1:15">
      <c r="A474" s="578">
        <v>473</v>
      </c>
      <c r="B474" s="578" t="s">
        <v>96</v>
      </c>
      <c r="C474" s="578">
        <v>1</v>
      </c>
      <c r="D474">
        <v>0.01</v>
      </c>
      <c r="E474">
        <v>0.01</v>
      </c>
      <c r="F474" s="403">
        <v>42487.209027777775</v>
      </c>
      <c r="G474">
        <v>1.4763200000000001</v>
      </c>
      <c r="H474" s="403">
        <v>42487.209027777775</v>
      </c>
      <c r="I474">
        <v>1.4763200000000001</v>
      </c>
      <c r="J474" s="403">
        <v>42487.220833333333</v>
      </c>
      <c r="K474">
        <v>1.4784600000000001</v>
      </c>
      <c r="L474">
        <v>0</v>
      </c>
      <c r="M474">
        <v>21.399999999999636</v>
      </c>
      <c r="N474">
        <v>1.48</v>
      </c>
      <c r="O474" s="579">
        <v>1.1805555557657499E-2</v>
      </c>
    </row>
    <row r="475" spans="1:15">
      <c r="A475" s="578">
        <v>474</v>
      </c>
      <c r="B475" s="578" t="s">
        <v>97</v>
      </c>
      <c r="C475" s="578">
        <v>2</v>
      </c>
      <c r="D475">
        <v>0.01</v>
      </c>
      <c r="E475">
        <v>0.02</v>
      </c>
      <c r="F475" s="403">
        <v>42488.501388888886</v>
      </c>
      <c r="G475">
        <v>1.4876499999999999</v>
      </c>
      <c r="H475" s="403">
        <v>42488.552083333336</v>
      </c>
      <c r="I475">
        <v>1.4909699999999999</v>
      </c>
      <c r="J475" s="403">
        <v>42488.686111111114</v>
      </c>
      <c r="K475">
        <v>1.4871700000000001</v>
      </c>
      <c r="L475">
        <v>33.199999999998909</v>
      </c>
      <c r="M475">
        <v>37.999999999998181</v>
      </c>
      <c r="N475">
        <v>2.95</v>
      </c>
      <c r="O475" s="579">
        <v>0.18472222222771961</v>
      </c>
    </row>
    <row r="476" spans="1:15">
      <c r="A476" s="578">
        <v>475</v>
      </c>
      <c r="B476" s="578" t="s">
        <v>96</v>
      </c>
      <c r="C476" s="578">
        <v>1</v>
      </c>
      <c r="D476">
        <v>0.01</v>
      </c>
      <c r="E476">
        <v>0.01</v>
      </c>
      <c r="F476" s="403">
        <v>42489.667361111111</v>
      </c>
      <c r="G476">
        <v>1.5024500000000001</v>
      </c>
      <c r="H476" s="403">
        <v>42489.667361111111</v>
      </c>
      <c r="I476">
        <v>1.5024500000000001</v>
      </c>
      <c r="J476" s="403">
        <v>42489.729861111111</v>
      </c>
      <c r="K476">
        <v>1.5045900000000001</v>
      </c>
      <c r="L476">
        <v>0</v>
      </c>
      <c r="M476">
        <v>21.400000000001455</v>
      </c>
      <c r="N476">
        <v>1.48</v>
      </c>
      <c r="O476" s="579">
        <v>6.25E-2</v>
      </c>
    </row>
    <row r="477" spans="1:15">
      <c r="A477" s="578">
        <v>476</v>
      </c>
      <c r="B477" s="578" t="s">
        <v>97</v>
      </c>
      <c r="C477" s="578">
        <v>3</v>
      </c>
      <c r="D477">
        <v>0.01</v>
      </c>
      <c r="E477">
        <v>0.03</v>
      </c>
      <c r="F477" s="403">
        <v>42489.6875</v>
      </c>
      <c r="G477">
        <v>1.5010699999999999</v>
      </c>
      <c r="H477" s="403">
        <v>42492.15902777778</v>
      </c>
      <c r="I477">
        <v>1.5079800000000001</v>
      </c>
      <c r="J477" s="403">
        <v>42492.55972222222</v>
      </c>
      <c r="K477">
        <v>1.50224</v>
      </c>
      <c r="L477">
        <v>69.100000000002183</v>
      </c>
      <c r="M477">
        <v>57.400000000001455</v>
      </c>
      <c r="N477">
        <v>4.66</v>
      </c>
      <c r="O477" s="579">
        <v>0.87222222222044365</v>
      </c>
    </row>
    <row r="478" spans="1:15">
      <c r="A478" s="578">
        <v>477</v>
      </c>
      <c r="B478" s="578" t="s">
        <v>96</v>
      </c>
      <c r="C478" s="578">
        <v>1</v>
      </c>
      <c r="D478">
        <v>0.01</v>
      </c>
      <c r="E478">
        <v>0.01</v>
      </c>
      <c r="F478" s="403">
        <v>42493.458333333336</v>
      </c>
      <c r="G478">
        <v>1.52637</v>
      </c>
      <c r="H478" s="403">
        <v>42493.458333333336</v>
      </c>
      <c r="I478">
        <v>1.52637</v>
      </c>
      <c r="J478" s="403">
        <v>42493.461805555555</v>
      </c>
      <c r="K478">
        <v>1.52851</v>
      </c>
      <c r="L478">
        <v>0</v>
      </c>
      <c r="M478">
        <v>21.399999999999636</v>
      </c>
      <c r="N478">
        <v>1.48</v>
      </c>
      <c r="O478" s="579">
        <v>3.4722222189884633E-3</v>
      </c>
    </row>
    <row r="479" spans="1:15">
      <c r="A479" s="578">
        <v>478</v>
      </c>
      <c r="B479" s="578" t="s">
        <v>96</v>
      </c>
      <c r="C479" s="578">
        <v>1</v>
      </c>
      <c r="D479">
        <v>0.01</v>
      </c>
      <c r="E479">
        <v>0.01</v>
      </c>
      <c r="F479" s="403">
        <v>42495.657638888886</v>
      </c>
      <c r="G479">
        <v>1.5269600000000001</v>
      </c>
      <c r="H479" s="403">
        <v>42495.657638888886</v>
      </c>
      <c r="I479">
        <v>1.5269600000000001</v>
      </c>
      <c r="J479" s="403">
        <v>42496.145833333336</v>
      </c>
      <c r="K479">
        <v>1.5290999999999999</v>
      </c>
      <c r="L479">
        <v>0</v>
      </c>
      <c r="M479">
        <v>21.399999999997817</v>
      </c>
      <c r="N479">
        <v>1.48</v>
      </c>
      <c r="O479" s="579">
        <v>0.48819444444961846</v>
      </c>
    </row>
    <row r="480" spans="1:15">
      <c r="A480" s="578">
        <v>479</v>
      </c>
      <c r="B480" s="578" t="s">
        <v>96</v>
      </c>
      <c r="C480" s="578">
        <v>1</v>
      </c>
      <c r="D480">
        <v>0.01</v>
      </c>
      <c r="E480">
        <v>0.01</v>
      </c>
      <c r="F480" s="403">
        <v>42496.209027777775</v>
      </c>
      <c r="G480">
        <v>1.54243</v>
      </c>
      <c r="H480" s="403">
        <v>42496.209027777775</v>
      </c>
      <c r="I480">
        <v>1.54243</v>
      </c>
      <c r="J480" s="403">
        <v>42496.241666666669</v>
      </c>
      <c r="K480">
        <v>1.54457</v>
      </c>
      <c r="L480">
        <v>0</v>
      </c>
      <c r="M480">
        <v>21.400000000001455</v>
      </c>
      <c r="N480">
        <v>1.48</v>
      </c>
      <c r="O480" s="579">
        <v>3.2638888893416151E-2</v>
      </c>
    </row>
    <row r="481" spans="1:15">
      <c r="A481" s="578">
        <v>480</v>
      </c>
      <c r="B481" s="578" t="s">
        <v>96</v>
      </c>
      <c r="C481" s="578">
        <v>2</v>
      </c>
      <c r="D481">
        <v>0.01</v>
      </c>
      <c r="E481">
        <v>0.02</v>
      </c>
      <c r="F481" s="403">
        <v>42499.385416666664</v>
      </c>
      <c r="G481">
        <v>1.5522199999999999</v>
      </c>
      <c r="H481" s="403">
        <v>42499.45</v>
      </c>
      <c r="I481">
        <v>1.54891</v>
      </c>
      <c r="J481" s="403">
        <v>42499.579861111109</v>
      </c>
      <c r="K481">
        <v>1.5527</v>
      </c>
      <c r="L481">
        <v>33.099999999998545</v>
      </c>
      <c r="M481">
        <v>37.899999999999636</v>
      </c>
      <c r="N481">
        <v>2.95</v>
      </c>
      <c r="O481" s="579">
        <v>0.19444444444525288</v>
      </c>
    </row>
    <row r="482" spans="1:15">
      <c r="A482" s="578">
        <v>481</v>
      </c>
      <c r="B482" s="578" t="s">
        <v>97</v>
      </c>
      <c r="C482" s="578">
        <v>1</v>
      </c>
      <c r="D482">
        <v>0.01</v>
      </c>
      <c r="E482">
        <v>0.01</v>
      </c>
      <c r="F482" s="403">
        <v>42500.365277777775</v>
      </c>
      <c r="G482">
        <v>1.5511299999999999</v>
      </c>
      <c r="H482" s="403">
        <v>42500.365277777775</v>
      </c>
      <c r="I482">
        <v>1.5511299999999999</v>
      </c>
      <c r="J482" s="403">
        <v>42500.45</v>
      </c>
      <c r="K482">
        <v>1.5489900000000001</v>
      </c>
      <c r="L482">
        <v>0</v>
      </c>
      <c r="M482">
        <v>21.399999999997817</v>
      </c>
      <c r="N482">
        <v>1.48</v>
      </c>
      <c r="O482" s="579">
        <v>8.4722222221898846E-2</v>
      </c>
    </row>
    <row r="483" spans="1:15">
      <c r="A483" s="578">
        <v>482</v>
      </c>
      <c r="B483" s="578" t="s">
        <v>96</v>
      </c>
      <c r="C483" s="578">
        <v>3</v>
      </c>
      <c r="D483">
        <v>0.01</v>
      </c>
      <c r="E483">
        <v>0.03</v>
      </c>
      <c r="F483" s="403">
        <v>42502.189583333333</v>
      </c>
      <c r="G483">
        <v>1.55799</v>
      </c>
      <c r="H483" s="403">
        <v>42502.660416666666</v>
      </c>
      <c r="I483">
        <v>1.55047</v>
      </c>
      <c r="J483" s="403">
        <v>42502.753472222219</v>
      </c>
      <c r="K483">
        <v>1.5566199999999999</v>
      </c>
      <c r="L483">
        <v>75.199999999998909</v>
      </c>
      <c r="M483">
        <v>61.499999999998181</v>
      </c>
      <c r="N483">
        <v>4.66</v>
      </c>
      <c r="O483" s="579">
        <v>0.56388888888614019</v>
      </c>
    </row>
    <row r="484" spans="1:15">
      <c r="A484" s="578">
        <v>483</v>
      </c>
      <c r="B484" s="578" t="s">
        <v>97</v>
      </c>
      <c r="C484" s="578">
        <v>3</v>
      </c>
      <c r="D484">
        <v>0.01</v>
      </c>
      <c r="E484">
        <v>0.03</v>
      </c>
      <c r="F484" s="403">
        <v>42502.84375</v>
      </c>
      <c r="G484">
        <v>1.5517700000000001</v>
      </c>
      <c r="H484" s="403">
        <v>42503.158333333333</v>
      </c>
      <c r="I484">
        <v>1.5599799999999999</v>
      </c>
      <c r="J484" s="403">
        <v>42503.61041666667</v>
      </c>
      <c r="K484">
        <v>1.5533699999999999</v>
      </c>
      <c r="L484">
        <v>82.099999999998545</v>
      </c>
      <c r="M484">
        <v>66.100000000000364</v>
      </c>
      <c r="N484">
        <v>4.66</v>
      </c>
      <c r="O484" s="579">
        <v>0.76666666667006211</v>
      </c>
    </row>
    <row r="485" spans="1:15">
      <c r="A485" s="578">
        <v>484</v>
      </c>
      <c r="B485" s="578" t="s">
        <v>96</v>
      </c>
      <c r="C485" s="578">
        <v>1</v>
      </c>
      <c r="D485">
        <v>0.01</v>
      </c>
      <c r="E485">
        <v>0.01</v>
      </c>
      <c r="F485" s="403">
        <v>42508.09375</v>
      </c>
      <c r="G485">
        <v>1.54857</v>
      </c>
      <c r="H485" s="403">
        <v>42508.09375</v>
      </c>
      <c r="I485">
        <v>1.54857</v>
      </c>
      <c r="J485" s="403">
        <v>42508.147222222222</v>
      </c>
      <c r="K485">
        <v>1.55071</v>
      </c>
      <c r="L485">
        <v>0</v>
      </c>
      <c r="M485">
        <v>21.399999999999636</v>
      </c>
      <c r="N485">
        <v>1.48</v>
      </c>
      <c r="O485" s="579">
        <v>5.3472222221898846E-2</v>
      </c>
    </row>
    <row r="486" spans="1:15">
      <c r="A486" s="578">
        <v>485</v>
      </c>
      <c r="B486" s="578" t="s">
        <v>97</v>
      </c>
      <c r="C486" s="578">
        <v>1</v>
      </c>
      <c r="D486">
        <v>0.01</v>
      </c>
      <c r="E486">
        <v>0.01</v>
      </c>
      <c r="F486" s="403">
        <v>42509.614583333336</v>
      </c>
      <c r="G486">
        <v>1.5561100000000001</v>
      </c>
      <c r="H486" s="403">
        <v>42509.614583333336</v>
      </c>
      <c r="I486">
        <v>1.5561100000000001</v>
      </c>
      <c r="J486" s="403">
        <v>42509.635416666664</v>
      </c>
      <c r="K486">
        <v>1.5539700000000001</v>
      </c>
      <c r="L486">
        <v>0</v>
      </c>
      <c r="M486">
        <v>21.399999999999636</v>
      </c>
      <c r="N486">
        <v>1.48</v>
      </c>
      <c r="O486" s="579">
        <v>2.0833333328482695E-2</v>
      </c>
    </row>
    <row r="487" spans="1:15">
      <c r="A487" s="578">
        <v>486</v>
      </c>
      <c r="B487" s="578" t="s">
        <v>97</v>
      </c>
      <c r="C487" s="578">
        <v>1</v>
      </c>
      <c r="D487">
        <v>0.01</v>
      </c>
      <c r="E487">
        <v>0.01</v>
      </c>
      <c r="F487" s="403">
        <v>42509.636111111111</v>
      </c>
      <c r="G487">
        <v>1.5536399999999999</v>
      </c>
      <c r="H487" s="403">
        <v>42509.636111111111</v>
      </c>
      <c r="I487">
        <v>1.5536399999999999</v>
      </c>
      <c r="J487" s="403">
        <v>42509.8125</v>
      </c>
      <c r="K487">
        <v>1.5515000000000001</v>
      </c>
      <c r="L487">
        <v>0</v>
      </c>
      <c r="M487">
        <v>21.399999999997817</v>
      </c>
      <c r="N487">
        <v>1.48</v>
      </c>
      <c r="O487" s="579">
        <v>0.17638888888905058</v>
      </c>
    </row>
    <row r="488" spans="1:15">
      <c r="A488" s="578">
        <v>487</v>
      </c>
      <c r="B488" s="578" t="s">
        <v>96</v>
      </c>
      <c r="C488" s="578">
        <v>1</v>
      </c>
      <c r="D488">
        <v>0.01</v>
      </c>
      <c r="E488">
        <v>0.01</v>
      </c>
      <c r="F488" s="403">
        <v>42514.324305555558</v>
      </c>
      <c r="G488">
        <v>1.5604499999999999</v>
      </c>
      <c r="H488" s="403">
        <v>42514.324305555558</v>
      </c>
      <c r="I488">
        <v>1.5604499999999999</v>
      </c>
      <c r="J488" s="403">
        <v>42514.36041666667</v>
      </c>
      <c r="K488">
        <v>1.5625899999999999</v>
      </c>
      <c r="L488">
        <v>0</v>
      </c>
      <c r="M488">
        <v>21.400000000001455</v>
      </c>
      <c r="N488">
        <v>1.48</v>
      </c>
      <c r="O488" s="579">
        <v>3.6111111112404615E-2</v>
      </c>
    </row>
    <row r="489" spans="1:15">
      <c r="A489" s="578">
        <v>488</v>
      </c>
      <c r="B489" s="578" t="s">
        <v>97</v>
      </c>
      <c r="C489" s="578">
        <v>2</v>
      </c>
      <c r="D489">
        <v>0.01</v>
      </c>
      <c r="E489">
        <v>0.02</v>
      </c>
      <c r="F489" s="403">
        <v>42515.500694444447</v>
      </c>
      <c r="G489">
        <v>1.54738</v>
      </c>
      <c r="H489" s="403">
        <v>42515.729166666664</v>
      </c>
      <c r="I489">
        <v>1.55284</v>
      </c>
      <c r="J489" s="403">
        <v>42515.943055555559</v>
      </c>
      <c r="K489">
        <v>1.5479700000000001</v>
      </c>
      <c r="L489">
        <v>54.600000000000364</v>
      </c>
      <c r="M489">
        <v>48.699999999998909</v>
      </c>
      <c r="N489">
        <v>2.9699999999999998</v>
      </c>
      <c r="O489" s="579">
        <v>0.44236111111240461</v>
      </c>
    </row>
    <row r="490" spans="1:15">
      <c r="A490" s="578">
        <v>489</v>
      </c>
      <c r="B490" s="578" t="s">
        <v>96</v>
      </c>
      <c r="C490" s="578">
        <v>2</v>
      </c>
      <c r="D490">
        <v>0.01</v>
      </c>
      <c r="E490">
        <v>0.02</v>
      </c>
      <c r="F490" s="403">
        <v>42517.625694444447</v>
      </c>
      <c r="G490">
        <v>1.5496000000000001</v>
      </c>
      <c r="H490" s="403">
        <v>42517.738888888889</v>
      </c>
      <c r="I490">
        <v>1.546</v>
      </c>
      <c r="J490" s="403">
        <v>42520.13958333333</v>
      </c>
      <c r="K490">
        <v>1.5499400000000001</v>
      </c>
      <c r="L490">
        <v>36</v>
      </c>
      <c r="M490">
        <v>39.400000000001455</v>
      </c>
      <c r="N490">
        <v>2.9499999999999997</v>
      </c>
      <c r="O490" s="579">
        <v>0.51388888888322981</v>
      </c>
    </row>
    <row r="491" spans="1:15">
      <c r="A491" s="578">
        <v>490</v>
      </c>
      <c r="B491" s="578" t="s">
        <v>96</v>
      </c>
      <c r="C491" s="578">
        <v>2</v>
      </c>
      <c r="D491">
        <v>0.01</v>
      </c>
      <c r="E491">
        <v>0.02</v>
      </c>
      <c r="F491" s="403">
        <v>42520.145833333336</v>
      </c>
      <c r="G491">
        <v>1.5524199999999999</v>
      </c>
      <c r="H491" s="403">
        <v>42520.204861111109</v>
      </c>
      <c r="I491">
        <v>1.54905</v>
      </c>
      <c r="J491" s="403">
        <v>42520.441666666666</v>
      </c>
      <c r="K491">
        <v>1.55287</v>
      </c>
      <c r="L491">
        <v>33.699999999998909</v>
      </c>
      <c r="M491">
        <v>38.199999999998909</v>
      </c>
      <c r="N491">
        <v>2.95</v>
      </c>
      <c r="O491" s="579">
        <v>0.29583333332993789</v>
      </c>
    </row>
    <row r="492" spans="1:15">
      <c r="A492" s="578">
        <v>491</v>
      </c>
      <c r="B492" s="578" t="s">
        <v>96</v>
      </c>
      <c r="C492" s="578">
        <v>1</v>
      </c>
      <c r="D492">
        <v>0.01</v>
      </c>
      <c r="E492">
        <v>0.01</v>
      </c>
      <c r="F492" s="403">
        <v>42521.418749999997</v>
      </c>
      <c r="G492">
        <v>1.53921</v>
      </c>
      <c r="H492" s="403">
        <v>42521.418749999997</v>
      </c>
      <c r="I492">
        <v>1.53921</v>
      </c>
      <c r="J492" s="403">
        <v>42521.647916666669</v>
      </c>
      <c r="K492">
        <v>1.54135</v>
      </c>
      <c r="L492">
        <v>0</v>
      </c>
      <c r="M492">
        <v>21.399999999999636</v>
      </c>
      <c r="N492">
        <v>1.48</v>
      </c>
      <c r="O492" s="579">
        <v>0.22916666667151731</v>
      </c>
    </row>
    <row r="493" spans="1:15">
      <c r="A493" s="578">
        <v>492</v>
      </c>
      <c r="B493" s="578" t="s">
        <v>97</v>
      </c>
      <c r="C493" s="578">
        <v>6</v>
      </c>
      <c r="D493">
        <v>0.08</v>
      </c>
      <c r="E493">
        <v>0.16999999999999998</v>
      </c>
      <c r="F493" s="403">
        <v>42522.168055555558</v>
      </c>
      <c r="G493">
        <v>1.52569</v>
      </c>
      <c r="H493" s="403">
        <v>42523.192361111112</v>
      </c>
      <c r="I493">
        <v>1.54803</v>
      </c>
      <c r="J493" s="403">
        <v>42524.315972222219</v>
      </c>
      <c r="K493">
        <v>1.5384199999999999</v>
      </c>
      <c r="L493">
        <v>223.39999999999964</v>
      </c>
      <c r="M493">
        <v>96.100000000000364</v>
      </c>
      <c r="N493">
        <v>40.1</v>
      </c>
      <c r="O493" s="579">
        <v>2.147916666661331</v>
      </c>
    </row>
    <row r="494" spans="1:15">
      <c r="A494" s="578">
        <v>493</v>
      </c>
      <c r="B494" s="578" t="s">
        <v>96</v>
      </c>
      <c r="C494" s="578">
        <v>4</v>
      </c>
      <c r="D494">
        <v>0.02</v>
      </c>
      <c r="E494">
        <v>0.05</v>
      </c>
      <c r="F494" s="403">
        <v>42523.615277777775</v>
      </c>
      <c r="G494">
        <v>1.55375</v>
      </c>
      <c r="H494" s="403">
        <v>42524.38958333333</v>
      </c>
      <c r="I494">
        <v>1.53749</v>
      </c>
      <c r="J494" s="403">
        <v>42524.617361111108</v>
      </c>
      <c r="K494">
        <v>1.5453600000000001</v>
      </c>
      <c r="L494">
        <v>162.60000000000036</v>
      </c>
      <c r="M494">
        <v>78.700000000000728</v>
      </c>
      <c r="N494">
        <v>8.1</v>
      </c>
      <c r="O494" s="579">
        <v>1.0020833333328483</v>
      </c>
    </row>
    <row r="495" spans="1:15">
      <c r="A495" s="578">
        <v>494</v>
      </c>
      <c r="B495" s="578" t="s">
        <v>96</v>
      </c>
      <c r="C495" s="578">
        <v>3</v>
      </c>
      <c r="D495">
        <v>0.01</v>
      </c>
      <c r="E495">
        <v>0.03</v>
      </c>
      <c r="F495" s="403">
        <v>42529.677777777775</v>
      </c>
      <c r="G495">
        <v>1.5271300000000001</v>
      </c>
      <c r="H495" s="403">
        <v>42530.06527777778</v>
      </c>
      <c r="I495">
        <v>1.5200899999999999</v>
      </c>
      <c r="J495" s="403">
        <v>42530.130555555559</v>
      </c>
      <c r="K495">
        <v>1.5259100000000001</v>
      </c>
      <c r="L495">
        <v>70.400000000001455</v>
      </c>
      <c r="M495">
        <v>58.200000000000728</v>
      </c>
      <c r="N495">
        <v>4.6500000000000004</v>
      </c>
      <c r="O495" s="579">
        <v>0.45277777778392192</v>
      </c>
    </row>
    <row r="496" spans="1:15">
      <c r="A496" s="578">
        <v>495</v>
      </c>
      <c r="B496" s="578" t="s">
        <v>97</v>
      </c>
      <c r="C496" s="578">
        <v>1</v>
      </c>
      <c r="D496">
        <v>0.01</v>
      </c>
      <c r="E496">
        <v>0.01</v>
      </c>
      <c r="F496" s="403">
        <v>42529.709722222222</v>
      </c>
      <c r="G496">
        <v>1.5249999999999999</v>
      </c>
      <c r="H496" s="403">
        <v>42529.709722222222</v>
      </c>
      <c r="I496">
        <v>1.5249999999999999</v>
      </c>
      <c r="J496" s="403">
        <v>42529.958333333336</v>
      </c>
      <c r="K496">
        <v>1.5228600000000001</v>
      </c>
      <c r="L496">
        <v>0</v>
      </c>
      <c r="M496">
        <v>21.399999999999636</v>
      </c>
      <c r="N496">
        <v>1.48</v>
      </c>
      <c r="O496" s="579">
        <v>0.24861111111385981</v>
      </c>
    </row>
    <row r="497" spans="1:15">
      <c r="A497" s="578">
        <v>496</v>
      </c>
      <c r="B497" s="578" t="s">
        <v>96</v>
      </c>
      <c r="C497" s="578">
        <v>3</v>
      </c>
      <c r="D497">
        <v>0.01</v>
      </c>
      <c r="E497">
        <v>0.03</v>
      </c>
      <c r="F497" s="403">
        <v>42530.386111111111</v>
      </c>
      <c r="G497">
        <v>1.5288900000000001</v>
      </c>
      <c r="H497" s="403">
        <v>42530.902777777781</v>
      </c>
      <c r="I497">
        <v>1.5215799999999999</v>
      </c>
      <c r="J497" s="403">
        <v>42531.39166666667</v>
      </c>
      <c r="K497">
        <v>1.5274799999999999</v>
      </c>
      <c r="L497">
        <v>73.100000000002183</v>
      </c>
      <c r="M497">
        <v>59</v>
      </c>
      <c r="N497">
        <v>4.63</v>
      </c>
      <c r="O497" s="579">
        <v>1.0055555555591127</v>
      </c>
    </row>
    <row r="498" spans="1:15">
      <c r="A498" s="578">
        <v>497</v>
      </c>
      <c r="B498" s="578" t="s">
        <v>96</v>
      </c>
      <c r="C498" s="578">
        <v>2</v>
      </c>
      <c r="D498">
        <v>0.01</v>
      </c>
      <c r="E498">
        <v>0.02</v>
      </c>
      <c r="F498" s="403">
        <v>42531.677777777775</v>
      </c>
      <c r="G498">
        <v>1.5261199999999999</v>
      </c>
      <c r="H498" s="403">
        <v>42534.361111111109</v>
      </c>
      <c r="I498">
        <v>1.52281</v>
      </c>
      <c r="J498" s="403">
        <v>42534.707638888889</v>
      </c>
      <c r="K498">
        <v>1.5266</v>
      </c>
      <c r="L498">
        <v>33.099999999998545</v>
      </c>
      <c r="M498">
        <v>37.899999999999636</v>
      </c>
      <c r="N498">
        <v>2.96</v>
      </c>
      <c r="O498" s="579">
        <v>1.0298611111138598</v>
      </c>
    </row>
    <row r="499" spans="1:15">
      <c r="A499" s="578">
        <v>498</v>
      </c>
      <c r="B499" s="578" t="s">
        <v>96</v>
      </c>
      <c r="C499" s="578">
        <v>4</v>
      </c>
      <c r="D499">
        <v>0.02</v>
      </c>
      <c r="E499">
        <v>0.05</v>
      </c>
      <c r="F499" s="403">
        <v>42535.416666666664</v>
      </c>
      <c r="G499">
        <v>1.5290699999999999</v>
      </c>
      <c r="H499" s="403">
        <v>42536.43472222222</v>
      </c>
      <c r="I499">
        <v>1.5182</v>
      </c>
      <c r="J499" s="403">
        <v>42537.186111111114</v>
      </c>
      <c r="K499">
        <v>1.52501</v>
      </c>
      <c r="L499">
        <v>108.69999999999891</v>
      </c>
      <c r="M499">
        <v>68.100000000000364</v>
      </c>
      <c r="N499">
        <v>8.129999999999999</v>
      </c>
      <c r="O499" s="579">
        <v>1.7694444444496185</v>
      </c>
    </row>
    <row r="500" spans="1:15">
      <c r="A500" s="578">
        <v>499</v>
      </c>
      <c r="B500" s="578" t="s">
        <v>96</v>
      </c>
      <c r="C500" s="578">
        <v>1</v>
      </c>
      <c r="D500">
        <v>0.01</v>
      </c>
      <c r="E500">
        <v>0.01</v>
      </c>
      <c r="F500" s="403">
        <v>42537.354166666664</v>
      </c>
      <c r="G500">
        <v>1.52918</v>
      </c>
      <c r="H500" s="403">
        <v>42537.354166666664</v>
      </c>
      <c r="I500">
        <v>1.52918</v>
      </c>
      <c r="J500" s="403">
        <v>42537.35833333333</v>
      </c>
      <c r="K500">
        <v>1.53132</v>
      </c>
      <c r="L500">
        <v>0</v>
      </c>
      <c r="M500">
        <v>21.400000000001455</v>
      </c>
      <c r="N500">
        <v>1.48</v>
      </c>
      <c r="O500" s="579">
        <v>4.166666665696539E-3</v>
      </c>
    </row>
    <row r="501" spans="1:15">
      <c r="A501" s="578">
        <v>500</v>
      </c>
      <c r="B501" s="578" t="s">
        <v>97</v>
      </c>
      <c r="C501" s="578">
        <v>1</v>
      </c>
      <c r="D501">
        <v>0.01</v>
      </c>
      <c r="E501">
        <v>0.01</v>
      </c>
      <c r="F501" s="403">
        <v>42537.469444444447</v>
      </c>
      <c r="G501">
        <v>1.5278099999999999</v>
      </c>
      <c r="H501" s="403">
        <v>42537.469444444447</v>
      </c>
      <c r="I501">
        <v>1.5278099999999999</v>
      </c>
      <c r="J501" s="403">
        <v>42537.5</v>
      </c>
      <c r="K501">
        <v>1.5256700000000001</v>
      </c>
      <c r="L501">
        <v>0</v>
      </c>
      <c r="M501">
        <v>21.399999999997817</v>
      </c>
      <c r="N501">
        <v>1.48</v>
      </c>
      <c r="O501" s="579">
        <v>3.0555555553291924E-2</v>
      </c>
    </row>
    <row r="502" spans="1:15">
      <c r="A502" s="578">
        <v>501</v>
      </c>
      <c r="B502" s="578" t="s">
        <v>97</v>
      </c>
      <c r="C502" s="578">
        <v>1</v>
      </c>
      <c r="D502">
        <v>0.01</v>
      </c>
      <c r="E502">
        <v>0.01</v>
      </c>
      <c r="F502" s="403">
        <v>42538.157638888886</v>
      </c>
      <c r="G502">
        <v>1.5225900000000001</v>
      </c>
      <c r="H502" s="403">
        <v>42538.157638888886</v>
      </c>
      <c r="I502">
        <v>1.5225900000000001</v>
      </c>
      <c r="J502" s="403">
        <v>42538.384027777778</v>
      </c>
      <c r="K502">
        <v>1.5204500000000001</v>
      </c>
      <c r="L502">
        <v>0</v>
      </c>
      <c r="M502">
        <v>21.400000000001455</v>
      </c>
      <c r="N502">
        <v>1.48</v>
      </c>
      <c r="O502" s="579">
        <v>0.22638888889196096</v>
      </c>
    </row>
    <row r="503" spans="1:15">
      <c r="A503" s="578">
        <v>502</v>
      </c>
      <c r="B503" s="578" t="s">
        <v>96</v>
      </c>
      <c r="C503" s="578">
        <v>6</v>
      </c>
      <c r="D503">
        <v>0.08</v>
      </c>
      <c r="E503">
        <v>0.16999999999999998</v>
      </c>
      <c r="F503" s="403">
        <v>42541.708333333336</v>
      </c>
      <c r="G503">
        <v>1.51901</v>
      </c>
      <c r="H503" s="403">
        <v>42544.75</v>
      </c>
      <c r="I503">
        <v>1.49638</v>
      </c>
      <c r="J503" s="403">
        <v>42545.059027777781</v>
      </c>
      <c r="K503">
        <v>1.5056</v>
      </c>
      <c r="L503">
        <v>226.29999999999927</v>
      </c>
      <c r="M503">
        <v>92.199999999998909</v>
      </c>
      <c r="N503">
        <v>40.199999999999996</v>
      </c>
      <c r="O503" s="579">
        <v>3.3506944444452529</v>
      </c>
    </row>
    <row r="504" spans="1:15">
      <c r="A504" s="578">
        <v>503</v>
      </c>
      <c r="B504" s="578" t="s">
        <v>96</v>
      </c>
      <c r="C504" s="578">
        <v>1</v>
      </c>
      <c r="D504">
        <v>0.01</v>
      </c>
      <c r="E504">
        <v>0.01</v>
      </c>
      <c r="F504" s="403">
        <v>42545.635416666664</v>
      </c>
      <c r="G504">
        <v>1.48522</v>
      </c>
      <c r="H504" s="403">
        <v>42545.635416666664</v>
      </c>
      <c r="I504">
        <v>1.48522</v>
      </c>
      <c r="J504" s="403">
        <v>42545.655555555553</v>
      </c>
      <c r="K504">
        <v>1.48736</v>
      </c>
      <c r="L504">
        <v>0</v>
      </c>
      <c r="M504">
        <v>21.399999999999636</v>
      </c>
      <c r="N504">
        <v>1.48</v>
      </c>
      <c r="O504" s="579">
        <v>2.0138888889050577E-2</v>
      </c>
    </row>
    <row r="505" spans="1:15">
      <c r="A505" s="578">
        <v>504</v>
      </c>
      <c r="B505" s="578" t="s">
        <v>96</v>
      </c>
      <c r="C505" s="578">
        <v>1</v>
      </c>
      <c r="D505">
        <v>0.01</v>
      </c>
      <c r="E505">
        <v>0.01</v>
      </c>
      <c r="F505" s="403">
        <v>42545.709722222222</v>
      </c>
      <c r="G505">
        <v>1.4844900000000001</v>
      </c>
      <c r="H505" s="403">
        <v>42545.709722222222</v>
      </c>
      <c r="I505">
        <v>1.4844900000000001</v>
      </c>
      <c r="J505" s="403">
        <v>42545.720833333333</v>
      </c>
      <c r="K505">
        <v>1.4866299999999999</v>
      </c>
      <c r="L505">
        <v>0</v>
      </c>
      <c r="M505">
        <v>21.399999999997817</v>
      </c>
      <c r="N505">
        <v>1.48</v>
      </c>
      <c r="O505" s="579">
        <v>1.1111111110949423E-2</v>
      </c>
    </row>
    <row r="506" spans="1:15">
      <c r="A506" s="578">
        <v>505</v>
      </c>
      <c r="B506" s="578" t="s">
        <v>97</v>
      </c>
      <c r="C506" s="578">
        <v>1</v>
      </c>
      <c r="D506">
        <v>0.01</v>
      </c>
      <c r="E506">
        <v>0.01</v>
      </c>
      <c r="F506" s="403">
        <v>42545.793055555558</v>
      </c>
      <c r="G506">
        <v>1.49403</v>
      </c>
      <c r="H506" s="403">
        <v>42545.793055555558</v>
      </c>
      <c r="I506">
        <v>1.49403</v>
      </c>
      <c r="J506" s="403">
        <v>42545.801388888889</v>
      </c>
      <c r="K506">
        <v>1.4918899999999999</v>
      </c>
      <c r="L506">
        <v>0</v>
      </c>
      <c r="M506">
        <v>21.399999999999636</v>
      </c>
      <c r="N506">
        <v>1.48</v>
      </c>
      <c r="O506" s="579">
        <v>8.333333331393078E-3</v>
      </c>
    </row>
    <row r="507" spans="1:15">
      <c r="A507" s="578">
        <v>506</v>
      </c>
      <c r="B507" s="578" t="s">
        <v>96</v>
      </c>
      <c r="C507" s="578">
        <v>1</v>
      </c>
      <c r="D507">
        <v>0.01</v>
      </c>
      <c r="E507">
        <v>0.01</v>
      </c>
      <c r="F507" s="403">
        <v>42548.09375</v>
      </c>
      <c r="G507">
        <v>1.48607</v>
      </c>
      <c r="H507" s="403">
        <v>42548.09375</v>
      </c>
      <c r="I507">
        <v>1.48607</v>
      </c>
      <c r="J507" s="403">
        <v>42548.137499999997</v>
      </c>
      <c r="K507">
        <v>1.48821</v>
      </c>
      <c r="L507">
        <v>0</v>
      </c>
      <c r="M507">
        <v>21.399999999999636</v>
      </c>
      <c r="N507">
        <v>1.48</v>
      </c>
      <c r="O507" s="579">
        <v>4.3749999997089617E-2</v>
      </c>
    </row>
    <row r="508" spans="1:15">
      <c r="A508" s="578">
        <v>507</v>
      </c>
      <c r="B508" s="578" t="s">
        <v>96</v>
      </c>
      <c r="C508" s="578">
        <v>1</v>
      </c>
      <c r="D508">
        <v>0.01</v>
      </c>
      <c r="E508">
        <v>0.01</v>
      </c>
      <c r="F508" s="403">
        <v>42548.293055555558</v>
      </c>
      <c r="G508">
        <v>1.48729</v>
      </c>
      <c r="H508" s="403">
        <v>42548.293055555558</v>
      </c>
      <c r="I508">
        <v>1.48729</v>
      </c>
      <c r="J508" s="403">
        <v>42548.32916666667</v>
      </c>
      <c r="K508">
        <v>1.48943</v>
      </c>
      <c r="L508">
        <v>0</v>
      </c>
      <c r="M508">
        <v>21.400000000001455</v>
      </c>
      <c r="N508">
        <v>1.48</v>
      </c>
      <c r="O508" s="579">
        <v>3.6111111112404615E-2</v>
      </c>
    </row>
    <row r="509" spans="1:15">
      <c r="A509" s="578">
        <v>508</v>
      </c>
      <c r="B509" s="578" t="s">
        <v>96</v>
      </c>
      <c r="C509" s="578">
        <v>1</v>
      </c>
      <c r="D509">
        <v>0.01</v>
      </c>
      <c r="E509">
        <v>0.01</v>
      </c>
      <c r="F509" s="403">
        <v>42548.584027777775</v>
      </c>
      <c r="G509">
        <v>1.4865299999999999</v>
      </c>
      <c r="H509" s="403">
        <v>42548.584027777775</v>
      </c>
      <c r="I509">
        <v>1.4865299999999999</v>
      </c>
      <c r="J509" s="403">
        <v>42548.666666666664</v>
      </c>
      <c r="K509">
        <v>1.4886699999999999</v>
      </c>
      <c r="L509">
        <v>0</v>
      </c>
      <c r="M509">
        <v>21.399999999999636</v>
      </c>
      <c r="N509">
        <v>1.48</v>
      </c>
      <c r="O509" s="579">
        <v>8.2638888889050577E-2</v>
      </c>
    </row>
    <row r="510" spans="1:15">
      <c r="A510" s="578">
        <v>509</v>
      </c>
      <c r="B510" s="578" t="s">
        <v>96</v>
      </c>
      <c r="C510" s="578">
        <v>1</v>
      </c>
      <c r="D510">
        <v>0.01</v>
      </c>
      <c r="E510">
        <v>0.01</v>
      </c>
      <c r="F510" s="403">
        <v>42551.345833333333</v>
      </c>
      <c r="G510">
        <v>1.4964299999999999</v>
      </c>
      <c r="H510" s="403">
        <v>42551.345833333333</v>
      </c>
      <c r="I510">
        <v>1.4964299999999999</v>
      </c>
      <c r="J510" s="403">
        <v>42551.381944444445</v>
      </c>
      <c r="K510">
        <v>1.49857</v>
      </c>
      <c r="L510">
        <v>0</v>
      </c>
      <c r="M510">
        <v>21.399999999999636</v>
      </c>
      <c r="N510">
        <v>1.48</v>
      </c>
      <c r="O510" s="579">
        <v>3.6111111112404615E-2</v>
      </c>
    </row>
    <row r="511" spans="1:15">
      <c r="A511" s="578">
        <v>510</v>
      </c>
      <c r="B511" s="578" t="s">
        <v>97</v>
      </c>
      <c r="C511" s="578">
        <v>1</v>
      </c>
      <c r="D511">
        <v>0.01</v>
      </c>
      <c r="E511">
        <v>0.01</v>
      </c>
      <c r="F511" s="403">
        <v>42551.396527777775</v>
      </c>
      <c r="G511">
        <v>1.4992099999999999</v>
      </c>
      <c r="H511" s="403">
        <v>42551.396527777775</v>
      </c>
      <c r="I511">
        <v>1.4992099999999999</v>
      </c>
      <c r="J511" s="403">
        <v>42551.40347222222</v>
      </c>
      <c r="K511">
        <v>1.4970699999999999</v>
      </c>
      <c r="L511">
        <v>0</v>
      </c>
      <c r="M511">
        <v>21.399999999999636</v>
      </c>
      <c r="N511">
        <v>1.48</v>
      </c>
      <c r="O511" s="579">
        <v>6.9444444452528842E-3</v>
      </c>
    </row>
    <row r="512" spans="1:15">
      <c r="A512" s="578">
        <v>511</v>
      </c>
      <c r="B512" s="578" t="s">
        <v>97</v>
      </c>
      <c r="C512" s="578">
        <v>1</v>
      </c>
      <c r="D512">
        <v>0.01</v>
      </c>
      <c r="E512">
        <v>0.01</v>
      </c>
      <c r="F512" s="403">
        <v>42556.720138888886</v>
      </c>
      <c r="G512">
        <v>1.48739</v>
      </c>
      <c r="H512" s="403">
        <v>42556.720138888886</v>
      </c>
      <c r="I512">
        <v>1.48739</v>
      </c>
      <c r="J512" s="403">
        <v>42556.742361111108</v>
      </c>
      <c r="K512">
        <v>1.48525</v>
      </c>
      <c r="L512">
        <v>0</v>
      </c>
      <c r="M512">
        <v>21.399999999999636</v>
      </c>
      <c r="N512">
        <v>1.48</v>
      </c>
      <c r="O512" s="579">
        <v>2.2222222221898846E-2</v>
      </c>
    </row>
    <row r="513" spans="1:15">
      <c r="A513" s="578">
        <v>512</v>
      </c>
      <c r="B513" s="578" t="s">
        <v>97</v>
      </c>
      <c r="C513" s="578">
        <v>2</v>
      </c>
      <c r="D513">
        <v>0.01</v>
      </c>
      <c r="E513">
        <v>0.02</v>
      </c>
      <c r="F513" s="403">
        <v>42557.115972222222</v>
      </c>
      <c r="G513">
        <v>1.48621</v>
      </c>
      <c r="H513" s="403">
        <v>42557.222916666666</v>
      </c>
      <c r="I513">
        <v>1.48956</v>
      </c>
      <c r="J513" s="403">
        <v>42557.319444444445</v>
      </c>
      <c r="K513">
        <v>1.4857499999999999</v>
      </c>
      <c r="L513">
        <v>33.5</v>
      </c>
      <c r="M513">
        <v>38.100000000002183</v>
      </c>
      <c r="N513">
        <v>2.95</v>
      </c>
      <c r="O513" s="579">
        <v>0.20347222222335404</v>
      </c>
    </row>
    <row r="514" spans="1:15">
      <c r="A514" s="578">
        <v>513</v>
      </c>
      <c r="B514" s="578" t="s">
        <v>97</v>
      </c>
      <c r="C514" s="578">
        <v>1</v>
      </c>
      <c r="D514">
        <v>0.01</v>
      </c>
      <c r="E514">
        <v>0.01</v>
      </c>
      <c r="F514" s="403">
        <v>42557.490277777775</v>
      </c>
      <c r="G514">
        <v>1.4800899999999999</v>
      </c>
      <c r="H514" s="403">
        <v>42557.490277777775</v>
      </c>
      <c r="I514">
        <v>1.4800899999999999</v>
      </c>
      <c r="J514" s="403">
        <v>42557.658333333333</v>
      </c>
      <c r="K514">
        <v>1.4779500000000001</v>
      </c>
      <c r="L514">
        <v>0</v>
      </c>
      <c r="M514">
        <v>21.399999999997817</v>
      </c>
      <c r="N514">
        <v>1.48</v>
      </c>
      <c r="O514" s="579">
        <v>0.1680555555576575</v>
      </c>
    </row>
    <row r="515" spans="1:15">
      <c r="A515" s="578">
        <v>514</v>
      </c>
      <c r="B515" s="578" t="s">
        <v>97</v>
      </c>
      <c r="C515" s="578">
        <v>3</v>
      </c>
      <c r="D515">
        <v>0.01</v>
      </c>
      <c r="E515">
        <v>0.03</v>
      </c>
      <c r="F515" s="403">
        <v>42558.418055555558</v>
      </c>
      <c r="G515">
        <v>1.4713700000000001</v>
      </c>
      <c r="H515" s="403">
        <v>42558.787499999999</v>
      </c>
      <c r="I515">
        <v>1.4782999999999999</v>
      </c>
      <c r="J515" s="403">
        <v>42559.55</v>
      </c>
      <c r="K515">
        <v>1.47255</v>
      </c>
      <c r="L515">
        <v>69.299999999999272</v>
      </c>
      <c r="M515">
        <v>57.5</v>
      </c>
      <c r="N515">
        <v>4.63</v>
      </c>
      <c r="O515" s="579">
        <v>1.1319444444452529</v>
      </c>
    </row>
    <row r="516" spans="1:15">
      <c r="A516" s="578">
        <v>515</v>
      </c>
      <c r="B516" s="578" t="s">
        <v>97</v>
      </c>
      <c r="C516" s="578">
        <v>1</v>
      </c>
      <c r="D516">
        <v>0.01</v>
      </c>
      <c r="E516">
        <v>0.01</v>
      </c>
      <c r="F516" s="403">
        <v>42562.666666666664</v>
      </c>
      <c r="G516">
        <v>1.4665999999999999</v>
      </c>
      <c r="H516" s="403">
        <v>42562.666666666664</v>
      </c>
      <c r="I516">
        <v>1.4665999999999999</v>
      </c>
      <c r="J516" s="403">
        <v>42563.136805555558</v>
      </c>
      <c r="K516">
        <v>1.4644600000000001</v>
      </c>
      <c r="L516">
        <v>0</v>
      </c>
      <c r="M516">
        <v>21.399999999997817</v>
      </c>
      <c r="N516">
        <v>1.48</v>
      </c>
      <c r="O516" s="579">
        <v>0.47013888889341615</v>
      </c>
    </row>
    <row r="517" spans="1:15">
      <c r="A517" s="578">
        <v>516</v>
      </c>
      <c r="B517" s="578" t="s">
        <v>96</v>
      </c>
      <c r="C517" s="578">
        <v>1</v>
      </c>
      <c r="D517">
        <v>0.01</v>
      </c>
      <c r="E517">
        <v>0.01</v>
      </c>
      <c r="F517" s="403">
        <v>42564.1875</v>
      </c>
      <c r="G517">
        <v>1.4565300000000001</v>
      </c>
      <c r="H517" s="403">
        <v>42564.1875</v>
      </c>
      <c r="I517">
        <v>1.4565300000000001</v>
      </c>
      <c r="J517" s="403">
        <v>42564.345833333333</v>
      </c>
      <c r="K517">
        <v>1.4586699999999999</v>
      </c>
      <c r="L517">
        <v>0</v>
      </c>
      <c r="M517">
        <v>21.399999999997817</v>
      </c>
      <c r="N517">
        <v>1.48</v>
      </c>
      <c r="O517" s="579">
        <v>0.15833333333284827</v>
      </c>
    </row>
    <row r="518" spans="1:15">
      <c r="A518" s="578">
        <v>517</v>
      </c>
      <c r="B518" s="578" t="s">
        <v>97</v>
      </c>
      <c r="C518" s="578">
        <v>2</v>
      </c>
      <c r="D518">
        <v>0.01</v>
      </c>
      <c r="E518">
        <v>0.02</v>
      </c>
      <c r="F518" s="403">
        <v>42564.709027777775</v>
      </c>
      <c r="G518">
        <v>1.4552</v>
      </c>
      <c r="H518" s="403">
        <v>42564.77847222222</v>
      </c>
      <c r="I518">
        <v>1.45852</v>
      </c>
      <c r="J518" s="403">
        <v>42565.147222222222</v>
      </c>
      <c r="K518">
        <v>1.45472</v>
      </c>
      <c r="L518">
        <v>33.200000000000728</v>
      </c>
      <c r="M518">
        <v>38</v>
      </c>
      <c r="N518">
        <v>2.9699999999999998</v>
      </c>
      <c r="O518" s="579">
        <v>0.43819444444670808</v>
      </c>
    </row>
    <row r="519" spans="1:15">
      <c r="A519" s="578">
        <v>518</v>
      </c>
      <c r="B519" s="578" t="s">
        <v>96</v>
      </c>
      <c r="C519" s="578">
        <v>1</v>
      </c>
      <c r="D519">
        <v>0.01</v>
      </c>
      <c r="E519">
        <v>0.01</v>
      </c>
      <c r="F519" s="403">
        <v>42565.157638888886</v>
      </c>
      <c r="G519">
        <v>1.45723</v>
      </c>
      <c r="H519" s="403">
        <v>42565.157638888886</v>
      </c>
      <c r="I519">
        <v>1.45723</v>
      </c>
      <c r="J519" s="403">
        <v>42565.257638888892</v>
      </c>
      <c r="K519">
        <v>1.4593700000000001</v>
      </c>
      <c r="L519">
        <v>0</v>
      </c>
      <c r="M519">
        <v>21.399999999999636</v>
      </c>
      <c r="N519">
        <v>1.48</v>
      </c>
      <c r="O519" s="579">
        <v>0.10000000000582077</v>
      </c>
    </row>
    <row r="520" spans="1:15">
      <c r="A520" s="578">
        <v>519</v>
      </c>
      <c r="B520" s="578" t="s">
        <v>96</v>
      </c>
      <c r="C520" s="578">
        <v>2</v>
      </c>
      <c r="D520">
        <v>0.01</v>
      </c>
      <c r="E520">
        <v>0.02</v>
      </c>
      <c r="F520" s="403">
        <v>42565.656944444447</v>
      </c>
      <c r="G520">
        <v>1.4578599999999999</v>
      </c>
      <c r="H520" s="403">
        <v>42565.729166666664</v>
      </c>
      <c r="I520">
        <v>1.4545600000000001</v>
      </c>
      <c r="J520" s="403">
        <v>42566.058333333334</v>
      </c>
      <c r="K520">
        <v>1.45835</v>
      </c>
      <c r="L520">
        <v>32.999999999998181</v>
      </c>
      <c r="M520">
        <v>37.899999999999636</v>
      </c>
      <c r="N520">
        <v>2.97</v>
      </c>
      <c r="O520" s="579">
        <v>0.40138888888759539</v>
      </c>
    </row>
    <row r="521" spans="1:15">
      <c r="A521" s="578">
        <v>520</v>
      </c>
      <c r="B521" s="578" t="s">
        <v>96</v>
      </c>
      <c r="C521" s="578">
        <v>2</v>
      </c>
      <c r="D521">
        <v>0.01</v>
      </c>
      <c r="E521">
        <v>0.02</v>
      </c>
      <c r="F521" s="403">
        <v>42570.666666666664</v>
      </c>
      <c r="G521">
        <v>1.47356</v>
      </c>
      <c r="H521" s="403">
        <v>42570.739583333336</v>
      </c>
      <c r="I521">
        <v>1.46923</v>
      </c>
      <c r="J521" s="403">
        <v>42571.63958333333</v>
      </c>
      <c r="K521">
        <v>1.47353</v>
      </c>
      <c r="L521">
        <v>43.299999999999272</v>
      </c>
      <c r="M521">
        <v>42.999999999998181</v>
      </c>
      <c r="N521">
        <v>2.9499999999999997</v>
      </c>
      <c r="O521" s="579">
        <v>0.97291666666569654</v>
      </c>
    </row>
    <row r="522" spans="1:15">
      <c r="A522" s="578">
        <v>521</v>
      </c>
      <c r="B522" s="578" t="s">
        <v>97</v>
      </c>
      <c r="C522" s="578">
        <v>1</v>
      </c>
      <c r="D522">
        <v>0.01</v>
      </c>
      <c r="E522">
        <v>0.01</v>
      </c>
      <c r="F522" s="403">
        <v>42572.614583333336</v>
      </c>
      <c r="G522">
        <v>1.4722599999999999</v>
      </c>
      <c r="H522" s="403">
        <v>42572.614583333336</v>
      </c>
      <c r="I522">
        <v>1.4722599999999999</v>
      </c>
      <c r="J522" s="403">
        <v>42572.65625</v>
      </c>
      <c r="K522">
        <v>1.4701200000000001</v>
      </c>
      <c r="L522">
        <v>0</v>
      </c>
      <c r="M522">
        <v>21.399999999997817</v>
      </c>
      <c r="N522">
        <v>1.48</v>
      </c>
      <c r="O522" s="579">
        <v>4.1666666664241347E-2</v>
      </c>
    </row>
    <row r="523" spans="1:15">
      <c r="A523" s="578">
        <v>522</v>
      </c>
      <c r="B523" s="578" t="s">
        <v>96</v>
      </c>
      <c r="C523" s="578">
        <v>1</v>
      </c>
      <c r="D523">
        <v>0.01</v>
      </c>
      <c r="E523">
        <v>0.01</v>
      </c>
      <c r="F523" s="403">
        <v>42578.720138888886</v>
      </c>
      <c r="G523">
        <v>1.47312</v>
      </c>
      <c r="H523" s="403">
        <v>42578.720138888886</v>
      </c>
      <c r="I523">
        <v>1.47312</v>
      </c>
      <c r="J523" s="403">
        <v>42578.833333333336</v>
      </c>
      <c r="K523">
        <v>1.47526</v>
      </c>
      <c r="L523">
        <v>0</v>
      </c>
      <c r="M523">
        <v>21.399999999999636</v>
      </c>
      <c r="N523">
        <v>1.48</v>
      </c>
      <c r="O523" s="579">
        <v>0.11319444444961846</v>
      </c>
    </row>
    <row r="524" spans="1:15">
      <c r="A524" s="578">
        <v>523</v>
      </c>
      <c r="B524" s="578" t="s">
        <v>96</v>
      </c>
      <c r="C524" s="578">
        <v>3</v>
      </c>
      <c r="D524">
        <v>0.01</v>
      </c>
      <c r="E524">
        <v>0.03</v>
      </c>
      <c r="F524" s="403">
        <v>42578.907638888886</v>
      </c>
      <c r="G524">
        <v>1.4772099999999999</v>
      </c>
      <c r="H524" s="403">
        <v>42579.298611111109</v>
      </c>
      <c r="I524">
        <v>1.47027</v>
      </c>
      <c r="J524" s="403">
        <v>42579.650694444441</v>
      </c>
      <c r="K524">
        <v>1.4760200000000001</v>
      </c>
      <c r="L524">
        <v>69.399999999999636</v>
      </c>
      <c r="M524">
        <v>57.500000000001819</v>
      </c>
      <c r="N524">
        <v>4.6500000000000004</v>
      </c>
      <c r="O524" s="579">
        <v>0.74305555555474712</v>
      </c>
    </row>
    <row r="525" spans="1:15">
      <c r="A525" s="578">
        <v>524</v>
      </c>
      <c r="B525" s="578" t="s">
        <v>96</v>
      </c>
      <c r="C525" s="578">
        <v>2</v>
      </c>
      <c r="D525">
        <v>0.01</v>
      </c>
      <c r="E525">
        <v>0.02</v>
      </c>
      <c r="F525" s="403">
        <v>42583.7</v>
      </c>
      <c r="G525">
        <v>1.47888</v>
      </c>
      <c r="H525" s="403">
        <v>42583.834722222222</v>
      </c>
      <c r="I525">
        <v>1.4755799999999999</v>
      </c>
      <c r="J525" s="403">
        <v>42583.907638888886</v>
      </c>
      <c r="K525">
        <v>1.4793700000000001</v>
      </c>
      <c r="L525">
        <v>33</v>
      </c>
      <c r="M525">
        <v>37.900000000001455</v>
      </c>
      <c r="N525">
        <v>2.96</v>
      </c>
      <c r="O525" s="579">
        <v>0.20763888888905058</v>
      </c>
    </row>
    <row r="526" spans="1:15">
      <c r="A526" s="578">
        <v>525</v>
      </c>
      <c r="B526" s="578" t="s">
        <v>97</v>
      </c>
      <c r="C526" s="578">
        <v>1</v>
      </c>
      <c r="D526">
        <v>0.01</v>
      </c>
      <c r="E526">
        <v>0.01</v>
      </c>
      <c r="F526" s="403">
        <v>42584.304166666669</v>
      </c>
      <c r="G526">
        <v>1.4854000000000001</v>
      </c>
      <c r="H526" s="403">
        <v>42584.304166666669</v>
      </c>
      <c r="I526">
        <v>1.4854000000000001</v>
      </c>
      <c r="J526" s="403">
        <v>42584.320138888892</v>
      </c>
      <c r="K526">
        <v>1.48326</v>
      </c>
      <c r="L526">
        <v>0</v>
      </c>
      <c r="M526">
        <v>21.399999999999636</v>
      </c>
      <c r="N526">
        <v>1.48</v>
      </c>
      <c r="O526" s="579">
        <v>1.5972222223354038E-2</v>
      </c>
    </row>
    <row r="527" spans="1:15">
      <c r="A527" s="578">
        <v>526</v>
      </c>
      <c r="B527" s="578" t="s">
        <v>96</v>
      </c>
      <c r="C527" s="578">
        <v>1</v>
      </c>
      <c r="D527">
        <v>0.01</v>
      </c>
      <c r="E527">
        <v>0.01</v>
      </c>
      <c r="F527" s="403">
        <v>42587.626388888886</v>
      </c>
      <c r="G527">
        <v>1.4527300000000001</v>
      </c>
      <c r="H527" s="403">
        <v>42587.626388888886</v>
      </c>
      <c r="I527">
        <v>1.4527300000000001</v>
      </c>
      <c r="J527" s="403">
        <v>42587.689583333333</v>
      </c>
      <c r="K527">
        <v>1.4548700000000001</v>
      </c>
      <c r="L527">
        <v>0</v>
      </c>
      <c r="M527">
        <v>21.399999999999636</v>
      </c>
      <c r="N527">
        <v>1.48</v>
      </c>
      <c r="O527" s="579">
        <v>6.3194444446708076E-2</v>
      </c>
    </row>
    <row r="528" spans="1:15">
      <c r="A528" s="578">
        <v>527</v>
      </c>
      <c r="B528" s="578" t="s">
        <v>97</v>
      </c>
      <c r="C528" s="578">
        <v>6</v>
      </c>
      <c r="D528">
        <v>0.08</v>
      </c>
      <c r="E528">
        <v>0.16999999999999998</v>
      </c>
      <c r="F528" s="403">
        <v>42597.709027777775</v>
      </c>
      <c r="G528">
        <v>1.45661</v>
      </c>
      <c r="H528" s="403">
        <v>42601.161111111112</v>
      </c>
      <c r="I528">
        <v>1.4829300000000001</v>
      </c>
      <c r="J528" s="403">
        <v>42608.690972222219</v>
      </c>
      <c r="K528">
        <v>1.47224</v>
      </c>
      <c r="L528">
        <v>263.20000000000073</v>
      </c>
      <c r="M528">
        <v>106.90000000000146</v>
      </c>
      <c r="N528">
        <v>40.19</v>
      </c>
      <c r="O528" s="579">
        <v>8.9819444444437977</v>
      </c>
    </row>
    <row r="529" spans="1:15">
      <c r="A529" s="578">
        <v>528</v>
      </c>
      <c r="B529" s="578" t="s">
        <v>96</v>
      </c>
      <c r="C529" s="578">
        <v>2</v>
      </c>
      <c r="D529">
        <v>0.01</v>
      </c>
      <c r="E529">
        <v>0.02</v>
      </c>
      <c r="F529" s="403">
        <v>42598.709027777775</v>
      </c>
      <c r="G529">
        <v>1.4668300000000001</v>
      </c>
      <c r="H529" s="403">
        <v>42598.793749999997</v>
      </c>
      <c r="I529">
        <v>1.4635</v>
      </c>
      <c r="J529" s="403">
        <v>42599.131249999999</v>
      </c>
      <c r="K529">
        <v>1.4673</v>
      </c>
      <c r="L529">
        <v>33.300000000001091</v>
      </c>
      <c r="M529">
        <v>38</v>
      </c>
      <c r="N529">
        <v>2.9400000000000004</v>
      </c>
      <c r="O529" s="579">
        <v>0.42222222222335404</v>
      </c>
    </row>
    <row r="530" spans="1:15">
      <c r="A530" s="578">
        <v>529</v>
      </c>
      <c r="B530" s="578" t="s">
        <v>96</v>
      </c>
      <c r="C530" s="578">
        <v>1</v>
      </c>
      <c r="D530">
        <v>0.01</v>
      </c>
      <c r="E530">
        <v>0.01</v>
      </c>
      <c r="F530" s="403">
        <v>42605.792361111111</v>
      </c>
      <c r="G530">
        <v>1.4846299999999999</v>
      </c>
      <c r="H530" s="403">
        <v>42605.792361111111</v>
      </c>
      <c r="I530">
        <v>1.4846299999999999</v>
      </c>
      <c r="J530" s="403">
        <v>42606.34652777778</v>
      </c>
      <c r="K530">
        <v>1.4867699999999999</v>
      </c>
      <c r="L530">
        <v>0</v>
      </c>
      <c r="M530">
        <v>21.399999999999636</v>
      </c>
      <c r="N530">
        <v>1.48</v>
      </c>
      <c r="O530" s="579">
        <v>0.55416666666860692</v>
      </c>
    </row>
    <row r="531" spans="1:15">
      <c r="A531" s="578">
        <v>530</v>
      </c>
      <c r="B531" s="578" t="s">
        <v>96</v>
      </c>
      <c r="C531" s="578">
        <v>5</v>
      </c>
      <c r="D531">
        <v>0.04</v>
      </c>
      <c r="E531">
        <v>0.09</v>
      </c>
      <c r="F531" s="403">
        <v>42615.678472222222</v>
      </c>
      <c r="G531">
        <v>1.47736</v>
      </c>
      <c r="H531" s="403">
        <v>42619.1875</v>
      </c>
      <c r="I531">
        <v>1.4618</v>
      </c>
      <c r="J531" s="403">
        <v>42620.39166666667</v>
      </c>
      <c r="K531">
        <v>1.4697499999999999</v>
      </c>
      <c r="L531">
        <v>155.60000000000036</v>
      </c>
      <c r="M531">
        <v>79.499999999998181</v>
      </c>
      <c r="N531">
        <v>17.959999999999997</v>
      </c>
      <c r="O531" s="579">
        <v>2.7131944444481633</v>
      </c>
    </row>
    <row r="532" spans="1:15">
      <c r="A532" s="578">
        <v>531</v>
      </c>
      <c r="B532" s="578" t="s">
        <v>97</v>
      </c>
      <c r="C532" s="578">
        <v>1</v>
      </c>
      <c r="D532">
        <v>0.01</v>
      </c>
      <c r="E532">
        <v>0.01</v>
      </c>
      <c r="F532" s="403">
        <v>42618.708333333336</v>
      </c>
      <c r="G532">
        <v>1.46936</v>
      </c>
      <c r="H532" s="403">
        <v>42618.708333333336</v>
      </c>
      <c r="I532">
        <v>1.46936</v>
      </c>
      <c r="J532" s="403">
        <v>42619.095138888886</v>
      </c>
      <c r="K532">
        <v>1.46722</v>
      </c>
      <c r="L532">
        <v>0</v>
      </c>
      <c r="M532">
        <v>21.400000000001455</v>
      </c>
      <c r="N532">
        <v>1.48</v>
      </c>
      <c r="O532" s="579">
        <v>0.38680555555038154</v>
      </c>
    </row>
    <row r="533" spans="1:15">
      <c r="A533" s="578">
        <v>532</v>
      </c>
      <c r="B533" s="578" t="s">
        <v>96</v>
      </c>
      <c r="C533" s="578">
        <v>3</v>
      </c>
      <c r="D533">
        <v>0.01</v>
      </c>
      <c r="E533">
        <v>0.03</v>
      </c>
      <c r="F533" s="403">
        <v>42620.699305555558</v>
      </c>
      <c r="G533">
        <v>1.4654499999999999</v>
      </c>
      <c r="H533" s="403">
        <v>42621.406944444447</v>
      </c>
      <c r="I533">
        <v>1.45852</v>
      </c>
      <c r="J533" s="403">
        <v>42621.600694444445</v>
      </c>
      <c r="K533">
        <v>1.46427</v>
      </c>
      <c r="L533">
        <v>69.299999999999272</v>
      </c>
      <c r="M533">
        <v>57.499999999998181</v>
      </c>
      <c r="N533">
        <v>4.66</v>
      </c>
      <c r="O533" s="579">
        <v>0.90138888888759539</v>
      </c>
    </row>
    <row r="534" spans="1:15">
      <c r="A534" s="578">
        <v>533</v>
      </c>
      <c r="B534" s="578" t="s">
        <v>97</v>
      </c>
      <c r="C534" s="578">
        <v>1</v>
      </c>
      <c r="D534">
        <v>0.01</v>
      </c>
      <c r="E534">
        <v>0.01</v>
      </c>
      <c r="F534" s="403">
        <v>42621.197916666664</v>
      </c>
      <c r="G534">
        <v>1.4643200000000001</v>
      </c>
      <c r="H534" s="403">
        <v>42621.197916666664</v>
      </c>
      <c r="I534">
        <v>1.4643200000000001</v>
      </c>
      <c r="J534" s="403">
        <v>42621.331250000003</v>
      </c>
      <c r="K534">
        <v>1.46218</v>
      </c>
      <c r="L534">
        <v>0</v>
      </c>
      <c r="M534">
        <v>21.399999999999636</v>
      </c>
      <c r="N534">
        <v>1.48</v>
      </c>
      <c r="O534" s="579">
        <v>0.13333333333866904</v>
      </c>
    </row>
    <row r="535" spans="1:15">
      <c r="A535" s="578">
        <v>534</v>
      </c>
      <c r="B535" s="578" t="s">
        <v>97</v>
      </c>
      <c r="C535" s="578">
        <v>1</v>
      </c>
      <c r="D535">
        <v>0.01</v>
      </c>
      <c r="E535">
        <v>0.01</v>
      </c>
      <c r="F535" s="403">
        <v>42621.355555555558</v>
      </c>
      <c r="G535">
        <v>1.4608300000000001</v>
      </c>
      <c r="H535" s="403">
        <v>42621.355555555558</v>
      </c>
      <c r="I535">
        <v>1.4608300000000001</v>
      </c>
      <c r="J535" s="403">
        <v>42621.397916666669</v>
      </c>
      <c r="K535">
        <v>1.45869</v>
      </c>
      <c r="L535">
        <v>0</v>
      </c>
      <c r="M535">
        <v>21.400000000001455</v>
      </c>
      <c r="N535">
        <v>1.48</v>
      </c>
      <c r="O535" s="579">
        <v>4.2361111110949423E-2</v>
      </c>
    </row>
    <row r="536" spans="1:15">
      <c r="A536" s="578">
        <v>535</v>
      </c>
      <c r="B536" s="578" t="s">
        <v>97</v>
      </c>
      <c r="C536" s="578">
        <v>2</v>
      </c>
      <c r="D536">
        <v>0.01</v>
      </c>
      <c r="E536">
        <v>0.02</v>
      </c>
      <c r="F536" s="403">
        <v>42625.395833333336</v>
      </c>
      <c r="G536">
        <v>1.49417</v>
      </c>
      <c r="H536" s="403">
        <v>42625.42291666667</v>
      </c>
      <c r="I536">
        <v>1.4980599999999999</v>
      </c>
      <c r="J536" s="403">
        <v>42625.579861111109</v>
      </c>
      <c r="K536">
        <v>1.4939800000000001</v>
      </c>
      <c r="L536">
        <v>38.899999999999636</v>
      </c>
      <c r="M536">
        <v>40.799999999999272</v>
      </c>
      <c r="N536">
        <v>2.95</v>
      </c>
      <c r="O536" s="579">
        <v>0.18402777777373558</v>
      </c>
    </row>
    <row r="537" spans="1:15">
      <c r="A537" s="578">
        <v>536</v>
      </c>
      <c r="B537" s="578" t="s">
        <v>96</v>
      </c>
      <c r="C537" s="578">
        <v>1</v>
      </c>
      <c r="D537">
        <v>0.01</v>
      </c>
      <c r="E537">
        <v>0.01</v>
      </c>
      <c r="F537" s="403">
        <v>42627.459027777775</v>
      </c>
      <c r="G537">
        <v>1.5016499999999999</v>
      </c>
      <c r="H537" s="403">
        <v>42627.459027777775</v>
      </c>
      <c r="I537">
        <v>1.5016499999999999</v>
      </c>
      <c r="J537" s="403">
        <v>42627.463888888888</v>
      </c>
      <c r="K537">
        <v>1.50379</v>
      </c>
      <c r="L537">
        <v>0</v>
      </c>
      <c r="M537">
        <v>21.399999999999636</v>
      </c>
      <c r="N537">
        <v>1.48</v>
      </c>
      <c r="O537" s="579">
        <v>4.8611111124046147E-3</v>
      </c>
    </row>
    <row r="538" spans="1:15">
      <c r="A538" s="578">
        <v>537</v>
      </c>
      <c r="B538" s="578" t="s">
        <v>96</v>
      </c>
      <c r="C538" s="578">
        <v>1</v>
      </c>
      <c r="D538">
        <v>0.01</v>
      </c>
      <c r="E538">
        <v>0.01</v>
      </c>
      <c r="F538" s="403">
        <v>42627.697916666664</v>
      </c>
      <c r="G538">
        <v>1.50397</v>
      </c>
      <c r="H538" s="403">
        <v>42627.697916666664</v>
      </c>
      <c r="I538">
        <v>1.50397</v>
      </c>
      <c r="J538" s="403">
        <v>42627.729861111111</v>
      </c>
      <c r="K538">
        <v>1.5061100000000001</v>
      </c>
      <c r="L538">
        <v>0</v>
      </c>
      <c r="M538">
        <v>21.399999999999636</v>
      </c>
      <c r="N538">
        <v>1.47</v>
      </c>
      <c r="O538" s="579">
        <v>3.1944444446708076E-2</v>
      </c>
    </row>
    <row r="539" spans="1:15">
      <c r="A539" s="578">
        <v>538</v>
      </c>
      <c r="B539" s="578" t="s">
        <v>97</v>
      </c>
      <c r="C539" s="578">
        <v>1</v>
      </c>
      <c r="D539">
        <v>0.01</v>
      </c>
      <c r="E539">
        <v>0.01</v>
      </c>
      <c r="F539" s="403">
        <v>42629.615277777775</v>
      </c>
      <c r="G539">
        <v>1.49336</v>
      </c>
      <c r="H539" s="403">
        <v>42629.615277777775</v>
      </c>
      <c r="I539">
        <v>1.49336</v>
      </c>
      <c r="J539" s="403">
        <v>42629.666666666664</v>
      </c>
      <c r="K539">
        <v>1.49122</v>
      </c>
      <c r="L539">
        <v>0</v>
      </c>
      <c r="M539">
        <v>21.399999999999636</v>
      </c>
      <c r="N539">
        <v>1.48</v>
      </c>
      <c r="O539" s="579">
        <v>5.1388888889050577E-2</v>
      </c>
    </row>
    <row r="540" spans="1:15">
      <c r="A540" s="578">
        <v>539</v>
      </c>
      <c r="B540" s="578" t="s">
        <v>96</v>
      </c>
      <c r="C540" s="578">
        <v>5</v>
      </c>
      <c r="D540">
        <v>0.04</v>
      </c>
      <c r="E540">
        <v>0.09</v>
      </c>
      <c r="F540" s="403">
        <v>42633.375</v>
      </c>
      <c r="G540">
        <v>1.48204</v>
      </c>
      <c r="H540" s="403">
        <v>42635.020833333336</v>
      </c>
      <c r="I540">
        <v>1.4656400000000001</v>
      </c>
      <c r="J540" s="403">
        <v>42636.79791666667</v>
      </c>
      <c r="K540">
        <v>1.47376</v>
      </c>
      <c r="L540">
        <v>164</v>
      </c>
      <c r="M540">
        <v>81.200000000000728</v>
      </c>
      <c r="N540">
        <v>17.93</v>
      </c>
      <c r="O540" s="579">
        <v>3.4229166666700621</v>
      </c>
    </row>
    <row r="541" spans="1:15">
      <c r="A541" s="578">
        <v>540</v>
      </c>
      <c r="B541" s="578" t="s">
        <v>96</v>
      </c>
      <c r="C541" s="578">
        <v>1</v>
      </c>
      <c r="D541">
        <v>0.01</v>
      </c>
      <c r="E541">
        <v>0.01</v>
      </c>
      <c r="F541" s="403">
        <v>42640.395833333336</v>
      </c>
      <c r="G541">
        <v>1.46387</v>
      </c>
      <c r="H541" s="403">
        <v>42640.395833333336</v>
      </c>
      <c r="I541">
        <v>1.46387</v>
      </c>
      <c r="J541" s="403">
        <v>42640.459027777775</v>
      </c>
      <c r="K541">
        <v>1.46601</v>
      </c>
      <c r="L541">
        <v>0</v>
      </c>
      <c r="M541">
        <v>21.399999999999636</v>
      </c>
      <c r="N541">
        <v>1.48</v>
      </c>
      <c r="O541" s="579">
        <v>6.3194444439432118E-2</v>
      </c>
    </row>
    <row r="542" spans="1:15">
      <c r="A542" s="578">
        <v>541</v>
      </c>
      <c r="B542" s="578" t="s">
        <v>96</v>
      </c>
      <c r="C542" s="578">
        <v>1</v>
      </c>
      <c r="D542">
        <v>0.01</v>
      </c>
      <c r="E542">
        <v>0.01</v>
      </c>
      <c r="F542" s="403">
        <v>42640.459027777775</v>
      </c>
      <c r="G542">
        <v>1.4661299999999999</v>
      </c>
      <c r="H542" s="403">
        <v>42640.459027777775</v>
      </c>
      <c r="I542">
        <v>1.4661299999999999</v>
      </c>
      <c r="J542" s="403">
        <v>42640.491666666669</v>
      </c>
      <c r="K542">
        <v>1.46827</v>
      </c>
      <c r="L542">
        <v>0</v>
      </c>
      <c r="M542">
        <v>21.399999999999636</v>
      </c>
      <c r="N542">
        <v>1.48</v>
      </c>
      <c r="O542" s="579">
        <v>3.2638888893416151E-2</v>
      </c>
    </row>
    <row r="543" spans="1:15">
      <c r="A543" s="578">
        <v>542</v>
      </c>
      <c r="B543" s="578" t="s">
        <v>96</v>
      </c>
      <c r="C543" s="578">
        <v>4</v>
      </c>
      <c r="D543">
        <v>0.02</v>
      </c>
      <c r="E543">
        <v>0.05</v>
      </c>
      <c r="F543" s="403">
        <v>42640.595833333333</v>
      </c>
      <c r="G543">
        <v>1.46713</v>
      </c>
      <c r="H543" s="403">
        <v>42641.393750000003</v>
      </c>
      <c r="I543">
        <v>1.4562999999999999</v>
      </c>
      <c r="J543" s="403">
        <v>42641.474999999999</v>
      </c>
      <c r="K543">
        <v>1.46309</v>
      </c>
      <c r="L543">
        <v>108.30000000000109</v>
      </c>
      <c r="M543">
        <v>67.899999999999636</v>
      </c>
      <c r="N543">
        <v>8.120000000000001</v>
      </c>
      <c r="O543" s="579">
        <v>0.87916666666569654</v>
      </c>
    </row>
    <row r="544" spans="1:15">
      <c r="A544" s="578">
        <v>543</v>
      </c>
      <c r="B544" s="578" t="s">
        <v>97</v>
      </c>
      <c r="C544" s="578">
        <v>3</v>
      </c>
      <c r="D544">
        <v>0.01</v>
      </c>
      <c r="E544">
        <v>0.03</v>
      </c>
      <c r="F544" s="403">
        <v>42641.376388888886</v>
      </c>
      <c r="G544">
        <v>1.4565600000000001</v>
      </c>
      <c r="H544" s="403">
        <v>42641.510416666664</v>
      </c>
      <c r="I544">
        <v>1.4635400000000001</v>
      </c>
      <c r="J544" s="403">
        <v>42642.034722222219</v>
      </c>
      <c r="K544">
        <v>1.4577599999999999</v>
      </c>
      <c r="L544">
        <v>69.800000000001091</v>
      </c>
      <c r="M544">
        <v>57.80000000000291</v>
      </c>
      <c r="N544">
        <v>4.66</v>
      </c>
      <c r="O544" s="579">
        <v>0.65833333333284827</v>
      </c>
    </row>
    <row r="545" spans="1:15">
      <c r="A545" s="578">
        <v>544</v>
      </c>
      <c r="B545" s="578" t="s">
        <v>96</v>
      </c>
      <c r="C545" s="578">
        <v>2</v>
      </c>
      <c r="D545">
        <v>0.01</v>
      </c>
      <c r="E545">
        <v>0.02</v>
      </c>
      <c r="F545" s="403">
        <v>42643.708333333336</v>
      </c>
      <c r="G545">
        <v>1.46898</v>
      </c>
      <c r="H545" s="403">
        <v>42643.737500000003</v>
      </c>
      <c r="I545">
        <v>1.4656800000000001</v>
      </c>
      <c r="J545" s="403">
        <v>42646.079861111109</v>
      </c>
      <c r="K545">
        <v>1.4694700000000001</v>
      </c>
      <c r="L545">
        <v>32.999999999998181</v>
      </c>
      <c r="M545">
        <v>37.899999999999636</v>
      </c>
      <c r="N545">
        <v>2.96</v>
      </c>
      <c r="O545" s="579">
        <v>0.37152777777373558</v>
      </c>
    </row>
    <row r="546" spans="1:15">
      <c r="A546" s="578">
        <v>545</v>
      </c>
      <c r="B546" s="578" t="s">
        <v>96</v>
      </c>
      <c r="C546" s="578">
        <v>4</v>
      </c>
      <c r="D546">
        <v>0.02</v>
      </c>
      <c r="E546">
        <v>0.05</v>
      </c>
      <c r="F546" s="403">
        <v>42646.709027777775</v>
      </c>
      <c r="G546">
        <v>1.46451</v>
      </c>
      <c r="H546" s="403">
        <v>42647.491666666669</v>
      </c>
      <c r="I546">
        <v>1.4536500000000001</v>
      </c>
      <c r="J546" s="403">
        <v>42647.73541666667</v>
      </c>
      <c r="K546">
        <v>1.4604600000000001</v>
      </c>
      <c r="L546">
        <v>108.59999999999854</v>
      </c>
      <c r="M546">
        <v>68.099999999998545</v>
      </c>
      <c r="N546">
        <v>8.1199999999999992</v>
      </c>
      <c r="O546" s="579">
        <v>1.0263888888948713</v>
      </c>
    </row>
    <row r="547" spans="1:15">
      <c r="A547" s="578">
        <v>546</v>
      </c>
      <c r="B547" s="578" t="s">
        <v>97</v>
      </c>
      <c r="C547" s="578">
        <v>1</v>
      </c>
      <c r="D547">
        <v>0.01</v>
      </c>
      <c r="E547">
        <v>0.01</v>
      </c>
      <c r="F547" s="403">
        <v>42646.959027777775</v>
      </c>
      <c r="G547">
        <v>1.45966</v>
      </c>
      <c r="H547" s="403">
        <v>42646.959027777775</v>
      </c>
      <c r="I547">
        <v>1.45966</v>
      </c>
      <c r="J547" s="403">
        <v>42647.454861111109</v>
      </c>
      <c r="K547">
        <v>1.4575199999999999</v>
      </c>
      <c r="L547">
        <v>0</v>
      </c>
      <c r="M547">
        <v>21.400000000001455</v>
      </c>
      <c r="N547">
        <v>1.48</v>
      </c>
      <c r="O547" s="579">
        <v>0.49583333333430346</v>
      </c>
    </row>
    <row r="548" spans="1:15">
      <c r="A548" s="578">
        <v>547</v>
      </c>
      <c r="B548" s="578" t="s">
        <v>96</v>
      </c>
      <c r="C548" s="578">
        <v>1</v>
      </c>
      <c r="D548">
        <v>0.01</v>
      </c>
      <c r="E548">
        <v>0.01</v>
      </c>
      <c r="F548" s="403">
        <v>42650.615972222222</v>
      </c>
      <c r="G548">
        <v>1.4701200000000001</v>
      </c>
      <c r="H548" s="403">
        <v>42650.615972222222</v>
      </c>
      <c r="I548">
        <v>1.4701200000000001</v>
      </c>
      <c r="J548" s="403">
        <v>42650.69027777778</v>
      </c>
      <c r="K548">
        <v>1.4722599999999999</v>
      </c>
      <c r="L548">
        <v>0</v>
      </c>
      <c r="M548">
        <v>21.399999999997817</v>
      </c>
      <c r="N548">
        <v>1.48</v>
      </c>
      <c r="O548" s="579">
        <v>7.4305555557657499E-2</v>
      </c>
    </row>
    <row r="549" spans="1:15">
      <c r="A549" s="578">
        <v>548</v>
      </c>
      <c r="B549" s="578" t="s">
        <v>96</v>
      </c>
      <c r="C549" s="578">
        <v>4</v>
      </c>
      <c r="D549">
        <v>0.02</v>
      </c>
      <c r="E549">
        <v>0.05</v>
      </c>
      <c r="F549" s="403">
        <v>42650.739583333336</v>
      </c>
      <c r="G549">
        <v>1.47603</v>
      </c>
      <c r="H549" s="403">
        <v>42653.680555555555</v>
      </c>
      <c r="I549">
        <v>1.4641999999999999</v>
      </c>
      <c r="J549" s="403">
        <v>42654.226388888892</v>
      </c>
      <c r="K549">
        <v>1.4712000000000001</v>
      </c>
      <c r="L549">
        <v>118.29999999999927</v>
      </c>
      <c r="M549">
        <v>70</v>
      </c>
      <c r="N549">
        <v>8.120000000000001</v>
      </c>
      <c r="O549" s="579">
        <v>1.4868055555562023</v>
      </c>
    </row>
    <row r="550" spans="1:15">
      <c r="A550" s="578">
        <v>549</v>
      </c>
      <c r="B550" s="578" t="s">
        <v>96</v>
      </c>
      <c r="C550" s="578">
        <v>7</v>
      </c>
      <c r="D550">
        <v>0.28000000000000003</v>
      </c>
      <c r="E550">
        <v>0.45</v>
      </c>
      <c r="F550" s="403">
        <v>42656.646527777775</v>
      </c>
      <c r="G550">
        <v>1.4617500000000001</v>
      </c>
      <c r="H550" s="403">
        <v>42661.399305555555</v>
      </c>
      <c r="I550">
        <v>1.4323999999999999</v>
      </c>
      <c r="J550" s="403">
        <v>42663.614583333336</v>
      </c>
      <c r="K550">
        <v>1.4409400000000001</v>
      </c>
      <c r="L550">
        <v>293.50000000000364</v>
      </c>
      <c r="M550">
        <v>85.400000000003274</v>
      </c>
      <c r="N550">
        <v>122.92</v>
      </c>
      <c r="O550" s="579">
        <v>4.9680555555605679</v>
      </c>
    </row>
    <row r="551" spans="1:15">
      <c r="A551" s="578">
        <v>550</v>
      </c>
      <c r="B551" s="578" t="s">
        <v>97</v>
      </c>
      <c r="C551" s="578">
        <v>1</v>
      </c>
      <c r="D551">
        <v>0.01</v>
      </c>
      <c r="E551">
        <v>0.01</v>
      </c>
      <c r="F551" s="403">
        <v>42661.627083333333</v>
      </c>
      <c r="G551">
        <v>1.43224</v>
      </c>
      <c r="H551" s="403">
        <v>42661.627083333333</v>
      </c>
      <c r="I551">
        <v>1.43224</v>
      </c>
      <c r="J551" s="403">
        <v>42661.666666666664</v>
      </c>
      <c r="K551">
        <v>1.4300999999999999</v>
      </c>
      <c r="L551">
        <v>0</v>
      </c>
      <c r="M551">
        <v>21.399999999999636</v>
      </c>
      <c r="N551">
        <v>1.48</v>
      </c>
      <c r="O551" s="579">
        <v>3.9583333331393078E-2</v>
      </c>
    </row>
    <row r="552" spans="1:15">
      <c r="A552" s="578">
        <v>551</v>
      </c>
      <c r="B552" s="578" t="s">
        <v>97</v>
      </c>
      <c r="C552" s="578">
        <v>3</v>
      </c>
      <c r="D552">
        <v>0.01</v>
      </c>
      <c r="E552">
        <v>0.03</v>
      </c>
      <c r="F552" s="403">
        <v>42663.115277777775</v>
      </c>
      <c r="G552">
        <v>1.4227099999999999</v>
      </c>
      <c r="H552" s="403">
        <v>42663.294444444444</v>
      </c>
      <c r="I552">
        <v>1.42984</v>
      </c>
      <c r="J552" s="403">
        <v>42664.410416666666</v>
      </c>
      <c r="K552">
        <v>1.4240299999999999</v>
      </c>
      <c r="L552">
        <v>71.300000000001091</v>
      </c>
      <c r="M552">
        <v>58.100000000000364</v>
      </c>
      <c r="N552">
        <v>4.6500000000000004</v>
      </c>
      <c r="O552" s="579">
        <v>1.2951388888905058</v>
      </c>
    </row>
    <row r="553" spans="1:15">
      <c r="A553" s="578">
        <v>552</v>
      </c>
      <c r="B553" s="578" t="s">
        <v>96</v>
      </c>
      <c r="C553" s="578">
        <v>1</v>
      </c>
      <c r="D553">
        <v>0.01</v>
      </c>
      <c r="E553">
        <v>0.01</v>
      </c>
      <c r="F553" s="403">
        <v>42663.658333333333</v>
      </c>
      <c r="G553">
        <v>1.4292800000000001</v>
      </c>
      <c r="H553" s="403">
        <v>42663.658333333333</v>
      </c>
      <c r="I553">
        <v>1.4292800000000001</v>
      </c>
      <c r="J553" s="403">
        <v>42663.677777777775</v>
      </c>
      <c r="K553">
        <v>1.4314199999999999</v>
      </c>
      <c r="L553">
        <v>0</v>
      </c>
      <c r="M553">
        <v>21.399999999997817</v>
      </c>
      <c r="N553">
        <v>1.48</v>
      </c>
      <c r="O553" s="579">
        <v>1.9444444442342501E-2</v>
      </c>
    </row>
    <row r="554" spans="1:15">
      <c r="A554" s="578">
        <v>553</v>
      </c>
      <c r="B554" s="578" t="s">
        <v>97</v>
      </c>
      <c r="C554" s="578">
        <v>2</v>
      </c>
      <c r="D554">
        <v>0.01</v>
      </c>
      <c r="E554">
        <v>0.02</v>
      </c>
      <c r="F554" s="403">
        <v>42667.615972222222</v>
      </c>
      <c r="G554">
        <v>1.42675</v>
      </c>
      <c r="H554" s="403">
        <v>42667.672222222223</v>
      </c>
      <c r="I554">
        <v>1.4302900000000001</v>
      </c>
      <c r="J554" s="403">
        <v>42668.290277777778</v>
      </c>
      <c r="K554">
        <v>1.42638</v>
      </c>
      <c r="L554">
        <v>35.400000000001455</v>
      </c>
      <c r="M554">
        <v>39.100000000002183</v>
      </c>
      <c r="N554">
        <v>2.97</v>
      </c>
      <c r="O554" s="579">
        <v>0.67430555555620231</v>
      </c>
    </row>
    <row r="555" spans="1:15">
      <c r="A555" s="578">
        <v>554</v>
      </c>
      <c r="B555" s="578" t="s">
        <v>97</v>
      </c>
      <c r="C555" s="578">
        <v>1</v>
      </c>
      <c r="D555">
        <v>0.01</v>
      </c>
      <c r="E555">
        <v>0.01</v>
      </c>
      <c r="F555" s="403">
        <v>42670.708333333336</v>
      </c>
      <c r="G555">
        <v>1.43669</v>
      </c>
      <c r="H555" s="403">
        <v>42670.708333333336</v>
      </c>
      <c r="I555">
        <v>1.43669</v>
      </c>
      <c r="J555" s="403">
        <v>42670.738888888889</v>
      </c>
      <c r="K555">
        <v>1.43455</v>
      </c>
      <c r="L555">
        <v>0</v>
      </c>
      <c r="M555">
        <v>21.399999999999636</v>
      </c>
      <c r="N555">
        <v>1.48</v>
      </c>
      <c r="O555" s="579">
        <v>3.0555555553291924E-2</v>
      </c>
    </row>
    <row r="556" spans="1:15">
      <c r="A556" s="578">
        <v>555</v>
      </c>
      <c r="B556" s="578" t="s">
        <v>97</v>
      </c>
      <c r="C556" s="578">
        <v>1</v>
      </c>
      <c r="D556">
        <v>0.01</v>
      </c>
      <c r="E556">
        <v>0.01</v>
      </c>
      <c r="F556" s="403">
        <v>42674.252083333333</v>
      </c>
      <c r="G556">
        <v>1.44058</v>
      </c>
      <c r="H556" s="403">
        <v>42674.252083333333</v>
      </c>
      <c r="I556">
        <v>1.44058</v>
      </c>
      <c r="J556" s="403">
        <v>42674.604166666664</v>
      </c>
      <c r="K556">
        <v>1.4384399999999999</v>
      </c>
      <c r="L556">
        <v>0</v>
      </c>
      <c r="M556">
        <v>21.399999999999636</v>
      </c>
      <c r="N556">
        <v>1.48</v>
      </c>
      <c r="O556" s="579">
        <v>0.35208333333139308</v>
      </c>
    </row>
    <row r="557" spans="1:15">
      <c r="A557" s="578">
        <v>556</v>
      </c>
      <c r="B557" s="578" t="s">
        <v>96</v>
      </c>
      <c r="C557" s="578">
        <v>7</v>
      </c>
      <c r="D557">
        <v>0.28000000000000003</v>
      </c>
      <c r="E557">
        <v>0.45</v>
      </c>
      <c r="F557" s="403">
        <v>42678.688194444447</v>
      </c>
      <c r="G557">
        <v>1.4520200000000001</v>
      </c>
      <c r="H557" s="403">
        <v>42682.790277777778</v>
      </c>
      <c r="I557">
        <v>1.4238299999999999</v>
      </c>
      <c r="J557" s="403">
        <v>42683.125694444447</v>
      </c>
      <c r="K557">
        <v>1.43242</v>
      </c>
      <c r="L557">
        <v>281.90000000000146</v>
      </c>
      <c r="M557">
        <v>85.900000000001455</v>
      </c>
      <c r="N557">
        <v>122.82999999999998</v>
      </c>
      <c r="O557" s="579">
        <v>2.4375</v>
      </c>
    </row>
    <row r="558" spans="1:15">
      <c r="A558" s="578">
        <v>557</v>
      </c>
      <c r="B558" s="578" t="s">
        <v>97</v>
      </c>
      <c r="C558" s="578">
        <v>1</v>
      </c>
      <c r="D558">
        <v>0.01</v>
      </c>
      <c r="E558">
        <v>0.01</v>
      </c>
      <c r="F558" s="403">
        <v>42683.364583333336</v>
      </c>
      <c r="G558">
        <v>1.4618800000000001</v>
      </c>
      <c r="H558" s="403">
        <v>42683.364583333336</v>
      </c>
      <c r="I558">
        <v>1.4618800000000001</v>
      </c>
      <c r="J558" s="403">
        <v>42683.364583333336</v>
      </c>
      <c r="K558">
        <v>1.45974</v>
      </c>
      <c r="L558">
        <v>0</v>
      </c>
      <c r="M558">
        <v>21.400000000001455</v>
      </c>
      <c r="N558">
        <v>1.48</v>
      </c>
      <c r="O558" s="579">
        <v>0</v>
      </c>
    </row>
    <row r="559" spans="1:15">
      <c r="A559" s="578">
        <v>558</v>
      </c>
      <c r="B559" s="578" t="s">
        <v>96</v>
      </c>
      <c r="C559" s="578">
        <v>1</v>
      </c>
      <c r="D559">
        <v>0.01</v>
      </c>
      <c r="E559">
        <v>0.01</v>
      </c>
      <c r="F559" s="403">
        <v>42684.395833333336</v>
      </c>
      <c r="G559">
        <v>1.4142999999999999</v>
      </c>
      <c r="H559" s="403">
        <v>42684.395833333336</v>
      </c>
      <c r="I559">
        <v>1.4142999999999999</v>
      </c>
      <c r="J559" s="403">
        <v>42684.401388888888</v>
      </c>
      <c r="K559">
        <v>1.4164399999999999</v>
      </c>
      <c r="L559">
        <v>0</v>
      </c>
      <c r="M559">
        <v>21.400000000001455</v>
      </c>
      <c r="N559">
        <v>1.48</v>
      </c>
      <c r="O559" s="579">
        <v>5.5555555518367328E-3</v>
      </c>
    </row>
    <row r="560" spans="1:15">
      <c r="A560" s="578">
        <v>559</v>
      </c>
      <c r="B560" s="578" t="s">
        <v>97</v>
      </c>
      <c r="C560" s="578">
        <v>1</v>
      </c>
      <c r="D560">
        <v>0.01</v>
      </c>
      <c r="E560">
        <v>0.01</v>
      </c>
      <c r="F560" s="403">
        <v>42684.416666666664</v>
      </c>
      <c r="G560">
        <v>1.4154199999999999</v>
      </c>
      <c r="H560" s="403">
        <v>42684.416666666664</v>
      </c>
      <c r="I560">
        <v>1.4154199999999999</v>
      </c>
      <c r="J560" s="403">
        <v>42684.45208333333</v>
      </c>
      <c r="K560">
        <v>1.4132800000000001</v>
      </c>
      <c r="L560">
        <v>0</v>
      </c>
      <c r="M560">
        <v>21.399999999997817</v>
      </c>
      <c r="N560">
        <v>1.48</v>
      </c>
      <c r="O560" s="579">
        <v>3.5416666665696539E-2</v>
      </c>
    </row>
    <row r="561" spans="1:15">
      <c r="A561" s="578">
        <v>560</v>
      </c>
      <c r="B561" s="578" t="s">
        <v>97</v>
      </c>
      <c r="C561" s="578">
        <v>1</v>
      </c>
      <c r="D561">
        <v>0.01</v>
      </c>
      <c r="E561">
        <v>0.01</v>
      </c>
      <c r="F561" s="403">
        <v>42684.469444444447</v>
      </c>
      <c r="G561">
        <v>1.4117900000000001</v>
      </c>
      <c r="H561" s="403">
        <v>42684.469444444447</v>
      </c>
      <c r="I561">
        <v>1.4117900000000001</v>
      </c>
      <c r="J561" s="403">
        <v>42684.472916666666</v>
      </c>
      <c r="K561">
        <v>1.4096500000000001</v>
      </c>
      <c r="L561">
        <v>0</v>
      </c>
      <c r="M561">
        <v>21.400000000001455</v>
      </c>
      <c r="N561">
        <v>1.48</v>
      </c>
      <c r="O561" s="579">
        <v>3.4722222189884633E-3</v>
      </c>
    </row>
    <row r="562" spans="1:15">
      <c r="A562" s="578">
        <v>561</v>
      </c>
      <c r="B562" s="578" t="s">
        <v>97</v>
      </c>
      <c r="C562" s="578">
        <v>2</v>
      </c>
      <c r="D562">
        <v>0.01</v>
      </c>
      <c r="E562">
        <v>0.02</v>
      </c>
      <c r="F562" s="403">
        <v>42685.458333333336</v>
      </c>
      <c r="G562">
        <v>1.43035</v>
      </c>
      <c r="H562" s="403">
        <v>42685.481249999997</v>
      </c>
      <c r="I562">
        <v>1.4336500000000001</v>
      </c>
      <c r="J562" s="403">
        <v>42685.580555555556</v>
      </c>
      <c r="K562">
        <v>1.4298599999999999</v>
      </c>
      <c r="L562">
        <v>33</v>
      </c>
      <c r="M562">
        <v>37.900000000001455</v>
      </c>
      <c r="N562">
        <v>2.95</v>
      </c>
      <c r="O562" s="579">
        <v>0.12222222222044365</v>
      </c>
    </row>
    <row r="563" spans="1:15">
      <c r="A563" s="578">
        <v>562</v>
      </c>
      <c r="B563" s="578" t="s">
        <v>96</v>
      </c>
      <c r="C563" s="578">
        <v>2</v>
      </c>
      <c r="D563">
        <v>0.01</v>
      </c>
      <c r="E563">
        <v>0.02</v>
      </c>
      <c r="F563" s="403">
        <v>42685.511111111111</v>
      </c>
      <c r="G563">
        <v>1.43537</v>
      </c>
      <c r="H563" s="403">
        <v>42685.563888888886</v>
      </c>
      <c r="I563">
        <v>1.43204</v>
      </c>
      <c r="J563" s="403">
        <v>42685.595833333333</v>
      </c>
      <c r="K563">
        <v>1.43584</v>
      </c>
      <c r="L563">
        <v>33.300000000001091</v>
      </c>
      <c r="M563">
        <v>38</v>
      </c>
      <c r="N563">
        <v>2.9400000000000004</v>
      </c>
      <c r="O563" s="579">
        <v>8.4722222221898846E-2</v>
      </c>
    </row>
    <row r="564" spans="1:15">
      <c r="A564" s="578">
        <v>563</v>
      </c>
      <c r="B564" s="578" t="s">
        <v>97</v>
      </c>
      <c r="C564" s="578">
        <v>1</v>
      </c>
      <c r="D564">
        <v>0.01</v>
      </c>
      <c r="E564">
        <v>0.01</v>
      </c>
      <c r="F564" s="403">
        <v>42685.729861111111</v>
      </c>
      <c r="G564">
        <v>1.43998</v>
      </c>
      <c r="H564" s="403">
        <v>42685.729861111111</v>
      </c>
      <c r="I564">
        <v>1.43998</v>
      </c>
      <c r="J564" s="403">
        <v>42685.738194444442</v>
      </c>
      <c r="K564">
        <v>1.43784</v>
      </c>
      <c r="L564">
        <v>0</v>
      </c>
      <c r="M564">
        <v>21.400000000001455</v>
      </c>
      <c r="N564">
        <v>1.48</v>
      </c>
      <c r="O564" s="579">
        <v>8.333333331393078E-3</v>
      </c>
    </row>
    <row r="565" spans="1:15">
      <c r="A565" s="578">
        <v>564</v>
      </c>
      <c r="B565" s="578" t="s">
        <v>97</v>
      </c>
      <c r="C565" s="578">
        <v>1</v>
      </c>
      <c r="D565">
        <v>0.01</v>
      </c>
      <c r="E565">
        <v>0.01</v>
      </c>
      <c r="F565" s="403">
        <v>42685.740277777775</v>
      </c>
      <c r="G565">
        <v>1.4360999999999999</v>
      </c>
      <c r="H565" s="403">
        <v>42685.740277777775</v>
      </c>
      <c r="I565">
        <v>1.4360999999999999</v>
      </c>
      <c r="J565" s="403">
        <v>42685.74722222222</v>
      </c>
      <c r="K565">
        <v>1.4339599999999999</v>
      </c>
      <c r="L565">
        <v>0</v>
      </c>
      <c r="M565">
        <v>21.400000000001455</v>
      </c>
      <c r="N565">
        <v>1.48</v>
      </c>
      <c r="O565" s="579">
        <v>6.9444444452528842E-3</v>
      </c>
    </row>
    <row r="566" spans="1:15">
      <c r="A566" s="578">
        <v>565</v>
      </c>
      <c r="B566" s="578" t="s">
        <v>97</v>
      </c>
      <c r="C566" s="578">
        <v>2</v>
      </c>
      <c r="D566">
        <v>0.01</v>
      </c>
      <c r="E566">
        <v>0.02</v>
      </c>
      <c r="F566" s="403">
        <v>42685.771527777775</v>
      </c>
      <c r="G566">
        <v>1.4342200000000001</v>
      </c>
      <c r="H566" s="403">
        <v>42685.79583333333</v>
      </c>
      <c r="I566">
        <v>1.43754</v>
      </c>
      <c r="J566" s="403">
        <v>42688.006944444445</v>
      </c>
      <c r="K566">
        <v>1.43374</v>
      </c>
      <c r="L566">
        <v>33.199999999998909</v>
      </c>
      <c r="M566">
        <v>38</v>
      </c>
      <c r="N566">
        <v>2.95</v>
      </c>
      <c r="O566" s="579">
        <v>0.23541666667006211</v>
      </c>
    </row>
    <row r="567" spans="1:15">
      <c r="A567" s="578">
        <v>566</v>
      </c>
      <c r="B567" s="578" t="s">
        <v>97</v>
      </c>
      <c r="C567" s="578">
        <v>2</v>
      </c>
      <c r="D567">
        <v>0.01</v>
      </c>
      <c r="E567">
        <v>0.02</v>
      </c>
      <c r="F567" s="403">
        <v>42688.395833333336</v>
      </c>
      <c r="G567">
        <v>1.4253</v>
      </c>
      <c r="H567" s="403">
        <v>42688.51458333333</v>
      </c>
      <c r="I567">
        <v>1.4299900000000001</v>
      </c>
      <c r="J567" s="403">
        <v>42688.613194444442</v>
      </c>
      <c r="K567">
        <v>1.4255100000000001</v>
      </c>
      <c r="L567">
        <v>46.900000000001455</v>
      </c>
      <c r="M567">
        <v>44.800000000001091</v>
      </c>
      <c r="N567">
        <v>2.96</v>
      </c>
      <c r="O567" s="579">
        <v>0.21736111110658385</v>
      </c>
    </row>
    <row r="568" spans="1:15">
      <c r="A568" s="578">
        <v>567</v>
      </c>
      <c r="B568" s="578" t="s">
        <v>97</v>
      </c>
      <c r="C568" s="578">
        <v>1</v>
      </c>
      <c r="D568">
        <v>0.01</v>
      </c>
      <c r="E568">
        <v>0.01</v>
      </c>
      <c r="F568" s="403">
        <v>42689.677083333336</v>
      </c>
      <c r="G568">
        <v>1.42164</v>
      </c>
      <c r="H568" s="403">
        <v>42689.677083333336</v>
      </c>
      <c r="I568">
        <v>1.42164</v>
      </c>
      <c r="J568" s="403">
        <v>42689.873611111114</v>
      </c>
      <c r="K568">
        <v>1.4195</v>
      </c>
      <c r="L568">
        <v>0</v>
      </c>
      <c r="M568">
        <v>21.399999999999636</v>
      </c>
      <c r="N568">
        <v>1.48</v>
      </c>
      <c r="O568" s="579">
        <v>0.19652777777810115</v>
      </c>
    </row>
    <row r="569" spans="1:15">
      <c r="A569" s="578">
        <v>568</v>
      </c>
      <c r="B569" s="578" t="s">
        <v>97</v>
      </c>
      <c r="C569" s="578">
        <v>1</v>
      </c>
      <c r="D569">
        <v>0.01</v>
      </c>
      <c r="E569">
        <v>0.01</v>
      </c>
      <c r="F569" s="403">
        <v>42690.583333333336</v>
      </c>
      <c r="G569">
        <v>1.43228</v>
      </c>
      <c r="H569" s="403">
        <v>42690.583333333336</v>
      </c>
      <c r="I569">
        <v>1.43228</v>
      </c>
      <c r="J569" s="403">
        <v>42690.69027777778</v>
      </c>
      <c r="K569">
        <v>1.43014</v>
      </c>
      <c r="L569">
        <v>0</v>
      </c>
      <c r="M569">
        <v>21.399999999999636</v>
      </c>
      <c r="N569">
        <v>1.48</v>
      </c>
      <c r="O569" s="579">
        <v>0.10694444444379769</v>
      </c>
    </row>
    <row r="570" spans="1:15">
      <c r="A570" s="578">
        <v>569</v>
      </c>
      <c r="B570" s="578" t="s">
        <v>97</v>
      </c>
      <c r="C570" s="578">
        <v>1</v>
      </c>
      <c r="D570">
        <v>0.01</v>
      </c>
      <c r="E570">
        <v>0.01</v>
      </c>
      <c r="F570" s="403">
        <v>42691.094444444447</v>
      </c>
      <c r="G570">
        <v>1.4314100000000001</v>
      </c>
      <c r="H570" s="403">
        <v>42691.094444444447</v>
      </c>
      <c r="I570">
        <v>1.4314100000000001</v>
      </c>
      <c r="J570" s="403">
        <v>42691.311805555553</v>
      </c>
      <c r="K570">
        <v>1.42927</v>
      </c>
      <c r="L570">
        <v>0</v>
      </c>
      <c r="M570">
        <v>21.399999999999636</v>
      </c>
      <c r="N570">
        <v>1.48</v>
      </c>
      <c r="O570" s="579">
        <v>0.21736111110658385</v>
      </c>
    </row>
    <row r="571" spans="1:15">
      <c r="A571" s="578">
        <v>570</v>
      </c>
      <c r="B571" s="578" t="s">
        <v>96</v>
      </c>
      <c r="C571" s="578">
        <v>2</v>
      </c>
      <c r="D571">
        <v>0.01</v>
      </c>
      <c r="E571">
        <v>0.02</v>
      </c>
      <c r="F571" s="403">
        <v>42691.814583333333</v>
      </c>
      <c r="G571">
        <v>1.4350799999999999</v>
      </c>
      <c r="H571" s="403">
        <v>42692.114583333336</v>
      </c>
      <c r="I571">
        <v>1.4317800000000001</v>
      </c>
      <c r="J571" s="403">
        <v>42692.154166666667</v>
      </c>
      <c r="K571">
        <v>1.43557</v>
      </c>
      <c r="L571">
        <v>32.999999999998181</v>
      </c>
      <c r="M571">
        <v>37.899999999999636</v>
      </c>
      <c r="N571">
        <v>2.95</v>
      </c>
      <c r="O571" s="579">
        <v>0.33958333333430346</v>
      </c>
    </row>
    <row r="572" spans="1:15">
      <c r="A572" s="578">
        <v>571</v>
      </c>
      <c r="B572" s="578" t="s">
        <v>97</v>
      </c>
      <c r="C572" s="578">
        <v>5</v>
      </c>
      <c r="D572">
        <v>0.04</v>
      </c>
      <c r="E572">
        <v>0.09</v>
      </c>
      <c r="F572" s="403">
        <v>42692.291666666664</v>
      </c>
      <c r="G572">
        <v>1.4324600000000001</v>
      </c>
      <c r="H572" s="403">
        <v>42695.205555555556</v>
      </c>
      <c r="I572">
        <v>1.4485300000000001</v>
      </c>
      <c r="J572" s="403">
        <v>42695.773611111108</v>
      </c>
      <c r="K572">
        <v>1.44051</v>
      </c>
      <c r="L572">
        <v>160.70000000000073</v>
      </c>
      <c r="M572">
        <v>80.200000000000728</v>
      </c>
      <c r="N572">
        <v>17.900000000000002</v>
      </c>
      <c r="O572" s="579">
        <v>1.4819444444437977</v>
      </c>
    </row>
    <row r="573" spans="1:15">
      <c r="A573" s="578">
        <v>572</v>
      </c>
      <c r="B573" s="578" t="s">
        <v>96</v>
      </c>
      <c r="C573" s="578">
        <v>1</v>
      </c>
      <c r="D573">
        <v>0.01</v>
      </c>
      <c r="E573">
        <v>0.01</v>
      </c>
      <c r="F573" s="403">
        <v>42697.730555555558</v>
      </c>
      <c r="G573">
        <v>1.42943</v>
      </c>
      <c r="H573" s="403">
        <v>42697.730555555558</v>
      </c>
      <c r="I573">
        <v>1.42943</v>
      </c>
      <c r="J573" s="403">
        <v>42698.422222222223</v>
      </c>
      <c r="K573">
        <v>1.43157</v>
      </c>
      <c r="L573">
        <v>0</v>
      </c>
      <c r="M573">
        <v>21.400000000001455</v>
      </c>
      <c r="N573">
        <v>1.48</v>
      </c>
      <c r="O573" s="579">
        <v>0.69166666666569654</v>
      </c>
    </row>
    <row r="574" spans="1:15">
      <c r="A574" s="578">
        <v>573</v>
      </c>
      <c r="B574" s="578" t="s">
        <v>97</v>
      </c>
      <c r="C574" s="578">
        <v>1</v>
      </c>
      <c r="D574">
        <v>0.01</v>
      </c>
      <c r="E574">
        <v>0.01</v>
      </c>
      <c r="F574" s="403">
        <v>42698.583333333336</v>
      </c>
      <c r="G574">
        <v>1.4275599999999999</v>
      </c>
      <c r="H574" s="403">
        <v>42698.583333333336</v>
      </c>
      <c r="I574">
        <v>1.4275599999999999</v>
      </c>
      <c r="J574" s="403">
        <v>42698.609027777777</v>
      </c>
      <c r="K574">
        <v>1.4254199999999999</v>
      </c>
      <c r="L574">
        <v>0</v>
      </c>
      <c r="M574">
        <v>21.399999999999636</v>
      </c>
      <c r="N574">
        <v>1.48</v>
      </c>
      <c r="O574" s="579">
        <v>2.569444444088731E-2</v>
      </c>
    </row>
    <row r="575" spans="1:15">
      <c r="A575" s="578">
        <v>574</v>
      </c>
      <c r="B575" s="578" t="s">
        <v>96</v>
      </c>
      <c r="C575" s="578">
        <v>1</v>
      </c>
      <c r="D575">
        <v>0.01</v>
      </c>
      <c r="E575">
        <v>0.01</v>
      </c>
      <c r="F575" s="403">
        <v>42703.656944444447</v>
      </c>
      <c r="G575">
        <v>1.42242</v>
      </c>
      <c r="H575" s="403">
        <v>42703.656944444447</v>
      </c>
      <c r="I575">
        <v>1.42242</v>
      </c>
      <c r="J575" s="403">
        <v>42704.410416666666</v>
      </c>
      <c r="K575">
        <v>1.42456</v>
      </c>
      <c r="L575">
        <v>0</v>
      </c>
      <c r="M575">
        <v>21.399999999999636</v>
      </c>
      <c r="N575">
        <v>1.48</v>
      </c>
      <c r="O575" s="579">
        <v>0.75347222221898846</v>
      </c>
    </row>
    <row r="576" spans="1:15">
      <c r="A576" s="578">
        <v>575</v>
      </c>
      <c r="B576" s="578" t="s">
        <v>96</v>
      </c>
      <c r="C576" s="578">
        <v>2</v>
      </c>
      <c r="D576">
        <v>0.01</v>
      </c>
      <c r="E576">
        <v>0.02</v>
      </c>
      <c r="F576" s="403">
        <v>42705.489583333336</v>
      </c>
      <c r="G576">
        <v>1.43865</v>
      </c>
      <c r="H576" s="403">
        <v>42705.62777777778</v>
      </c>
      <c r="I576">
        <v>1.43533</v>
      </c>
      <c r="J576" s="403">
        <v>42706.183333333334</v>
      </c>
      <c r="K576">
        <v>1.43913</v>
      </c>
      <c r="L576">
        <v>33.200000000000728</v>
      </c>
      <c r="M576">
        <v>38.000000000001819</v>
      </c>
      <c r="N576">
        <v>2.95</v>
      </c>
      <c r="O576" s="579">
        <v>0.69374999999854481</v>
      </c>
    </row>
    <row r="577" spans="1:15">
      <c r="A577" s="578">
        <v>576</v>
      </c>
      <c r="B577" s="578" t="s">
        <v>96</v>
      </c>
      <c r="C577" s="578">
        <v>1</v>
      </c>
      <c r="D577">
        <v>0.01</v>
      </c>
      <c r="E577">
        <v>0.01</v>
      </c>
      <c r="F577" s="403">
        <v>42709.385416666664</v>
      </c>
      <c r="G577">
        <v>1.4277500000000001</v>
      </c>
      <c r="H577" s="403">
        <v>42709.385416666664</v>
      </c>
      <c r="I577">
        <v>1.4277500000000001</v>
      </c>
      <c r="J577" s="403">
        <v>42709.393750000003</v>
      </c>
      <c r="K577">
        <v>1.4298900000000001</v>
      </c>
      <c r="L577">
        <v>0</v>
      </c>
      <c r="M577">
        <v>21.400000000001455</v>
      </c>
      <c r="N577">
        <v>1.48</v>
      </c>
      <c r="O577" s="579">
        <v>8.3333333386690356E-3</v>
      </c>
    </row>
    <row r="578" spans="1:15">
      <c r="A578" s="578">
        <v>577</v>
      </c>
      <c r="B578" s="578" t="s">
        <v>96</v>
      </c>
      <c r="C578" s="578">
        <v>2</v>
      </c>
      <c r="D578">
        <v>0.01</v>
      </c>
      <c r="E578">
        <v>0.02</v>
      </c>
      <c r="F578" s="403">
        <v>42709.658333333333</v>
      </c>
      <c r="G578">
        <v>1.44058</v>
      </c>
      <c r="H578" s="403">
        <v>42709.718055555553</v>
      </c>
      <c r="I578">
        <v>1.4351700000000001</v>
      </c>
      <c r="J578" s="403">
        <v>42709.805555555555</v>
      </c>
      <c r="K578">
        <v>1.44001</v>
      </c>
      <c r="L578">
        <v>54.099999999998545</v>
      </c>
      <c r="M578">
        <v>48.399999999999636</v>
      </c>
      <c r="N578">
        <v>2.95</v>
      </c>
      <c r="O578" s="579">
        <v>0.14722222222189885</v>
      </c>
    </row>
    <row r="579" spans="1:15">
      <c r="A579" s="578">
        <v>578</v>
      </c>
      <c r="B579" s="578" t="s">
        <v>96</v>
      </c>
      <c r="C579" s="578">
        <v>1</v>
      </c>
      <c r="D579">
        <v>0.01</v>
      </c>
      <c r="E579">
        <v>0.01</v>
      </c>
      <c r="F579" s="403">
        <v>42710.063888888886</v>
      </c>
      <c r="G579">
        <v>1.4403699999999999</v>
      </c>
      <c r="H579" s="403">
        <v>42710.063888888886</v>
      </c>
      <c r="I579">
        <v>1.4403699999999999</v>
      </c>
      <c r="J579" s="403">
        <v>42710.084722222222</v>
      </c>
      <c r="K579">
        <v>1.44251</v>
      </c>
      <c r="L579">
        <v>0</v>
      </c>
      <c r="M579">
        <v>21.400000000001455</v>
      </c>
      <c r="N579">
        <v>1.48</v>
      </c>
      <c r="O579" s="579">
        <v>2.0833333335758653E-2</v>
      </c>
    </row>
    <row r="580" spans="1:15">
      <c r="A580" s="578">
        <v>579</v>
      </c>
      <c r="B580" s="578" t="s">
        <v>97</v>
      </c>
      <c r="C580" s="578">
        <v>2</v>
      </c>
      <c r="D580">
        <v>0.01</v>
      </c>
      <c r="E580">
        <v>0.02</v>
      </c>
      <c r="F580" s="403">
        <v>42716.709027777775</v>
      </c>
      <c r="G580">
        <v>1.4145399999999999</v>
      </c>
      <c r="H580" s="403">
        <v>42716.779861111114</v>
      </c>
      <c r="I580">
        <v>1.41971</v>
      </c>
      <c r="J580" s="403">
        <v>42717.599305555559</v>
      </c>
      <c r="K580">
        <v>1.41499</v>
      </c>
      <c r="L580">
        <v>51.700000000000728</v>
      </c>
      <c r="M580">
        <v>47.200000000000728</v>
      </c>
      <c r="N580">
        <v>2.96</v>
      </c>
      <c r="O580" s="579">
        <v>0.89027777778392192</v>
      </c>
    </row>
    <row r="581" spans="1:15">
      <c r="A581" s="578">
        <v>580</v>
      </c>
      <c r="B581" s="578" t="s">
        <v>96</v>
      </c>
      <c r="C581" s="578">
        <v>1</v>
      </c>
      <c r="D581">
        <v>0.01</v>
      </c>
      <c r="E581">
        <v>0.01</v>
      </c>
      <c r="F581" s="403">
        <v>42718.688194444447</v>
      </c>
      <c r="G581">
        <v>1.41876</v>
      </c>
      <c r="H581" s="403">
        <v>42718.688194444447</v>
      </c>
      <c r="I581">
        <v>1.41876</v>
      </c>
      <c r="J581" s="403">
        <v>42718.871527777781</v>
      </c>
      <c r="K581">
        <v>1.4209000000000001</v>
      </c>
      <c r="L581">
        <v>0</v>
      </c>
      <c r="M581">
        <v>21.399999999999636</v>
      </c>
      <c r="N581">
        <v>1.48</v>
      </c>
      <c r="O581" s="579">
        <v>0.18333333333430346</v>
      </c>
    </row>
    <row r="582" spans="1:15">
      <c r="A582" s="578">
        <v>581</v>
      </c>
      <c r="B582" s="578" t="s">
        <v>97</v>
      </c>
      <c r="C582" s="578">
        <v>2</v>
      </c>
      <c r="D582">
        <v>0.01</v>
      </c>
      <c r="E582">
        <v>0.02</v>
      </c>
      <c r="F582" s="403">
        <v>42718.709027777775</v>
      </c>
      <c r="G582">
        <v>1.41605</v>
      </c>
      <c r="H582" s="403">
        <v>42718.772222222222</v>
      </c>
      <c r="I582">
        <v>1.41943</v>
      </c>
      <c r="J582" s="403">
        <v>42718.833333333336</v>
      </c>
      <c r="K582">
        <v>1.4156</v>
      </c>
      <c r="L582">
        <v>33.799999999999272</v>
      </c>
      <c r="M582">
        <v>38.299999999999272</v>
      </c>
      <c r="N582">
        <v>2.96</v>
      </c>
      <c r="O582" s="579">
        <v>0.12430555556056788</v>
      </c>
    </row>
    <row r="583" spans="1:15">
      <c r="A583" s="578">
        <v>582</v>
      </c>
      <c r="B583" s="578" t="s">
        <v>96</v>
      </c>
      <c r="C583" s="578">
        <v>2</v>
      </c>
      <c r="D583">
        <v>0.01</v>
      </c>
      <c r="E583">
        <v>0.02</v>
      </c>
      <c r="F583" s="403">
        <v>42762.407638888886</v>
      </c>
      <c r="G583">
        <v>1.42076</v>
      </c>
      <c r="H583" s="403">
        <v>42762.55972222222</v>
      </c>
      <c r="I583">
        <v>1.41743</v>
      </c>
      <c r="J583" s="403">
        <v>42765.120138888888</v>
      </c>
      <c r="K583">
        <v>1.42123</v>
      </c>
      <c r="L583">
        <v>33.300000000001091</v>
      </c>
      <c r="M583">
        <v>38</v>
      </c>
      <c r="N583">
        <v>2.96</v>
      </c>
      <c r="O583" s="579">
        <v>0.71250000000145519</v>
      </c>
    </row>
    <row r="584" spans="1:15">
      <c r="A584" s="578">
        <v>583</v>
      </c>
      <c r="B584" s="578" t="s">
        <v>96</v>
      </c>
      <c r="C584" s="578">
        <v>1</v>
      </c>
      <c r="D584">
        <v>0.01</v>
      </c>
      <c r="E584">
        <v>0.01</v>
      </c>
      <c r="F584" s="403">
        <v>42766.459027777775</v>
      </c>
      <c r="G584">
        <v>1.4181600000000001</v>
      </c>
      <c r="H584" s="403">
        <v>42766.459027777775</v>
      </c>
      <c r="I584">
        <v>1.4181600000000001</v>
      </c>
      <c r="J584" s="403">
        <v>42766.527777777781</v>
      </c>
      <c r="K584">
        <v>1.4202999999999999</v>
      </c>
      <c r="L584">
        <v>0</v>
      </c>
      <c r="M584">
        <v>21.399999999997817</v>
      </c>
      <c r="N584">
        <v>1.48</v>
      </c>
      <c r="O584" s="579">
        <v>6.8750000005820766E-2</v>
      </c>
    </row>
    <row r="585" spans="1:15">
      <c r="A585" s="578">
        <v>584</v>
      </c>
      <c r="B585" s="578" t="s">
        <v>96</v>
      </c>
      <c r="C585" s="578">
        <v>4</v>
      </c>
      <c r="D585">
        <v>0.02</v>
      </c>
      <c r="E585">
        <v>0.05</v>
      </c>
      <c r="F585" s="403">
        <v>42779.697916666664</v>
      </c>
      <c r="G585">
        <v>1.3888</v>
      </c>
      <c r="H585" s="403">
        <v>42781.377083333333</v>
      </c>
      <c r="I585">
        <v>1.37738</v>
      </c>
      <c r="J585" s="403">
        <v>42782.685416666667</v>
      </c>
      <c r="K585">
        <v>1.38428</v>
      </c>
      <c r="L585">
        <v>114.19999999999891</v>
      </c>
      <c r="M585">
        <v>68.999999999998181</v>
      </c>
      <c r="N585">
        <v>8.1</v>
      </c>
      <c r="O585" s="579">
        <v>2.9875000000029104</v>
      </c>
    </row>
    <row r="586" spans="1:15">
      <c r="A586" s="578">
        <v>585</v>
      </c>
      <c r="B586" s="578" t="s">
        <v>96</v>
      </c>
      <c r="C586" s="578">
        <v>2</v>
      </c>
      <c r="D586">
        <v>0.01</v>
      </c>
      <c r="E586">
        <v>0.02</v>
      </c>
      <c r="F586" s="403">
        <v>42789.385416666664</v>
      </c>
      <c r="G586">
        <v>1.37259</v>
      </c>
      <c r="H586" s="403">
        <v>42789.53402777778</v>
      </c>
      <c r="I586">
        <v>1.3692800000000001</v>
      </c>
      <c r="J586" s="403">
        <v>42790.104861111111</v>
      </c>
      <c r="K586">
        <v>1.37307</v>
      </c>
      <c r="L586">
        <v>33.099999999998545</v>
      </c>
      <c r="M586">
        <v>37.899999999999636</v>
      </c>
      <c r="N586">
        <v>2.96</v>
      </c>
      <c r="O586" s="579">
        <v>0.71944444444670808</v>
      </c>
    </row>
    <row r="587" spans="1:15">
      <c r="A587" s="578">
        <v>586</v>
      </c>
      <c r="B587" s="578" t="s">
        <v>96</v>
      </c>
      <c r="C587" s="578">
        <v>7</v>
      </c>
      <c r="D587">
        <v>0.28000000000000003</v>
      </c>
      <c r="E587">
        <v>0.45</v>
      </c>
      <c r="F587" s="403">
        <v>42804.740277777775</v>
      </c>
      <c r="G587">
        <v>1.41801</v>
      </c>
      <c r="H587" s="403">
        <v>42809.895833333336</v>
      </c>
      <c r="I587">
        <v>1.3903700000000001</v>
      </c>
      <c r="J587" s="403">
        <v>42810.724999999999</v>
      </c>
      <c r="K587">
        <v>1.3987700000000001</v>
      </c>
      <c r="L587">
        <v>276.39999999999964</v>
      </c>
      <c r="M587">
        <v>84</v>
      </c>
      <c r="N587">
        <v>122.92000000000002</v>
      </c>
      <c r="O587" s="579">
        <v>3.984722222223354</v>
      </c>
    </row>
    <row r="588" spans="1:15">
      <c r="A588" s="578">
        <v>587</v>
      </c>
      <c r="B588" s="578" t="s">
        <v>96</v>
      </c>
      <c r="C588" s="578">
        <v>1</v>
      </c>
      <c r="D588">
        <v>0.01</v>
      </c>
      <c r="E588">
        <v>0.01</v>
      </c>
      <c r="F588" s="403">
        <v>42810.865277777775</v>
      </c>
      <c r="G588">
        <v>1.3992</v>
      </c>
      <c r="H588" s="403">
        <v>42810.865277777775</v>
      </c>
      <c r="I588">
        <v>1.3992</v>
      </c>
      <c r="J588" s="403">
        <v>42810.872916666667</v>
      </c>
      <c r="K588">
        <v>1.40134</v>
      </c>
      <c r="L588">
        <v>0</v>
      </c>
      <c r="M588">
        <v>21.399999999999636</v>
      </c>
      <c r="N588">
        <v>1.48</v>
      </c>
      <c r="O588" s="579">
        <v>7.6388888919609599E-3</v>
      </c>
    </row>
    <row r="589" spans="1:15">
      <c r="A589" s="578">
        <v>588</v>
      </c>
      <c r="B589" s="578" t="s">
        <v>96</v>
      </c>
      <c r="C589" s="578">
        <v>3</v>
      </c>
      <c r="D589">
        <v>0.01</v>
      </c>
      <c r="E589">
        <v>0.03</v>
      </c>
      <c r="F589" s="403">
        <v>42811.750694444447</v>
      </c>
      <c r="G589">
        <v>1.3974299999999999</v>
      </c>
      <c r="H589" s="403">
        <v>42814.759722222225</v>
      </c>
      <c r="I589">
        <v>1.3904799999999999</v>
      </c>
      <c r="J589" s="403">
        <v>42815.218055555553</v>
      </c>
      <c r="K589">
        <v>1.39625</v>
      </c>
      <c r="L589">
        <v>69.5</v>
      </c>
      <c r="M589">
        <v>57.700000000000728</v>
      </c>
      <c r="N589">
        <v>4.6500000000000004</v>
      </c>
      <c r="O589" s="579">
        <v>1.4673611111065838</v>
      </c>
    </row>
    <row r="590" spans="1:15">
      <c r="A590" s="578">
        <v>589</v>
      </c>
      <c r="B590" s="578" t="s">
        <v>96</v>
      </c>
      <c r="C590" s="578">
        <v>2</v>
      </c>
      <c r="D590">
        <v>0.01</v>
      </c>
      <c r="E590">
        <v>0.02</v>
      </c>
      <c r="F590" s="403">
        <v>42816.147916666669</v>
      </c>
      <c r="G590">
        <v>1.4107700000000001</v>
      </c>
      <c r="H590" s="403">
        <v>42816.40625</v>
      </c>
      <c r="I590">
        <v>1.4074599999999999</v>
      </c>
      <c r="J590" s="403">
        <v>42816.449305555558</v>
      </c>
      <c r="K590">
        <v>1.4112499999999999</v>
      </c>
      <c r="L590">
        <v>33.100000000002183</v>
      </c>
      <c r="M590">
        <v>37.899999999999636</v>
      </c>
      <c r="N590">
        <v>2.96</v>
      </c>
      <c r="O590" s="579">
        <v>0.30138888888905058</v>
      </c>
    </row>
    <row r="591" spans="1:15">
      <c r="A591" s="578">
        <v>590</v>
      </c>
      <c r="B591" s="578" t="s">
        <v>96</v>
      </c>
      <c r="C591" s="578">
        <v>1</v>
      </c>
      <c r="D591">
        <v>0.01</v>
      </c>
      <c r="E591">
        <v>0.01</v>
      </c>
      <c r="F591" s="403">
        <v>42818.439583333333</v>
      </c>
      <c r="G591">
        <v>1.41747</v>
      </c>
      <c r="H591" s="403">
        <v>42818.439583333333</v>
      </c>
      <c r="I591">
        <v>1.41747</v>
      </c>
      <c r="J591" s="403">
        <v>42818.533333333333</v>
      </c>
      <c r="K591">
        <v>1.41961</v>
      </c>
      <c r="L591">
        <v>0</v>
      </c>
      <c r="M591">
        <v>21.399999999999636</v>
      </c>
      <c r="N591">
        <v>1.48</v>
      </c>
      <c r="O591" s="579">
        <v>9.375E-2</v>
      </c>
    </row>
    <row r="592" spans="1:15">
      <c r="A592" s="578">
        <v>591</v>
      </c>
      <c r="B592" s="578" t="s">
        <v>96</v>
      </c>
      <c r="C592" s="578">
        <v>1</v>
      </c>
      <c r="D592">
        <v>0.01</v>
      </c>
      <c r="E592">
        <v>0.01</v>
      </c>
      <c r="F592" s="403">
        <v>42831.395833333336</v>
      </c>
      <c r="G592">
        <v>1.41106</v>
      </c>
      <c r="H592" s="403">
        <v>42831.395833333336</v>
      </c>
      <c r="I592">
        <v>1.41106</v>
      </c>
      <c r="J592" s="403">
        <v>42831.657638888886</v>
      </c>
      <c r="K592">
        <v>1.4132</v>
      </c>
      <c r="L592">
        <v>0</v>
      </c>
      <c r="M592">
        <v>21.399999999999636</v>
      </c>
      <c r="N592">
        <v>1.48</v>
      </c>
      <c r="O592" s="579">
        <v>0.26180555555038154</v>
      </c>
    </row>
    <row r="593" spans="1:15">
      <c r="A593" s="578">
        <v>592</v>
      </c>
      <c r="B593" s="578" t="s">
        <v>97</v>
      </c>
      <c r="C593" s="578">
        <v>1</v>
      </c>
      <c r="D593">
        <v>0.01</v>
      </c>
      <c r="E593">
        <v>0.01</v>
      </c>
      <c r="F593" s="403">
        <v>42832.386805555558</v>
      </c>
      <c r="G593">
        <v>1.4141300000000001</v>
      </c>
      <c r="H593" s="403">
        <v>42832.386805555558</v>
      </c>
      <c r="I593">
        <v>1.4141300000000001</v>
      </c>
      <c r="J593" s="403">
        <v>42832.402777777781</v>
      </c>
      <c r="K593">
        <v>1.4119900000000001</v>
      </c>
      <c r="L593">
        <v>0</v>
      </c>
      <c r="M593">
        <v>21.399999999999636</v>
      </c>
      <c r="N593">
        <v>1.48</v>
      </c>
      <c r="O593" s="579">
        <v>1.5972222223354038E-2</v>
      </c>
    </row>
    <row r="594" spans="1:15">
      <c r="A594" s="578">
        <v>593</v>
      </c>
      <c r="B594" s="578" t="s">
        <v>97</v>
      </c>
      <c r="C594" s="578">
        <v>1</v>
      </c>
      <c r="D594">
        <v>0.01</v>
      </c>
      <c r="E594">
        <v>0.01</v>
      </c>
      <c r="F594" s="403">
        <v>42836.730555555558</v>
      </c>
      <c r="G594">
        <v>1.41682</v>
      </c>
      <c r="H594" s="403">
        <v>42836.730555555558</v>
      </c>
      <c r="I594">
        <v>1.41682</v>
      </c>
      <c r="J594" s="403">
        <v>42836.759722222225</v>
      </c>
      <c r="K594">
        <v>1.4146799999999999</v>
      </c>
      <c r="L594">
        <v>0</v>
      </c>
      <c r="M594">
        <v>21.399999999999636</v>
      </c>
      <c r="N594">
        <v>1.48</v>
      </c>
      <c r="O594" s="579">
        <v>2.9166666667151731E-2</v>
      </c>
    </row>
    <row r="595" spans="1:15">
      <c r="A595" s="578">
        <v>594</v>
      </c>
      <c r="B595" s="578" t="s">
        <v>96</v>
      </c>
      <c r="C595" s="578">
        <v>1</v>
      </c>
      <c r="D595">
        <v>0.01</v>
      </c>
      <c r="E595">
        <v>0.01</v>
      </c>
      <c r="F595" s="403">
        <v>42844.146527777775</v>
      </c>
      <c r="G595">
        <v>1.42286</v>
      </c>
      <c r="H595" s="403">
        <v>42844.146527777775</v>
      </c>
      <c r="I595">
        <v>1.42286</v>
      </c>
      <c r="J595" s="403">
        <v>42844.30972222222</v>
      </c>
      <c r="K595">
        <v>1.425</v>
      </c>
      <c r="L595">
        <v>0</v>
      </c>
      <c r="M595">
        <v>21.399999999999636</v>
      </c>
      <c r="N595">
        <v>1.48</v>
      </c>
      <c r="O595" s="579">
        <v>0.16319444444525288</v>
      </c>
    </row>
    <row r="596" spans="1:15">
      <c r="A596" s="578">
        <v>595</v>
      </c>
      <c r="B596" s="578" t="s">
        <v>97</v>
      </c>
      <c r="C596" s="578">
        <v>1</v>
      </c>
      <c r="D596">
        <v>0.01</v>
      </c>
      <c r="E596">
        <v>0.01</v>
      </c>
      <c r="F596" s="403">
        <v>42849.355555555558</v>
      </c>
      <c r="G596">
        <v>1.43479</v>
      </c>
      <c r="H596" s="403">
        <v>42849.355555555558</v>
      </c>
      <c r="I596">
        <v>1.43479</v>
      </c>
      <c r="J596" s="403">
        <v>42849.361805555556</v>
      </c>
      <c r="K596">
        <v>1.43265</v>
      </c>
      <c r="L596">
        <v>0</v>
      </c>
      <c r="M596">
        <v>21.399999999999636</v>
      </c>
      <c r="N596">
        <v>1.48</v>
      </c>
      <c r="O596" s="579">
        <v>6.2499999985448085E-3</v>
      </c>
    </row>
    <row r="597" spans="1:15">
      <c r="A597" s="578">
        <v>596</v>
      </c>
      <c r="B597" s="578" t="s">
        <v>96</v>
      </c>
      <c r="C597" s="578">
        <v>1</v>
      </c>
      <c r="D597">
        <v>0.01</v>
      </c>
      <c r="E597">
        <v>0.01</v>
      </c>
      <c r="F597" s="403">
        <v>42853.427083333336</v>
      </c>
      <c r="G597">
        <v>1.45797</v>
      </c>
      <c r="H597" s="403">
        <v>42853.427083333336</v>
      </c>
      <c r="I597">
        <v>1.45797</v>
      </c>
      <c r="J597" s="403">
        <v>42853.459027777775</v>
      </c>
      <c r="K597">
        <v>1.46011</v>
      </c>
      <c r="L597">
        <v>0</v>
      </c>
      <c r="M597">
        <v>21.399999999999636</v>
      </c>
      <c r="N597">
        <v>1.48</v>
      </c>
      <c r="O597" s="579">
        <v>3.1944444439432118E-2</v>
      </c>
    </row>
    <row r="598" spans="1:15">
      <c r="A598" s="578">
        <v>597</v>
      </c>
      <c r="B598" s="578" t="s">
        <v>96</v>
      </c>
      <c r="C598" s="578">
        <v>2</v>
      </c>
      <c r="D598">
        <v>0.01</v>
      </c>
      <c r="E598">
        <v>0.02</v>
      </c>
      <c r="F598" s="403">
        <v>42860.376388888886</v>
      </c>
      <c r="G598">
        <v>1.4862299999999999</v>
      </c>
      <c r="H598" s="403">
        <v>42860.45208333333</v>
      </c>
      <c r="I598">
        <v>1.48291</v>
      </c>
      <c r="J598" s="403">
        <v>42862.959027777775</v>
      </c>
      <c r="K598">
        <v>1.48671</v>
      </c>
      <c r="L598">
        <v>33.199999999998909</v>
      </c>
      <c r="M598">
        <v>38</v>
      </c>
      <c r="N598">
        <v>2.95</v>
      </c>
      <c r="O598" s="579">
        <v>0.58263888888905058</v>
      </c>
    </row>
    <row r="599" spans="1:15">
      <c r="A599" s="578">
        <v>598</v>
      </c>
      <c r="B599" s="578" t="s">
        <v>97</v>
      </c>
      <c r="C599" s="578">
        <v>2</v>
      </c>
      <c r="D599">
        <v>0.01</v>
      </c>
      <c r="E599">
        <v>0.02</v>
      </c>
      <c r="F599" s="403">
        <v>42860.615277777775</v>
      </c>
      <c r="G599">
        <v>1.4820199999999999</v>
      </c>
      <c r="H599" s="403">
        <v>42860.65625</v>
      </c>
      <c r="I599">
        <v>1.48533</v>
      </c>
      <c r="J599" s="403">
        <v>42860.867361111108</v>
      </c>
      <c r="K599">
        <v>1.4815400000000001</v>
      </c>
      <c r="L599">
        <v>33.100000000002183</v>
      </c>
      <c r="M599">
        <v>37.899999999999636</v>
      </c>
      <c r="N599">
        <v>2.96</v>
      </c>
      <c r="O599" s="579">
        <v>0.25208333333284827</v>
      </c>
    </row>
    <row r="600" spans="1:15">
      <c r="A600" s="578">
        <v>599</v>
      </c>
      <c r="B600" s="578" t="s">
        <v>97</v>
      </c>
      <c r="C600" s="578">
        <v>1</v>
      </c>
      <c r="D600">
        <v>0.01</v>
      </c>
      <c r="E600">
        <v>0.01</v>
      </c>
      <c r="F600" s="403">
        <v>42865.458333333336</v>
      </c>
      <c r="G600">
        <v>1.47468</v>
      </c>
      <c r="H600" s="403">
        <v>42865.458333333336</v>
      </c>
      <c r="I600">
        <v>1.47468</v>
      </c>
      <c r="J600" s="403">
        <v>42865.509722222225</v>
      </c>
      <c r="K600">
        <v>1.47254</v>
      </c>
      <c r="L600">
        <v>0</v>
      </c>
      <c r="M600">
        <v>21.399999999999636</v>
      </c>
      <c r="N600">
        <v>1.48</v>
      </c>
      <c r="O600" s="579">
        <v>5.1388888889050577E-2</v>
      </c>
    </row>
    <row r="601" spans="1:15">
      <c r="A601" s="578">
        <v>600</v>
      </c>
      <c r="B601" s="578" t="s">
        <v>96</v>
      </c>
      <c r="C601" s="578">
        <v>1</v>
      </c>
      <c r="D601">
        <v>0.01</v>
      </c>
      <c r="E601">
        <v>0.01</v>
      </c>
      <c r="F601" s="403">
        <v>42867.636805555558</v>
      </c>
      <c r="G601">
        <v>1.47401</v>
      </c>
      <c r="H601" s="403">
        <v>42867.636805555558</v>
      </c>
      <c r="I601">
        <v>1.47401</v>
      </c>
      <c r="J601" s="403">
        <v>42867.643750000003</v>
      </c>
      <c r="K601">
        <v>1.4761500000000001</v>
      </c>
      <c r="L601">
        <v>0</v>
      </c>
      <c r="M601">
        <v>21.399999999999636</v>
      </c>
      <c r="N601">
        <v>1.48</v>
      </c>
      <c r="O601" s="579">
        <v>6.9444444452528842E-3</v>
      </c>
    </row>
    <row r="602" spans="1:15">
      <c r="A602" s="578">
        <v>601</v>
      </c>
      <c r="B602" s="578" t="s">
        <v>96</v>
      </c>
      <c r="C602" s="578">
        <v>1</v>
      </c>
      <c r="D602">
        <v>0.01</v>
      </c>
      <c r="E602">
        <v>0.01</v>
      </c>
      <c r="F602" s="403">
        <v>42872.418055555558</v>
      </c>
      <c r="G602">
        <v>1.4994000000000001</v>
      </c>
      <c r="H602" s="403">
        <v>42872.418055555558</v>
      </c>
      <c r="I602">
        <v>1.4994000000000001</v>
      </c>
      <c r="J602" s="403">
        <v>42872.59375</v>
      </c>
      <c r="K602">
        <v>1.5015400000000001</v>
      </c>
      <c r="L602">
        <v>0</v>
      </c>
      <c r="M602">
        <v>21.400000000001455</v>
      </c>
      <c r="N602">
        <v>1.48</v>
      </c>
      <c r="O602" s="579">
        <v>0.1756944444423425</v>
      </c>
    </row>
    <row r="603" spans="1:15">
      <c r="A603" s="578">
        <v>602</v>
      </c>
      <c r="B603" s="578" t="s">
        <v>96</v>
      </c>
      <c r="C603" s="578">
        <v>2</v>
      </c>
      <c r="D603">
        <v>0.01</v>
      </c>
      <c r="E603">
        <v>0.02</v>
      </c>
      <c r="F603" s="403">
        <v>42873.177083333336</v>
      </c>
      <c r="G603">
        <v>1.4977</v>
      </c>
      <c r="H603" s="403">
        <v>42873.272916666669</v>
      </c>
      <c r="I603">
        <v>1.4944</v>
      </c>
      <c r="J603" s="403">
        <v>42873.447222222225</v>
      </c>
      <c r="K603">
        <v>1.4981899999999999</v>
      </c>
      <c r="L603">
        <v>33</v>
      </c>
      <c r="M603">
        <v>37.899999999999636</v>
      </c>
      <c r="N603">
        <v>2.96</v>
      </c>
      <c r="O603" s="579">
        <v>0.27013888888905058</v>
      </c>
    </row>
    <row r="604" spans="1:15">
      <c r="A604" s="578">
        <v>603</v>
      </c>
      <c r="B604" s="578" t="s">
        <v>97</v>
      </c>
      <c r="C604" s="578">
        <v>1</v>
      </c>
      <c r="D604">
        <v>0.01</v>
      </c>
      <c r="E604">
        <v>0.01</v>
      </c>
      <c r="F604" s="403">
        <v>42873.553472222222</v>
      </c>
      <c r="G604">
        <v>1.49732</v>
      </c>
      <c r="H604" s="403">
        <v>42873.553472222222</v>
      </c>
      <c r="I604">
        <v>1.49732</v>
      </c>
      <c r="J604" s="403">
        <v>42873.566666666666</v>
      </c>
      <c r="K604">
        <v>1.49518</v>
      </c>
      <c r="L604">
        <v>0</v>
      </c>
      <c r="M604">
        <v>21.400000000001455</v>
      </c>
      <c r="N604">
        <v>1.48</v>
      </c>
      <c r="O604" s="579">
        <v>1.3194444443797693E-2</v>
      </c>
    </row>
    <row r="605" spans="1:15">
      <c r="A605" s="578">
        <v>604</v>
      </c>
      <c r="B605" s="578" t="s">
        <v>96</v>
      </c>
      <c r="C605" s="578">
        <v>2</v>
      </c>
      <c r="D605">
        <v>0.01</v>
      </c>
      <c r="E605">
        <v>0.02</v>
      </c>
      <c r="F605" s="403">
        <v>42874.709027777775</v>
      </c>
      <c r="G605">
        <v>1.50475</v>
      </c>
      <c r="H605" s="403">
        <v>42874.788888888892</v>
      </c>
      <c r="I605">
        <v>1.50142</v>
      </c>
      <c r="J605" s="403">
        <v>42876.961805555555</v>
      </c>
      <c r="K605">
        <v>1.50522</v>
      </c>
      <c r="L605">
        <v>33.300000000001091</v>
      </c>
      <c r="M605">
        <v>38.000000000001819</v>
      </c>
      <c r="N605">
        <v>2.96</v>
      </c>
      <c r="O605" s="579">
        <v>0.25277777777955635</v>
      </c>
    </row>
    <row r="606" spans="1:15">
      <c r="A606" s="578">
        <v>605</v>
      </c>
      <c r="B606" s="578" t="s">
        <v>96</v>
      </c>
      <c r="C606" s="578">
        <v>2</v>
      </c>
      <c r="D606">
        <v>0.01</v>
      </c>
      <c r="E606">
        <v>0.02</v>
      </c>
      <c r="F606" s="403">
        <v>42878.708333333336</v>
      </c>
      <c r="G606">
        <v>1.4986699999999999</v>
      </c>
      <c r="H606" s="403">
        <v>42878.76458333333</v>
      </c>
      <c r="I606">
        <v>1.4953700000000001</v>
      </c>
      <c r="J606" s="403">
        <v>42879.09652777778</v>
      </c>
      <c r="K606">
        <v>1.49916</v>
      </c>
      <c r="L606">
        <v>32.999999999998181</v>
      </c>
      <c r="M606">
        <v>37.899999999999636</v>
      </c>
      <c r="N606">
        <v>2.96</v>
      </c>
      <c r="O606" s="579">
        <v>0.38819444444379769</v>
      </c>
    </row>
    <row r="607" spans="1:15">
      <c r="A607" s="578">
        <v>606</v>
      </c>
      <c r="B607" s="578" t="s">
        <v>96</v>
      </c>
      <c r="C607" s="578">
        <v>2</v>
      </c>
      <c r="D607">
        <v>0.01</v>
      </c>
      <c r="E607">
        <v>0.02</v>
      </c>
      <c r="F607" s="403">
        <v>42879.698611111111</v>
      </c>
      <c r="G607">
        <v>1.4997499999999999</v>
      </c>
      <c r="H607" s="403">
        <v>42879.847916666666</v>
      </c>
      <c r="I607">
        <v>1.4964</v>
      </c>
      <c r="J607" s="403">
        <v>42880.393750000003</v>
      </c>
      <c r="K607">
        <v>1.50021</v>
      </c>
      <c r="L607">
        <v>33.5</v>
      </c>
      <c r="M607">
        <v>38.100000000000364</v>
      </c>
      <c r="N607">
        <v>2.96</v>
      </c>
      <c r="O607" s="579">
        <v>0.69513888889196096</v>
      </c>
    </row>
    <row r="608" spans="1:15">
      <c r="A608" s="578">
        <v>607</v>
      </c>
      <c r="B608" s="578" t="s">
        <v>96</v>
      </c>
      <c r="C608" s="578">
        <v>1</v>
      </c>
      <c r="D608">
        <v>0.01</v>
      </c>
      <c r="E608">
        <v>0.01</v>
      </c>
      <c r="F608" s="403">
        <v>42880.438194444447</v>
      </c>
      <c r="G608">
        <v>1.50414</v>
      </c>
      <c r="H608" s="403">
        <v>42880.438194444447</v>
      </c>
      <c r="I608">
        <v>1.50414</v>
      </c>
      <c r="J608" s="403">
        <v>42880.445833333331</v>
      </c>
      <c r="K608">
        <v>1.5062800000000001</v>
      </c>
      <c r="L608">
        <v>0</v>
      </c>
      <c r="M608">
        <v>21.400000000001455</v>
      </c>
      <c r="N608">
        <v>1.48</v>
      </c>
      <c r="O608" s="579">
        <v>7.6388888846850023E-3</v>
      </c>
    </row>
    <row r="609" spans="1:15">
      <c r="A609" s="578">
        <v>608</v>
      </c>
      <c r="B609" s="578" t="s">
        <v>97</v>
      </c>
      <c r="C609" s="578">
        <v>1</v>
      </c>
      <c r="D609">
        <v>0.01</v>
      </c>
      <c r="E609">
        <v>0.01</v>
      </c>
      <c r="F609" s="403">
        <v>42888.677083333336</v>
      </c>
      <c r="G609">
        <v>1.5168299999999999</v>
      </c>
      <c r="H609" s="403">
        <v>42888.677083333336</v>
      </c>
      <c r="I609">
        <v>1.5168299999999999</v>
      </c>
      <c r="J609" s="403">
        <v>42888.740972222222</v>
      </c>
      <c r="K609">
        <v>1.5146900000000001</v>
      </c>
      <c r="L609">
        <v>0</v>
      </c>
      <c r="M609">
        <v>21.399999999997817</v>
      </c>
      <c r="N609">
        <v>1.48</v>
      </c>
      <c r="O609" s="579">
        <v>6.3888888886140194E-2</v>
      </c>
    </row>
    <row r="610" spans="1:15">
      <c r="A610" s="578">
        <v>609</v>
      </c>
      <c r="B610" s="578" t="s">
        <v>97</v>
      </c>
      <c r="C610" s="578">
        <v>2</v>
      </c>
      <c r="D610">
        <v>0.01</v>
      </c>
      <c r="E610">
        <v>0.02</v>
      </c>
      <c r="F610" s="403">
        <v>42892.543055555558</v>
      </c>
      <c r="G610">
        <v>1.5005299999999999</v>
      </c>
      <c r="H610" s="403">
        <v>42892.586111111108</v>
      </c>
      <c r="I610">
        <v>1.5038800000000001</v>
      </c>
      <c r="J610" s="403">
        <v>42892.622916666667</v>
      </c>
      <c r="K610">
        <v>1.50007</v>
      </c>
      <c r="L610">
        <v>33.500000000001819</v>
      </c>
      <c r="M610">
        <v>38.100000000000364</v>
      </c>
      <c r="N610">
        <v>2.95</v>
      </c>
      <c r="O610" s="579">
        <v>7.9861111109494232E-2</v>
      </c>
    </row>
    <row r="611" spans="1:15">
      <c r="A611" s="578">
        <v>610</v>
      </c>
      <c r="B611" s="578" t="s">
        <v>96</v>
      </c>
      <c r="C611" s="578">
        <v>1</v>
      </c>
      <c r="D611">
        <v>0.01</v>
      </c>
      <c r="E611">
        <v>0.01</v>
      </c>
      <c r="F611" s="403">
        <v>42899.395833333336</v>
      </c>
      <c r="G611">
        <v>1.4862</v>
      </c>
      <c r="H611" s="403">
        <v>42899.395833333336</v>
      </c>
      <c r="I611">
        <v>1.4862</v>
      </c>
      <c r="J611" s="403">
        <v>42899.583333333336</v>
      </c>
      <c r="K611">
        <v>1.48834</v>
      </c>
      <c r="L611">
        <v>0</v>
      </c>
      <c r="M611">
        <v>21.399999999999636</v>
      </c>
      <c r="N611">
        <v>1.48</v>
      </c>
      <c r="O611" s="579">
        <v>0.1875</v>
      </c>
    </row>
    <row r="612" spans="1:15">
      <c r="A612" s="578">
        <v>611</v>
      </c>
      <c r="B612" s="578" t="s">
        <v>96</v>
      </c>
      <c r="C612" s="578">
        <v>2</v>
      </c>
      <c r="D612">
        <v>0.01</v>
      </c>
      <c r="E612">
        <v>0.02</v>
      </c>
      <c r="F612" s="403">
        <v>42902.364583333336</v>
      </c>
      <c r="G612">
        <v>1.4703999999999999</v>
      </c>
      <c r="H612" s="403">
        <v>42902.576388888891</v>
      </c>
      <c r="I612">
        <v>1.46709</v>
      </c>
      <c r="J612" s="403">
        <v>42905.084027777775</v>
      </c>
      <c r="K612">
        <v>1.47088</v>
      </c>
      <c r="L612">
        <v>33.100000000000364</v>
      </c>
      <c r="M612">
        <v>37.899999999999636</v>
      </c>
      <c r="N612">
        <v>2.94</v>
      </c>
      <c r="O612" s="579">
        <v>0.71944444443943212</v>
      </c>
    </row>
    <row r="613" spans="1:15">
      <c r="A613" s="578">
        <v>612</v>
      </c>
      <c r="B613" s="578" t="s">
        <v>97</v>
      </c>
      <c r="C613" s="578">
        <v>4</v>
      </c>
      <c r="D613">
        <v>0.02</v>
      </c>
      <c r="E613">
        <v>0.05</v>
      </c>
      <c r="F613" s="403">
        <v>42906.709027777775</v>
      </c>
      <c r="G613">
        <v>1.4660500000000001</v>
      </c>
      <c r="H613" s="403">
        <v>42907.76458333333</v>
      </c>
      <c r="I613">
        <v>1.47692</v>
      </c>
      <c r="J613" s="403">
        <v>42913.388888888891</v>
      </c>
      <c r="K613">
        <v>1.47011</v>
      </c>
      <c r="L613">
        <v>108.70000000000073</v>
      </c>
      <c r="M613">
        <v>68.100000000000364</v>
      </c>
      <c r="N613">
        <v>8.129999999999999</v>
      </c>
      <c r="O613" s="579">
        <v>4.679861111115315</v>
      </c>
    </row>
    <row r="614" spans="1:15">
      <c r="A614" s="578">
        <v>613</v>
      </c>
      <c r="B614" s="578" t="s">
        <v>96</v>
      </c>
      <c r="C614" s="578">
        <v>1</v>
      </c>
      <c r="D614">
        <v>0.01</v>
      </c>
      <c r="E614">
        <v>0.01</v>
      </c>
      <c r="F614" s="403">
        <v>42914.345138888886</v>
      </c>
      <c r="G614">
        <v>1.4952799999999999</v>
      </c>
      <c r="H614" s="403">
        <v>42914.345138888886</v>
      </c>
      <c r="I614">
        <v>1.4952799999999999</v>
      </c>
      <c r="J614" s="403">
        <v>42914.395138888889</v>
      </c>
      <c r="K614">
        <v>1.49742</v>
      </c>
      <c r="L614">
        <v>0</v>
      </c>
      <c r="M614">
        <v>21.399999999999636</v>
      </c>
      <c r="N614">
        <v>1.48</v>
      </c>
      <c r="O614" s="579">
        <v>5.0000000002910383E-2</v>
      </c>
    </row>
    <row r="615" spans="1:15">
      <c r="A615" s="578">
        <v>614</v>
      </c>
      <c r="B615" s="578" t="s">
        <v>97</v>
      </c>
      <c r="C615" s="578">
        <v>1</v>
      </c>
      <c r="D615">
        <v>0.01</v>
      </c>
      <c r="E615">
        <v>0.01</v>
      </c>
      <c r="F615" s="403">
        <v>42919.156944444447</v>
      </c>
      <c r="G615">
        <v>1.4858100000000001</v>
      </c>
      <c r="H615" s="403">
        <v>42919.156944444447</v>
      </c>
      <c r="I615">
        <v>1.4858100000000001</v>
      </c>
      <c r="J615" s="403">
        <v>42919.577777777777</v>
      </c>
      <c r="K615">
        <v>1.48367</v>
      </c>
      <c r="L615">
        <v>0</v>
      </c>
      <c r="M615">
        <v>21.399999999999636</v>
      </c>
      <c r="N615">
        <v>1.48</v>
      </c>
      <c r="O615" s="579">
        <v>0.42083333332993789</v>
      </c>
    </row>
    <row r="616" spans="1:15">
      <c r="A616" s="578">
        <v>615</v>
      </c>
      <c r="B616" s="578" t="s">
        <v>96</v>
      </c>
      <c r="C616" s="578">
        <v>2</v>
      </c>
      <c r="D616">
        <v>0.01</v>
      </c>
      <c r="E616">
        <v>0.02</v>
      </c>
      <c r="F616" s="403">
        <v>42920.375</v>
      </c>
      <c r="G616">
        <v>1.4931399999999999</v>
      </c>
      <c r="H616" s="403">
        <v>42920.7</v>
      </c>
      <c r="I616">
        <v>1.4898400000000001</v>
      </c>
      <c r="J616" s="403">
        <v>42921.654861111114</v>
      </c>
      <c r="K616">
        <v>1.49363</v>
      </c>
      <c r="L616">
        <v>33</v>
      </c>
      <c r="M616">
        <v>37.899999999999636</v>
      </c>
      <c r="N616">
        <v>2.96</v>
      </c>
      <c r="O616" s="579">
        <v>1.2798611111138598</v>
      </c>
    </row>
    <row r="617" spans="1:15">
      <c r="A617" s="578">
        <v>616</v>
      </c>
      <c r="B617" s="578" t="s">
        <v>96</v>
      </c>
      <c r="C617" s="578">
        <v>1</v>
      </c>
      <c r="D617">
        <v>0.01</v>
      </c>
      <c r="E617">
        <v>0.01</v>
      </c>
      <c r="F617" s="403">
        <v>42922.46875</v>
      </c>
      <c r="G617">
        <v>1.49272</v>
      </c>
      <c r="H617" s="403">
        <v>42922.46875</v>
      </c>
      <c r="I617">
        <v>1.49272</v>
      </c>
      <c r="J617" s="403">
        <v>42922.474999999999</v>
      </c>
      <c r="K617">
        <v>1.4948600000000001</v>
      </c>
      <c r="L617">
        <v>0</v>
      </c>
      <c r="M617">
        <v>21.399999999999636</v>
      </c>
      <c r="N617">
        <v>1.48</v>
      </c>
      <c r="O617" s="579">
        <v>6.2499999985448085E-3</v>
      </c>
    </row>
    <row r="618" spans="1:15">
      <c r="A618" s="578">
        <v>617</v>
      </c>
      <c r="B618" s="578" t="s">
        <v>96</v>
      </c>
      <c r="C618" s="578">
        <v>1</v>
      </c>
      <c r="D618">
        <v>0.01</v>
      </c>
      <c r="E618">
        <v>0.01</v>
      </c>
      <c r="F618" s="403">
        <v>42922.708333333336</v>
      </c>
      <c r="G618">
        <v>1.5049999999999999</v>
      </c>
      <c r="H618" s="403">
        <v>42922.708333333336</v>
      </c>
      <c r="I618">
        <v>1.5049999999999999</v>
      </c>
      <c r="J618" s="403">
        <v>42923.0625</v>
      </c>
      <c r="K618">
        <v>1.5071399999999999</v>
      </c>
      <c r="L618">
        <v>0</v>
      </c>
      <c r="M618">
        <v>21.400000000001455</v>
      </c>
      <c r="N618">
        <v>1.48</v>
      </c>
      <c r="O618" s="579">
        <v>0.35416666666424135</v>
      </c>
    </row>
    <row r="619" spans="1:15">
      <c r="A619" s="578">
        <v>618</v>
      </c>
      <c r="B619" s="578" t="s">
        <v>97</v>
      </c>
      <c r="C619" s="578">
        <v>1</v>
      </c>
      <c r="D619">
        <v>0.01</v>
      </c>
      <c r="E619">
        <v>0.01</v>
      </c>
      <c r="F619" s="403">
        <v>42929.709027777775</v>
      </c>
      <c r="G619">
        <v>1.4763200000000001</v>
      </c>
      <c r="H619" s="403">
        <v>42929.709027777775</v>
      </c>
      <c r="I619">
        <v>1.4763200000000001</v>
      </c>
      <c r="J619" s="403">
        <v>42929.723611111112</v>
      </c>
      <c r="K619">
        <v>1.47418</v>
      </c>
      <c r="L619">
        <v>0</v>
      </c>
      <c r="M619">
        <v>21.399999999999636</v>
      </c>
      <c r="N619">
        <v>1.48</v>
      </c>
      <c r="O619" s="579">
        <v>1.4583333337213844E-2</v>
      </c>
    </row>
    <row r="620" spans="1:15">
      <c r="A620" s="578">
        <v>619</v>
      </c>
      <c r="B620" s="578" t="s">
        <v>97</v>
      </c>
      <c r="C620" s="578">
        <v>1</v>
      </c>
      <c r="D620">
        <v>0.01</v>
      </c>
      <c r="E620">
        <v>0.01</v>
      </c>
      <c r="F620" s="403">
        <v>42934.15625</v>
      </c>
      <c r="G620">
        <v>1.4705299999999999</v>
      </c>
      <c r="H620" s="403">
        <v>42934.15625</v>
      </c>
      <c r="I620">
        <v>1.4705299999999999</v>
      </c>
      <c r="J620" s="403">
        <v>42934.164583333331</v>
      </c>
      <c r="K620">
        <v>1.4683900000000001</v>
      </c>
      <c r="L620">
        <v>0</v>
      </c>
      <c r="M620">
        <v>21.399999999997817</v>
      </c>
      <c r="N620">
        <v>1.48</v>
      </c>
      <c r="O620" s="579">
        <v>8.333333331393078E-3</v>
      </c>
    </row>
    <row r="621" spans="1:15">
      <c r="A621" s="578">
        <v>620</v>
      </c>
      <c r="B621" s="578" t="s">
        <v>96</v>
      </c>
      <c r="C621" s="578">
        <v>1</v>
      </c>
      <c r="D621">
        <v>0.01</v>
      </c>
      <c r="E621">
        <v>0.01</v>
      </c>
      <c r="F621" s="403">
        <v>42934.40625</v>
      </c>
      <c r="G621">
        <v>1.4563200000000001</v>
      </c>
      <c r="H621" s="403">
        <v>42934.40625</v>
      </c>
      <c r="I621">
        <v>1.4563200000000001</v>
      </c>
      <c r="J621" s="403">
        <v>42934.611805555556</v>
      </c>
      <c r="K621">
        <v>1.4584600000000001</v>
      </c>
      <c r="L621">
        <v>0</v>
      </c>
      <c r="M621">
        <v>21.399999999999636</v>
      </c>
      <c r="N621">
        <v>1.48</v>
      </c>
      <c r="O621" s="579">
        <v>0.20555555555620231</v>
      </c>
    </row>
    <row r="622" spans="1:15">
      <c r="A622" s="578">
        <v>621</v>
      </c>
      <c r="B622" s="578" t="s">
        <v>97</v>
      </c>
      <c r="C622" s="578">
        <v>3</v>
      </c>
      <c r="D622">
        <v>0.01</v>
      </c>
      <c r="E622">
        <v>0.03</v>
      </c>
      <c r="F622" s="403">
        <v>42934.459027777775</v>
      </c>
      <c r="G622">
        <v>1.4546399999999999</v>
      </c>
      <c r="H622" s="403">
        <v>42934.749305555553</v>
      </c>
      <c r="I622">
        <v>1.4616</v>
      </c>
      <c r="J622" s="403">
        <v>42935.109722222223</v>
      </c>
      <c r="K622">
        <v>1.45583</v>
      </c>
      <c r="L622">
        <v>69.600000000000364</v>
      </c>
      <c r="M622">
        <v>57.700000000000728</v>
      </c>
      <c r="N622">
        <v>4.6500000000000004</v>
      </c>
      <c r="O622" s="579">
        <v>0.65069444444816327</v>
      </c>
    </row>
    <row r="623" spans="1:15">
      <c r="A623" s="578">
        <v>622</v>
      </c>
      <c r="B623" s="578" t="s">
        <v>97</v>
      </c>
      <c r="C623" s="578">
        <v>2</v>
      </c>
      <c r="D623">
        <v>0.01</v>
      </c>
      <c r="E623">
        <v>0.02</v>
      </c>
      <c r="F623" s="403">
        <v>42937.479861111111</v>
      </c>
      <c r="G623">
        <v>1.46878</v>
      </c>
      <c r="H623" s="403">
        <v>42937.690972222219</v>
      </c>
      <c r="I623">
        <v>1.47261</v>
      </c>
      <c r="J623" s="403">
        <v>42940.372916666667</v>
      </c>
      <c r="K623">
        <v>1.4685600000000001</v>
      </c>
      <c r="L623">
        <v>38.300000000001091</v>
      </c>
      <c r="M623">
        <v>40.5</v>
      </c>
      <c r="N623">
        <v>2.95</v>
      </c>
      <c r="O623" s="579">
        <v>0.89305555555620231</v>
      </c>
    </row>
    <row r="624" spans="1:15">
      <c r="A624" s="578">
        <v>623</v>
      </c>
      <c r="B624" s="578" t="s">
        <v>96</v>
      </c>
      <c r="C624" s="578">
        <v>2</v>
      </c>
      <c r="D624">
        <v>0.01</v>
      </c>
      <c r="E624">
        <v>0.02</v>
      </c>
      <c r="F624" s="403">
        <v>42941.59375</v>
      </c>
      <c r="G624">
        <v>1.4693499999999999</v>
      </c>
      <c r="H624" s="403">
        <v>42941.745138888888</v>
      </c>
      <c r="I624">
        <v>1.4660500000000001</v>
      </c>
      <c r="J624" s="403">
        <v>42942.120833333334</v>
      </c>
      <c r="K624">
        <v>1.46984</v>
      </c>
      <c r="L624">
        <v>33</v>
      </c>
      <c r="M624">
        <v>37.899999999999636</v>
      </c>
      <c r="N624">
        <v>2.96</v>
      </c>
      <c r="O624" s="579">
        <v>0.52708333333430346</v>
      </c>
    </row>
    <row r="625" spans="1:15">
      <c r="A625" s="578">
        <v>624</v>
      </c>
      <c r="B625" s="578" t="s">
        <v>96</v>
      </c>
      <c r="C625" s="578">
        <v>2</v>
      </c>
      <c r="D625">
        <v>0.01</v>
      </c>
      <c r="E625">
        <v>0.02</v>
      </c>
      <c r="F625" s="403">
        <v>42943.168055555558</v>
      </c>
      <c r="G625">
        <v>1.4610700000000001</v>
      </c>
      <c r="H625" s="403">
        <v>42943.230555555558</v>
      </c>
      <c r="I625">
        <v>1.45777</v>
      </c>
      <c r="J625" s="403">
        <v>42943.44027777778</v>
      </c>
      <c r="K625">
        <v>1.46156</v>
      </c>
      <c r="L625">
        <v>33</v>
      </c>
      <c r="M625">
        <v>37.899999999999636</v>
      </c>
      <c r="N625">
        <v>2.96</v>
      </c>
      <c r="O625" s="579">
        <v>0.27222222222189885</v>
      </c>
    </row>
    <row r="626" spans="1:15">
      <c r="A626" s="578">
        <v>625</v>
      </c>
      <c r="B626" s="578" t="s">
        <v>96</v>
      </c>
      <c r="C626" s="578">
        <v>1</v>
      </c>
      <c r="D626">
        <v>0.01</v>
      </c>
      <c r="E626">
        <v>0.01</v>
      </c>
      <c r="F626" s="403">
        <v>42947.668749999997</v>
      </c>
      <c r="G626">
        <v>1.4760500000000001</v>
      </c>
      <c r="H626" s="403">
        <v>42947.668749999997</v>
      </c>
      <c r="I626">
        <v>1.4760500000000001</v>
      </c>
      <c r="J626" s="403">
        <v>42947.748611111114</v>
      </c>
      <c r="K626">
        <v>1.4781899999999999</v>
      </c>
      <c r="L626">
        <v>0</v>
      </c>
      <c r="M626">
        <v>21.399999999999636</v>
      </c>
      <c r="N626">
        <v>1.48</v>
      </c>
      <c r="O626" s="579">
        <v>7.9861111116770189E-2</v>
      </c>
    </row>
    <row r="627" spans="1:15">
      <c r="A627" s="578">
        <v>626</v>
      </c>
      <c r="B627" s="578" t="s">
        <v>96</v>
      </c>
      <c r="C627" s="578">
        <v>3</v>
      </c>
      <c r="D627">
        <v>0.01</v>
      </c>
      <c r="E627">
        <v>0.03</v>
      </c>
      <c r="F627" s="403">
        <v>42947.75</v>
      </c>
      <c r="G627">
        <v>1.4804299999999999</v>
      </c>
      <c r="H627" s="403">
        <v>42948.145833333336</v>
      </c>
      <c r="I627">
        <v>1.4726699999999999</v>
      </c>
      <c r="J627" s="403">
        <v>42948.270833333336</v>
      </c>
      <c r="K627">
        <v>1.4786999999999999</v>
      </c>
      <c r="L627">
        <v>77.600000000000364</v>
      </c>
      <c r="M627">
        <v>60.299999999999272</v>
      </c>
      <c r="N627">
        <v>4.66</v>
      </c>
      <c r="O627" s="579">
        <v>0.52083333333575865</v>
      </c>
    </row>
    <row r="628" spans="1:15">
      <c r="A628" s="578">
        <v>627</v>
      </c>
      <c r="B628" s="578" t="s">
        <v>97</v>
      </c>
      <c r="C628" s="578">
        <v>5</v>
      </c>
      <c r="D628">
        <v>0.04</v>
      </c>
      <c r="E628">
        <v>0.09</v>
      </c>
      <c r="F628" s="403">
        <v>42948.698611111111</v>
      </c>
      <c r="G628">
        <v>1.4775</v>
      </c>
      <c r="H628" s="403">
        <v>42950.135416666664</v>
      </c>
      <c r="I628">
        <v>1.49315</v>
      </c>
      <c r="J628" s="403">
        <v>42951.707638888889</v>
      </c>
      <c r="K628">
        <v>1.4851799999999999</v>
      </c>
      <c r="L628">
        <v>156.5</v>
      </c>
      <c r="M628">
        <v>79.700000000000728</v>
      </c>
      <c r="N628">
        <v>17.939999999999998</v>
      </c>
      <c r="O628" s="579">
        <v>3.0090277777781012</v>
      </c>
    </row>
    <row r="629" spans="1:15">
      <c r="A629" s="578">
        <v>628</v>
      </c>
      <c r="B629" s="578" t="s">
        <v>97</v>
      </c>
      <c r="C629" s="578">
        <v>4</v>
      </c>
      <c r="D629">
        <v>0.02</v>
      </c>
      <c r="E629">
        <v>0.05</v>
      </c>
      <c r="F629" s="403">
        <v>42957.458333333336</v>
      </c>
      <c r="G629">
        <v>1.48695</v>
      </c>
      <c r="H629" s="403">
        <v>42958.161111111112</v>
      </c>
      <c r="I629">
        <v>1.49983</v>
      </c>
      <c r="J629" s="403">
        <v>42963.418749999997</v>
      </c>
      <c r="K629">
        <v>1.4918199999999999</v>
      </c>
      <c r="L629">
        <v>128.79999999999927</v>
      </c>
      <c r="M629">
        <v>80.100000000000364</v>
      </c>
      <c r="N629">
        <v>8.11</v>
      </c>
      <c r="O629" s="579">
        <v>3.960416666661331</v>
      </c>
    </row>
    <row r="630" spans="1:15">
      <c r="A630" s="578">
        <v>629</v>
      </c>
      <c r="B630" s="578" t="s">
        <v>96</v>
      </c>
      <c r="C630" s="578">
        <v>1</v>
      </c>
      <c r="D630">
        <v>0.01</v>
      </c>
      <c r="E630">
        <v>0.01</v>
      </c>
      <c r="F630" s="403">
        <v>42958.615277777775</v>
      </c>
      <c r="G630">
        <v>1.49719</v>
      </c>
      <c r="H630" s="403">
        <v>42958.615277777775</v>
      </c>
      <c r="I630">
        <v>1.49719</v>
      </c>
      <c r="J630" s="403">
        <v>42958.643750000003</v>
      </c>
      <c r="K630">
        <v>1.4993300000000001</v>
      </c>
      <c r="L630">
        <v>0</v>
      </c>
      <c r="M630">
        <v>21.400000000001455</v>
      </c>
      <c r="N630">
        <v>1.48</v>
      </c>
      <c r="O630" s="579">
        <v>2.8472222227719612E-2</v>
      </c>
    </row>
    <row r="631" spans="1:15">
      <c r="A631" s="578">
        <v>630</v>
      </c>
      <c r="B631" s="578" t="s">
        <v>96</v>
      </c>
      <c r="C631" s="578">
        <v>2</v>
      </c>
      <c r="D631">
        <v>0.01</v>
      </c>
      <c r="E631">
        <v>0.02</v>
      </c>
      <c r="F631" s="403">
        <v>42965.667361111111</v>
      </c>
      <c r="G631">
        <v>1.4835799999999999</v>
      </c>
      <c r="H631" s="403">
        <v>42965.804166666669</v>
      </c>
      <c r="I631">
        <v>1.48028</v>
      </c>
      <c r="J631" s="403">
        <v>42968.092361111114</v>
      </c>
      <c r="K631">
        <v>1.48407</v>
      </c>
      <c r="L631">
        <v>32.999999999998181</v>
      </c>
      <c r="M631">
        <v>37.899999999999636</v>
      </c>
      <c r="N631">
        <v>2.95</v>
      </c>
      <c r="O631" s="579">
        <v>0.42500000000291038</v>
      </c>
    </row>
    <row r="632" spans="1:15">
      <c r="A632" s="578">
        <v>631</v>
      </c>
      <c r="B632" s="578" t="s">
        <v>96</v>
      </c>
      <c r="C632" s="578">
        <v>1</v>
      </c>
      <c r="D632">
        <v>0.01</v>
      </c>
      <c r="E632">
        <v>0.01</v>
      </c>
      <c r="F632" s="403">
        <v>42968.668055555558</v>
      </c>
      <c r="G632">
        <v>1.48447</v>
      </c>
      <c r="H632" s="403">
        <v>42968.668055555558</v>
      </c>
      <c r="I632">
        <v>1.48447</v>
      </c>
      <c r="J632" s="403">
        <v>42968.691666666666</v>
      </c>
      <c r="K632">
        <v>1.48661</v>
      </c>
      <c r="L632">
        <v>0</v>
      </c>
      <c r="M632">
        <v>21.400000000001455</v>
      </c>
      <c r="N632">
        <v>1.48</v>
      </c>
      <c r="O632" s="579">
        <v>2.361111110803904E-2</v>
      </c>
    </row>
    <row r="633" spans="1:15">
      <c r="A633" s="578">
        <v>632</v>
      </c>
      <c r="B633" s="578" t="s">
        <v>96</v>
      </c>
      <c r="C633" s="578">
        <v>1</v>
      </c>
      <c r="D633">
        <v>0.01</v>
      </c>
      <c r="E633">
        <v>0.01</v>
      </c>
      <c r="F633" s="403">
        <v>42970.667361111111</v>
      </c>
      <c r="G633">
        <v>1.4954799999999999</v>
      </c>
      <c r="H633" s="403">
        <v>42970.667361111111</v>
      </c>
      <c r="I633">
        <v>1.4954799999999999</v>
      </c>
      <c r="J633" s="403">
        <v>42971.350694444445</v>
      </c>
      <c r="K633">
        <v>1.49762</v>
      </c>
      <c r="L633">
        <v>0</v>
      </c>
      <c r="M633">
        <v>21.399999999999636</v>
      </c>
      <c r="N633">
        <v>1.48</v>
      </c>
      <c r="O633" s="579">
        <v>0.68333333333430346</v>
      </c>
    </row>
    <row r="634" spans="1:15">
      <c r="A634" s="578">
        <v>633</v>
      </c>
      <c r="B634" s="578" t="s">
        <v>96</v>
      </c>
      <c r="C634" s="578">
        <v>2</v>
      </c>
      <c r="D634">
        <v>0.01</v>
      </c>
      <c r="E634">
        <v>0.02</v>
      </c>
      <c r="F634" s="403">
        <v>42975.5</v>
      </c>
      <c r="G634">
        <v>1.50362</v>
      </c>
      <c r="H634" s="403">
        <v>42975.6</v>
      </c>
      <c r="I634">
        <v>1.5002899999999999</v>
      </c>
      <c r="J634" s="403">
        <v>42975.681944444441</v>
      </c>
      <c r="K634">
        <v>1.5040899999999999</v>
      </c>
      <c r="L634">
        <v>33.299999999999272</v>
      </c>
      <c r="M634">
        <v>38</v>
      </c>
      <c r="N634">
        <v>2.9400000000000004</v>
      </c>
      <c r="O634" s="579">
        <v>0.18194444444088731</v>
      </c>
    </row>
    <row r="635" spans="1:15">
      <c r="A635" s="578">
        <v>634</v>
      </c>
      <c r="B635" s="578" t="s">
        <v>97</v>
      </c>
      <c r="C635" s="578">
        <v>2</v>
      </c>
      <c r="D635">
        <v>0.01</v>
      </c>
      <c r="E635">
        <v>0.02</v>
      </c>
      <c r="F635" s="403">
        <v>42976</v>
      </c>
      <c r="G635">
        <v>1.5087699999999999</v>
      </c>
      <c r="H635" s="403">
        <v>42976.404861111114</v>
      </c>
      <c r="I635">
        <v>1.5146900000000001</v>
      </c>
      <c r="J635" s="403">
        <v>42976.530555555553</v>
      </c>
      <c r="K635">
        <v>1.50959</v>
      </c>
      <c r="L635">
        <v>59.200000000002547</v>
      </c>
      <c r="M635">
        <v>51.000000000001819</v>
      </c>
      <c r="N635">
        <v>2.9699999999999998</v>
      </c>
      <c r="O635" s="579">
        <v>0.53055555555329192</v>
      </c>
    </row>
    <row r="636" spans="1:15">
      <c r="A636" s="578">
        <v>635</v>
      </c>
      <c r="B636" s="578" t="s">
        <v>97</v>
      </c>
      <c r="C636" s="578">
        <v>3</v>
      </c>
      <c r="D636">
        <v>0.01</v>
      </c>
      <c r="E636">
        <v>0.03</v>
      </c>
      <c r="F636" s="403">
        <v>42977.345138888886</v>
      </c>
      <c r="G636">
        <v>1.4987299999999999</v>
      </c>
      <c r="H636" s="403">
        <v>42977.680555555555</v>
      </c>
      <c r="I636">
        <v>1.5056700000000001</v>
      </c>
      <c r="J636" s="403">
        <v>42978.636805555558</v>
      </c>
      <c r="K636">
        <v>1.4999100000000001</v>
      </c>
      <c r="L636">
        <v>69.400000000001455</v>
      </c>
      <c r="M636">
        <v>57.600000000000364</v>
      </c>
      <c r="N636">
        <v>4.67</v>
      </c>
      <c r="O636" s="579">
        <v>1.2916666666715173</v>
      </c>
    </row>
    <row r="637" spans="1:15">
      <c r="A637" s="578">
        <v>636</v>
      </c>
      <c r="B637" s="578" t="s">
        <v>96</v>
      </c>
      <c r="C637" s="578">
        <v>1</v>
      </c>
      <c r="D637">
        <v>0.01</v>
      </c>
      <c r="E637">
        <v>0.01</v>
      </c>
      <c r="F637" s="403">
        <v>42977.354166666664</v>
      </c>
      <c r="G637">
        <v>1.5006900000000001</v>
      </c>
      <c r="H637" s="403">
        <v>42977.354166666664</v>
      </c>
      <c r="I637">
        <v>1.5006900000000001</v>
      </c>
      <c r="J637" s="403">
        <v>42977.617361111108</v>
      </c>
      <c r="K637">
        <v>1.5028300000000001</v>
      </c>
      <c r="L637">
        <v>0</v>
      </c>
      <c r="M637">
        <v>21.399999999999636</v>
      </c>
      <c r="N637">
        <v>1.48</v>
      </c>
      <c r="O637" s="579">
        <v>0.26319444444379769</v>
      </c>
    </row>
    <row r="638" spans="1:15">
      <c r="A638" s="578">
        <v>637</v>
      </c>
      <c r="B638" s="578" t="s">
        <v>96</v>
      </c>
      <c r="C638" s="578">
        <v>1</v>
      </c>
      <c r="D638">
        <v>0.01</v>
      </c>
      <c r="E638">
        <v>0.01</v>
      </c>
      <c r="F638" s="403">
        <v>42978.15625</v>
      </c>
      <c r="G638">
        <v>1.5042800000000001</v>
      </c>
      <c r="H638" s="403">
        <v>42978.15625</v>
      </c>
      <c r="I638">
        <v>1.5042800000000001</v>
      </c>
      <c r="J638" s="403">
        <v>42978.458333333336</v>
      </c>
      <c r="K638">
        <v>1.5064200000000001</v>
      </c>
      <c r="L638">
        <v>0</v>
      </c>
      <c r="M638">
        <v>21.399999999999636</v>
      </c>
      <c r="N638">
        <v>1.48</v>
      </c>
      <c r="O638" s="579">
        <v>0.30208333333575865</v>
      </c>
    </row>
    <row r="639" spans="1:15">
      <c r="A639" s="578">
        <v>638</v>
      </c>
      <c r="B639" s="578" t="s">
        <v>97</v>
      </c>
      <c r="C639" s="578">
        <v>2</v>
      </c>
      <c r="D639">
        <v>0.01</v>
      </c>
      <c r="E639">
        <v>0.02</v>
      </c>
      <c r="F639" s="403">
        <v>42986.240972222222</v>
      </c>
      <c r="G639">
        <v>1.48861</v>
      </c>
      <c r="H639" s="403">
        <v>42986.72152777778</v>
      </c>
      <c r="I639">
        <v>1.49194</v>
      </c>
      <c r="J639" s="403">
        <v>42990.39166666667</v>
      </c>
      <c r="K639">
        <v>1.48814</v>
      </c>
      <c r="L639">
        <v>33.299999999999272</v>
      </c>
      <c r="M639">
        <v>38</v>
      </c>
      <c r="N639">
        <v>2.95</v>
      </c>
      <c r="O639" s="579">
        <v>2.1506944444481633</v>
      </c>
    </row>
    <row r="640" spans="1:15">
      <c r="A640" s="578">
        <v>639</v>
      </c>
      <c r="B640" s="578" t="s">
        <v>96</v>
      </c>
      <c r="C640" s="578">
        <v>1</v>
      </c>
      <c r="D640">
        <v>0.01</v>
      </c>
      <c r="E640">
        <v>0.01</v>
      </c>
      <c r="F640" s="403">
        <v>42996.708333333336</v>
      </c>
      <c r="G640">
        <v>1.4997499999999999</v>
      </c>
      <c r="H640" s="403">
        <v>42996.708333333336</v>
      </c>
      <c r="I640">
        <v>1.4997499999999999</v>
      </c>
      <c r="J640" s="403">
        <v>42996.836111111108</v>
      </c>
      <c r="K640">
        <v>1.5018899999999999</v>
      </c>
      <c r="L640">
        <v>0</v>
      </c>
      <c r="M640">
        <v>21.399999999999636</v>
      </c>
      <c r="N640">
        <v>1.48</v>
      </c>
      <c r="O640" s="579">
        <v>0.12777777777228039</v>
      </c>
    </row>
    <row r="641" spans="1:15">
      <c r="A641" s="578">
        <v>640</v>
      </c>
      <c r="B641" s="578" t="s">
        <v>96</v>
      </c>
      <c r="C641" s="578">
        <v>1</v>
      </c>
      <c r="D641">
        <v>0.01</v>
      </c>
      <c r="E641">
        <v>0.01</v>
      </c>
      <c r="F641" s="403">
        <v>42999.303472222222</v>
      </c>
      <c r="G641">
        <v>1.4884999999999999</v>
      </c>
      <c r="H641" s="403">
        <v>42999.303472222222</v>
      </c>
      <c r="I641">
        <v>1.4884999999999999</v>
      </c>
      <c r="J641" s="403">
        <v>42999.319444444445</v>
      </c>
      <c r="K641">
        <v>1.49064</v>
      </c>
      <c r="L641">
        <v>0</v>
      </c>
      <c r="M641">
        <v>21.399999999999636</v>
      </c>
      <c r="N641">
        <v>1.48</v>
      </c>
      <c r="O641" s="579">
        <v>1.5972222223354038E-2</v>
      </c>
    </row>
    <row r="642" spans="1:15">
      <c r="A642" s="578">
        <v>641</v>
      </c>
      <c r="B642" s="578" t="s">
        <v>97</v>
      </c>
      <c r="C642" s="578">
        <v>3</v>
      </c>
      <c r="D642">
        <v>0.01</v>
      </c>
      <c r="E642">
        <v>0.03</v>
      </c>
      <c r="F642" s="403">
        <v>42999.709722222222</v>
      </c>
      <c r="G642">
        <v>1.50126</v>
      </c>
      <c r="H642" s="403">
        <v>43000.111111111109</v>
      </c>
      <c r="I642">
        <v>1.5083</v>
      </c>
      <c r="J642" s="403">
        <v>43000.538888888892</v>
      </c>
      <c r="K642">
        <v>1.5024900000000001</v>
      </c>
      <c r="L642">
        <v>70.399999999999636</v>
      </c>
      <c r="M642">
        <v>58.099999999998545</v>
      </c>
      <c r="N642">
        <v>4.67</v>
      </c>
      <c r="O642" s="579">
        <v>0.82916666667006211</v>
      </c>
    </row>
    <row r="643" spans="1:15">
      <c r="A643" s="578">
        <v>642</v>
      </c>
      <c r="B643" s="578" t="s">
        <v>96</v>
      </c>
      <c r="C643" s="578">
        <v>5</v>
      </c>
      <c r="D643">
        <v>0.04</v>
      </c>
      <c r="E643">
        <v>0.09</v>
      </c>
      <c r="F643" s="403">
        <v>43000.40625</v>
      </c>
      <c r="G643">
        <v>1.50888</v>
      </c>
      <c r="H643" s="403">
        <v>43003.525694444441</v>
      </c>
      <c r="I643">
        <v>1.4924500000000001</v>
      </c>
      <c r="J643" s="403">
        <v>43006.227083333331</v>
      </c>
      <c r="K643">
        <v>1.50048</v>
      </c>
      <c r="L643">
        <v>164.29999999999927</v>
      </c>
      <c r="M643">
        <v>80.300000000001091</v>
      </c>
      <c r="N643">
        <v>17.950000000000003</v>
      </c>
      <c r="O643" s="579">
        <v>3.8208333333313931</v>
      </c>
    </row>
    <row r="644" spans="1:15">
      <c r="A644" s="578">
        <v>643</v>
      </c>
      <c r="B644" s="578" t="s">
        <v>97</v>
      </c>
      <c r="C644" s="578">
        <v>3</v>
      </c>
      <c r="D644">
        <v>0.01</v>
      </c>
      <c r="E644">
        <v>0.03</v>
      </c>
      <c r="F644" s="403">
        <v>43004.334027777775</v>
      </c>
      <c r="G644">
        <v>1.4911700000000001</v>
      </c>
      <c r="H644" s="403">
        <v>43005.256249999999</v>
      </c>
      <c r="I644">
        <v>1.4981100000000001</v>
      </c>
      <c r="J644" s="403">
        <v>43005.648611111108</v>
      </c>
      <c r="K644">
        <v>1.4923500000000001</v>
      </c>
      <c r="L644">
        <v>69.399999999999636</v>
      </c>
      <c r="M644">
        <v>57.600000000000364</v>
      </c>
      <c r="N644">
        <v>4.6500000000000004</v>
      </c>
      <c r="O644" s="579">
        <v>1.3145833333328483</v>
      </c>
    </row>
    <row r="645" spans="1:15">
      <c r="A645" s="578">
        <v>644</v>
      </c>
      <c r="B645" s="578" t="s">
        <v>96</v>
      </c>
      <c r="C645" s="578">
        <v>1</v>
      </c>
      <c r="D645">
        <v>0.01</v>
      </c>
      <c r="E645">
        <v>0.01</v>
      </c>
      <c r="F645" s="403">
        <v>43014.614583333336</v>
      </c>
      <c r="G645">
        <v>1.50722</v>
      </c>
      <c r="H645" s="403">
        <v>43014.614583333336</v>
      </c>
      <c r="I645">
        <v>1.50722</v>
      </c>
      <c r="J645" s="403">
        <v>43014.648611111108</v>
      </c>
      <c r="K645">
        <v>1.50936</v>
      </c>
      <c r="L645">
        <v>0</v>
      </c>
      <c r="M645">
        <v>21.399999999999636</v>
      </c>
      <c r="N645">
        <v>1.48</v>
      </c>
      <c r="O645" s="579">
        <v>3.4027777772280388E-2</v>
      </c>
    </row>
    <row r="646" spans="1:15">
      <c r="A646" s="578">
        <v>645</v>
      </c>
      <c r="B646" s="578" t="s">
        <v>97</v>
      </c>
      <c r="C646" s="578">
        <v>1</v>
      </c>
      <c r="D646">
        <v>0.01</v>
      </c>
      <c r="E646">
        <v>0.01</v>
      </c>
      <c r="F646" s="403">
        <v>43034.46875</v>
      </c>
      <c r="G646">
        <v>1.5316399999999999</v>
      </c>
      <c r="H646" s="403">
        <v>43034.46875</v>
      </c>
      <c r="I646">
        <v>1.5316399999999999</v>
      </c>
      <c r="J646" s="403">
        <v>43034.572916666664</v>
      </c>
      <c r="K646">
        <v>1.5295000000000001</v>
      </c>
      <c r="L646">
        <v>0</v>
      </c>
      <c r="M646">
        <v>21.399999999999636</v>
      </c>
      <c r="N646">
        <v>1.48</v>
      </c>
      <c r="O646" s="579">
        <v>0.10416666666424135</v>
      </c>
    </row>
    <row r="647" spans="1:15">
      <c r="A647" s="578">
        <v>646</v>
      </c>
      <c r="B647" s="578" t="s">
        <v>97</v>
      </c>
      <c r="C647" s="578">
        <v>4</v>
      </c>
      <c r="D647">
        <v>0.02</v>
      </c>
      <c r="E647">
        <v>0.05</v>
      </c>
      <c r="F647" s="403">
        <v>43041.251388888886</v>
      </c>
      <c r="G647">
        <v>1.5088600000000001</v>
      </c>
      <c r="H647" s="403">
        <v>43042.588194444441</v>
      </c>
      <c r="I647">
        <v>1.5199800000000001</v>
      </c>
      <c r="J647" s="403">
        <v>43045.533333333333</v>
      </c>
      <c r="K647">
        <v>1.51308</v>
      </c>
      <c r="L647">
        <v>111.20000000000073</v>
      </c>
      <c r="M647">
        <v>69.000000000001819</v>
      </c>
      <c r="N647">
        <v>8.14</v>
      </c>
      <c r="O647" s="579">
        <v>2.2819444444467081</v>
      </c>
    </row>
    <row r="648" spans="1:15">
      <c r="A648" s="578">
        <v>647</v>
      </c>
      <c r="B648" s="578" t="s">
        <v>96</v>
      </c>
      <c r="C648" s="578">
        <v>1</v>
      </c>
      <c r="D648">
        <v>0.01</v>
      </c>
      <c r="E648">
        <v>0.01</v>
      </c>
      <c r="F648" s="403">
        <v>43052.594444444447</v>
      </c>
      <c r="G648">
        <v>1.52685</v>
      </c>
      <c r="H648" s="403">
        <v>43052.594444444447</v>
      </c>
      <c r="I648">
        <v>1.52685</v>
      </c>
      <c r="J648" s="403">
        <v>43052.738194444442</v>
      </c>
      <c r="K648">
        <v>1.5289900000000001</v>
      </c>
      <c r="L648">
        <v>0</v>
      </c>
      <c r="M648">
        <v>21.400000000001455</v>
      </c>
      <c r="N648">
        <v>1.48</v>
      </c>
      <c r="O648" s="579">
        <v>0.14374999999563443</v>
      </c>
    </row>
    <row r="649" spans="1:15">
      <c r="A649" s="578">
        <v>648</v>
      </c>
      <c r="B649" s="578" t="s">
        <v>96</v>
      </c>
      <c r="C649" s="578">
        <v>1</v>
      </c>
      <c r="D649">
        <v>0.01</v>
      </c>
      <c r="E649">
        <v>0.01</v>
      </c>
      <c r="F649" s="403">
        <v>43053.667361111111</v>
      </c>
      <c r="G649">
        <v>1.5413699999999999</v>
      </c>
      <c r="H649" s="403">
        <v>43053.667361111111</v>
      </c>
      <c r="I649">
        <v>1.5413699999999999</v>
      </c>
      <c r="J649" s="403">
        <v>43053.756249999999</v>
      </c>
      <c r="K649">
        <v>1.5435099999999999</v>
      </c>
      <c r="L649">
        <v>0</v>
      </c>
      <c r="M649">
        <v>21.399999999999636</v>
      </c>
      <c r="N649">
        <v>1.48</v>
      </c>
      <c r="O649" s="579">
        <v>8.8888888887595385E-2</v>
      </c>
    </row>
    <row r="650" spans="1:15">
      <c r="A650" s="578">
        <v>649</v>
      </c>
      <c r="B650" s="578" t="s">
        <v>96</v>
      </c>
      <c r="C650" s="578">
        <v>2</v>
      </c>
      <c r="D650">
        <v>0.01</v>
      </c>
      <c r="E650">
        <v>0.02</v>
      </c>
      <c r="F650" s="403">
        <v>43059.406944444447</v>
      </c>
      <c r="G650">
        <v>1.5582100000000001</v>
      </c>
      <c r="H650" s="403">
        <v>43059.70208333333</v>
      </c>
      <c r="I650">
        <v>1.5548900000000001</v>
      </c>
      <c r="J650" s="403">
        <v>43060.395833333336</v>
      </c>
      <c r="K650">
        <v>1.5586899999999999</v>
      </c>
      <c r="L650">
        <v>33.199999999998909</v>
      </c>
      <c r="M650">
        <v>37.999999999998181</v>
      </c>
      <c r="N650">
        <v>2.9699999999999998</v>
      </c>
      <c r="O650" s="579">
        <v>0.98888888888905058</v>
      </c>
    </row>
    <row r="651" spans="1:15">
      <c r="A651" s="578">
        <v>650</v>
      </c>
      <c r="B651" s="578" t="s">
        <v>97</v>
      </c>
      <c r="C651" s="578">
        <v>1</v>
      </c>
      <c r="D651">
        <v>0.01</v>
      </c>
      <c r="E651">
        <v>0.01</v>
      </c>
      <c r="F651" s="403">
        <v>43061.5625</v>
      </c>
      <c r="G651">
        <v>1.55135</v>
      </c>
      <c r="H651" s="403">
        <v>43061.5625</v>
      </c>
      <c r="I651">
        <v>1.55135</v>
      </c>
      <c r="J651" s="403">
        <v>43061.584027777775</v>
      </c>
      <c r="K651">
        <v>1.54921</v>
      </c>
      <c r="L651">
        <v>0</v>
      </c>
      <c r="M651">
        <v>21.399999999999636</v>
      </c>
      <c r="N651">
        <v>1.48</v>
      </c>
      <c r="O651" s="579">
        <v>2.1527777775190771E-2</v>
      </c>
    </row>
    <row r="652" spans="1:15">
      <c r="A652" s="578">
        <v>651</v>
      </c>
      <c r="B652" s="578" t="s">
        <v>96</v>
      </c>
      <c r="C652" s="578">
        <v>1</v>
      </c>
      <c r="D652">
        <v>0.01</v>
      </c>
      <c r="E652">
        <v>0.01</v>
      </c>
      <c r="F652" s="403">
        <v>43061.656944444447</v>
      </c>
      <c r="G652">
        <v>1.55335</v>
      </c>
      <c r="H652" s="403">
        <v>43061.656944444447</v>
      </c>
      <c r="I652">
        <v>1.55335</v>
      </c>
      <c r="J652" s="403">
        <v>43062.411805555559</v>
      </c>
      <c r="K652">
        <v>1.55549</v>
      </c>
      <c r="L652">
        <v>0</v>
      </c>
      <c r="M652">
        <v>21.399999999999636</v>
      </c>
      <c r="N652">
        <v>1.48</v>
      </c>
      <c r="O652" s="579">
        <v>0.75486111111240461</v>
      </c>
    </row>
    <row r="653" spans="1:15">
      <c r="A653" s="578">
        <v>652</v>
      </c>
      <c r="B653" s="578" t="s">
        <v>96</v>
      </c>
      <c r="C653" s="578">
        <v>1</v>
      </c>
      <c r="D653">
        <v>0.01</v>
      </c>
      <c r="E653">
        <v>0.01</v>
      </c>
      <c r="F653" s="403">
        <v>43068.375694444447</v>
      </c>
      <c r="G653">
        <v>1.5645500000000001</v>
      </c>
      <c r="H653" s="403">
        <v>43068.375694444447</v>
      </c>
      <c r="I653">
        <v>1.5645500000000001</v>
      </c>
      <c r="J653" s="403">
        <v>43068.674305555556</v>
      </c>
      <c r="K653">
        <v>1.5666899999999999</v>
      </c>
      <c r="L653">
        <v>0</v>
      </c>
      <c r="M653">
        <v>21.399999999997817</v>
      </c>
      <c r="N653">
        <v>1.48</v>
      </c>
      <c r="O653" s="579">
        <v>0.29861111110949423</v>
      </c>
    </row>
    <row r="654" spans="1:15">
      <c r="A654" s="578">
        <v>653</v>
      </c>
      <c r="B654" s="578" t="s">
        <v>97</v>
      </c>
      <c r="C654" s="578">
        <v>1</v>
      </c>
      <c r="D654">
        <v>0.01</v>
      </c>
      <c r="E654">
        <v>0.01</v>
      </c>
      <c r="F654" s="403">
        <v>43070.627083333333</v>
      </c>
      <c r="G654">
        <v>1.5667500000000001</v>
      </c>
      <c r="H654" s="403">
        <v>43070.627083333333</v>
      </c>
      <c r="I654">
        <v>1.5667500000000001</v>
      </c>
      <c r="J654" s="403">
        <v>43070.651388888888</v>
      </c>
      <c r="K654">
        <v>1.5646100000000001</v>
      </c>
      <c r="L654">
        <v>0</v>
      </c>
      <c r="M654">
        <v>21.399999999999636</v>
      </c>
      <c r="N654">
        <v>1.48</v>
      </c>
      <c r="O654" s="579">
        <v>2.4305555554747116E-2</v>
      </c>
    </row>
    <row r="655" spans="1:15">
      <c r="A655" s="578">
        <v>654</v>
      </c>
      <c r="B655" s="578" t="s">
        <v>97</v>
      </c>
      <c r="C655" s="578">
        <v>1</v>
      </c>
      <c r="D655">
        <v>0.01</v>
      </c>
      <c r="E655">
        <v>0.01</v>
      </c>
      <c r="F655" s="403">
        <v>43073.375</v>
      </c>
      <c r="G655">
        <v>1.5604199999999999</v>
      </c>
      <c r="H655" s="403">
        <v>43073.375</v>
      </c>
      <c r="I655">
        <v>1.5604199999999999</v>
      </c>
      <c r="J655" s="403">
        <v>43073.472222222219</v>
      </c>
      <c r="K655">
        <v>1.5582800000000001</v>
      </c>
      <c r="L655">
        <v>0</v>
      </c>
      <c r="M655">
        <v>21.399999999997817</v>
      </c>
      <c r="N655">
        <v>1.48</v>
      </c>
      <c r="O655" s="579">
        <v>9.7222222218988463E-2</v>
      </c>
    </row>
    <row r="656" spans="1:15">
      <c r="A656" s="578">
        <v>655</v>
      </c>
      <c r="B656" s="578" t="s">
        <v>97</v>
      </c>
      <c r="C656" s="578">
        <v>1</v>
      </c>
      <c r="D656">
        <v>0.01</v>
      </c>
      <c r="E656">
        <v>0.01</v>
      </c>
      <c r="F656" s="403">
        <v>43075.395833333336</v>
      </c>
      <c r="G656">
        <v>1.55809</v>
      </c>
      <c r="H656" s="403">
        <v>43075.395833333336</v>
      </c>
      <c r="I656">
        <v>1.55809</v>
      </c>
      <c r="J656" s="403">
        <v>43075.572916666664</v>
      </c>
      <c r="K656">
        <v>1.5559499999999999</v>
      </c>
      <c r="L656">
        <v>0</v>
      </c>
      <c r="M656">
        <v>21.399999999999636</v>
      </c>
      <c r="N656">
        <v>1.48</v>
      </c>
      <c r="O656" s="579">
        <v>0.17708333332848269</v>
      </c>
    </row>
    <row r="657" spans="1:15">
      <c r="A657" s="578">
        <v>656</v>
      </c>
      <c r="B657" s="578" t="s">
        <v>96</v>
      </c>
      <c r="C657" s="578">
        <v>1</v>
      </c>
      <c r="D657">
        <v>0.01</v>
      </c>
      <c r="E657">
        <v>0.01</v>
      </c>
      <c r="F657" s="403">
        <v>43077.563194444447</v>
      </c>
      <c r="G657">
        <v>1.5627800000000001</v>
      </c>
      <c r="H657" s="403">
        <v>43077.563194444447</v>
      </c>
      <c r="I657">
        <v>1.5627800000000001</v>
      </c>
      <c r="J657" s="403">
        <v>43077.681944444441</v>
      </c>
      <c r="K657">
        <v>1.5649200000000001</v>
      </c>
      <c r="L657">
        <v>0</v>
      </c>
      <c r="M657">
        <v>21.399999999999636</v>
      </c>
      <c r="N657">
        <v>1.48</v>
      </c>
      <c r="O657" s="579">
        <v>0.11874999999417923</v>
      </c>
    </row>
    <row r="658" spans="1:15">
      <c r="A658" s="578">
        <v>657</v>
      </c>
      <c r="B658" s="578" t="s">
        <v>97</v>
      </c>
      <c r="C658" s="578">
        <v>2</v>
      </c>
      <c r="D658">
        <v>0.01</v>
      </c>
      <c r="E658">
        <v>0.02</v>
      </c>
      <c r="F658" s="403">
        <v>43077.708333333336</v>
      </c>
      <c r="G658">
        <v>1.5646</v>
      </c>
      <c r="H658" s="403">
        <v>43077.831944444442</v>
      </c>
      <c r="I658">
        <v>1.5679000000000001</v>
      </c>
      <c r="J658" s="403">
        <v>43080.336111111108</v>
      </c>
      <c r="K658">
        <v>1.5641099999999999</v>
      </c>
      <c r="L658">
        <v>33</v>
      </c>
      <c r="M658">
        <v>37.900000000001455</v>
      </c>
      <c r="N658">
        <v>2.97</v>
      </c>
      <c r="O658" s="579">
        <v>0.62777777777228039</v>
      </c>
    </row>
    <row r="659" spans="1:15">
      <c r="A659" s="578">
        <v>658</v>
      </c>
      <c r="B659" s="578" t="s">
        <v>96</v>
      </c>
      <c r="C659" s="578">
        <v>1</v>
      </c>
      <c r="D659">
        <v>0.01</v>
      </c>
      <c r="E659">
        <v>0.01</v>
      </c>
      <c r="F659" s="403">
        <v>43083.417361111111</v>
      </c>
      <c r="G659">
        <v>1.54427</v>
      </c>
      <c r="H659" s="403">
        <v>43083.417361111111</v>
      </c>
      <c r="I659">
        <v>1.54427</v>
      </c>
      <c r="J659" s="403">
        <v>43083.607638888891</v>
      </c>
      <c r="K659">
        <v>1.5464100000000001</v>
      </c>
      <c r="L659">
        <v>0</v>
      </c>
      <c r="M659">
        <v>21.399999999999636</v>
      </c>
      <c r="N659">
        <v>1.48</v>
      </c>
      <c r="O659" s="579">
        <v>0.19027777777955635</v>
      </c>
    </row>
    <row r="660" spans="1:15">
      <c r="A660" s="578">
        <v>659</v>
      </c>
      <c r="B660" s="578" t="s">
        <v>97</v>
      </c>
      <c r="C660" s="578">
        <v>1</v>
      </c>
      <c r="D660">
        <v>0.01</v>
      </c>
      <c r="E660">
        <v>0.01</v>
      </c>
      <c r="F660" s="403">
        <v>43083.614583333336</v>
      </c>
      <c r="G660">
        <v>1.5459700000000001</v>
      </c>
      <c r="H660" s="403">
        <v>43083.614583333336</v>
      </c>
      <c r="I660">
        <v>1.5459700000000001</v>
      </c>
      <c r="J660" s="403">
        <v>43083.620833333334</v>
      </c>
      <c r="K660">
        <v>1.54383</v>
      </c>
      <c r="L660">
        <v>0</v>
      </c>
      <c r="M660">
        <v>21.399999999999636</v>
      </c>
      <c r="N660">
        <v>1.48</v>
      </c>
      <c r="O660" s="579">
        <v>6.2499999985448085E-3</v>
      </c>
    </row>
    <row r="661" spans="1:15">
      <c r="A661" s="578">
        <v>660</v>
      </c>
      <c r="B661" s="578" t="s">
        <v>97</v>
      </c>
      <c r="C661" s="578">
        <v>1</v>
      </c>
      <c r="D661">
        <v>0.01</v>
      </c>
      <c r="E661">
        <v>0.01</v>
      </c>
      <c r="F661" s="403">
        <v>43083.688194444447</v>
      </c>
      <c r="G661">
        <v>1.53796</v>
      </c>
      <c r="H661" s="403">
        <v>43083.688194444447</v>
      </c>
      <c r="I661">
        <v>1.53796</v>
      </c>
      <c r="J661" s="403">
        <v>43083.706250000003</v>
      </c>
      <c r="K661">
        <v>1.53582</v>
      </c>
      <c r="L661">
        <v>0</v>
      </c>
      <c r="M661">
        <v>21.400000000001455</v>
      </c>
      <c r="N661">
        <v>1.49</v>
      </c>
      <c r="O661" s="579">
        <v>1.8055555556202307E-2</v>
      </c>
    </row>
    <row r="662" spans="1:15">
      <c r="A662" s="578">
        <v>661</v>
      </c>
      <c r="B662" s="578" t="s">
        <v>97</v>
      </c>
      <c r="C662" s="578">
        <v>1</v>
      </c>
      <c r="D662">
        <v>0.01</v>
      </c>
      <c r="E662">
        <v>0.01</v>
      </c>
      <c r="F662" s="403">
        <v>43117.397222222222</v>
      </c>
      <c r="G662">
        <v>1.5351699999999999</v>
      </c>
      <c r="H662" s="403">
        <v>43117.397222222222</v>
      </c>
      <c r="I662">
        <v>1.5351699999999999</v>
      </c>
      <c r="J662" s="403">
        <v>43117.472222222219</v>
      </c>
      <c r="K662">
        <v>1.5330299999999999</v>
      </c>
      <c r="L662">
        <v>0</v>
      </c>
      <c r="M662">
        <v>21.399999999999636</v>
      </c>
      <c r="N662">
        <v>1.48</v>
      </c>
      <c r="O662" s="579">
        <v>7.4999999997089617E-2</v>
      </c>
    </row>
    <row r="663" spans="1:15">
      <c r="A663" s="578">
        <v>662</v>
      </c>
      <c r="B663" s="578" t="s">
        <v>96</v>
      </c>
      <c r="C663" s="578">
        <v>1</v>
      </c>
      <c r="D663">
        <v>0.01</v>
      </c>
      <c r="E663">
        <v>0.01</v>
      </c>
      <c r="F663" s="403">
        <v>43130.334722222222</v>
      </c>
      <c r="G663">
        <v>1.5327</v>
      </c>
      <c r="H663" s="403">
        <v>43130.334722222222</v>
      </c>
      <c r="I663">
        <v>1.5327</v>
      </c>
      <c r="J663" s="403">
        <v>43130.362500000003</v>
      </c>
      <c r="K663">
        <v>1.53484</v>
      </c>
      <c r="L663">
        <v>0</v>
      </c>
      <c r="M663">
        <v>21.399999999999636</v>
      </c>
      <c r="N663">
        <v>1.48</v>
      </c>
      <c r="O663" s="579">
        <v>2.7777777781011537E-2</v>
      </c>
    </row>
    <row r="664" spans="1:15">
      <c r="A664" s="578">
        <v>663</v>
      </c>
      <c r="B664" s="578" t="s">
        <v>96</v>
      </c>
      <c r="C664" s="578">
        <v>1</v>
      </c>
      <c r="D664">
        <v>0.01</v>
      </c>
      <c r="E664">
        <v>0.01</v>
      </c>
      <c r="F664" s="403">
        <v>43131.709722222222</v>
      </c>
      <c r="G664">
        <v>1.53915</v>
      </c>
      <c r="H664" s="403">
        <v>43131.709722222222</v>
      </c>
      <c r="I664">
        <v>1.53915</v>
      </c>
      <c r="J664" s="403">
        <v>43131.767361111109</v>
      </c>
      <c r="K664">
        <v>1.54129</v>
      </c>
      <c r="L664">
        <v>0</v>
      </c>
      <c r="M664">
        <v>21.399999999999636</v>
      </c>
      <c r="N664">
        <v>1.48</v>
      </c>
      <c r="O664" s="579">
        <v>5.7638888887595385E-2</v>
      </c>
    </row>
    <row r="665" spans="1:15">
      <c r="A665" s="578">
        <v>664</v>
      </c>
      <c r="B665" s="578" t="s">
        <v>96</v>
      </c>
      <c r="C665" s="578">
        <v>3</v>
      </c>
      <c r="D665">
        <v>0.01</v>
      </c>
      <c r="E665">
        <v>0.03</v>
      </c>
      <c r="F665" s="403">
        <v>43136.408333333333</v>
      </c>
      <c r="G665">
        <v>1.5708299999999999</v>
      </c>
      <c r="H665" s="403">
        <v>43136.698611111111</v>
      </c>
      <c r="I665">
        <v>1.5639099999999999</v>
      </c>
      <c r="J665" s="403">
        <v>43136.845833333333</v>
      </c>
      <c r="K665">
        <v>1.5696600000000001</v>
      </c>
      <c r="L665">
        <v>69.200000000000728</v>
      </c>
      <c r="M665">
        <v>57.500000000001819</v>
      </c>
      <c r="N665">
        <v>4.6399999999999997</v>
      </c>
      <c r="O665" s="579">
        <v>0.4375</v>
      </c>
    </row>
    <row r="666" spans="1:15">
      <c r="A666" s="578">
        <v>665</v>
      </c>
      <c r="B666" s="578" t="s">
        <v>96</v>
      </c>
      <c r="C666" s="578">
        <v>2</v>
      </c>
      <c r="D666">
        <v>0.01</v>
      </c>
      <c r="E666">
        <v>0.02</v>
      </c>
      <c r="F666" s="403">
        <v>43137.21875</v>
      </c>
      <c r="G666">
        <v>1.57622</v>
      </c>
      <c r="H666" s="403">
        <v>43137.277777777781</v>
      </c>
      <c r="I666">
        <v>1.57287</v>
      </c>
      <c r="J666" s="403">
        <v>43137.301388888889</v>
      </c>
      <c r="K666">
        <v>1.5766800000000001</v>
      </c>
      <c r="L666">
        <v>33.499999999998181</v>
      </c>
      <c r="M666">
        <v>38.100000000000364</v>
      </c>
      <c r="N666">
        <v>2.96</v>
      </c>
      <c r="O666" s="579">
        <v>8.2638888889050577E-2</v>
      </c>
    </row>
    <row r="667" spans="1:15">
      <c r="A667" s="578">
        <v>666</v>
      </c>
      <c r="B667" s="578" t="s">
        <v>96</v>
      </c>
      <c r="C667" s="578">
        <v>1</v>
      </c>
      <c r="D667">
        <v>0.01</v>
      </c>
      <c r="E667">
        <v>0.01</v>
      </c>
      <c r="F667" s="403">
        <v>43137.344444444447</v>
      </c>
      <c r="G667">
        <v>1.5768599999999999</v>
      </c>
      <c r="H667" s="403">
        <v>43137.344444444447</v>
      </c>
      <c r="I667">
        <v>1.5768599999999999</v>
      </c>
      <c r="J667" s="403">
        <v>43137.363888888889</v>
      </c>
      <c r="K667">
        <v>1.579</v>
      </c>
      <c r="L667">
        <v>0</v>
      </c>
      <c r="M667">
        <v>21.400000000001455</v>
      </c>
      <c r="N667">
        <v>1.48</v>
      </c>
      <c r="O667" s="579">
        <v>1.9444444442342501E-2</v>
      </c>
    </row>
    <row r="668" spans="1:15">
      <c r="A668" s="578">
        <v>667</v>
      </c>
      <c r="B668" s="578" t="s">
        <v>97</v>
      </c>
      <c r="C668" s="578">
        <v>1</v>
      </c>
      <c r="D668">
        <v>0.01</v>
      </c>
      <c r="E668">
        <v>0.01</v>
      </c>
      <c r="F668" s="403">
        <v>43140.615277777775</v>
      </c>
      <c r="G668">
        <v>1.5678000000000001</v>
      </c>
      <c r="H668" s="403">
        <v>43140.615277777775</v>
      </c>
      <c r="I668">
        <v>1.5678000000000001</v>
      </c>
      <c r="J668" s="403">
        <v>43140.685416666667</v>
      </c>
      <c r="K668">
        <v>1.5656600000000001</v>
      </c>
      <c r="L668">
        <v>0</v>
      </c>
      <c r="M668">
        <v>21.399999999999636</v>
      </c>
      <c r="N668">
        <v>1.48</v>
      </c>
      <c r="O668" s="579">
        <v>7.013888889196096E-2</v>
      </c>
    </row>
    <row r="669" spans="1:15">
      <c r="A669" s="578">
        <v>668</v>
      </c>
      <c r="B669" s="578" t="s">
        <v>97</v>
      </c>
      <c r="C669" s="578">
        <v>2</v>
      </c>
      <c r="D669">
        <v>0.01</v>
      </c>
      <c r="E669">
        <v>0.02</v>
      </c>
      <c r="F669" s="403">
        <v>43140.730555555558</v>
      </c>
      <c r="G669">
        <v>1.5657300000000001</v>
      </c>
      <c r="H669" s="403">
        <v>43140.794444444444</v>
      </c>
      <c r="I669">
        <v>1.56959</v>
      </c>
      <c r="J669" s="403">
        <v>43143.558333333334</v>
      </c>
      <c r="K669">
        <v>1.56552</v>
      </c>
      <c r="L669">
        <v>38.599999999998545</v>
      </c>
      <c r="M669">
        <v>40.699999999998909</v>
      </c>
      <c r="N669">
        <v>2.97</v>
      </c>
      <c r="O669" s="579">
        <v>0.82777777777664596</v>
      </c>
    </row>
    <row r="670" spans="1:15">
      <c r="A670" s="578">
        <v>669</v>
      </c>
      <c r="B670" s="578" t="s">
        <v>96</v>
      </c>
      <c r="C670" s="578">
        <v>2</v>
      </c>
      <c r="D670">
        <v>0.01</v>
      </c>
      <c r="E670">
        <v>0.02</v>
      </c>
      <c r="F670" s="403">
        <v>43145.709722222222</v>
      </c>
      <c r="G670">
        <v>1.57508</v>
      </c>
      <c r="H670" s="403">
        <v>43145.805555555555</v>
      </c>
      <c r="I670">
        <v>1.5717699999999999</v>
      </c>
      <c r="J670" s="403">
        <v>43146.567361111112</v>
      </c>
      <c r="K670">
        <v>1.5755600000000001</v>
      </c>
      <c r="L670">
        <v>33.100000000002183</v>
      </c>
      <c r="M670">
        <v>37.900000000001455</v>
      </c>
      <c r="N670">
        <v>2.95</v>
      </c>
      <c r="O670" s="579">
        <v>0.85763888889050577</v>
      </c>
    </row>
    <row r="671" spans="1:15">
      <c r="A671" s="578">
        <v>670</v>
      </c>
      <c r="B671" s="578" t="s">
        <v>96</v>
      </c>
      <c r="C671" s="578">
        <v>5</v>
      </c>
      <c r="D671">
        <v>0.04</v>
      </c>
      <c r="E671">
        <v>0.09</v>
      </c>
      <c r="F671" s="403">
        <v>43146.697916666664</v>
      </c>
      <c r="G671">
        <v>1.57965</v>
      </c>
      <c r="H671" s="403">
        <v>43151.22152777778</v>
      </c>
      <c r="I671">
        <v>1.5641099999999999</v>
      </c>
      <c r="J671" s="403">
        <v>43152.676388888889</v>
      </c>
      <c r="K671">
        <v>1.5720400000000001</v>
      </c>
      <c r="L671">
        <v>155.40000000000146</v>
      </c>
      <c r="M671">
        <v>79.30000000000291</v>
      </c>
      <c r="N671">
        <v>17.96</v>
      </c>
      <c r="O671" s="579">
        <v>3.9784722222248092</v>
      </c>
    </row>
    <row r="672" spans="1:15">
      <c r="A672" s="578">
        <v>671</v>
      </c>
      <c r="B672" s="578" t="s">
        <v>97</v>
      </c>
      <c r="C672" s="578">
        <v>6</v>
      </c>
      <c r="D672">
        <v>0.08</v>
      </c>
      <c r="E672">
        <v>0.16999999999999998</v>
      </c>
      <c r="F672" s="403">
        <v>43160.6875</v>
      </c>
      <c r="G672">
        <v>1.5726899999999999</v>
      </c>
      <c r="H672" s="403">
        <v>43166.025694444441</v>
      </c>
      <c r="I672">
        <v>1.5937600000000001</v>
      </c>
      <c r="J672" s="403">
        <v>43167.0625</v>
      </c>
      <c r="K672">
        <v>1.5848100000000001</v>
      </c>
      <c r="L672">
        <v>210.70000000000073</v>
      </c>
      <c r="M672">
        <v>89.5</v>
      </c>
      <c r="N672">
        <v>40.120000000000005</v>
      </c>
      <c r="O672" s="579">
        <v>4.375</v>
      </c>
    </row>
    <row r="673" spans="1:15">
      <c r="A673" s="578">
        <v>672</v>
      </c>
      <c r="B673" s="578" t="s">
        <v>96</v>
      </c>
      <c r="C673" s="578">
        <v>1</v>
      </c>
      <c r="D673">
        <v>0.01</v>
      </c>
      <c r="E673">
        <v>0.01</v>
      </c>
      <c r="F673" s="403">
        <v>43173.678472222222</v>
      </c>
      <c r="G673">
        <v>1.56708</v>
      </c>
      <c r="H673" s="403">
        <v>43173.678472222222</v>
      </c>
      <c r="I673">
        <v>1.56708</v>
      </c>
      <c r="J673" s="403">
        <v>43173.712500000001</v>
      </c>
      <c r="K673">
        <v>1.5692200000000001</v>
      </c>
      <c r="L673">
        <v>0</v>
      </c>
      <c r="M673">
        <v>21.399999999999636</v>
      </c>
      <c r="N673">
        <v>1.48</v>
      </c>
      <c r="O673" s="579">
        <v>3.4027777779556345E-2</v>
      </c>
    </row>
    <row r="674" spans="1:15">
      <c r="A674" s="578">
        <v>673</v>
      </c>
      <c r="B674" s="578" t="s">
        <v>96</v>
      </c>
      <c r="C674" s="578">
        <v>1</v>
      </c>
      <c r="D674">
        <v>0.01</v>
      </c>
      <c r="E674">
        <v>0.01</v>
      </c>
      <c r="F674" s="403">
        <v>43180.147222222222</v>
      </c>
      <c r="G674">
        <v>1.5929500000000001</v>
      </c>
      <c r="H674" s="403">
        <v>43180.147222222222</v>
      </c>
      <c r="I674">
        <v>1.5929500000000001</v>
      </c>
      <c r="J674" s="403">
        <v>43180.426388888889</v>
      </c>
      <c r="K674">
        <v>1.5950899999999999</v>
      </c>
      <c r="L674">
        <v>0</v>
      </c>
      <c r="M674">
        <v>21.399999999999636</v>
      </c>
      <c r="N674">
        <v>1.48</v>
      </c>
      <c r="O674" s="579">
        <v>0.27916666666715173</v>
      </c>
    </row>
    <row r="675" spans="1:15">
      <c r="A675" s="578">
        <v>674</v>
      </c>
      <c r="B675" s="578" t="s">
        <v>97</v>
      </c>
      <c r="C675" s="578">
        <v>7</v>
      </c>
      <c r="D675">
        <v>0.28000000000000003</v>
      </c>
      <c r="E675">
        <v>0.45</v>
      </c>
      <c r="F675" s="403">
        <v>43180.845138888886</v>
      </c>
      <c r="G675">
        <v>1.5880399999999999</v>
      </c>
      <c r="H675" s="403">
        <v>43187.415277777778</v>
      </c>
      <c r="I675">
        <v>1.61768</v>
      </c>
      <c r="J675" s="403">
        <v>43187.668749999997</v>
      </c>
      <c r="K675">
        <v>1.6089599999999999</v>
      </c>
      <c r="L675">
        <v>296.39999999999964</v>
      </c>
      <c r="M675">
        <v>87.199999999998909</v>
      </c>
      <c r="N675">
        <v>123.07000000000001</v>
      </c>
      <c r="O675" s="579">
        <v>4.8236111111109494</v>
      </c>
    </row>
    <row r="676" spans="1:15">
      <c r="A676" s="578">
        <v>675</v>
      </c>
      <c r="B676" s="578" t="s">
        <v>96</v>
      </c>
      <c r="C676" s="578">
        <v>1</v>
      </c>
      <c r="D676">
        <v>0.01</v>
      </c>
      <c r="E676">
        <v>0.01</v>
      </c>
      <c r="F676" s="403">
        <v>43182.75</v>
      </c>
      <c r="G676">
        <v>1.601</v>
      </c>
      <c r="H676" s="403">
        <v>43182.75</v>
      </c>
      <c r="I676">
        <v>1.601</v>
      </c>
      <c r="J676" s="403">
        <v>43182.874305555553</v>
      </c>
      <c r="K676">
        <v>1.60314</v>
      </c>
      <c r="L676">
        <v>0</v>
      </c>
      <c r="M676">
        <v>21.399999999999636</v>
      </c>
      <c r="N676">
        <v>1.48</v>
      </c>
      <c r="O676" s="579">
        <v>0.12430555555329192</v>
      </c>
    </row>
    <row r="677" spans="1:15">
      <c r="A677" s="578">
        <v>676</v>
      </c>
      <c r="B677" s="578" t="s">
        <v>96</v>
      </c>
      <c r="C677" s="578">
        <v>2</v>
      </c>
      <c r="D677">
        <v>0.01</v>
      </c>
      <c r="E677">
        <v>0.02</v>
      </c>
      <c r="F677" s="403">
        <v>43185.699305555558</v>
      </c>
      <c r="G677">
        <v>1.6121300000000001</v>
      </c>
      <c r="H677" s="403">
        <v>43185.888194444444</v>
      </c>
      <c r="I677">
        <v>1.6088100000000001</v>
      </c>
      <c r="J677" s="403">
        <v>43186.375694444447</v>
      </c>
      <c r="K677">
        <v>1.6126100000000001</v>
      </c>
      <c r="L677">
        <v>33.200000000000728</v>
      </c>
      <c r="M677">
        <v>38</v>
      </c>
      <c r="N677">
        <v>2.9699999999999998</v>
      </c>
      <c r="O677" s="579">
        <v>0.67638888888905058</v>
      </c>
    </row>
    <row r="678" spans="1:15">
      <c r="A678" s="578">
        <v>677</v>
      </c>
      <c r="B678" s="578" t="s">
        <v>96</v>
      </c>
      <c r="C678" s="578">
        <v>1</v>
      </c>
      <c r="D678">
        <v>0.01</v>
      </c>
      <c r="E678">
        <v>0.01</v>
      </c>
      <c r="F678" s="403">
        <v>43186.689583333333</v>
      </c>
      <c r="G678">
        <v>1.6089199999999999</v>
      </c>
      <c r="H678" s="403">
        <v>43186.689583333333</v>
      </c>
      <c r="I678">
        <v>1.6089199999999999</v>
      </c>
      <c r="J678" s="403">
        <v>43186.809027777781</v>
      </c>
      <c r="K678">
        <v>1.6110599999999999</v>
      </c>
      <c r="L678">
        <v>0</v>
      </c>
      <c r="M678">
        <v>21.399999999999636</v>
      </c>
      <c r="N678">
        <v>1.48</v>
      </c>
      <c r="O678" s="579">
        <v>0.11944444444816327</v>
      </c>
    </row>
    <row r="679" spans="1:15">
      <c r="A679" s="578">
        <v>678</v>
      </c>
      <c r="B679" s="578" t="s">
        <v>96</v>
      </c>
      <c r="C679" s="578">
        <v>1</v>
      </c>
      <c r="D679">
        <v>0.01</v>
      </c>
      <c r="E679">
        <v>0.01</v>
      </c>
      <c r="F679" s="403">
        <v>43186.854861111111</v>
      </c>
      <c r="G679">
        <v>1.6137999999999999</v>
      </c>
      <c r="H679" s="403">
        <v>43186.854861111111</v>
      </c>
      <c r="I679">
        <v>1.6137999999999999</v>
      </c>
      <c r="J679" s="403">
        <v>43186.924305555556</v>
      </c>
      <c r="K679">
        <v>1.6159399999999999</v>
      </c>
      <c r="L679">
        <v>0</v>
      </c>
      <c r="M679">
        <v>21.400000000001455</v>
      </c>
      <c r="N679">
        <v>1.48</v>
      </c>
      <c r="O679" s="579">
        <v>6.9444444445252884E-2</v>
      </c>
    </row>
    <row r="680" spans="1:15">
      <c r="A680" s="578">
        <v>679</v>
      </c>
      <c r="B680" s="578" t="s">
        <v>96</v>
      </c>
      <c r="C680" s="578">
        <v>1</v>
      </c>
      <c r="D680">
        <v>0.01</v>
      </c>
      <c r="E680">
        <v>0.01</v>
      </c>
      <c r="F680" s="403">
        <v>43187.677083333336</v>
      </c>
      <c r="G680">
        <v>1.6103099999999999</v>
      </c>
      <c r="H680" s="403">
        <v>43187.677083333336</v>
      </c>
      <c r="I680">
        <v>1.6103099999999999</v>
      </c>
      <c r="J680" s="403">
        <v>43187.698611111111</v>
      </c>
      <c r="K680">
        <v>1.6124499999999999</v>
      </c>
      <c r="L680">
        <v>0</v>
      </c>
      <c r="M680">
        <v>21.400000000001455</v>
      </c>
      <c r="N680">
        <v>1.48</v>
      </c>
      <c r="O680" s="579">
        <v>2.1527777775190771E-2</v>
      </c>
    </row>
    <row r="681" spans="1:15">
      <c r="A681" s="578">
        <v>680</v>
      </c>
      <c r="B681" s="578" t="s">
        <v>96</v>
      </c>
      <c r="C681" s="578">
        <v>1</v>
      </c>
      <c r="D681">
        <v>0.01</v>
      </c>
      <c r="E681">
        <v>0.01</v>
      </c>
      <c r="F681" s="403">
        <v>43194.40625</v>
      </c>
      <c r="G681">
        <v>1.59674</v>
      </c>
      <c r="H681" s="403">
        <v>43194.40625</v>
      </c>
      <c r="I681">
        <v>1.59674</v>
      </c>
      <c r="J681" s="403">
        <v>43194.411805555559</v>
      </c>
      <c r="K681">
        <v>1.5988800000000001</v>
      </c>
      <c r="L681">
        <v>0</v>
      </c>
      <c r="M681">
        <v>21.400000000001455</v>
      </c>
      <c r="N681">
        <v>1.48</v>
      </c>
      <c r="O681" s="579">
        <v>5.5555555591126904E-3</v>
      </c>
    </row>
    <row r="682" spans="1:15">
      <c r="A682" s="578">
        <v>681</v>
      </c>
      <c r="B682" s="578" t="s">
        <v>97</v>
      </c>
      <c r="C682" s="578">
        <v>1</v>
      </c>
      <c r="D682">
        <v>0.01</v>
      </c>
      <c r="E682">
        <v>0.01</v>
      </c>
      <c r="F682" s="403">
        <v>43194.427777777775</v>
      </c>
      <c r="G682">
        <v>1.6038399999999999</v>
      </c>
      <c r="H682" s="403">
        <v>43194.427777777775</v>
      </c>
      <c r="I682">
        <v>1.6038399999999999</v>
      </c>
      <c r="J682" s="403">
        <v>43194.444444444445</v>
      </c>
      <c r="K682">
        <v>1.6016999999999999</v>
      </c>
      <c r="L682">
        <v>0</v>
      </c>
      <c r="M682">
        <v>21.400000000001455</v>
      </c>
      <c r="N682">
        <v>1.48</v>
      </c>
      <c r="O682" s="579">
        <v>1.6666666670062114E-2</v>
      </c>
    </row>
    <row r="683" spans="1:15">
      <c r="A683" s="578">
        <v>682</v>
      </c>
      <c r="B683" s="578" t="s">
        <v>97</v>
      </c>
      <c r="C683" s="578">
        <v>1</v>
      </c>
      <c r="D683">
        <v>0.01</v>
      </c>
      <c r="E683">
        <v>0.01</v>
      </c>
      <c r="F683" s="403">
        <v>43217.166666666664</v>
      </c>
      <c r="G683">
        <v>1.60365</v>
      </c>
      <c r="H683" s="403">
        <v>43217.166666666664</v>
      </c>
      <c r="I683">
        <v>1.60365</v>
      </c>
      <c r="J683" s="403">
        <v>43217.392361111109</v>
      </c>
      <c r="K683">
        <v>1.60151</v>
      </c>
      <c r="L683">
        <v>0</v>
      </c>
      <c r="M683">
        <v>21.399999999999636</v>
      </c>
      <c r="N683">
        <v>1.48</v>
      </c>
      <c r="O683" s="579">
        <v>0.22569444444525288</v>
      </c>
    </row>
    <row r="684" spans="1:15">
      <c r="A684" s="578">
        <v>683</v>
      </c>
      <c r="B684" s="578" t="s">
        <v>96</v>
      </c>
      <c r="C684" s="578">
        <v>4</v>
      </c>
      <c r="D684">
        <v>0.02</v>
      </c>
      <c r="E684">
        <v>0.05</v>
      </c>
      <c r="F684" s="403">
        <v>43222.844444444447</v>
      </c>
      <c r="G684">
        <v>1.59551</v>
      </c>
      <c r="H684" s="403">
        <v>43224.758333333331</v>
      </c>
      <c r="I684">
        <v>1.58466</v>
      </c>
      <c r="J684" s="403">
        <v>43227.145138888889</v>
      </c>
      <c r="K684">
        <v>1.5914600000000001</v>
      </c>
      <c r="L684">
        <v>108.5</v>
      </c>
      <c r="M684">
        <v>68</v>
      </c>
      <c r="N684">
        <v>8.14</v>
      </c>
      <c r="O684" s="579">
        <v>2.3006944444423425</v>
      </c>
    </row>
    <row r="685" spans="1:15">
      <c r="A685" s="578">
        <v>684</v>
      </c>
      <c r="B685" s="578" t="s">
        <v>97</v>
      </c>
      <c r="C685" s="578">
        <v>1</v>
      </c>
      <c r="D685">
        <v>0.01</v>
      </c>
      <c r="E685">
        <v>0.01</v>
      </c>
      <c r="F685" s="403">
        <v>43235.709027777775</v>
      </c>
      <c r="G685">
        <v>1.5864799999999999</v>
      </c>
      <c r="H685" s="403">
        <v>43235.709027777775</v>
      </c>
      <c r="I685">
        <v>1.5864799999999999</v>
      </c>
      <c r="J685" s="403">
        <v>43235.939583333333</v>
      </c>
      <c r="K685">
        <v>1.5843400000000001</v>
      </c>
      <c r="L685">
        <v>0</v>
      </c>
      <c r="M685">
        <v>21.399999999997817</v>
      </c>
      <c r="N685">
        <v>1.48</v>
      </c>
      <c r="O685" s="579">
        <v>0.2305555555576575</v>
      </c>
    </row>
    <row r="686" spans="1:15">
      <c r="A686" s="578">
        <v>685</v>
      </c>
      <c r="B686" s="578" t="s">
        <v>96</v>
      </c>
      <c r="C686" s="578">
        <v>2</v>
      </c>
      <c r="D686">
        <v>0.01</v>
      </c>
      <c r="E686">
        <v>0.02</v>
      </c>
      <c r="F686" s="403">
        <v>43244.15625</v>
      </c>
      <c r="G686">
        <v>1.55043</v>
      </c>
      <c r="H686" s="403">
        <v>43244.190972222219</v>
      </c>
      <c r="I686">
        <v>1.5471200000000001</v>
      </c>
      <c r="J686" s="403">
        <v>43244.379861111112</v>
      </c>
      <c r="K686">
        <v>1.55091</v>
      </c>
      <c r="L686">
        <v>33.099999999998545</v>
      </c>
      <c r="M686">
        <v>37.899999999999636</v>
      </c>
      <c r="N686">
        <v>2.95</v>
      </c>
      <c r="O686" s="579">
        <v>0.22361111111240461</v>
      </c>
    </row>
    <row r="687" spans="1:15">
      <c r="A687" s="578">
        <v>686</v>
      </c>
      <c r="B687" s="578" t="s">
        <v>96</v>
      </c>
      <c r="C687" s="578">
        <v>3</v>
      </c>
      <c r="D687">
        <v>0.01</v>
      </c>
      <c r="E687">
        <v>0.03</v>
      </c>
      <c r="F687" s="403">
        <v>43244.656944444447</v>
      </c>
      <c r="G687">
        <v>1.55067</v>
      </c>
      <c r="H687" s="403">
        <v>43245.488888888889</v>
      </c>
      <c r="I687">
        <v>1.54359</v>
      </c>
      <c r="J687" s="403">
        <v>43248.128472222219</v>
      </c>
      <c r="K687">
        <v>1.54939</v>
      </c>
      <c r="L687">
        <v>70.800000000001091</v>
      </c>
      <c r="M687">
        <v>58</v>
      </c>
      <c r="N687">
        <v>4.6399999999999997</v>
      </c>
      <c r="O687" s="579">
        <v>1.4715277777722804</v>
      </c>
    </row>
    <row r="688" spans="1:15">
      <c r="A688" s="578">
        <v>687</v>
      </c>
      <c r="B688" s="578" t="s">
        <v>97</v>
      </c>
      <c r="C688" s="578">
        <v>3</v>
      </c>
      <c r="D688">
        <v>0.01</v>
      </c>
      <c r="E688">
        <v>0.03</v>
      </c>
      <c r="F688" s="403">
        <v>43245.636111111111</v>
      </c>
      <c r="G688">
        <v>1.54071</v>
      </c>
      <c r="H688" s="403">
        <v>43248.116666666669</v>
      </c>
      <c r="I688">
        <v>1.54772</v>
      </c>
      <c r="J688" s="403">
        <v>43248.461111111108</v>
      </c>
      <c r="K688">
        <v>1.5419400000000001</v>
      </c>
      <c r="L688">
        <v>70.100000000000364</v>
      </c>
      <c r="M688">
        <v>57.799999999999272</v>
      </c>
      <c r="N688">
        <v>4.67</v>
      </c>
      <c r="O688" s="579">
        <v>0.82499999999708962</v>
      </c>
    </row>
    <row r="689" spans="1:15">
      <c r="A689" s="578">
        <v>688</v>
      </c>
      <c r="B689" s="578" t="s">
        <v>96</v>
      </c>
      <c r="C689" s="578">
        <v>1</v>
      </c>
      <c r="D689">
        <v>0.01</v>
      </c>
      <c r="E689">
        <v>0.01</v>
      </c>
      <c r="F689" s="403">
        <v>43251.658333333333</v>
      </c>
      <c r="G689">
        <v>1.5391300000000001</v>
      </c>
      <c r="H689" s="403">
        <v>43251.658333333333</v>
      </c>
      <c r="I689">
        <v>1.5391300000000001</v>
      </c>
      <c r="J689" s="403">
        <v>43251.704861111109</v>
      </c>
      <c r="K689">
        <v>1.5412699999999999</v>
      </c>
      <c r="L689">
        <v>0</v>
      </c>
      <c r="M689">
        <v>21.399999999997817</v>
      </c>
      <c r="N689">
        <v>1.48</v>
      </c>
      <c r="O689" s="579">
        <v>4.6527777776645962E-2</v>
      </c>
    </row>
    <row r="690" spans="1:15">
      <c r="A690" s="578">
        <v>689</v>
      </c>
      <c r="B690" s="578" t="s">
        <v>96</v>
      </c>
      <c r="C690" s="578">
        <v>1</v>
      </c>
      <c r="D690">
        <v>0.01</v>
      </c>
      <c r="E690">
        <v>0.01</v>
      </c>
      <c r="F690" s="403">
        <v>43258.167361111111</v>
      </c>
      <c r="G690">
        <v>1.5424800000000001</v>
      </c>
      <c r="H690" s="403">
        <v>43258.167361111111</v>
      </c>
      <c r="I690">
        <v>1.5424800000000001</v>
      </c>
      <c r="J690" s="403">
        <v>43258.385416666664</v>
      </c>
      <c r="K690">
        <v>1.5446200000000001</v>
      </c>
      <c r="L690">
        <v>0</v>
      </c>
      <c r="M690">
        <v>21.399999999999636</v>
      </c>
      <c r="N690">
        <v>1.48</v>
      </c>
      <c r="O690" s="579">
        <v>0.21805555555329192</v>
      </c>
    </row>
    <row r="691" spans="1:15">
      <c r="A691" s="578">
        <v>690</v>
      </c>
      <c r="B691" s="578" t="s">
        <v>97</v>
      </c>
      <c r="C691" s="578">
        <v>7</v>
      </c>
      <c r="D691">
        <v>0.28000000000000003</v>
      </c>
      <c r="E691">
        <v>0.45</v>
      </c>
      <c r="F691" s="403">
        <v>43265.709722222222</v>
      </c>
      <c r="G691">
        <v>1.5445</v>
      </c>
      <c r="H691" s="403">
        <v>43270.295138888891</v>
      </c>
      <c r="I691">
        <v>1.57304</v>
      </c>
      <c r="J691" s="403">
        <v>43270.473611111112</v>
      </c>
      <c r="K691">
        <v>1.56467</v>
      </c>
      <c r="L691">
        <v>285.39999999999964</v>
      </c>
      <c r="M691">
        <v>83.699999999998909</v>
      </c>
      <c r="N691">
        <v>122.78999999999999</v>
      </c>
      <c r="O691" s="579">
        <v>2.7638888888905058</v>
      </c>
    </row>
    <row r="692" spans="1:15">
      <c r="A692" s="578">
        <v>691</v>
      </c>
      <c r="B692" s="578" t="s">
        <v>96</v>
      </c>
      <c r="C692" s="578">
        <v>2</v>
      </c>
      <c r="D692">
        <v>0.01</v>
      </c>
      <c r="E692">
        <v>0.02</v>
      </c>
      <c r="F692" s="403">
        <v>43278.885416666664</v>
      </c>
      <c r="G692">
        <v>1.5749899999999999</v>
      </c>
      <c r="H692" s="403">
        <v>43279.289583333331</v>
      </c>
      <c r="I692">
        <v>1.57169</v>
      </c>
      <c r="J692" s="403">
        <v>43279.463888888888</v>
      </c>
      <c r="K692">
        <v>1.57548</v>
      </c>
      <c r="L692">
        <v>33</v>
      </c>
      <c r="M692">
        <v>37.899999999999636</v>
      </c>
      <c r="N692">
        <v>2.96</v>
      </c>
      <c r="O692" s="579">
        <v>0.57847222222335404</v>
      </c>
    </row>
    <row r="693" spans="1:15">
      <c r="A693" s="578">
        <v>692</v>
      </c>
      <c r="B693" s="578" t="s">
        <v>97</v>
      </c>
      <c r="C693" s="578">
        <v>2</v>
      </c>
      <c r="D693">
        <v>0.01</v>
      </c>
      <c r="E693">
        <v>0.02</v>
      </c>
      <c r="F693" s="403">
        <v>43279.626388888886</v>
      </c>
      <c r="G693">
        <v>1.5745400000000001</v>
      </c>
      <c r="H693" s="403">
        <v>43279.688888888886</v>
      </c>
      <c r="I693">
        <v>1.57785</v>
      </c>
      <c r="J693" s="403">
        <v>43279.73541666667</v>
      </c>
      <c r="K693">
        <v>1.57406</v>
      </c>
      <c r="L693">
        <v>33.100000000000364</v>
      </c>
      <c r="M693">
        <v>37.899999999999636</v>
      </c>
      <c r="N693">
        <v>2.95</v>
      </c>
      <c r="O693" s="579">
        <v>0.10902777778392192</v>
      </c>
    </row>
    <row r="694" spans="1:15">
      <c r="A694" s="578">
        <v>693</v>
      </c>
      <c r="B694" s="578" t="s">
        <v>96</v>
      </c>
      <c r="C694" s="578">
        <v>2</v>
      </c>
      <c r="D694">
        <v>0.01</v>
      </c>
      <c r="E694">
        <v>0.02</v>
      </c>
      <c r="F694" s="403">
        <v>43279.658333333333</v>
      </c>
      <c r="G694">
        <v>1.57674</v>
      </c>
      <c r="H694" s="403">
        <v>43279.844444444447</v>
      </c>
      <c r="I694">
        <v>1.57342</v>
      </c>
      <c r="J694" s="403">
        <v>43280.191666666666</v>
      </c>
      <c r="K694">
        <v>1.5772200000000001</v>
      </c>
      <c r="L694">
        <v>33.199999999998909</v>
      </c>
      <c r="M694">
        <v>38</v>
      </c>
      <c r="N694">
        <v>2.9699999999999998</v>
      </c>
      <c r="O694" s="579">
        <v>0.53333333333284827</v>
      </c>
    </row>
    <row r="695" spans="1:15">
      <c r="A695" s="578">
        <v>694</v>
      </c>
      <c r="B695" s="578" t="s">
        <v>97</v>
      </c>
      <c r="C695" s="578">
        <v>1</v>
      </c>
      <c r="D695">
        <v>0.01</v>
      </c>
      <c r="E695">
        <v>0.01</v>
      </c>
      <c r="F695" s="403">
        <v>43284.3125</v>
      </c>
      <c r="G695">
        <v>1.5827100000000001</v>
      </c>
      <c r="H695" s="403">
        <v>43284.3125</v>
      </c>
      <c r="I695">
        <v>1.5827100000000001</v>
      </c>
      <c r="J695" s="403">
        <v>43284.340277777781</v>
      </c>
      <c r="K695">
        <v>1.58057</v>
      </c>
      <c r="L695">
        <v>0</v>
      </c>
      <c r="M695">
        <v>21.399999999999636</v>
      </c>
      <c r="N695">
        <v>1.48</v>
      </c>
      <c r="O695" s="579">
        <v>2.7777777781011537E-2</v>
      </c>
    </row>
    <row r="696" spans="1:15">
      <c r="A696" s="578">
        <v>695</v>
      </c>
      <c r="B696" s="578" t="s">
        <v>96</v>
      </c>
      <c r="C696" s="578">
        <v>2</v>
      </c>
      <c r="D696">
        <v>0.01</v>
      </c>
      <c r="E696">
        <v>0.02</v>
      </c>
      <c r="F696" s="403">
        <v>43301.511805555558</v>
      </c>
      <c r="G696">
        <v>1.58186</v>
      </c>
      <c r="H696" s="403">
        <v>43301.944444444445</v>
      </c>
      <c r="I696">
        <v>1.5785499999999999</v>
      </c>
      <c r="J696" s="403">
        <v>43304.184027777781</v>
      </c>
      <c r="K696">
        <v>1.5823400000000001</v>
      </c>
      <c r="L696">
        <v>33.100000000002183</v>
      </c>
      <c r="M696">
        <v>37.900000000003274</v>
      </c>
      <c r="N696">
        <v>2.96</v>
      </c>
      <c r="O696" s="579">
        <v>0.67222222222335404</v>
      </c>
    </row>
    <row r="697" spans="1:15">
      <c r="A697" s="578">
        <v>696</v>
      </c>
      <c r="B697" s="578" t="s">
        <v>96</v>
      </c>
      <c r="C697" s="578">
        <v>7</v>
      </c>
      <c r="D697">
        <v>0.28000000000000003</v>
      </c>
      <c r="E697">
        <v>0.45</v>
      </c>
      <c r="F697" s="403">
        <v>43305.397916666669</v>
      </c>
      <c r="G697">
        <v>1.5861499999999999</v>
      </c>
      <c r="H697" s="403">
        <v>43319.387499999997</v>
      </c>
      <c r="I697">
        <v>1.5587599999999999</v>
      </c>
      <c r="J697" s="403">
        <v>43320.615972222222</v>
      </c>
      <c r="K697">
        <v>1.56711</v>
      </c>
      <c r="L697">
        <v>273.90000000000146</v>
      </c>
      <c r="M697">
        <v>83.500000000001819</v>
      </c>
      <c r="N697">
        <v>123.06</v>
      </c>
      <c r="O697" s="579">
        <v>11.218055555553292</v>
      </c>
    </row>
    <row r="698" spans="1:15">
      <c r="A698" s="578">
        <v>697</v>
      </c>
      <c r="B698" s="578" t="s">
        <v>97</v>
      </c>
      <c r="C698" s="578">
        <v>2</v>
      </c>
      <c r="D698">
        <v>0.01</v>
      </c>
      <c r="E698">
        <v>0.02</v>
      </c>
      <c r="F698" s="403">
        <v>43322.302777777775</v>
      </c>
      <c r="G698">
        <v>1.5621400000000001</v>
      </c>
      <c r="H698" s="403">
        <v>43322.354861111111</v>
      </c>
      <c r="I698">
        <v>1.56772</v>
      </c>
      <c r="J698" s="403">
        <v>43322.701388888891</v>
      </c>
      <c r="K698">
        <v>1.5627899999999999</v>
      </c>
      <c r="L698">
        <v>55.799999999999272</v>
      </c>
      <c r="M698">
        <v>49.300000000001091</v>
      </c>
      <c r="N698">
        <v>2.96</v>
      </c>
      <c r="O698" s="579">
        <v>0.398611111115315</v>
      </c>
    </row>
    <row r="699" spans="1:15">
      <c r="A699" s="578">
        <v>698</v>
      </c>
      <c r="B699" s="578" t="s">
        <v>97</v>
      </c>
      <c r="C699" s="578">
        <v>6</v>
      </c>
      <c r="D699">
        <v>0.08</v>
      </c>
      <c r="E699">
        <v>0.16999999999999998</v>
      </c>
      <c r="F699" s="403">
        <v>43340.668055555558</v>
      </c>
      <c r="G699">
        <v>1.5928500000000001</v>
      </c>
      <c r="H699" s="403">
        <v>43343.770833333336</v>
      </c>
      <c r="I699">
        <v>1.61402</v>
      </c>
      <c r="J699" s="403">
        <v>43347.294444444444</v>
      </c>
      <c r="K699">
        <v>1.6050599999999999</v>
      </c>
      <c r="L699">
        <v>211.69999999999891</v>
      </c>
      <c r="M699">
        <v>89.600000000002183</v>
      </c>
      <c r="N699">
        <v>40.199999999999996</v>
      </c>
      <c r="O699" s="579">
        <v>4.6263888888861402</v>
      </c>
    </row>
    <row r="700" spans="1:15">
      <c r="A700" s="578">
        <v>699</v>
      </c>
      <c r="B700" s="578" t="s">
        <v>97</v>
      </c>
      <c r="C700" s="578">
        <v>6</v>
      </c>
      <c r="D700">
        <v>0.08</v>
      </c>
      <c r="E700">
        <v>0.16999999999999998</v>
      </c>
      <c r="F700" s="403">
        <v>43349.709027777775</v>
      </c>
      <c r="G700">
        <v>1.6133900000000001</v>
      </c>
      <c r="H700" s="403">
        <v>43354.406944444447</v>
      </c>
      <c r="I700">
        <v>1.63459</v>
      </c>
      <c r="J700" s="403">
        <v>43355.718055555553</v>
      </c>
      <c r="K700">
        <v>1.62558</v>
      </c>
      <c r="L700">
        <v>211.99999999999818</v>
      </c>
      <c r="M700">
        <v>90.099999999998545</v>
      </c>
      <c r="N700">
        <v>40.15</v>
      </c>
      <c r="O700" s="579">
        <v>4.0090277777781012</v>
      </c>
    </row>
    <row r="701" spans="1:15">
      <c r="A701" s="578">
        <v>700</v>
      </c>
      <c r="B701" s="578" t="s">
        <v>96</v>
      </c>
      <c r="C701" s="578">
        <v>3</v>
      </c>
      <c r="D701">
        <v>0.01</v>
      </c>
      <c r="E701">
        <v>0.03</v>
      </c>
      <c r="F701" s="403">
        <v>43350.395833333336</v>
      </c>
      <c r="G701">
        <v>1.62906</v>
      </c>
      <c r="H701" s="403">
        <v>43350.547222222223</v>
      </c>
      <c r="I701">
        <v>1.62157</v>
      </c>
      <c r="J701" s="403">
        <v>43350.830555555556</v>
      </c>
      <c r="K701">
        <v>1.62751</v>
      </c>
      <c r="L701">
        <v>74.900000000001455</v>
      </c>
      <c r="M701">
        <v>59.400000000001455</v>
      </c>
      <c r="N701">
        <v>4.66</v>
      </c>
      <c r="O701" s="579">
        <v>0.43472222222044365</v>
      </c>
    </row>
    <row r="702" spans="1:15">
      <c r="A702" s="578">
        <v>701</v>
      </c>
      <c r="B702" s="578" t="s">
        <v>96</v>
      </c>
      <c r="C702" s="578">
        <v>1</v>
      </c>
      <c r="D702">
        <v>0.01</v>
      </c>
      <c r="E702">
        <v>0.01</v>
      </c>
      <c r="F702" s="403">
        <v>43353.625694444447</v>
      </c>
      <c r="G702">
        <v>1.6289199999999999</v>
      </c>
      <c r="H702" s="403">
        <v>43353.625694444447</v>
      </c>
      <c r="I702">
        <v>1.6289199999999999</v>
      </c>
      <c r="J702" s="403">
        <v>43353.767361111109</v>
      </c>
      <c r="K702">
        <v>1.63106</v>
      </c>
      <c r="L702">
        <v>0</v>
      </c>
      <c r="M702">
        <v>21.400000000001455</v>
      </c>
      <c r="N702">
        <v>1.47</v>
      </c>
      <c r="O702" s="579">
        <v>0.14166666666278616</v>
      </c>
    </row>
    <row r="703" spans="1:15">
      <c r="A703" s="578">
        <v>702</v>
      </c>
      <c r="B703" s="578" t="s">
        <v>96</v>
      </c>
      <c r="C703" s="578">
        <v>6</v>
      </c>
      <c r="D703">
        <v>0.08</v>
      </c>
      <c r="E703">
        <v>0.16999999999999998</v>
      </c>
      <c r="F703" s="403">
        <v>43370.146527777775</v>
      </c>
      <c r="G703">
        <v>1.62121</v>
      </c>
      <c r="H703" s="403">
        <v>43375.147916666669</v>
      </c>
      <c r="I703">
        <v>1.6001399999999999</v>
      </c>
      <c r="J703" s="403">
        <v>43376.145833333336</v>
      </c>
      <c r="K703">
        <v>1.6090800000000001</v>
      </c>
      <c r="L703">
        <v>210.70000000000073</v>
      </c>
      <c r="M703">
        <v>89.400000000001455</v>
      </c>
      <c r="N703">
        <v>40.089999999999996</v>
      </c>
      <c r="O703" s="579">
        <v>3.9993055555605679</v>
      </c>
    </row>
    <row r="704" spans="1:15">
      <c r="A704" s="578">
        <v>703</v>
      </c>
      <c r="B704" s="578" t="s">
        <v>96</v>
      </c>
      <c r="C704" s="578">
        <v>1</v>
      </c>
      <c r="D704">
        <v>0.01</v>
      </c>
      <c r="E704">
        <v>0.01</v>
      </c>
      <c r="F704" s="403">
        <v>43377.438888888886</v>
      </c>
      <c r="G704">
        <v>1.6249899999999999</v>
      </c>
      <c r="H704" s="403">
        <v>43377.438888888886</v>
      </c>
      <c r="I704">
        <v>1.6249899999999999</v>
      </c>
      <c r="J704" s="403">
        <v>43377.772222222222</v>
      </c>
      <c r="K704">
        <v>1.62713</v>
      </c>
      <c r="L704">
        <v>0</v>
      </c>
      <c r="M704">
        <v>21.399999999999636</v>
      </c>
      <c r="N704">
        <v>1.48</v>
      </c>
      <c r="O704" s="579">
        <v>0.33333333333575865</v>
      </c>
    </row>
    <row r="705" spans="1:15">
      <c r="A705" s="578">
        <v>704</v>
      </c>
      <c r="B705" s="578" t="s">
        <v>97</v>
      </c>
      <c r="C705" s="578">
        <v>2</v>
      </c>
      <c r="D705">
        <v>0.01</v>
      </c>
      <c r="E705">
        <v>0.02</v>
      </c>
      <c r="F705" s="403">
        <v>43384.395833333336</v>
      </c>
      <c r="G705">
        <v>1.6283399999999999</v>
      </c>
      <c r="H705" s="403">
        <v>43384.590277777781</v>
      </c>
      <c r="I705">
        <v>1.63164</v>
      </c>
      <c r="J705" s="403">
        <v>43384.604166666664</v>
      </c>
      <c r="K705">
        <v>1.62785</v>
      </c>
      <c r="L705">
        <v>33</v>
      </c>
      <c r="M705">
        <v>37.899999999999636</v>
      </c>
      <c r="N705">
        <v>2.95</v>
      </c>
      <c r="O705" s="579">
        <v>0.20833333332848269</v>
      </c>
    </row>
    <row r="706" spans="1:15">
      <c r="A706" s="578">
        <v>705</v>
      </c>
      <c r="B706" s="578" t="s">
        <v>96</v>
      </c>
      <c r="C706" s="578">
        <v>1</v>
      </c>
      <c r="D706">
        <v>0.01</v>
      </c>
      <c r="E706">
        <v>0.01</v>
      </c>
      <c r="F706" s="403">
        <v>43395.09375</v>
      </c>
      <c r="G706">
        <v>1.6191599999999999</v>
      </c>
      <c r="H706" s="403">
        <v>43395.09375</v>
      </c>
      <c r="I706">
        <v>1.6191599999999999</v>
      </c>
      <c r="J706" s="403">
        <v>43395.101388888892</v>
      </c>
      <c r="K706">
        <v>1.6213</v>
      </c>
      <c r="L706">
        <v>0</v>
      </c>
      <c r="M706">
        <v>21.400000000001455</v>
      </c>
      <c r="N706">
        <v>1.48</v>
      </c>
      <c r="O706" s="579">
        <v>7.6388888919609599E-3</v>
      </c>
    </row>
    <row r="707" spans="1:15">
      <c r="A707" s="578">
        <v>706</v>
      </c>
      <c r="B707" s="578" t="s">
        <v>97</v>
      </c>
      <c r="C707" s="578">
        <v>1</v>
      </c>
      <c r="D707">
        <v>0.01</v>
      </c>
      <c r="E707">
        <v>0.01</v>
      </c>
      <c r="F707" s="403">
        <v>43398.428472222222</v>
      </c>
      <c r="G707">
        <v>1.6136299999999999</v>
      </c>
      <c r="H707" s="403">
        <v>43398.428472222222</v>
      </c>
      <c r="I707">
        <v>1.6136299999999999</v>
      </c>
      <c r="J707" s="403">
        <v>43398.492361111108</v>
      </c>
      <c r="K707">
        <v>1.6114900000000001</v>
      </c>
      <c r="L707">
        <v>0</v>
      </c>
      <c r="M707">
        <v>21.399999999997817</v>
      </c>
      <c r="N707">
        <v>1.48</v>
      </c>
      <c r="O707" s="579">
        <v>6.3888888886140194E-2</v>
      </c>
    </row>
    <row r="708" spans="1:15">
      <c r="A708" s="578">
        <v>707</v>
      </c>
      <c r="B708" s="578" t="s">
        <v>96</v>
      </c>
      <c r="C708" s="578">
        <v>6</v>
      </c>
      <c r="D708">
        <v>0.08</v>
      </c>
      <c r="E708">
        <v>0.16999999999999998</v>
      </c>
      <c r="F708" s="403">
        <v>43404.750694444447</v>
      </c>
      <c r="G708">
        <v>1.59917</v>
      </c>
      <c r="H708" s="403">
        <v>43406.307638888888</v>
      </c>
      <c r="I708">
        <v>1.57613</v>
      </c>
      <c r="J708" s="403">
        <v>43406.695138888892</v>
      </c>
      <c r="K708">
        <v>1.5851999999999999</v>
      </c>
      <c r="L708">
        <v>230.39999999999782</v>
      </c>
      <c r="M708">
        <v>90.699999999998909</v>
      </c>
      <c r="N708">
        <v>40.120000000000005</v>
      </c>
      <c r="O708" s="579">
        <v>1.9444444444452529</v>
      </c>
    </row>
    <row r="709" spans="1:15">
      <c r="A709" s="578">
        <v>708</v>
      </c>
      <c r="B709" s="578" t="s">
        <v>96</v>
      </c>
      <c r="C709" s="578">
        <v>1</v>
      </c>
      <c r="D709">
        <v>0.01</v>
      </c>
      <c r="E709">
        <v>0.01</v>
      </c>
      <c r="F709" s="403">
        <v>43424.459027777775</v>
      </c>
      <c r="G709">
        <v>1.5747500000000001</v>
      </c>
      <c r="H709" s="403">
        <v>43424.459027777775</v>
      </c>
      <c r="I709">
        <v>1.5747500000000001</v>
      </c>
      <c r="J709" s="403">
        <v>43424.466666666667</v>
      </c>
      <c r="K709">
        <v>1.5768899999999999</v>
      </c>
      <c r="L709">
        <v>0</v>
      </c>
      <c r="M709">
        <v>21.399999999997817</v>
      </c>
      <c r="N709">
        <v>1.48</v>
      </c>
      <c r="O709" s="579">
        <v>7.6388888919609599E-3</v>
      </c>
    </row>
    <row r="710" spans="1:15">
      <c r="A710" s="578">
        <v>709</v>
      </c>
      <c r="B710" s="578" t="s">
        <v>97</v>
      </c>
      <c r="C710" s="578">
        <v>1</v>
      </c>
      <c r="D710">
        <v>0.01</v>
      </c>
      <c r="E710">
        <v>0.01</v>
      </c>
      <c r="F710" s="403">
        <v>43425.574305555558</v>
      </c>
      <c r="G710">
        <v>1.5727100000000001</v>
      </c>
      <c r="H710" s="403">
        <v>43425.574305555558</v>
      </c>
      <c r="I710">
        <v>1.5727100000000001</v>
      </c>
      <c r="J710" s="403">
        <v>43425.626388888886</v>
      </c>
      <c r="K710">
        <v>1.57057</v>
      </c>
      <c r="L710">
        <v>0</v>
      </c>
      <c r="M710">
        <v>21.399999999999636</v>
      </c>
      <c r="N710">
        <v>1.48</v>
      </c>
      <c r="O710" s="579">
        <v>5.2083333328482695E-2</v>
      </c>
    </row>
    <row r="711" spans="1:15">
      <c r="A711" s="578">
        <v>710</v>
      </c>
      <c r="B711" s="578" t="s">
        <v>96</v>
      </c>
      <c r="C711" s="578">
        <v>1</v>
      </c>
      <c r="D711">
        <v>0.01</v>
      </c>
      <c r="E711">
        <v>0.01</v>
      </c>
      <c r="F711" s="403">
        <v>43439.708333333336</v>
      </c>
      <c r="G711">
        <v>1.5606</v>
      </c>
      <c r="H711" s="403">
        <v>43439.708333333336</v>
      </c>
      <c r="I711">
        <v>1.5606</v>
      </c>
      <c r="J711" s="403">
        <v>43440.001388888886</v>
      </c>
      <c r="K711">
        <v>1.56274</v>
      </c>
      <c r="L711">
        <v>0</v>
      </c>
      <c r="M711">
        <v>21.399999999999636</v>
      </c>
      <c r="N711">
        <v>1.48</v>
      </c>
      <c r="O711" s="579">
        <v>0.29305555555038154</v>
      </c>
    </row>
    <row r="712" spans="1:15">
      <c r="A712" s="578">
        <v>711</v>
      </c>
      <c r="B712" s="578" t="s">
        <v>96</v>
      </c>
      <c r="C712" s="578">
        <v>2</v>
      </c>
      <c r="D712">
        <v>0.01</v>
      </c>
      <c r="E712">
        <v>0.02</v>
      </c>
      <c r="F712" s="403">
        <v>43441.375694444447</v>
      </c>
      <c r="G712">
        <v>1.5774699999999999</v>
      </c>
      <c r="H712" s="403">
        <v>43441.438194444447</v>
      </c>
      <c r="I712">
        <v>1.5741499999999999</v>
      </c>
      <c r="J712" s="403">
        <v>43441.706944444442</v>
      </c>
      <c r="K712">
        <v>1.57795</v>
      </c>
      <c r="L712">
        <v>33.199999999998909</v>
      </c>
      <c r="M712">
        <v>38</v>
      </c>
      <c r="N712">
        <v>2.95</v>
      </c>
      <c r="O712" s="579">
        <v>0.33124999999563443</v>
      </c>
    </row>
    <row r="713" spans="1:15">
      <c r="A713" s="578">
        <v>712</v>
      </c>
      <c r="B713" s="578" t="s">
        <v>97</v>
      </c>
      <c r="C713" s="578">
        <v>1</v>
      </c>
      <c r="D713">
        <v>0.01</v>
      </c>
      <c r="E713">
        <v>0.01</v>
      </c>
      <c r="F713" s="403">
        <v>43443.959027777775</v>
      </c>
      <c r="G713">
        <v>1.58466</v>
      </c>
      <c r="H713" s="403">
        <v>43443.959027777775</v>
      </c>
      <c r="I713">
        <v>1.58466</v>
      </c>
      <c r="J713" s="403">
        <v>43444.379166666666</v>
      </c>
      <c r="K713">
        <v>1.5825199999999999</v>
      </c>
      <c r="L713">
        <v>0</v>
      </c>
      <c r="M713">
        <v>21.400000000001455</v>
      </c>
      <c r="N713">
        <v>1.48</v>
      </c>
      <c r="O713" s="579">
        <v>-0.57986111110949423</v>
      </c>
    </row>
    <row r="714" spans="1:15">
      <c r="A714" s="578">
        <v>713</v>
      </c>
      <c r="B714" s="578" t="s">
        <v>97</v>
      </c>
      <c r="C714" s="578">
        <v>1</v>
      </c>
      <c r="D714">
        <v>0.01</v>
      </c>
      <c r="E714">
        <v>0.01</v>
      </c>
      <c r="F714" s="403">
        <v>43480.709722222222</v>
      </c>
      <c r="G714">
        <v>1.5869599999999999</v>
      </c>
      <c r="H714" s="403">
        <v>43480.709722222222</v>
      </c>
      <c r="I714">
        <v>1.5869599999999999</v>
      </c>
      <c r="J714" s="403">
        <v>43480.71597222222</v>
      </c>
      <c r="K714">
        <v>1.5848199999999999</v>
      </c>
      <c r="L714">
        <v>0</v>
      </c>
      <c r="M714">
        <v>21.399999999999636</v>
      </c>
      <c r="N714">
        <v>1.48</v>
      </c>
      <c r="O714" s="579">
        <v>6.2499999985448085E-3</v>
      </c>
    </row>
    <row r="715" spans="1:15">
      <c r="A715" s="578">
        <v>714</v>
      </c>
      <c r="B715" s="578" t="s">
        <v>97</v>
      </c>
      <c r="C715" s="578">
        <v>2</v>
      </c>
      <c r="D715">
        <v>0.01</v>
      </c>
      <c r="E715">
        <v>0.02</v>
      </c>
      <c r="F715" s="403">
        <v>43483.063194444447</v>
      </c>
      <c r="G715">
        <v>1.58226</v>
      </c>
      <c r="H715" s="403">
        <v>43483.395138888889</v>
      </c>
      <c r="I715">
        <v>1.58558</v>
      </c>
      <c r="J715" s="403">
        <v>43483.679861111108</v>
      </c>
      <c r="K715">
        <v>1.58178</v>
      </c>
      <c r="L715">
        <v>33.199999999998909</v>
      </c>
      <c r="M715">
        <v>38</v>
      </c>
      <c r="N715">
        <v>2.96</v>
      </c>
      <c r="O715" s="579">
        <v>0.61666666666133096</v>
      </c>
    </row>
    <row r="716" spans="1:15">
      <c r="A716" s="578">
        <v>715</v>
      </c>
      <c r="B716" s="578" t="s">
        <v>96</v>
      </c>
      <c r="C716" s="578">
        <v>2</v>
      </c>
      <c r="D716">
        <v>0.01</v>
      </c>
      <c r="E716">
        <v>0.02</v>
      </c>
      <c r="F716" s="403">
        <v>43487.387499999997</v>
      </c>
      <c r="G716">
        <v>1.5945499999999999</v>
      </c>
      <c r="H716" s="403">
        <v>43487.624305555553</v>
      </c>
      <c r="I716">
        <v>1.5911</v>
      </c>
      <c r="J716" s="403">
        <v>43487.798611111109</v>
      </c>
      <c r="K716">
        <v>1.5949599999999999</v>
      </c>
      <c r="L716">
        <v>34.5</v>
      </c>
      <c r="M716">
        <v>38.599999999998545</v>
      </c>
      <c r="N716">
        <v>2.95</v>
      </c>
      <c r="O716" s="579">
        <v>0.41111111111240461</v>
      </c>
    </row>
    <row r="717" spans="1:15">
      <c r="A717" s="578">
        <v>716</v>
      </c>
      <c r="B717" s="578" t="s">
        <v>96</v>
      </c>
      <c r="C717" s="578">
        <v>4</v>
      </c>
      <c r="D717">
        <v>0.02</v>
      </c>
      <c r="E717">
        <v>0.05</v>
      </c>
      <c r="F717" s="403">
        <v>43490.094444444447</v>
      </c>
      <c r="G717">
        <v>1.5975900000000001</v>
      </c>
      <c r="H717" s="403">
        <v>43493.118055555555</v>
      </c>
      <c r="I717">
        <v>1.5864799999999999</v>
      </c>
      <c r="J717" s="403">
        <v>43493.65902777778</v>
      </c>
      <c r="K717">
        <v>1.59344</v>
      </c>
      <c r="L717">
        <v>111.10000000000218</v>
      </c>
      <c r="M717">
        <v>69.600000000000364</v>
      </c>
      <c r="N717">
        <v>8.15</v>
      </c>
      <c r="O717" s="579">
        <v>1.5645833333328483</v>
      </c>
    </row>
    <row r="718" spans="1:15">
      <c r="A718" s="578">
        <v>717</v>
      </c>
      <c r="B718" s="578" t="s">
        <v>96</v>
      </c>
      <c r="C718" s="578">
        <v>1</v>
      </c>
      <c r="D718">
        <v>0.01</v>
      </c>
      <c r="E718">
        <v>0.01</v>
      </c>
      <c r="F718" s="403">
        <v>43500.668749999997</v>
      </c>
      <c r="G718">
        <v>1.5851599999999999</v>
      </c>
      <c r="H718" s="403">
        <v>43500.668749999997</v>
      </c>
      <c r="I718">
        <v>1.5851599999999999</v>
      </c>
      <c r="J718" s="403">
        <v>43501.0625</v>
      </c>
      <c r="K718">
        <v>1.5872999999999999</v>
      </c>
      <c r="L718">
        <v>0</v>
      </c>
      <c r="M718">
        <v>21.400000000001455</v>
      </c>
      <c r="N718">
        <v>1.48</v>
      </c>
      <c r="O718" s="579">
        <v>0.39375000000291038</v>
      </c>
    </row>
    <row r="719" spans="1:15">
      <c r="A719" s="578">
        <v>718</v>
      </c>
      <c r="B719" s="578" t="s">
        <v>96</v>
      </c>
      <c r="C719" s="578">
        <v>2</v>
      </c>
      <c r="D719">
        <v>0.01</v>
      </c>
      <c r="E719">
        <v>0.02</v>
      </c>
      <c r="F719" s="403">
        <v>43508.250694444447</v>
      </c>
      <c r="G719">
        <v>1.59545</v>
      </c>
      <c r="H719" s="403">
        <v>43508.394444444442</v>
      </c>
      <c r="I719">
        <v>1.59215</v>
      </c>
      <c r="J719" s="403">
        <v>43508.723611111112</v>
      </c>
      <c r="K719">
        <v>1.5959399999999999</v>
      </c>
      <c r="L719">
        <v>33</v>
      </c>
      <c r="M719">
        <v>37.899999999999636</v>
      </c>
      <c r="N719">
        <v>2.96</v>
      </c>
      <c r="O719" s="579">
        <v>0.47291666666569654</v>
      </c>
    </row>
    <row r="720" spans="1:15">
      <c r="A720" s="578">
        <v>719</v>
      </c>
      <c r="B720" s="578" t="s">
        <v>96</v>
      </c>
      <c r="C720" s="578">
        <v>1</v>
      </c>
      <c r="D720">
        <v>0.01</v>
      </c>
      <c r="E720">
        <v>0.01</v>
      </c>
      <c r="F720" s="403">
        <v>43523.064583333333</v>
      </c>
      <c r="G720">
        <v>1.5850500000000001</v>
      </c>
      <c r="H720" s="403">
        <v>43523.064583333333</v>
      </c>
      <c r="I720">
        <v>1.5850500000000001</v>
      </c>
      <c r="J720" s="403">
        <v>43523.387499999997</v>
      </c>
      <c r="K720">
        <v>1.5871900000000001</v>
      </c>
      <c r="L720">
        <v>0</v>
      </c>
      <c r="M720">
        <v>21.400000000001455</v>
      </c>
      <c r="N720">
        <v>1.48</v>
      </c>
      <c r="O720" s="579">
        <v>0.32291666666424135</v>
      </c>
    </row>
    <row r="721" spans="1:15">
      <c r="A721" s="578">
        <v>720</v>
      </c>
      <c r="B721" s="578" t="s">
        <v>97</v>
      </c>
      <c r="C721" s="578">
        <v>1</v>
      </c>
      <c r="D721">
        <v>0.01</v>
      </c>
      <c r="E721">
        <v>0.01</v>
      </c>
      <c r="F721" s="403">
        <v>43528.197916666664</v>
      </c>
      <c r="G721">
        <v>1.6028</v>
      </c>
      <c r="H721" s="403">
        <v>43528.197916666664</v>
      </c>
      <c r="I721">
        <v>1.6028</v>
      </c>
      <c r="J721" s="403">
        <v>43528.496527777781</v>
      </c>
      <c r="K721">
        <v>1.60066</v>
      </c>
      <c r="L721">
        <v>0</v>
      </c>
      <c r="M721">
        <v>21.399999999999636</v>
      </c>
      <c r="N721">
        <v>1.48</v>
      </c>
      <c r="O721" s="579">
        <v>0.29861111111677019</v>
      </c>
    </row>
    <row r="722" spans="1:15">
      <c r="A722" s="578">
        <v>721</v>
      </c>
      <c r="B722" s="578" t="s">
        <v>96</v>
      </c>
      <c r="C722" s="578">
        <v>1</v>
      </c>
      <c r="D722">
        <v>0.01</v>
      </c>
      <c r="E722">
        <v>0.01</v>
      </c>
      <c r="F722" s="403">
        <v>43530.15625</v>
      </c>
      <c r="G722">
        <v>1.6020099999999999</v>
      </c>
      <c r="H722" s="403">
        <v>43530.15625</v>
      </c>
      <c r="I722">
        <v>1.6020099999999999</v>
      </c>
      <c r="J722" s="403">
        <v>43530.162499999999</v>
      </c>
      <c r="K722">
        <v>1.60415</v>
      </c>
      <c r="L722">
        <v>0</v>
      </c>
      <c r="M722">
        <v>21.400000000001455</v>
      </c>
      <c r="N722">
        <v>1.48</v>
      </c>
      <c r="O722" s="579">
        <v>6.2499999985448085E-3</v>
      </c>
    </row>
    <row r="723" spans="1:15">
      <c r="A723" s="578">
        <v>722</v>
      </c>
      <c r="B723" s="578" t="s">
        <v>97</v>
      </c>
      <c r="C723" s="578">
        <v>4</v>
      </c>
      <c r="D723">
        <v>0.02</v>
      </c>
      <c r="E723">
        <v>0.05</v>
      </c>
      <c r="F723" s="403">
        <v>43542.208333333336</v>
      </c>
      <c r="G723">
        <v>1.59453</v>
      </c>
      <c r="H723" s="403">
        <v>43544.143750000003</v>
      </c>
      <c r="I723">
        <v>1.6067499999999999</v>
      </c>
      <c r="J723" s="403">
        <v>43544.834722222222</v>
      </c>
      <c r="K723">
        <v>1.5991299999999999</v>
      </c>
      <c r="L723">
        <v>122.19999999999891</v>
      </c>
      <c r="M723">
        <v>76.199999999998909</v>
      </c>
      <c r="N723">
        <v>8.11</v>
      </c>
      <c r="O723" s="579">
        <v>2.6263888888861402</v>
      </c>
    </row>
    <row r="724" spans="1:15">
      <c r="A724" s="578">
        <v>723</v>
      </c>
      <c r="B724" s="578" t="s">
        <v>97</v>
      </c>
      <c r="C724" s="578">
        <v>1</v>
      </c>
      <c r="D724">
        <v>0.01</v>
      </c>
      <c r="E724">
        <v>0.01</v>
      </c>
      <c r="F724" s="403">
        <v>43545.001388888886</v>
      </c>
      <c r="G724">
        <v>1.6018600000000001</v>
      </c>
      <c r="H724" s="403">
        <v>43545.001388888886</v>
      </c>
      <c r="I724">
        <v>1.6018600000000001</v>
      </c>
      <c r="J724" s="403">
        <v>43545.104166666664</v>
      </c>
      <c r="K724">
        <v>1.59972</v>
      </c>
      <c r="L724">
        <v>0</v>
      </c>
      <c r="M724">
        <v>21.399999999999636</v>
      </c>
      <c r="N724">
        <v>1.48</v>
      </c>
      <c r="O724" s="579">
        <v>0.10277777777810115</v>
      </c>
    </row>
    <row r="725" spans="1:15">
      <c r="A725" s="578">
        <v>724</v>
      </c>
      <c r="B725" s="578" t="s">
        <v>97</v>
      </c>
      <c r="C725" s="578">
        <v>1</v>
      </c>
      <c r="D725">
        <v>0.01</v>
      </c>
      <c r="E725">
        <v>0.01</v>
      </c>
      <c r="F725" s="403">
        <v>43571.46875</v>
      </c>
      <c r="G725">
        <v>1.5798000000000001</v>
      </c>
      <c r="H725" s="403">
        <v>43571.46875</v>
      </c>
      <c r="I725">
        <v>1.5798000000000001</v>
      </c>
      <c r="J725" s="403">
        <v>43571.583333333336</v>
      </c>
      <c r="K725">
        <v>1.5776600000000001</v>
      </c>
      <c r="L725">
        <v>0</v>
      </c>
      <c r="M725">
        <v>21.400000000001455</v>
      </c>
      <c r="N725">
        <v>1.48</v>
      </c>
      <c r="O725" s="579">
        <v>0.11458333333575865</v>
      </c>
    </row>
    <row r="726" spans="1:15">
      <c r="A726" s="578">
        <v>725</v>
      </c>
      <c r="B726" s="578" t="s">
        <v>97</v>
      </c>
      <c r="C726" s="578">
        <v>1</v>
      </c>
      <c r="D726">
        <v>0.01</v>
      </c>
      <c r="E726">
        <v>0.01</v>
      </c>
      <c r="F726" s="403">
        <v>43572.166666666664</v>
      </c>
      <c r="G726">
        <v>1.5737099999999999</v>
      </c>
      <c r="H726" s="403">
        <v>43572.166666666664</v>
      </c>
      <c r="I726">
        <v>1.5737099999999999</v>
      </c>
      <c r="J726" s="403">
        <v>43572.166666666664</v>
      </c>
      <c r="K726">
        <v>1.5715699999999999</v>
      </c>
      <c r="L726">
        <v>0</v>
      </c>
      <c r="M726">
        <v>21.399999999999636</v>
      </c>
      <c r="N726">
        <v>1.48</v>
      </c>
      <c r="O726" s="579">
        <v>0</v>
      </c>
    </row>
    <row r="727" spans="1:15">
      <c r="A727" s="578">
        <v>726</v>
      </c>
      <c r="B727" s="578" t="s">
        <v>96</v>
      </c>
      <c r="C727" s="578">
        <v>2</v>
      </c>
      <c r="D727">
        <v>0.01</v>
      </c>
      <c r="E727">
        <v>0.02</v>
      </c>
      <c r="F727" s="403">
        <v>43581.709027777775</v>
      </c>
      <c r="G727">
        <v>1.58541</v>
      </c>
      <c r="H727" s="403">
        <v>43584.098611111112</v>
      </c>
      <c r="I727">
        <v>1.58209</v>
      </c>
      <c r="J727" s="403">
        <v>43585.125</v>
      </c>
      <c r="K727">
        <v>1.58589</v>
      </c>
      <c r="L727">
        <v>33.200000000000728</v>
      </c>
      <c r="M727">
        <v>38</v>
      </c>
      <c r="N727">
        <v>2.9699999999999998</v>
      </c>
      <c r="O727" s="579">
        <v>1.4159722222248092</v>
      </c>
    </row>
    <row r="728" spans="1:15">
      <c r="A728" s="578">
        <v>727</v>
      </c>
      <c r="B728" s="578" t="s">
        <v>97</v>
      </c>
      <c r="C728" s="578">
        <v>2</v>
      </c>
      <c r="D728">
        <v>0.01</v>
      </c>
      <c r="E728">
        <v>0.02</v>
      </c>
      <c r="F728" s="403">
        <v>43616.708333333336</v>
      </c>
      <c r="G728">
        <v>1.6083799999999999</v>
      </c>
      <c r="H728" s="403">
        <v>43619.004861111112</v>
      </c>
      <c r="I728">
        <v>1.61168</v>
      </c>
      <c r="J728" s="403">
        <v>43619.206944444442</v>
      </c>
      <c r="K728">
        <v>1.60789</v>
      </c>
      <c r="L728">
        <v>33</v>
      </c>
      <c r="M728">
        <v>37.899999999999636</v>
      </c>
      <c r="N728">
        <v>2.96</v>
      </c>
      <c r="O728" s="579">
        <v>0.49861111110658385</v>
      </c>
    </row>
    <row r="729" spans="1:15">
      <c r="A729" s="578">
        <v>728</v>
      </c>
      <c r="B729" s="578" t="s">
        <v>96</v>
      </c>
      <c r="C729" s="578">
        <v>1</v>
      </c>
      <c r="D729">
        <v>0.01</v>
      </c>
      <c r="E729">
        <v>0.01</v>
      </c>
      <c r="F729" s="403">
        <v>43619.709027777775</v>
      </c>
      <c r="G729">
        <v>1.6111500000000001</v>
      </c>
      <c r="H729" s="403">
        <v>43619.709027777775</v>
      </c>
      <c r="I729">
        <v>1.6111500000000001</v>
      </c>
      <c r="J729" s="403">
        <v>43619.87777777778</v>
      </c>
      <c r="K729">
        <v>1.6132899999999999</v>
      </c>
      <c r="L729">
        <v>0</v>
      </c>
      <c r="M729">
        <v>21.399999999999636</v>
      </c>
      <c r="N729">
        <v>1.48</v>
      </c>
      <c r="O729" s="579">
        <v>0.16875000000436557</v>
      </c>
    </row>
    <row r="730" spans="1:15">
      <c r="A730" s="578">
        <v>729</v>
      </c>
      <c r="B730" s="578" t="s">
        <v>96</v>
      </c>
      <c r="C730" s="578">
        <v>2</v>
      </c>
      <c r="D730">
        <v>0.01</v>
      </c>
      <c r="E730">
        <v>0.02</v>
      </c>
      <c r="F730" s="403">
        <v>43620.291666666664</v>
      </c>
      <c r="G730">
        <v>1.6146499999999999</v>
      </c>
      <c r="H730" s="403">
        <v>43620.317361111112</v>
      </c>
      <c r="I730">
        <v>1.6113500000000001</v>
      </c>
      <c r="J730" s="403">
        <v>43620.479166666664</v>
      </c>
      <c r="K730">
        <v>1.61514</v>
      </c>
      <c r="L730">
        <v>33</v>
      </c>
      <c r="M730">
        <v>37.899999999999636</v>
      </c>
      <c r="N730">
        <v>2.97</v>
      </c>
      <c r="O730" s="579">
        <v>0.1875</v>
      </c>
    </row>
    <row r="731" spans="1:15">
      <c r="A731" s="578">
        <v>730</v>
      </c>
      <c r="B731" s="578" t="s">
        <v>96</v>
      </c>
      <c r="C731" s="578">
        <v>2</v>
      </c>
      <c r="D731">
        <v>0.01</v>
      </c>
      <c r="E731">
        <v>0.02</v>
      </c>
      <c r="F731" s="403">
        <v>43630.15625</v>
      </c>
      <c r="G731">
        <v>1.63489</v>
      </c>
      <c r="H731" s="403">
        <v>43630.579861111109</v>
      </c>
      <c r="I731">
        <v>1.63157</v>
      </c>
      <c r="J731" s="403">
        <v>43633.589583333334</v>
      </c>
      <c r="K731">
        <v>1.63537</v>
      </c>
      <c r="L731">
        <v>33.200000000000728</v>
      </c>
      <c r="M731">
        <v>38.000000000001819</v>
      </c>
      <c r="N731">
        <v>2.95</v>
      </c>
      <c r="O731" s="579">
        <v>1.4333333333343035</v>
      </c>
    </row>
    <row r="732" spans="1:15">
      <c r="A732" s="578">
        <v>731</v>
      </c>
      <c r="B732" s="578" t="s">
        <v>97</v>
      </c>
      <c r="C732" s="578">
        <v>1</v>
      </c>
      <c r="D732">
        <v>0.01</v>
      </c>
      <c r="E732">
        <v>0.01</v>
      </c>
      <c r="F732" s="403">
        <v>43648.020833333336</v>
      </c>
      <c r="G732">
        <v>1.6191199999999999</v>
      </c>
      <c r="H732" s="403">
        <v>43648.020833333336</v>
      </c>
      <c r="I732">
        <v>1.6191199999999999</v>
      </c>
      <c r="J732" s="403">
        <v>43648.189583333333</v>
      </c>
      <c r="K732">
        <v>1.6169800000000001</v>
      </c>
      <c r="L732">
        <v>0</v>
      </c>
      <c r="M732">
        <v>21.399999999997817</v>
      </c>
      <c r="N732">
        <v>1.48</v>
      </c>
      <c r="O732" s="579">
        <v>0.16874999999708962</v>
      </c>
    </row>
    <row r="733" spans="1:15">
      <c r="A733" s="578">
        <v>732</v>
      </c>
      <c r="B733" s="578" t="s">
        <v>97</v>
      </c>
      <c r="C733" s="578">
        <v>1</v>
      </c>
      <c r="D733">
        <v>0.01</v>
      </c>
      <c r="E733">
        <v>0.01</v>
      </c>
      <c r="F733" s="403">
        <v>43678.918055555558</v>
      </c>
      <c r="G733">
        <v>1.6294599999999999</v>
      </c>
      <c r="H733" s="403">
        <v>43678.918055555558</v>
      </c>
      <c r="I733">
        <v>1.6294599999999999</v>
      </c>
      <c r="J733" s="403">
        <v>43679.165972222225</v>
      </c>
      <c r="K733">
        <v>1.6273200000000001</v>
      </c>
      <c r="L733">
        <v>0</v>
      </c>
      <c r="M733">
        <v>21.399999999997817</v>
      </c>
      <c r="N733">
        <v>1.48</v>
      </c>
      <c r="O733" s="579">
        <v>0.24791666666715173</v>
      </c>
    </row>
    <row r="734" spans="1:15">
      <c r="A734" s="578">
        <v>733</v>
      </c>
      <c r="B734" s="578" t="s">
        <v>97</v>
      </c>
      <c r="C734" s="578">
        <v>1</v>
      </c>
      <c r="D734">
        <v>0.01</v>
      </c>
      <c r="E734">
        <v>0.01</v>
      </c>
      <c r="F734" s="403">
        <v>43684.314583333333</v>
      </c>
      <c r="G734">
        <v>1.66974</v>
      </c>
      <c r="H734" s="403">
        <v>43684.314583333333</v>
      </c>
      <c r="I734">
        <v>1.66974</v>
      </c>
      <c r="J734" s="403">
        <v>43684.379861111112</v>
      </c>
      <c r="K734">
        <v>1.6676</v>
      </c>
      <c r="L734">
        <v>0</v>
      </c>
      <c r="M734">
        <v>21.400000000001455</v>
      </c>
      <c r="N734">
        <v>1.48</v>
      </c>
      <c r="O734" s="579">
        <v>6.5277777779556345E-2</v>
      </c>
    </row>
    <row r="735" spans="1:15">
      <c r="A735" s="578">
        <v>734</v>
      </c>
      <c r="B735" s="578" t="s">
        <v>97</v>
      </c>
      <c r="C735" s="578">
        <v>1</v>
      </c>
      <c r="D735">
        <v>0.01</v>
      </c>
      <c r="E735">
        <v>0.01</v>
      </c>
      <c r="F735" s="403">
        <v>43684.760416666664</v>
      </c>
      <c r="G735">
        <v>1.66072</v>
      </c>
      <c r="H735" s="403">
        <v>43684.760416666664</v>
      </c>
      <c r="I735">
        <v>1.66072</v>
      </c>
      <c r="J735" s="403">
        <v>43684.820138888892</v>
      </c>
      <c r="K735">
        <v>1.6585799999999999</v>
      </c>
      <c r="L735">
        <v>0</v>
      </c>
      <c r="M735">
        <v>21.400000000001455</v>
      </c>
      <c r="N735">
        <v>1.48</v>
      </c>
      <c r="O735" s="579">
        <v>5.9722222227719612E-2</v>
      </c>
    </row>
    <row r="736" spans="1:15">
      <c r="A736" s="578">
        <v>735</v>
      </c>
      <c r="B736" s="578" t="s">
        <v>97</v>
      </c>
      <c r="C736" s="578">
        <v>2</v>
      </c>
      <c r="D736">
        <v>0.01</v>
      </c>
      <c r="E736">
        <v>0.02</v>
      </c>
      <c r="F736" s="403">
        <v>43685.166666666664</v>
      </c>
      <c r="G736">
        <v>1.6523699999999999</v>
      </c>
      <c r="H736" s="403">
        <v>43685.194444444445</v>
      </c>
      <c r="I736">
        <v>1.65568</v>
      </c>
      <c r="J736" s="403">
        <v>43685.461805555555</v>
      </c>
      <c r="K736">
        <v>1.6518900000000001</v>
      </c>
      <c r="L736">
        <v>33.099999999998545</v>
      </c>
      <c r="M736">
        <v>37.899999999997817</v>
      </c>
      <c r="N736">
        <v>2.95</v>
      </c>
      <c r="O736" s="579">
        <v>0.29513888889050577</v>
      </c>
    </row>
    <row r="737" spans="1:15">
      <c r="A737" s="578">
        <v>736</v>
      </c>
      <c r="B737" s="578" t="s">
        <v>97</v>
      </c>
      <c r="C737" s="578">
        <v>1</v>
      </c>
      <c r="D737">
        <v>0.01</v>
      </c>
      <c r="E737">
        <v>0.01</v>
      </c>
      <c r="F737" s="403">
        <v>43691.521527777775</v>
      </c>
      <c r="G737">
        <v>1.6549100000000001</v>
      </c>
      <c r="H737" s="403">
        <v>43691.521527777775</v>
      </c>
      <c r="I737">
        <v>1.6549100000000001</v>
      </c>
      <c r="J737" s="403">
        <v>43691.557638888888</v>
      </c>
      <c r="K737">
        <v>1.6527700000000001</v>
      </c>
      <c r="L737">
        <v>0</v>
      </c>
      <c r="M737">
        <v>21.400000000001455</v>
      </c>
      <c r="N737">
        <v>1.48</v>
      </c>
      <c r="O737" s="579">
        <v>3.6111111112404615E-2</v>
      </c>
    </row>
    <row r="738" spans="1:15">
      <c r="A738" s="578">
        <v>737</v>
      </c>
      <c r="B738" s="578" t="s">
        <v>97</v>
      </c>
      <c r="C738" s="578">
        <v>2</v>
      </c>
      <c r="D738">
        <v>0.01</v>
      </c>
      <c r="E738">
        <v>0.02</v>
      </c>
      <c r="F738" s="403">
        <v>43697.65625</v>
      </c>
      <c r="G738">
        <v>1.6338900000000001</v>
      </c>
      <c r="H738" s="403">
        <v>43697.751388888886</v>
      </c>
      <c r="I738">
        <v>1.6372100000000001</v>
      </c>
      <c r="J738" s="403">
        <v>43698.591666666667</v>
      </c>
      <c r="K738">
        <v>1.63341</v>
      </c>
      <c r="L738">
        <v>33.199999999998909</v>
      </c>
      <c r="M738">
        <v>38</v>
      </c>
      <c r="N738">
        <v>2.95</v>
      </c>
      <c r="O738" s="579">
        <v>0.93541666666715173</v>
      </c>
    </row>
    <row r="739" spans="1:15">
      <c r="A739" s="578">
        <v>738</v>
      </c>
      <c r="B739" s="578" t="s">
        <v>97</v>
      </c>
      <c r="C739" s="578">
        <v>4</v>
      </c>
      <c r="D739">
        <v>0.02</v>
      </c>
      <c r="E739">
        <v>0.05</v>
      </c>
      <c r="F739" s="403">
        <v>43700.678472222222</v>
      </c>
      <c r="G739">
        <v>1.6382699999999999</v>
      </c>
      <c r="H739" s="403">
        <v>43703.038888888892</v>
      </c>
      <c r="I739">
        <v>1.6664000000000001</v>
      </c>
      <c r="J739" s="403">
        <v>43703.200694444444</v>
      </c>
      <c r="K739">
        <v>1.6528700000000001</v>
      </c>
      <c r="L739">
        <v>281.30000000000109</v>
      </c>
      <c r="M739">
        <v>135.29999999999927</v>
      </c>
      <c r="N739">
        <v>8.1100000000000012</v>
      </c>
      <c r="O739" s="579">
        <v>0.52222222222189885</v>
      </c>
    </row>
    <row r="740" spans="1:15">
      <c r="A740" s="578">
        <v>739</v>
      </c>
      <c r="B740" s="578" t="s">
        <v>96</v>
      </c>
      <c r="C740" s="578">
        <v>1</v>
      </c>
      <c r="D740">
        <v>0.01</v>
      </c>
      <c r="E740">
        <v>0.01</v>
      </c>
      <c r="F740" s="403">
        <v>43700.697916666664</v>
      </c>
      <c r="G740">
        <v>1.64039</v>
      </c>
      <c r="H740" s="403">
        <v>43700.697916666664</v>
      </c>
      <c r="I740">
        <v>1.64039</v>
      </c>
      <c r="J740" s="403">
        <v>43700.711805555555</v>
      </c>
      <c r="K740">
        <v>1.64253</v>
      </c>
      <c r="L740">
        <v>0</v>
      </c>
      <c r="M740">
        <v>21.399999999997817</v>
      </c>
      <c r="N740">
        <v>1.48</v>
      </c>
      <c r="O740" s="579">
        <v>1.3888888890505768E-2</v>
      </c>
    </row>
    <row r="741" spans="1:15">
      <c r="A741" s="578">
        <v>740</v>
      </c>
      <c r="B741" s="578" t="s">
        <v>96</v>
      </c>
      <c r="C741" s="578">
        <v>5</v>
      </c>
      <c r="D741">
        <v>0.04</v>
      </c>
      <c r="E741">
        <v>0.09</v>
      </c>
      <c r="F741" s="403">
        <v>43703.125</v>
      </c>
      <c r="G741">
        <v>1.65845</v>
      </c>
      <c r="H741" s="403">
        <v>43703.723611111112</v>
      </c>
      <c r="I741">
        <v>1.63809</v>
      </c>
      <c r="J741" s="403">
        <v>43706.145833333336</v>
      </c>
      <c r="K741">
        <v>1.64727</v>
      </c>
      <c r="L741">
        <v>203.60000000000036</v>
      </c>
      <c r="M741">
        <v>91.800000000001091</v>
      </c>
      <c r="N741">
        <v>17.93</v>
      </c>
      <c r="O741" s="579">
        <v>3.0208333333357587</v>
      </c>
    </row>
    <row r="742" spans="1:15">
      <c r="A742" s="578">
        <v>741</v>
      </c>
      <c r="B742" s="578" t="s">
        <v>97</v>
      </c>
      <c r="C742" s="578">
        <v>1</v>
      </c>
      <c r="D742">
        <v>0.01</v>
      </c>
      <c r="E742">
        <v>0.01</v>
      </c>
      <c r="F742" s="403">
        <v>43703.708333333336</v>
      </c>
      <c r="G742">
        <v>1.6400600000000001</v>
      </c>
      <c r="H742" s="403">
        <v>43703.708333333336</v>
      </c>
      <c r="I742">
        <v>1.6400600000000001</v>
      </c>
      <c r="J742" s="403">
        <v>43703.714583333334</v>
      </c>
      <c r="K742">
        <v>1.63792</v>
      </c>
      <c r="L742">
        <v>0</v>
      </c>
      <c r="M742">
        <v>21.400000000001455</v>
      </c>
      <c r="N742">
        <v>1.48</v>
      </c>
      <c r="O742" s="579">
        <v>6.2499999985448085E-3</v>
      </c>
    </row>
    <row r="743" spans="1:15">
      <c r="A743" s="578">
        <v>742</v>
      </c>
      <c r="B743" s="578" t="s">
        <v>97</v>
      </c>
      <c r="C743" s="578">
        <v>1</v>
      </c>
      <c r="D743">
        <v>0.01</v>
      </c>
      <c r="E743">
        <v>0.01</v>
      </c>
      <c r="F743" s="403">
        <v>43711.708333333336</v>
      </c>
      <c r="G743">
        <v>1.6220699999999999</v>
      </c>
      <c r="H743" s="403">
        <v>43711.708333333336</v>
      </c>
      <c r="I743">
        <v>1.6220699999999999</v>
      </c>
      <c r="J743" s="403">
        <v>43712.145833333336</v>
      </c>
      <c r="K743">
        <v>1.6199300000000001</v>
      </c>
      <c r="L743">
        <v>0</v>
      </c>
      <c r="M743">
        <v>21.399999999997817</v>
      </c>
      <c r="N743">
        <v>1.48</v>
      </c>
      <c r="O743" s="579">
        <v>0.4375</v>
      </c>
    </row>
    <row r="744" spans="1:15">
      <c r="A744" s="578">
        <v>743</v>
      </c>
      <c r="B744" s="578" t="s">
        <v>97</v>
      </c>
      <c r="C744" s="578">
        <v>1</v>
      </c>
      <c r="D744">
        <v>0.01</v>
      </c>
      <c r="E744">
        <v>0.01</v>
      </c>
      <c r="F744" s="403">
        <v>43714.708333333336</v>
      </c>
      <c r="G744">
        <v>1.6110500000000001</v>
      </c>
      <c r="H744" s="403">
        <v>43714.708333333336</v>
      </c>
      <c r="I744">
        <v>1.6110500000000001</v>
      </c>
      <c r="J744" s="403">
        <v>43717.181250000001</v>
      </c>
      <c r="K744">
        <v>1.6089100000000001</v>
      </c>
      <c r="L744">
        <v>0</v>
      </c>
      <c r="M744">
        <v>21.400000000001455</v>
      </c>
      <c r="N744">
        <v>1.48</v>
      </c>
      <c r="O744" s="579">
        <v>0.47291666666569654</v>
      </c>
    </row>
    <row r="745" spans="1:15">
      <c r="A745" s="578">
        <v>744</v>
      </c>
      <c r="B745" s="578" t="s">
        <v>97</v>
      </c>
      <c r="C745" s="578">
        <v>2</v>
      </c>
      <c r="D745">
        <v>0.01</v>
      </c>
      <c r="E745">
        <v>0.02</v>
      </c>
      <c r="F745" s="403">
        <v>43717.333333333336</v>
      </c>
      <c r="G745">
        <v>1.6070199999999999</v>
      </c>
      <c r="H745" s="403">
        <v>43717.770138888889</v>
      </c>
      <c r="I745">
        <v>1.61033</v>
      </c>
      <c r="J745" s="403">
        <v>43719.25277777778</v>
      </c>
      <c r="K745">
        <v>1.6065400000000001</v>
      </c>
      <c r="L745">
        <v>33.100000000002183</v>
      </c>
      <c r="M745">
        <v>37.899999999999636</v>
      </c>
      <c r="N745">
        <v>2.94</v>
      </c>
      <c r="O745" s="579">
        <v>1.9194444444437977</v>
      </c>
    </row>
    <row r="746" spans="1:15">
      <c r="A746" s="578">
        <v>745</v>
      </c>
      <c r="B746" s="578" t="s">
        <v>97</v>
      </c>
      <c r="C746" s="578">
        <v>1</v>
      </c>
      <c r="D746">
        <v>0.01</v>
      </c>
      <c r="E746">
        <v>0.01</v>
      </c>
      <c r="F746" s="403">
        <v>43749.376388888886</v>
      </c>
      <c r="G746">
        <v>1.6247</v>
      </c>
      <c r="H746" s="403">
        <v>43749.376388888886</v>
      </c>
      <c r="I746">
        <v>1.6247</v>
      </c>
      <c r="J746" s="403">
        <v>43749.402777777781</v>
      </c>
      <c r="K746">
        <v>1.62256</v>
      </c>
      <c r="L746">
        <v>0</v>
      </c>
      <c r="M746">
        <v>21.399999999999636</v>
      </c>
      <c r="N746">
        <v>1.48</v>
      </c>
      <c r="O746" s="579">
        <v>2.6388888894871343E-2</v>
      </c>
    </row>
    <row r="747" spans="1:15">
      <c r="A747" s="578">
        <v>746</v>
      </c>
      <c r="B747" s="578" t="s">
        <v>96</v>
      </c>
      <c r="C747" s="578">
        <v>3</v>
      </c>
      <c r="D747">
        <v>0.01</v>
      </c>
      <c r="E747">
        <v>0.03</v>
      </c>
      <c r="F747" s="403">
        <v>43759.010416666664</v>
      </c>
      <c r="G747">
        <v>1.63019</v>
      </c>
      <c r="H747" s="403">
        <v>43759.48541666667</v>
      </c>
      <c r="I747">
        <v>1.62321</v>
      </c>
      <c r="J747" s="403">
        <v>43762.385416666664</v>
      </c>
      <c r="K747">
        <v>1.6289899999999999</v>
      </c>
      <c r="L747">
        <v>69.799999999999272</v>
      </c>
      <c r="M747">
        <v>57.799999999999272</v>
      </c>
      <c r="N747">
        <v>4.67</v>
      </c>
      <c r="O747" s="579">
        <v>3.375</v>
      </c>
    </row>
    <row r="748" spans="1:15">
      <c r="A748" s="578">
        <v>747</v>
      </c>
      <c r="B748" s="578" t="s">
        <v>96</v>
      </c>
      <c r="C748" s="578">
        <v>1</v>
      </c>
      <c r="D748">
        <v>0.01</v>
      </c>
      <c r="E748">
        <v>0.01</v>
      </c>
      <c r="F748" s="403">
        <v>43776.865277777775</v>
      </c>
      <c r="G748">
        <v>1.60073</v>
      </c>
      <c r="H748" s="403">
        <v>43776.865277777775</v>
      </c>
      <c r="I748">
        <v>1.60073</v>
      </c>
      <c r="J748" s="403">
        <v>43776.994444444441</v>
      </c>
      <c r="K748">
        <v>1.60287</v>
      </c>
      <c r="L748">
        <v>0</v>
      </c>
      <c r="M748">
        <v>21.400000000001455</v>
      </c>
      <c r="N748">
        <v>1.48</v>
      </c>
      <c r="O748" s="579">
        <v>0.12916666666569654</v>
      </c>
    </row>
    <row r="749" spans="1:15">
      <c r="A749" s="578">
        <v>748</v>
      </c>
      <c r="B749" s="578" t="s">
        <v>96</v>
      </c>
      <c r="C749" s="578">
        <v>1</v>
      </c>
      <c r="D749">
        <v>0.01</v>
      </c>
      <c r="E749">
        <v>0.01</v>
      </c>
      <c r="F749" s="403">
        <v>43812.719444444447</v>
      </c>
      <c r="G749">
        <v>1.6192299999999999</v>
      </c>
      <c r="H749" s="403">
        <v>43812.719444444447</v>
      </c>
      <c r="I749">
        <v>1.6192299999999999</v>
      </c>
      <c r="J749" s="403">
        <v>43815.352777777778</v>
      </c>
      <c r="K749">
        <v>1.62137</v>
      </c>
      <c r="L749">
        <v>0</v>
      </c>
      <c r="M749">
        <v>21.399999999999636</v>
      </c>
      <c r="N749">
        <v>1.48</v>
      </c>
      <c r="O749" s="579">
        <v>0.63333333333139308</v>
      </c>
    </row>
    <row r="750" spans="1:15">
      <c r="A750" s="578">
        <v>749</v>
      </c>
      <c r="B750" s="578" t="s">
        <v>97</v>
      </c>
      <c r="C750" s="578">
        <v>1</v>
      </c>
      <c r="D750">
        <v>0.01</v>
      </c>
      <c r="E750">
        <v>0.01</v>
      </c>
      <c r="F750" s="403">
        <v>43845.709027777775</v>
      </c>
      <c r="G750">
        <v>1.6148499999999999</v>
      </c>
      <c r="H750" s="403">
        <v>43845.709027777775</v>
      </c>
      <c r="I750">
        <v>1.6148499999999999</v>
      </c>
      <c r="J750" s="403">
        <v>43846.052777777775</v>
      </c>
      <c r="K750">
        <v>1.6127100000000001</v>
      </c>
      <c r="L750">
        <v>0</v>
      </c>
      <c r="M750">
        <v>21.399999999997817</v>
      </c>
      <c r="N750">
        <v>1.48</v>
      </c>
      <c r="O750" s="579">
        <v>0.34375</v>
      </c>
    </row>
    <row r="751" spans="1:15">
      <c r="A751" s="578">
        <v>750</v>
      </c>
      <c r="B751" s="578" t="s">
        <v>97</v>
      </c>
      <c r="C751" s="578">
        <v>2</v>
      </c>
      <c r="D751">
        <v>0.01</v>
      </c>
      <c r="E751">
        <v>0.02</v>
      </c>
      <c r="F751" s="403">
        <v>43861.78125</v>
      </c>
      <c r="G751">
        <v>1.65463</v>
      </c>
      <c r="H751" s="403">
        <v>43861.946527777778</v>
      </c>
      <c r="I751">
        <v>1.65798</v>
      </c>
      <c r="J751" s="403">
        <v>43864.067361111112</v>
      </c>
      <c r="K751">
        <v>1.6541699999999999</v>
      </c>
      <c r="L751">
        <v>33.5</v>
      </c>
      <c r="M751">
        <v>38.099999999998545</v>
      </c>
      <c r="N751">
        <v>2.95</v>
      </c>
      <c r="O751" s="579">
        <v>0.28611111111240461</v>
      </c>
    </row>
    <row r="752" spans="1:15">
      <c r="A752" s="578">
        <v>751</v>
      </c>
      <c r="B752" s="578" t="s">
        <v>97</v>
      </c>
      <c r="C752" s="578">
        <v>2</v>
      </c>
      <c r="D752">
        <v>0.01</v>
      </c>
      <c r="E752">
        <v>0.02</v>
      </c>
      <c r="F752" s="403">
        <v>43864.657638888886</v>
      </c>
      <c r="G752">
        <v>1.64863</v>
      </c>
      <c r="H752" s="403">
        <v>43864.717361111114</v>
      </c>
      <c r="I752">
        <v>1.65194</v>
      </c>
      <c r="J752" s="403">
        <v>43865.188888888886</v>
      </c>
      <c r="K752">
        <v>1.64815</v>
      </c>
      <c r="L752">
        <v>33.100000000002183</v>
      </c>
      <c r="M752">
        <v>37.900000000001455</v>
      </c>
      <c r="N752">
        <v>2.95</v>
      </c>
      <c r="O752" s="579">
        <v>0.53125</v>
      </c>
    </row>
    <row r="753" spans="1:15">
      <c r="A753" s="578">
        <v>752</v>
      </c>
      <c r="B753" s="578" t="s">
        <v>97</v>
      </c>
      <c r="C753" s="578">
        <v>1</v>
      </c>
      <c r="D753">
        <v>0.01</v>
      </c>
      <c r="E753">
        <v>0.01</v>
      </c>
      <c r="F753" s="403">
        <v>43874.541666666664</v>
      </c>
      <c r="G753">
        <v>1.6140300000000001</v>
      </c>
      <c r="H753" s="403">
        <v>43874.541666666664</v>
      </c>
      <c r="I753">
        <v>1.6140300000000001</v>
      </c>
      <c r="J753" s="403">
        <v>43874.618055555555</v>
      </c>
      <c r="K753">
        <v>1.61189</v>
      </c>
      <c r="L753">
        <v>0</v>
      </c>
      <c r="M753">
        <v>21.400000000001455</v>
      </c>
      <c r="N753">
        <v>1.48</v>
      </c>
      <c r="O753" s="579">
        <v>7.6388888890505768E-2</v>
      </c>
    </row>
    <row r="754" spans="1:15">
      <c r="A754" s="578">
        <v>753</v>
      </c>
      <c r="B754" s="578" t="s">
        <v>96</v>
      </c>
      <c r="C754" s="578">
        <v>1</v>
      </c>
      <c r="D754">
        <v>0.01</v>
      </c>
      <c r="E754">
        <v>0.01</v>
      </c>
      <c r="F754" s="403">
        <v>43874.667361111111</v>
      </c>
      <c r="G754">
        <v>1.61138</v>
      </c>
      <c r="H754" s="403">
        <v>43874.667361111111</v>
      </c>
      <c r="I754">
        <v>1.61138</v>
      </c>
      <c r="J754" s="403">
        <v>43874.90625</v>
      </c>
      <c r="K754">
        <v>1.6135200000000001</v>
      </c>
      <c r="L754">
        <v>0</v>
      </c>
      <c r="M754">
        <v>21.399999999999636</v>
      </c>
      <c r="N754">
        <v>1.48</v>
      </c>
      <c r="O754" s="579">
        <v>0.23888888888905058</v>
      </c>
    </row>
    <row r="755" spans="1:15">
      <c r="A755" s="578">
        <v>754</v>
      </c>
      <c r="B755" s="578" t="s">
        <v>97</v>
      </c>
      <c r="C755" s="578">
        <v>1</v>
      </c>
      <c r="D755">
        <v>0.01</v>
      </c>
      <c r="E755">
        <v>0.01</v>
      </c>
      <c r="F755" s="403">
        <v>43881.156944444447</v>
      </c>
      <c r="G755">
        <v>1.62601</v>
      </c>
      <c r="H755" s="403">
        <v>43881.156944444447</v>
      </c>
      <c r="I755">
        <v>1.62601</v>
      </c>
      <c r="J755" s="403">
        <v>43881.250694444447</v>
      </c>
      <c r="K755">
        <v>1.6238699999999999</v>
      </c>
      <c r="L755">
        <v>0</v>
      </c>
      <c r="M755">
        <v>21.400000000001455</v>
      </c>
      <c r="N755">
        <v>1.48</v>
      </c>
      <c r="O755" s="579">
        <v>9.375E-2</v>
      </c>
    </row>
    <row r="756" spans="1:15">
      <c r="A756" s="578">
        <v>755</v>
      </c>
      <c r="B756" s="578" t="s">
        <v>97</v>
      </c>
      <c r="C756" s="578">
        <v>1</v>
      </c>
      <c r="D756">
        <v>0.01</v>
      </c>
      <c r="E756">
        <v>0.01</v>
      </c>
      <c r="F756" s="403">
        <v>43882.417361111111</v>
      </c>
      <c r="G756">
        <v>1.6378299999999999</v>
      </c>
      <c r="H756" s="403">
        <v>43882.417361111111</v>
      </c>
      <c r="I756">
        <v>1.6378299999999999</v>
      </c>
      <c r="J756" s="403">
        <v>43882.55972222222</v>
      </c>
      <c r="K756">
        <v>1.6356900000000001</v>
      </c>
      <c r="L756">
        <v>0</v>
      </c>
      <c r="M756">
        <v>21.399999999997817</v>
      </c>
      <c r="N756">
        <v>1.48</v>
      </c>
      <c r="O756" s="579">
        <v>0.14236111110949423</v>
      </c>
    </row>
    <row r="757" spans="1:15">
      <c r="A757" s="578">
        <v>756</v>
      </c>
      <c r="B757" s="578" t="s">
        <v>97</v>
      </c>
      <c r="C757" s="578">
        <v>1</v>
      </c>
      <c r="D757">
        <v>0.01</v>
      </c>
      <c r="E757">
        <v>0.01</v>
      </c>
      <c r="F757" s="403">
        <v>43887.135416666664</v>
      </c>
      <c r="G757">
        <v>1.64673</v>
      </c>
      <c r="H757" s="403">
        <v>43887.135416666664</v>
      </c>
      <c r="I757">
        <v>1.64673</v>
      </c>
      <c r="J757" s="403">
        <v>43887.150694444441</v>
      </c>
      <c r="K757">
        <v>1.64459</v>
      </c>
      <c r="L757">
        <v>0</v>
      </c>
      <c r="M757">
        <v>21.399999999997817</v>
      </c>
      <c r="N757">
        <v>1.48</v>
      </c>
      <c r="O757" s="579">
        <v>1.5277777776645962E-2</v>
      </c>
    </row>
    <row r="758" spans="1:15">
      <c r="A758" s="578">
        <v>757</v>
      </c>
      <c r="B758" s="578" t="s">
        <v>96</v>
      </c>
      <c r="C758" s="578">
        <v>1</v>
      </c>
      <c r="D758">
        <v>0.01</v>
      </c>
      <c r="E758">
        <v>0.01</v>
      </c>
      <c r="F758" s="403">
        <v>43888.668055555558</v>
      </c>
      <c r="G758">
        <v>1.6697599999999999</v>
      </c>
      <c r="H758" s="403">
        <v>43888.668055555558</v>
      </c>
      <c r="I758">
        <v>1.6697599999999999</v>
      </c>
      <c r="J758" s="403">
        <v>43888.9375</v>
      </c>
      <c r="K758">
        <v>1.6718999999999999</v>
      </c>
      <c r="L758">
        <v>0</v>
      </c>
      <c r="M758">
        <v>21.400000000001455</v>
      </c>
      <c r="N758">
        <v>1.48</v>
      </c>
      <c r="O758" s="579">
        <v>0.2694444444423425</v>
      </c>
    </row>
    <row r="759" spans="1:15">
      <c r="A759" s="578">
        <v>758</v>
      </c>
      <c r="B759" s="578" t="s">
        <v>96</v>
      </c>
      <c r="C759" s="578">
        <v>3</v>
      </c>
      <c r="D759">
        <v>0.01</v>
      </c>
      <c r="E759">
        <v>0.03</v>
      </c>
      <c r="F759" s="403">
        <v>43892.115277777775</v>
      </c>
      <c r="G759">
        <v>1.6958299999999999</v>
      </c>
      <c r="H759" s="403">
        <v>43892.4</v>
      </c>
      <c r="I759">
        <v>1.6889099999999999</v>
      </c>
      <c r="J759" s="403">
        <v>43892.502083333333</v>
      </c>
      <c r="K759">
        <v>1.6946600000000001</v>
      </c>
      <c r="L759">
        <v>69.200000000000728</v>
      </c>
      <c r="M759">
        <v>57.500000000003638</v>
      </c>
      <c r="N759">
        <v>4.6499999999999995</v>
      </c>
      <c r="O759" s="579">
        <v>0.3868055555576575</v>
      </c>
    </row>
    <row r="760" spans="1:15">
      <c r="A760" s="578">
        <v>759</v>
      </c>
      <c r="B760" s="578" t="s">
        <v>97</v>
      </c>
      <c r="C760" s="578">
        <v>3</v>
      </c>
      <c r="D760">
        <v>0.01</v>
      </c>
      <c r="E760">
        <v>0.03</v>
      </c>
      <c r="F760" s="403">
        <v>43892.5625</v>
      </c>
      <c r="G760">
        <v>1.69926</v>
      </c>
      <c r="H760" s="403">
        <v>43892.759722222225</v>
      </c>
      <c r="I760">
        <v>1.7115199999999999</v>
      </c>
      <c r="J760" s="403">
        <v>43892.94027777778</v>
      </c>
      <c r="K760">
        <v>1.70221</v>
      </c>
      <c r="L760">
        <v>122.60000000000218</v>
      </c>
      <c r="M760">
        <v>93.100000000002183</v>
      </c>
      <c r="N760">
        <v>4.6500000000000004</v>
      </c>
      <c r="O760" s="579">
        <v>0.37777777777955635</v>
      </c>
    </row>
    <row r="761" spans="1:15">
      <c r="A761" s="578">
        <v>760</v>
      </c>
      <c r="B761" s="578" t="s">
        <v>96</v>
      </c>
      <c r="C761" s="578">
        <v>5</v>
      </c>
      <c r="D761">
        <v>0.04</v>
      </c>
      <c r="E761">
        <v>0.09</v>
      </c>
      <c r="F761" s="403">
        <v>43893.239583333336</v>
      </c>
      <c r="G761">
        <v>1.7036899999999999</v>
      </c>
      <c r="H761" s="403">
        <v>43893.698611111111</v>
      </c>
      <c r="I761">
        <v>1.68597</v>
      </c>
      <c r="J761" s="403">
        <v>43893.827777777777</v>
      </c>
      <c r="K761">
        <v>1.6945399999999999</v>
      </c>
      <c r="L761">
        <v>177.19999999999709</v>
      </c>
      <c r="M761">
        <v>85.69999999999709</v>
      </c>
      <c r="N761">
        <v>17.91</v>
      </c>
      <c r="O761" s="579">
        <v>0.58819444444088731</v>
      </c>
    </row>
    <row r="762" spans="1:15">
      <c r="A762" s="578">
        <v>761</v>
      </c>
      <c r="B762" s="578" t="s">
        <v>97</v>
      </c>
      <c r="C762" s="578">
        <v>1</v>
      </c>
      <c r="D762">
        <v>0.01</v>
      </c>
      <c r="E762">
        <v>0.01</v>
      </c>
      <c r="F762" s="403">
        <v>43894.032638888886</v>
      </c>
      <c r="G762">
        <v>1.69733</v>
      </c>
      <c r="H762" s="403">
        <v>43894.032638888886</v>
      </c>
      <c r="I762">
        <v>1.69733</v>
      </c>
      <c r="J762" s="403">
        <v>43894.047222222223</v>
      </c>
      <c r="K762">
        <v>1.69519</v>
      </c>
      <c r="L762">
        <v>0</v>
      </c>
      <c r="M762">
        <v>21.399999999997817</v>
      </c>
      <c r="N762">
        <v>1.48</v>
      </c>
      <c r="O762" s="579">
        <v>1.4583333337213844E-2</v>
      </c>
    </row>
    <row r="763" spans="1:15">
      <c r="A763" s="578">
        <v>762</v>
      </c>
      <c r="B763" s="578" t="s">
        <v>97</v>
      </c>
      <c r="C763" s="578">
        <v>2</v>
      </c>
      <c r="D763">
        <v>0.01</v>
      </c>
      <c r="E763">
        <v>0.02</v>
      </c>
      <c r="F763" s="403">
        <v>43896.043055555558</v>
      </c>
      <c r="G763">
        <v>1.6951000000000001</v>
      </c>
      <c r="H763" s="403">
        <v>43896.175000000003</v>
      </c>
      <c r="I763">
        <v>1.7042900000000001</v>
      </c>
      <c r="J763" s="403">
        <v>43896.318749999999</v>
      </c>
      <c r="K763">
        <v>1.69756</v>
      </c>
      <c r="L763">
        <v>91.900000000001455</v>
      </c>
      <c r="M763">
        <v>67.30000000000291</v>
      </c>
      <c r="N763">
        <v>2.9400000000000004</v>
      </c>
      <c r="O763" s="579">
        <v>0.27569444444088731</v>
      </c>
    </row>
    <row r="764" spans="1:15">
      <c r="A764" s="578">
        <v>763</v>
      </c>
      <c r="B764" s="578" t="s">
        <v>96</v>
      </c>
      <c r="C764" s="578">
        <v>1</v>
      </c>
      <c r="D764">
        <v>0.01</v>
      </c>
      <c r="E764">
        <v>0.01</v>
      </c>
      <c r="F764" s="403">
        <v>43896.510416666664</v>
      </c>
      <c r="G764">
        <v>1.70533</v>
      </c>
      <c r="H764" s="403">
        <v>43896.510416666664</v>
      </c>
      <c r="I764">
        <v>1.70533</v>
      </c>
      <c r="J764" s="403">
        <v>43896.584027777775</v>
      </c>
      <c r="K764">
        <v>1.70747</v>
      </c>
      <c r="L764">
        <v>0</v>
      </c>
      <c r="M764">
        <v>21.400000000001455</v>
      </c>
      <c r="N764">
        <v>1.48</v>
      </c>
      <c r="O764" s="579">
        <v>7.3611111110949423E-2</v>
      </c>
    </row>
    <row r="765" spans="1:15">
      <c r="A765" s="578">
        <v>764</v>
      </c>
      <c r="B765" s="578" t="s">
        <v>97</v>
      </c>
      <c r="C765" s="578">
        <v>1</v>
      </c>
      <c r="D765">
        <v>0.01</v>
      </c>
      <c r="E765">
        <v>0.01</v>
      </c>
      <c r="F765" s="403">
        <v>43896.678472222222</v>
      </c>
      <c r="G765">
        <v>1.7064699999999999</v>
      </c>
      <c r="H765" s="403">
        <v>43896.678472222222</v>
      </c>
      <c r="I765">
        <v>1.7064699999999999</v>
      </c>
      <c r="J765" s="403">
        <v>43896.68472222222</v>
      </c>
      <c r="K765">
        <v>1.7043299999999999</v>
      </c>
      <c r="L765">
        <v>0</v>
      </c>
      <c r="M765">
        <v>21.400000000001455</v>
      </c>
      <c r="N765">
        <v>1.48</v>
      </c>
      <c r="O765" s="579">
        <v>6.2499999985448085E-3</v>
      </c>
    </row>
    <row r="766" spans="1:15">
      <c r="A766" s="578">
        <v>765</v>
      </c>
      <c r="B766" s="578" t="s">
        <v>97</v>
      </c>
      <c r="C766" s="578">
        <v>1</v>
      </c>
      <c r="D766">
        <v>0.01</v>
      </c>
      <c r="E766">
        <v>0.01</v>
      </c>
      <c r="F766" s="403">
        <v>43899.40625</v>
      </c>
      <c r="G766">
        <v>1.7493099999999999</v>
      </c>
      <c r="H766" s="403">
        <v>43899.40625</v>
      </c>
      <c r="I766">
        <v>1.7493099999999999</v>
      </c>
      <c r="J766" s="403">
        <v>43899.412499999999</v>
      </c>
      <c r="K766">
        <v>1.7471699999999999</v>
      </c>
      <c r="L766">
        <v>0</v>
      </c>
      <c r="M766">
        <v>21.400000000001455</v>
      </c>
      <c r="N766">
        <v>1.48</v>
      </c>
      <c r="O766" s="579">
        <v>6.2499999985448085E-3</v>
      </c>
    </row>
    <row r="767" spans="1:15">
      <c r="A767" s="578">
        <v>766</v>
      </c>
      <c r="B767" s="578" t="s">
        <v>97</v>
      </c>
      <c r="C767" s="578">
        <v>3</v>
      </c>
      <c r="D767">
        <v>0.01</v>
      </c>
      <c r="E767">
        <v>0.03</v>
      </c>
      <c r="F767" s="403">
        <v>43899.729861111111</v>
      </c>
      <c r="G767">
        <v>1.7110000000000001</v>
      </c>
      <c r="H767" s="403">
        <v>43899.834722222222</v>
      </c>
      <c r="I767">
        <v>1.7354099999999999</v>
      </c>
      <c r="J767" s="403">
        <v>43900.12777777778</v>
      </c>
      <c r="K767">
        <v>1.7238</v>
      </c>
      <c r="L767">
        <v>244.09999999999854</v>
      </c>
      <c r="M767">
        <v>116.09999999999854</v>
      </c>
      <c r="N767">
        <v>4.6500000000000004</v>
      </c>
      <c r="O767" s="579">
        <v>0.39791666666860692</v>
      </c>
    </row>
    <row r="768" spans="1:15">
      <c r="A768" s="578">
        <v>767</v>
      </c>
      <c r="B768" s="578" t="s">
        <v>96</v>
      </c>
      <c r="C768" s="578">
        <v>1</v>
      </c>
      <c r="D768">
        <v>0.01</v>
      </c>
      <c r="E768">
        <v>0.01</v>
      </c>
      <c r="F768" s="403">
        <v>43900.584722222222</v>
      </c>
      <c r="G768">
        <v>1.73333</v>
      </c>
      <c r="H768" s="403">
        <v>43900.584722222222</v>
      </c>
      <c r="I768">
        <v>1.73333</v>
      </c>
      <c r="J768" s="403">
        <v>43900.588194444441</v>
      </c>
      <c r="K768">
        <v>1.7354700000000001</v>
      </c>
      <c r="L768">
        <v>0</v>
      </c>
      <c r="M768">
        <v>21.400000000001455</v>
      </c>
      <c r="N768">
        <v>1.48</v>
      </c>
      <c r="O768" s="579">
        <v>3.4722222189884633E-3</v>
      </c>
    </row>
    <row r="769" spans="1:15">
      <c r="A769" s="578">
        <v>768</v>
      </c>
      <c r="B769" s="578" t="s">
        <v>96</v>
      </c>
      <c r="C769" s="578">
        <v>1</v>
      </c>
      <c r="D769">
        <v>0.01</v>
      </c>
      <c r="E769">
        <v>0.01</v>
      </c>
      <c r="F769" s="403">
        <v>43900.625694444447</v>
      </c>
      <c r="G769">
        <v>1.7377</v>
      </c>
      <c r="H769" s="403">
        <v>43900.625694444447</v>
      </c>
      <c r="I769">
        <v>1.7377</v>
      </c>
      <c r="J769" s="403">
        <v>43900.62777777778</v>
      </c>
      <c r="K769">
        <v>1.7398400000000001</v>
      </c>
      <c r="L769">
        <v>0</v>
      </c>
      <c r="M769">
        <v>21.400000000001455</v>
      </c>
      <c r="N769">
        <v>1.48</v>
      </c>
      <c r="O769" s="579">
        <v>2.0833333328482695E-3</v>
      </c>
    </row>
    <row r="770" spans="1:15">
      <c r="A770" s="578">
        <v>769</v>
      </c>
      <c r="B770" s="578" t="s">
        <v>96</v>
      </c>
      <c r="C770" s="578">
        <v>1</v>
      </c>
      <c r="D770">
        <v>0.01</v>
      </c>
      <c r="E770">
        <v>0.01</v>
      </c>
      <c r="F770" s="403">
        <v>43900.667361111111</v>
      </c>
      <c r="G770">
        <v>1.7394099999999999</v>
      </c>
      <c r="H770" s="403">
        <v>43900.667361111111</v>
      </c>
      <c r="I770">
        <v>1.7394099999999999</v>
      </c>
      <c r="J770" s="403">
        <v>43900.701388888891</v>
      </c>
      <c r="K770">
        <v>1.7415499999999999</v>
      </c>
      <c r="L770">
        <v>0</v>
      </c>
      <c r="M770">
        <v>21.400000000001455</v>
      </c>
      <c r="N770">
        <v>1.48</v>
      </c>
      <c r="O770" s="579">
        <v>3.4027777779556345E-2</v>
      </c>
    </row>
    <row r="771" spans="1:15">
      <c r="A771" s="578">
        <v>770</v>
      </c>
      <c r="B771" s="578" t="s">
        <v>96</v>
      </c>
      <c r="C771" s="578">
        <v>2</v>
      </c>
      <c r="D771">
        <v>0.01</v>
      </c>
      <c r="E771">
        <v>0.02</v>
      </c>
      <c r="F771" s="403">
        <v>43901.114583333336</v>
      </c>
      <c r="G771">
        <v>1.74346</v>
      </c>
      <c r="H771" s="403">
        <v>43901.157638888886</v>
      </c>
      <c r="I771">
        <v>1.7401500000000001</v>
      </c>
      <c r="J771" s="403">
        <v>43901.291666666664</v>
      </c>
      <c r="K771">
        <v>1.74394</v>
      </c>
      <c r="L771">
        <v>33.099999999998545</v>
      </c>
      <c r="M771">
        <v>37.900000000001455</v>
      </c>
      <c r="N771">
        <v>2.96</v>
      </c>
      <c r="O771" s="579">
        <v>0.17708333332848269</v>
      </c>
    </row>
    <row r="772" spans="1:15">
      <c r="A772" s="578">
        <v>771</v>
      </c>
      <c r="B772" s="578" t="s">
        <v>97</v>
      </c>
      <c r="C772" s="578">
        <v>2</v>
      </c>
      <c r="D772">
        <v>0.01</v>
      </c>
      <c r="E772">
        <v>0.02</v>
      </c>
      <c r="F772" s="403">
        <v>43901.491666666669</v>
      </c>
      <c r="G772">
        <v>1.73177</v>
      </c>
      <c r="H772" s="403">
        <v>43901.517361111109</v>
      </c>
      <c r="I772">
        <v>1.73508</v>
      </c>
      <c r="J772" s="403">
        <v>43901.708333333336</v>
      </c>
      <c r="K772">
        <v>1.73129</v>
      </c>
      <c r="L772">
        <v>33.099999999998545</v>
      </c>
      <c r="M772">
        <v>37.899999999997817</v>
      </c>
      <c r="N772">
        <v>2.96</v>
      </c>
      <c r="O772" s="579">
        <v>0.21666666666715173</v>
      </c>
    </row>
    <row r="773" spans="1:15">
      <c r="A773" s="578">
        <v>772</v>
      </c>
      <c r="B773" s="578" t="s">
        <v>97</v>
      </c>
      <c r="C773" s="578">
        <v>1</v>
      </c>
      <c r="D773">
        <v>0.01</v>
      </c>
      <c r="E773">
        <v>0.01</v>
      </c>
      <c r="F773" s="403">
        <v>43901.709027777775</v>
      </c>
      <c r="G773">
        <v>1.7311399999999999</v>
      </c>
      <c r="H773" s="403">
        <v>43901.709027777775</v>
      </c>
      <c r="I773">
        <v>1.7311399999999999</v>
      </c>
      <c r="J773" s="403">
        <v>43901.76458333333</v>
      </c>
      <c r="K773">
        <v>1.7290000000000001</v>
      </c>
      <c r="L773">
        <v>0</v>
      </c>
      <c r="M773">
        <v>21.399999999997817</v>
      </c>
      <c r="N773">
        <v>1.48</v>
      </c>
      <c r="O773" s="579">
        <v>5.5555555554747116E-2</v>
      </c>
    </row>
    <row r="774" spans="1:15">
      <c r="A774" s="578">
        <v>773</v>
      </c>
      <c r="B774" s="578" t="s">
        <v>96</v>
      </c>
      <c r="C774" s="578">
        <v>1</v>
      </c>
      <c r="D774">
        <v>0.01</v>
      </c>
      <c r="E774">
        <v>0.01</v>
      </c>
      <c r="F774" s="403">
        <v>43901.739583333336</v>
      </c>
      <c r="G774">
        <v>1.7317</v>
      </c>
      <c r="H774" s="403">
        <v>43901.739583333336</v>
      </c>
      <c r="I774">
        <v>1.7317</v>
      </c>
      <c r="J774" s="403">
        <v>43901.747916666667</v>
      </c>
      <c r="K774">
        <v>1.73384</v>
      </c>
      <c r="L774">
        <v>0</v>
      </c>
      <c r="M774">
        <v>21.400000000001455</v>
      </c>
      <c r="N774">
        <v>1.48</v>
      </c>
      <c r="O774" s="579">
        <v>8.333333331393078E-3</v>
      </c>
    </row>
    <row r="775" spans="1:15">
      <c r="A775" s="578">
        <v>774</v>
      </c>
      <c r="B775" s="578" t="s">
        <v>96</v>
      </c>
      <c r="C775" s="578">
        <v>2</v>
      </c>
      <c r="D775">
        <v>0.01</v>
      </c>
      <c r="E775">
        <v>0.02</v>
      </c>
      <c r="F775" s="403">
        <v>43902.15625</v>
      </c>
      <c r="G775">
        <v>1.7540199999999999</v>
      </c>
      <c r="H775" s="403">
        <v>43902.234722222223</v>
      </c>
      <c r="I775">
        <v>1.7500899999999999</v>
      </c>
      <c r="J775" s="403">
        <v>43902.368055555555</v>
      </c>
      <c r="K775">
        <v>1.7541899999999999</v>
      </c>
      <c r="L775">
        <v>39.30000000000291</v>
      </c>
      <c r="M775">
        <v>41</v>
      </c>
      <c r="N775">
        <v>2.96</v>
      </c>
      <c r="O775" s="579">
        <v>0.21180555555474712</v>
      </c>
    </row>
    <row r="776" spans="1:15">
      <c r="A776" s="578">
        <v>775</v>
      </c>
      <c r="B776" s="578" t="s">
        <v>96</v>
      </c>
      <c r="C776" s="578">
        <v>2</v>
      </c>
      <c r="D776">
        <v>0.01</v>
      </c>
      <c r="E776">
        <v>0.02</v>
      </c>
      <c r="F776" s="403">
        <v>43902.40625</v>
      </c>
      <c r="G776">
        <v>1.7557499999999999</v>
      </c>
      <c r="H776" s="403">
        <v>43902.472222222219</v>
      </c>
      <c r="I776">
        <v>1.7512399999999999</v>
      </c>
      <c r="J776" s="403">
        <v>43902.534722222219</v>
      </c>
      <c r="K776">
        <v>1.75563</v>
      </c>
      <c r="L776">
        <v>45.100000000002183</v>
      </c>
      <c r="M776">
        <v>43.900000000001455</v>
      </c>
      <c r="N776">
        <v>2.95</v>
      </c>
      <c r="O776" s="579">
        <v>0.12847222221898846</v>
      </c>
    </row>
    <row r="777" spans="1:15">
      <c r="A777" s="578">
        <v>776</v>
      </c>
      <c r="B777" s="578" t="s">
        <v>97</v>
      </c>
      <c r="C777" s="578">
        <v>2</v>
      </c>
      <c r="D777">
        <v>0.01</v>
      </c>
      <c r="E777">
        <v>0.02</v>
      </c>
      <c r="F777" s="403">
        <v>43903.490277777775</v>
      </c>
      <c r="G777">
        <v>1.7697499999999999</v>
      </c>
      <c r="H777" s="403">
        <v>43903.5625</v>
      </c>
      <c r="I777">
        <v>1.77315</v>
      </c>
      <c r="J777" s="403">
        <v>43903.571527777778</v>
      </c>
      <c r="K777">
        <v>1.7693099999999999</v>
      </c>
      <c r="L777">
        <v>34</v>
      </c>
      <c r="M777">
        <v>38.400000000001455</v>
      </c>
      <c r="N777">
        <v>2.95</v>
      </c>
      <c r="O777" s="579">
        <v>8.1250000002910383E-2</v>
      </c>
    </row>
    <row r="778" spans="1:15">
      <c r="A778" s="578">
        <v>777</v>
      </c>
      <c r="B778" s="578" t="s">
        <v>97</v>
      </c>
      <c r="C778" s="578">
        <v>1</v>
      </c>
      <c r="D778">
        <v>0.01</v>
      </c>
      <c r="E778">
        <v>0.01</v>
      </c>
      <c r="F778" s="403">
        <v>43903.646527777775</v>
      </c>
      <c r="G778">
        <v>1.76719</v>
      </c>
      <c r="H778" s="403">
        <v>43903.646527777775</v>
      </c>
      <c r="I778">
        <v>1.76719</v>
      </c>
      <c r="J778" s="403">
        <v>43903.658333333333</v>
      </c>
      <c r="K778">
        <v>1.76505</v>
      </c>
      <c r="L778">
        <v>0</v>
      </c>
      <c r="M778">
        <v>21.400000000001455</v>
      </c>
      <c r="N778">
        <v>1.48</v>
      </c>
      <c r="O778" s="579">
        <v>1.1805555557657499E-2</v>
      </c>
    </row>
    <row r="779" spans="1:15">
      <c r="A779" s="578">
        <v>778</v>
      </c>
      <c r="B779" s="578" t="s">
        <v>97</v>
      </c>
      <c r="C779" s="578">
        <v>1</v>
      </c>
      <c r="D779">
        <v>0.01</v>
      </c>
      <c r="E779">
        <v>0.01</v>
      </c>
      <c r="F779" s="403">
        <v>43914.8125</v>
      </c>
      <c r="G779">
        <v>1.82124</v>
      </c>
      <c r="H779" s="403">
        <v>43914.8125</v>
      </c>
      <c r="I779">
        <v>1.82124</v>
      </c>
      <c r="J779" s="403">
        <v>43914.874305555553</v>
      </c>
      <c r="K779">
        <v>1.8190999999999999</v>
      </c>
      <c r="L779">
        <v>0</v>
      </c>
      <c r="M779">
        <v>21.400000000001455</v>
      </c>
      <c r="N779">
        <v>1.48</v>
      </c>
      <c r="O779" s="579">
        <v>6.1805555553291924E-2</v>
      </c>
    </row>
    <row r="780" spans="1:15">
      <c r="A780" s="578">
        <v>779</v>
      </c>
      <c r="B780" s="578" t="s">
        <v>97</v>
      </c>
      <c r="C780" s="578">
        <v>4</v>
      </c>
      <c r="D780">
        <v>0.02</v>
      </c>
      <c r="E780">
        <v>0.05</v>
      </c>
      <c r="F780" s="403">
        <v>43915.739583333336</v>
      </c>
      <c r="G780">
        <v>1.8148</v>
      </c>
      <c r="H780" s="403">
        <v>43916.031944444447</v>
      </c>
      <c r="I780">
        <v>1.83589</v>
      </c>
      <c r="J780" s="403">
        <v>43916.55</v>
      </c>
      <c r="K780">
        <v>1.8236000000000001</v>
      </c>
      <c r="L780">
        <v>210.90000000000146</v>
      </c>
      <c r="M780">
        <v>122.90000000000146</v>
      </c>
      <c r="N780">
        <v>8.129999999999999</v>
      </c>
      <c r="O780" s="579">
        <v>0.81041666666715173</v>
      </c>
    </row>
    <row r="781" spans="1:15">
      <c r="A781" s="578">
        <v>780</v>
      </c>
      <c r="B781" s="578" t="s">
        <v>97</v>
      </c>
      <c r="C781" s="578">
        <v>1</v>
      </c>
      <c r="D781">
        <v>0.01</v>
      </c>
      <c r="E781">
        <v>0.01</v>
      </c>
      <c r="F781" s="403">
        <v>43922.636111111111</v>
      </c>
      <c r="G781">
        <v>1.8016399999999999</v>
      </c>
      <c r="H781" s="403">
        <v>43922.636111111111</v>
      </c>
      <c r="I781">
        <v>1.8016399999999999</v>
      </c>
      <c r="J781" s="403">
        <v>43922.650694444441</v>
      </c>
      <c r="K781">
        <v>1.7995000000000001</v>
      </c>
      <c r="L781">
        <v>0</v>
      </c>
      <c r="M781">
        <v>21.399999999997817</v>
      </c>
      <c r="N781">
        <v>1.48</v>
      </c>
      <c r="O781" s="579">
        <v>1.4583333329937886E-2</v>
      </c>
    </row>
    <row r="782" spans="1:15">
      <c r="A782" s="578">
        <v>781</v>
      </c>
      <c r="B782" s="578" t="s">
        <v>96</v>
      </c>
      <c r="C782" s="578">
        <v>1</v>
      </c>
      <c r="D782">
        <v>0.01</v>
      </c>
      <c r="E782">
        <v>0.01</v>
      </c>
      <c r="F782" s="403">
        <v>43923.5</v>
      </c>
      <c r="G782">
        <v>1.79312</v>
      </c>
      <c r="H782" s="403">
        <v>43923.5</v>
      </c>
      <c r="I782">
        <v>1.79312</v>
      </c>
      <c r="J782" s="403">
        <v>43923.541666666664</v>
      </c>
      <c r="K782">
        <v>1.7952600000000001</v>
      </c>
      <c r="L782">
        <v>0</v>
      </c>
      <c r="M782">
        <v>21.400000000001455</v>
      </c>
      <c r="N782">
        <v>1.48</v>
      </c>
      <c r="O782" s="579">
        <v>4.1666666664241347E-2</v>
      </c>
    </row>
    <row r="783" spans="1:15">
      <c r="A783" s="578">
        <v>782</v>
      </c>
      <c r="B783" s="578" t="s">
        <v>96</v>
      </c>
      <c r="C783" s="578">
        <v>1</v>
      </c>
      <c r="D783">
        <v>0.01</v>
      </c>
      <c r="E783">
        <v>0.01</v>
      </c>
      <c r="F783" s="403">
        <v>43924.656944444447</v>
      </c>
      <c r="G783">
        <v>1.7950299999999999</v>
      </c>
      <c r="H783" s="403">
        <v>43924.656944444447</v>
      </c>
      <c r="I783">
        <v>1.7950299999999999</v>
      </c>
      <c r="J783" s="403">
        <v>43924.703472222223</v>
      </c>
      <c r="K783">
        <v>1.7971699999999999</v>
      </c>
      <c r="L783">
        <v>0</v>
      </c>
      <c r="M783">
        <v>21.400000000001455</v>
      </c>
      <c r="N783">
        <v>1.48</v>
      </c>
      <c r="O783" s="579">
        <v>4.6527777776645962E-2</v>
      </c>
    </row>
    <row r="784" spans="1:15">
      <c r="A784" s="578">
        <v>783</v>
      </c>
      <c r="B784" s="578" t="s">
        <v>96</v>
      </c>
      <c r="C784" s="578">
        <v>1</v>
      </c>
      <c r="D784">
        <v>0.01</v>
      </c>
      <c r="E784">
        <v>0.01</v>
      </c>
      <c r="F784" s="403">
        <v>43927.7</v>
      </c>
      <c r="G784">
        <v>1.7732300000000001</v>
      </c>
      <c r="H784" s="403">
        <v>43927.7</v>
      </c>
      <c r="I784">
        <v>1.7732300000000001</v>
      </c>
      <c r="J784" s="403">
        <v>43927.709722222222</v>
      </c>
      <c r="K784">
        <v>1.7753699999999999</v>
      </c>
      <c r="L784">
        <v>0</v>
      </c>
      <c r="M784">
        <v>21.400000000001455</v>
      </c>
      <c r="N784">
        <v>1.48</v>
      </c>
      <c r="O784" s="579">
        <v>9.7222222248092294E-3</v>
      </c>
    </row>
    <row r="785" spans="1:15">
      <c r="A785" s="578">
        <v>784</v>
      </c>
      <c r="B785" s="578" t="s">
        <v>96</v>
      </c>
      <c r="C785" s="578">
        <v>1</v>
      </c>
      <c r="D785">
        <v>0.01</v>
      </c>
      <c r="E785">
        <v>0.01</v>
      </c>
      <c r="F785" s="403">
        <v>43928.21875</v>
      </c>
      <c r="G785">
        <v>1.7674300000000001</v>
      </c>
      <c r="H785" s="403">
        <v>43928.21875</v>
      </c>
      <c r="I785">
        <v>1.7674300000000001</v>
      </c>
      <c r="J785" s="403">
        <v>43928.256944444445</v>
      </c>
      <c r="K785">
        <v>1.7695700000000001</v>
      </c>
      <c r="L785">
        <v>0</v>
      </c>
      <c r="M785">
        <v>21.400000000001455</v>
      </c>
      <c r="N785">
        <v>1.48</v>
      </c>
      <c r="O785" s="579">
        <v>3.8194444445252884E-2</v>
      </c>
    </row>
    <row r="786" spans="1:15">
      <c r="A786" s="578">
        <v>785</v>
      </c>
      <c r="B786" s="578" t="s">
        <v>96</v>
      </c>
      <c r="C786" s="578">
        <v>2</v>
      </c>
      <c r="D786">
        <v>0.01</v>
      </c>
      <c r="E786">
        <v>0.02</v>
      </c>
      <c r="F786" s="403">
        <v>43928.501388888886</v>
      </c>
      <c r="G786">
        <v>1.7631300000000001</v>
      </c>
      <c r="H786" s="403">
        <v>43928.574305555558</v>
      </c>
      <c r="I786">
        <v>1.75726</v>
      </c>
      <c r="J786" s="403">
        <v>43928.625694444447</v>
      </c>
      <c r="K786">
        <v>1.76233</v>
      </c>
      <c r="L786">
        <v>58.69999999999709</v>
      </c>
      <c r="M786">
        <v>50.69999999999709</v>
      </c>
      <c r="N786">
        <v>2.95</v>
      </c>
      <c r="O786" s="579">
        <v>0.12430555556056788</v>
      </c>
    </row>
    <row r="787" spans="1:15">
      <c r="A787" s="578">
        <v>786</v>
      </c>
      <c r="B787" s="578" t="s">
        <v>97</v>
      </c>
      <c r="C787" s="578">
        <v>1</v>
      </c>
      <c r="D787">
        <v>0.01</v>
      </c>
      <c r="E787">
        <v>0.01</v>
      </c>
      <c r="F787" s="403">
        <v>43929.261111111111</v>
      </c>
      <c r="G787">
        <v>1.76918</v>
      </c>
      <c r="H787" s="403">
        <v>43929.261111111111</v>
      </c>
      <c r="I787">
        <v>1.76918</v>
      </c>
      <c r="J787" s="403">
        <v>43929.401388888888</v>
      </c>
      <c r="K787">
        <v>1.7670399999999999</v>
      </c>
      <c r="L787">
        <v>0</v>
      </c>
      <c r="M787">
        <v>21.400000000001455</v>
      </c>
      <c r="N787">
        <v>1.48</v>
      </c>
      <c r="O787" s="579">
        <v>0.14027777777664596</v>
      </c>
    </row>
    <row r="788" spans="1:15">
      <c r="A788" s="578">
        <v>787</v>
      </c>
      <c r="B788" s="578" t="s">
        <v>97</v>
      </c>
      <c r="C788" s="578">
        <v>1</v>
      </c>
      <c r="D788">
        <v>0.01</v>
      </c>
      <c r="E788">
        <v>0.01</v>
      </c>
      <c r="F788" s="403">
        <v>43929.626388888886</v>
      </c>
      <c r="G788">
        <v>1.7573399999999999</v>
      </c>
      <c r="H788" s="403">
        <v>43929.626388888886</v>
      </c>
      <c r="I788">
        <v>1.7573399999999999</v>
      </c>
      <c r="J788" s="403">
        <v>43929.634027777778</v>
      </c>
      <c r="K788">
        <v>1.7552000000000001</v>
      </c>
      <c r="L788">
        <v>0</v>
      </c>
      <c r="M788">
        <v>21.399999999997817</v>
      </c>
      <c r="N788">
        <v>1.48</v>
      </c>
      <c r="O788" s="579">
        <v>7.6388888919609599E-3</v>
      </c>
    </row>
    <row r="789" spans="1:15">
      <c r="A789" s="578">
        <v>788</v>
      </c>
      <c r="B789" s="578" t="s">
        <v>97</v>
      </c>
      <c r="C789" s="578">
        <v>1</v>
      </c>
      <c r="D789">
        <v>0.01</v>
      </c>
      <c r="E789">
        <v>0.01</v>
      </c>
      <c r="F789" s="403">
        <v>43934.552777777775</v>
      </c>
      <c r="G789">
        <v>1.72078</v>
      </c>
      <c r="H789" s="403">
        <v>43934.552777777775</v>
      </c>
      <c r="I789">
        <v>1.72078</v>
      </c>
      <c r="J789" s="403">
        <v>43934.572916666664</v>
      </c>
      <c r="K789">
        <v>1.7186399999999999</v>
      </c>
      <c r="L789">
        <v>0</v>
      </c>
      <c r="M789">
        <v>21.400000000001455</v>
      </c>
      <c r="N789">
        <v>1.48</v>
      </c>
      <c r="O789" s="579">
        <v>2.0138888889050577E-2</v>
      </c>
    </row>
    <row r="790" spans="1:15">
      <c r="A790" s="578">
        <v>789</v>
      </c>
      <c r="B790" s="578" t="s">
        <v>96</v>
      </c>
      <c r="C790" s="578">
        <v>1</v>
      </c>
      <c r="D790">
        <v>0.01</v>
      </c>
      <c r="E790">
        <v>0.01</v>
      </c>
      <c r="F790" s="403">
        <v>43935.417361111111</v>
      </c>
      <c r="G790">
        <v>1.7051799999999999</v>
      </c>
      <c r="H790" s="403">
        <v>43935.417361111111</v>
      </c>
      <c r="I790">
        <v>1.7051799999999999</v>
      </c>
      <c r="J790" s="403">
        <v>43935.439583333333</v>
      </c>
      <c r="K790">
        <v>1.7073199999999999</v>
      </c>
      <c r="L790">
        <v>0</v>
      </c>
      <c r="M790">
        <v>21.400000000001455</v>
      </c>
      <c r="N790">
        <v>1.48</v>
      </c>
      <c r="O790" s="579">
        <v>2.2222222221898846E-2</v>
      </c>
    </row>
    <row r="791" spans="1:15">
      <c r="A791" s="578">
        <v>790</v>
      </c>
      <c r="B791" s="578" t="s">
        <v>96</v>
      </c>
      <c r="C791" s="578">
        <v>1</v>
      </c>
      <c r="D791">
        <v>0.01</v>
      </c>
      <c r="E791">
        <v>0.01</v>
      </c>
      <c r="F791" s="403">
        <v>43935.479166666664</v>
      </c>
      <c r="G791">
        <v>1.7121299999999999</v>
      </c>
      <c r="H791" s="403">
        <v>43935.479166666664</v>
      </c>
      <c r="I791">
        <v>1.7121299999999999</v>
      </c>
      <c r="J791" s="403">
        <v>43935.484722222223</v>
      </c>
      <c r="K791">
        <v>1.71427</v>
      </c>
      <c r="L791">
        <v>0</v>
      </c>
      <c r="M791">
        <v>21.400000000001455</v>
      </c>
      <c r="N791">
        <v>1.48</v>
      </c>
      <c r="O791" s="579">
        <v>5.5555555591126904E-3</v>
      </c>
    </row>
    <row r="792" spans="1:15">
      <c r="A792" s="578">
        <v>791</v>
      </c>
      <c r="B792" s="578" t="s">
        <v>96</v>
      </c>
      <c r="C792" s="578">
        <v>4</v>
      </c>
      <c r="D792">
        <v>0.02</v>
      </c>
      <c r="E792">
        <v>0.05</v>
      </c>
      <c r="F792" s="403">
        <v>43935.490972222222</v>
      </c>
      <c r="G792">
        <v>1.7153</v>
      </c>
      <c r="H792" s="403">
        <v>43935.936805555553</v>
      </c>
      <c r="I792">
        <v>1.7044299999999999</v>
      </c>
      <c r="J792" s="403">
        <v>43936.14166666667</v>
      </c>
      <c r="K792">
        <v>1.71122</v>
      </c>
      <c r="L792">
        <v>108.70000000000073</v>
      </c>
      <c r="M792">
        <v>67.900000000001455</v>
      </c>
      <c r="N792">
        <v>8.1</v>
      </c>
      <c r="O792" s="579">
        <v>0.65069444444816327</v>
      </c>
    </row>
    <row r="793" spans="1:15">
      <c r="A793" s="578">
        <v>792</v>
      </c>
      <c r="B793" s="578" t="s">
        <v>96</v>
      </c>
      <c r="C793" s="578">
        <v>1</v>
      </c>
      <c r="D793">
        <v>0.01</v>
      </c>
      <c r="E793">
        <v>0.01</v>
      </c>
      <c r="F793" s="403">
        <v>43937.145833333336</v>
      </c>
      <c r="G793">
        <v>1.73245</v>
      </c>
      <c r="H793" s="403">
        <v>43937.145833333336</v>
      </c>
      <c r="I793">
        <v>1.73245</v>
      </c>
      <c r="J793" s="403">
        <v>43937.164583333331</v>
      </c>
      <c r="K793">
        <v>1.7345900000000001</v>
      </c>
      <c r="L793">
        <v>0</v>
      </c>
      <c r="M793">
        <v>21.400000000001455</v>
      </c>
      <c r="N793">
        <v>1.48</v>
      </c>
      <c r="O793" s="579">
        <v>1.8749999995634425E-2</v>
      </c>
    </row>
    <row r="794" spans="1:15">
      <c r="A794" s="578">
        <v>793</v>
      </c>
      <c r="B794" s="578" t="s">
        <v>96</v>
      </c>
      <c r="C794" s="578">
        <v>6</v>
      </c>
      <c r="D794">
        <v>0.08</v>
      </c>
      <c r="E794">
        <v>0.16999999999999998</v>
      </c>
      <c r="F794" s="403">
        <v>43937.386111111111</v>
      </c>
      <c r="G794">
        <v>1.72966</v>
      </c>
      <c r="H794" s="403">
        <v>43938.041666666664</v>
      </c>
      <c r="I794">
        <v>1.70808</v>
      </c>
      <c r="J794" s="403">
        <v>43942.095138888886</v>
      </c>
      <c r="K794">
        <v>1.7171099999999999</v>
      </c>
      <c r="L794">
        <v>215.79999999999927</v>
      </c>
      <c r="M794">
        <v>90.299999999999272</v>
      </c>
      <c r="N794">
        <v>40.15</v>
      </c>
      <c r="O794" s="579">
        <v>2.7090277777751908</v>
      </c>
    </row>
    <row r="795" spans="1:15">
      <c r="A795" s="578">
        <v>794</v>
      </c>
      <c r="B795" s="578" t="s">
        <v>97</v>
      </c>
      <c r="C795" s="578">
        <v>2</v>
      </c>
      <c r="D795">
        <v>0.01</v>
      </c>
      <c r="E795">
        <v>0.02</v>
      </c>
      <c r="F795" s="403">
        <v>43937.697916666664</v>
      </c>
      <c r="G795">
        <v>1.7193499999999999</v>
      </c>
      <c r="H795" s="403">
        <v>43937.763194444444</v>
      </c>
      <c r="I795">
        <v>1.7226999999999999</v>
      </c>
      <c r="J795" s="403">
        <v>43937.861111111109</v>
      </c>
      <c r="K795">
        <v>1.71889</v>
      </c>
      <c r="L795">
        <v>33.5</v>
      </c>
      <c r="M795">
        <v>38.099999999998545</v>
      </c>
      <c r="N795">
        <v>2.95</v>
      </c>
      <c r="O795" s="579">
        <v>0.16319444444525288</v>
      </c>
    </row>
    <row r="796" spans="1:15">
      <c r="A796" s="578">
        <v>795</v>
      </c>
      <c r="B796" s="578" t="s">
        <v>97</v>
      </c>
      <c r="C796" s="578">
        <v>1</v>
      </c>
      <c r="D796">
        <v>0.01</v>
      </c>
      <c r="E796">
        <v>0.01</v>
      </c>
      <c r="F796" s="403">
        <v>43941.698611111111</v>
      </c>
      <c r="G796">
        <v>1.70411</v>
      </c>
      <c r="H796" s="403">
        <v>43941.698611111111</v>
      </c>
      <c r="I796">
        <v>1.70411</v>
      </c>
      <c r="J796" s="403">
        <v>43941.7</v>
      </c>
      <c r="K796">
        <v>1.70197</v>
      </c>
      <c r="L796">
        <v>0</v>
      </c>
      <c r="M796">
        <v>21.399999999997817</v>
      </c>
      <c r="N796">
        <v>1.48</v>
      </c>
      <c r="O796" s="579">
        <v>1.3888888861401938E-3</v>
      </c>
    </row>
    <row r="797" spans="1:15">
      <c r="A797" s="578">
        <v>796</v>
      </c>
      <c r="B797" s="578" t="s">
        <v>96</v>
      </c>
      <c r="C797" s="578">
        <v>1</v>
      </c>
      <c r="D797">
        <v>0.01</v>
      </c>
      <c r="E797">
        <v>0.01</v>
      </c>
      <c r="F797" s="403">
        <v>43942.46875</v>
      </c>
      <c r="G797">
        <v>1.7226399999999999</v>
      </c>
      <c r="H797" s="403">
        <v>43942.46875</v>
      </c>
      <c r="I797">
        <v>1.7226399999999999</v>
      </c>
      <c r="J797" s="403">
        <v>43942.476388888892</v>
      </c>
      <c r="K797">
        <v>1.72478</v>
      </c>
      <c r="L797">
        <v>0</v>
      </c>
      <c r="M797">
        <v>21.400000000001455</v>
      </c>
      <c r="N797">
        <v>1.48</v>
      </c>
      <c r="O797" s="579">
        <v>7.6388888919609599E-3</v>
      </c>
    </row>
    <row r="798" spans="1:15">
      <c r="A798" s="578">
        <v>797</v>
      </c>
      <c r="B798" s="578" t="s">
        <v>96</v>
      </c>
      <c r="C798" s="578">
        <v>1</v>
      </c>
      <c r="D798">
        <v>0.01</v>
      </c>
      <c r="E798">
        <v>0.01</v>
      </c>
      <c r="F798" s="403">
        <v>43942.709722222222</v>
      </c>
      <c r="G798">
        <v>1.72672</v>
      </c>
      <c r="H798" s="403">
        <v>43942.709722222222</v>
      </c>
      <c r="I798">
        <v>1.72672</v>
      </c>
      <c r="J798" s="403">
        <v>43942.727083333331</v>
      </c>
      <c r="K798">
        <v>1.7288600000000001</v>
      </c>
      <c r="L798">
        <v>0</v>
      </c>
      <c r="M798">
        <v>21.400000000001455</v>
      </c>
      <c r="N798">
        <v>1.48</v>
      </c>
      <c r="O798" s="579">
        <v>1.7361111109494232E-2</v>
      </c>
    </row>
    <row r="799" spans="1:15">
      <c r="A799" s="578">
        <v>798</v>
      </c>
      <c r="B799" s="578" t="s">
        <v>96</v>
      </c>
      <c r="C799" s="578">
        <v>5</v>
      </c>
      <c r="D799">
        <v>0.04</v>
      </c>
      <c r="E799">
        <v>0.09</v>
      </c>
      <c r="F799" s="403">
        <v>43942.729166666664</v>
      </c>
      <c r="G799">
        <v>1.73007</v>
      </c>
      <c r="H799" s="403">
        <v>43943.87777777778</v>
      </c>
      <c r="I799">
        <v>1.7106600000000001</v>
      </c>
      <c r="J799" s="403">
        <v>43944.098611111112</v>
      </c>
      <c r="K799">
        <v>1.7194100000000001</v>
      </c>
      <c r="L799">
        <v>194.09999999999854</v>
      </c>
      <c r="M799">
        <v>87.5</v>
      </c>
      <c r="N799">
        <v>17.96</v>
      </c>
      <c r="O799" s="579">
        <v>1.3694444444481633</v>
      </c>
    </row>
    <row r="800" spans="1:15">
      <c r="A800" s="578">
        <v>799</v>
      </c>
      <c r="B800" s="578" t="s">
        <v>97</v>
      </c>
      <c r="C800" s="578">
        <v>2</v>
      </c>
      <c r="D800">
        <v>0.01</v>
      </c>
      <c r="E800">
        <v>0.02</v>
      </c>
      <c r="F800" s="403">
        <v>43943.345138888886</v>
      </c>
      <c r="G800">
        <v>1.71549</v>
      </c>
      <c r="H800" s="403">
        <v>43943.354166666664</v>
      </c>
      <c r="I800">
        <v>1.7188000000000001</v>
      </c>
      <c r="J800" s="403">
        <v>43943.368750000001</v>
      </c>
      <c r="K800">
        <v>1.7150099999999999</v>
      </c>
      <c r="L800">
        <v>33.100000000002183</v>
      </c>
      <c r="M800">
        <v>37.900000000001455</v>
      </c>
      <c r="N800">
        <v>2.95</v>
      </c>
      <c r="O800" s="579">
        <v>2.3611111115314998E-2</v>
      </c>
    </row>
    <row r="801" spans="1:15">
      <c r="A801" s="578">
        <v>800</v>
      </c>
      <c r="B801" s="578" t="s">
        <v>97</v>
      </c>
      <c r="C801" s="578">
        <v>2</v>
      </c>
      <c r="D801">
        <v>0.01</v>
      </c>
      <c r="E801">
        <v>0.02</v>
      </c>
      <c r="F801" s="403">
        <v>43943.541666666664</v>
      </c>
      <c r="G801">
        <v>1.7140899999999999</v>
      </c>
      <c r="H801" s="403">
        <v>43943.635416666664</v>
      </c>
      <c r="I801">
        <v>1.7186900000000001</v>
      </c>
      <c r="J801" s="403">
        <v>43943.711111111108</v>
      </c>
      <c r="K801">
        <v>1.7142500000000001</v>
      </c>
      <c r="L801">
        <v>46.000000000003638</v>
      </c>
      <c r="M801">
        <v>44.400000000001455</v>
      </c>
      <c r="N801">
        <v>2.96</v>
      </c>
      <c r="O801" s="579">
        <v>0.16944444444379769</v>
      </c>
    </row>
    <row r="802" spans="1:15">
      <c r="A802" s="578">
        <v>801</v>
      </c>
      <c r="B802" s="578" t="s">
        <v>96</v>
      </c>
      <c r="C802" s="578">
        <v>1</v>
      </c>
      <c r="D802">
        <v>0.01</v>
      </c>
      <c r="E802">
        <v>0.01</v>
      </c>
      <c r="F802" s="403">
        <v>43944.677777777775</v>
      </c>
      <c r="G802">
        <v>1.6940299999999999</v>
      </c>
      <c r="H802" s="403">
        <v>43944.677777777775</v>
      </c>
      <c r="I802">
        <v>1.6940299999999999</v>
      </c>
      <c r="J802" s="403">
        <v>43944.78125</v>
      </c>
      <c r="K802">
        <v>1.69617</v>
      </c>
      <c r="L802">
        <v>0</v>
      </c>
      <c r="M802">
        <v>21.400000000001455</v>
      </c>
      <c r="N802">
        <v>1.48</v>
      </c>
      <c r="O802" s="579">
        <v>0.10347222222480923</v>
      </c>
    </row>
    <row r="803" spans="1:15">
      <c r="A803" s="578">
        <v>802</v>
      </c>
      <c r="B803" s="578" t="s">
        <v>97</v>
      </c>
      <c r="C803" s="578">
        <v>1</v>
      </c>
      <c r="D803">
        <v>0.01</v>
      </c>
      <c r="E803">
        <v>0.01</v>
      </c>
      <c r="F803" s="403">
        <v>43944.719444444447</v>
      </c>
      <c r="G803">
        <v>1.6918299999999999</v>
      </c>
      <c r="H803" s="403">
        <v>43944.719444444447</v>
      </c>
      <c r="I803">
        <v>1.6918299999999999</v>
      </c>
      <c r="J803" s="403">
        <v>43944.832638888889</v>
      </c>
      <c r="K803">
        <v>1.6896899999999999</v>
      </c>
      <c r="L803">
        <v>0</v>
      </c>
      <c r="M803">
        <v>21.400000000001455</v>
      </c>
      <c r="N803">
        <v>1.48</v>
      </c>
      <c r="O803" s="579">
        <v>0.1131944444423425</v>
      </c>
    </row>
    <row r="804" spans="1:15">
      <c r="A804" s="578">
        <v>803</v>
      </c>
      <c r="B804" s="578" t="s">
        <v>97</v>
      </c>
      <c r="C804" s="578">
        <v>1</v>
      </c>
      <c r="D804">
        <v>0.01</v>
      </c>
      <c r="E804">
        <v>0.01</v>
      </c>
      <c r="F804" s="403">
        <v>43945.375</v>
      </c>
      <c r="G804">
        <v>1.69072</v>
      </c>
      <c r="H804" s="403">
        <v>43945.375</v>
      </c>
      <c r="I804">
        <v>1.69072</v>
      </c>
      <c r="J804" s="403">
        <v>43945.39166666667</v>
      </c>
      <c r="K804">
        <v>1.68858</v>
      </c>
      <c r="L804">
        <v>0</v>
      </c>
      <c r="M804">
        <v>21.400000000001455</v>
      </c>
      <c r="N804">
        <v>1.48</v>
      </c>
      <c r="O804" s="579">
        <v>1.6666666670062114E-2</v>
      </c>
    </row>
    <row r="805" spans="1:15">
      <c r="A805" s="578">
        <v>804</v>
      </c>
      <c r="B805" s="578" t="s">
        <v>96</v>
      </c>
      <c r="C805" s="578">
        <v>1</v>
      </c>
      <c r="D805">
        <v>0.01</v>
      </c>
      <c r="E805">
        <v>0.01</v>
      </c>
      <c r="F805" s="403">
        <v>43945.427083333336</v>
      </c>
      <c r="G805">
        <v>1.69211</v>
      </c>
      <c r="H805" s="403">
        <v>43945.427083333336</v>
      </c>
      <c r="I805">
        <v>1.69211</v>
      </c>
      <c r="J805" s="403">
        <v>43945.586111111108</v>
      </c>
      <c r="K805">
        <v>1.69425</v>
      </c>
      <c r="L805">
        <v>0</v>
      </c>
      <c r="M805">
        <v>21.400000000001455</v>
      </c>
      <c r="N805">
        <v>1.48</v>
      </c>
      <c r="O805" s="579">
        <v>0.15902777777228039</v>
      </c>
    </row>
    <row r="806" spans="1:15">
      <c r="A806" s="578">
        <v>805</v>
      </c>
      <c r="B806" s="578" t="s">
        <v>96</v>
      </c>
      <c r="C806" s="578">
        <v>1</v>
      </c>
      <c r="D806">
        <v>0.01</v>
      </c>
      <c r="E806">
        <v>0.01</v>
      </c>
      <c r="F806" s="403">
        <v>43950.418055555558</v>
      </c>
      <c r="G806">
        <v>1.6638599999999999</v>
      </c>
      <c r="H806" s="403">
        <v>43950.418055555558</v>
      </c>
      <c r="I806">
        <v>1.6638599999999999</v>
      </c>
      <c r="J806" s="403">
        <v>43950.474305555559</v>
      </c>
      <c r="K806">
        <v>1.6659999999999999</v>
      </c>
      <c r="L806">
        <v>0</v>
      </c>
      <c r="M806">
        <v>21.400000000001455</v>
      </c>
      <c r="N806">
        <v>1.48</v>
      </c>
      <c r="O806" s="579">
        <v>5.6250000001455192E-2</v>
      </c>
    </row>
    <row r="807" spans="1:15">
      <c r="A807" s="578">
        <v>806</v>
      </c>
      <c r="B807" s="578" t="s">
        <v>96</v>
      </c>
      <c r="C807" s="578">
        <v>4</v>
      </c>
      <c r="D807">
        <v>0.02</v>
      </c>
      <c r="E807">
        <v>0.05</v>
      </c>
      <c r="F807" s="403">
        <v>43950.481249999997</v>
      </c>
      <c r="G807">
        <v>1.66682</v>
      </c>
      <c r="H807" s="403">
        <v>43951.268055555556</v>
      </c>
      <c r="I807">
        <v>1.6559299999999999</v>
      </c>
      <c r="J807" s="403">
        <v>43951.404166666667</v>
      </c>
      <c r="K807">
        <v>1.6627400000000001</v>
      </c>
      <c r="L807">
        <v>108.90000000000146</v>
      </c>
      <c r="M807">
        <v>68.100000000002183</v>
      </c>
      <c r="N807">
        <v>8.1</v>
      </c>
      <c r="O807" s="579">
        <v>0.92291666667006211</v>
      </c>
    </row>
    <row r="808" spans="1:15">
      <c r="A808" s="578">
        <v>807</v>
      </c>
      <c r="B808" s="578" t="s">
        <v>96</v>
      </c>
      <c r="C808" s="578">
        <v>1</v>
      </c>
      <c r="D808">
        <v>0.01</v>
      </c>
      <c r="E808">
        <v>0.01</v>
      </c>
      <c r="F808" s="403">
        <v>43951.604861111111</v>
      </c>
      <c r="G808">
        <v>1.66106</v>
      </c>
      <c r="H808" s="403">
        <v>43951.604861111111</v>
      </c>
      <c r="I808">
        <v>1.66106</v>
      </c>
      <c r="J808" s="403">
        <v>43951.611805555556</v>
      </c>
      <c r="K808">
        <v>1.6632</v>
      </c>
      <c r="L808">
        <v>0</v>
      </c>
      <c r="M808">
        <v>21.400000000001455</v>
      </c>
      <c r="N808">
        <v>1.48</v>
      </c>
      <c r="O808" s="579">
        <v>6.9444444452528842E-3</v>
      </c>
    </row>
    <row r="809" spans="1:15">
      <c r="A809" s="578">
        <v>808</v>
      </c>
      <c r="B809" s="578" t="s">
        <v>97</v>
      </c>
      <c r="C809" s="578">
        <v>1</v>
      </c>
      <c r="D809">
        <v>0.01</v>
      </c>
      <c r="E809">
        <v>0.01</v>
      </c>
      <c r="F809" s="403">
        <v>43951.636805555558</v>
      </c>
      <c r="G809">
        <v>1.6673500000000001</v>
      </c>
      <c r="H809" s="403">
        <v>43951.636805555558</v>
      </c>
      <c r="I809">
        <v>1.6673500000000001</v>
      </c>
      <c r="J809" s="403">
        <v>43951.667361111111</v>
      </c>
      <c r="K809">
        <v>1.6652100000000001</v>
      </c>
      <c r="L809">
        <v>0</v>
      </c>
      <c r="M809">
        <v>21.399999999997817</v>
      </c>
      <c r="N809">
        <v>1.48</v>
      </c>
      <c r="O809" s="579">
        <v>3.0555555553291924E-2</v>
      </c>
    </row>
    <row r="810" spans="1:15">
      <c r="A810" s="578">
        <v>809</v>
      </c>
      <c r="B810" s="578" t="s">
        <v>96</v>
      </c>
      <c r="C810" s="578">
        <v>1</v>
      </c>
      <c r="D810">
        <v>0.01</v>
      </c>
      <c r="E810">
        <v>0.01</v>
      </c>
      <c r="F810" s="403">
        <v>43952.177777777775</v>
      </c>
      <c r="G810">
        <v>1.6920599999999999</v>
      </c>
      <c r="H810" s="403">
        <v>43952.177777777775</v>
      </c>
      <c r="I810">
        <v>1.6920599999999999</v>
      </c>
      <c r="J810" s="403">
        <v>43952.217361111114</v>
      </c>
      <c r="K810">
        <v>1.6941999999999999</v>
      </c>
      <c r="L810">
        <v>0</v>
      </c>
      <c r="M810">
        <v>21.400000000001455</v>
      </c>
      <c r="N810">
        <v>1.48</v>
      </c>
      <c r="O810" s="579">
        <v>3.9583333338669036E-2</v>
      </c>
    </row>
    <row r="811" spans="1:15">
      <c r="A811" s="578">
        <v>810</v>
      </c>
      <c r="B811" s="578" t="s">
        <v>96</v>
      </c>
      <c r="C811" s="578">
        <v>1</v>
      </c>
      <c r="D811">
        <v>0.01</v>
      </c>
      <c r="E811">
        <v>0.01</v>
      </c>
      <c r="F811" s="403">
        <v>43952.365277777775</v>
      </c>
      <c r="G811">
        <v>1.6983200000000001</v>
      </c>
      <c r="H811" s="403">
        <v>43952.365277777775</v>
      </c>
      <c r="I811">
        <v>1.6983200000000001</v>
      </c>
      <c r="J811" s="403">
        <v>43952.399305555555</v>
      </c>
      <c r="K811">
        <v>1.7004600000000001</v>
      </c>
      <c r="L811">
        <v>0</v>
      </c>
      <c r="M811">
        <v>21.400000000001455</v>
      </c>
      <c r="N811">
        <v>1.48</v>
      </c>
      <c r="O811" s="579">
        <v>3.4027777779556345E-2</v>
      </c>
    </row>
    <row r="812" spans="1:15">
      <c r="A812" s="578">
        <v>811</v>
      </c>
      <c r="B812" s="578" t="s">
        <v>96</v>
      </c>
      <c r="C812" s="578">
        <v>2</v>
      </c>
      <c r="D812">
        <v>0.01</v>
      </c>
      <c r="E812">
        <v>0.02</v>
      </c>
      <c r="F812" s="403">
        <v>43952.729166666664</v>
      </c>
      <c r="G812">
        <v>1.71207</v>
      </c>
      <c r="H812" s="403">
        <v>43952.931250000001</v>
      </c>
      <c r="I812">
        <v>1.7087699999999999</v>
      </c>
      <c r="J812" s="403">
        <v>43954.974999999999</v>
      </c>
      <c r="K812">
        <v>1.7125600000000001</v>
      </c>
      <c r="L812">
        <v>33</v>
      </c>
      <c r="M812">
        <v>37.900000000001455</v>
      </c>
      <c r="N812">
        <v>2.97</v>
      </c>
      <c r="O812" s="579">
        <v>0.24583333333430346</v>
      </c>
    </row>
    <row r="813" spans="1:15">
      <c r="A813" s="578">
        <v>812</v>
      </c>
      <c r="B813" s="578" t="s">
        <v>97</v>
      </c>
      <c r="C813" s="578">
        <v>1</v>
      </c>
      <c r="D813">
        <v>0.01</v>
      </c>
      <c r="E813">
        <v>0.01</v>
      </c>
      <c r="F813" s="403">
        <v>43955.375694444447</v>
      </c>
      <c r="G813">
        <v>1.70947</v>
      </c>
      <c r="H813" s="403">
        <v>43955.375694444447</v>
      </c>
      <c r="I813">
        <v>1.70947</v>
      </c>
      <c r="J813" s="403">
        <v>43955.411805555559</v>
      </c>
      <c r="K813">
        <v>1.70733</v>
      </c>
      <c r="L813">
        <v>0</v>
      </c>
      <c r="M813">
        <v>21.400000000001455</v>
      </c>
      <c r="N813">
        <v>1.49</v>
      </c>
      <c r="O813" s="579">
        <v>3.6111111112404615E-2</v>
      </c>
    </row>
    <row r="814" spans="1:15">
      <c r="A814" s="578">
        <v>813</v>
      </c>
      <c r="B814" s="578" t="s">
        <v>96</v>
      </c>
      <c r="C814" s="578">
        <v>7</v>
      </c>
      <c r="D814">
        <v>0.28000000000000003</v>
      </c>
      <c r="E814">
        <v>0.45</v>
      </c>
      <c r="F814" s="403">
        <v>43955.386805555558</v>
      </c>
      <c r="G814">
        <v>1.7122900000000001</v>
      </c>
      <c r="H814" s="403">
        <v>43956.536111111112</v>
      </c>
      <c r="I814">
        <v>1.6827099999999999</v>
      </c>
      <c r="J814" s="403">
        <v>43958.036111111112</v>
      </c>
      <c r="K814">
        <v>1.6911</v>
      </c>
      <c r="L814">
        <v>295.80000000000291</v>
      </c>
      <c r="M814">
        <v>83.900000000001455</v>
      </c>
      <c r="N814">
        <v>122.95000000000002</v>
      </c>
      <c r="O814" s="579">
        <v>2.6493055555547471</v>
      </c>
    </row>
    <row r="815" spans="1:15">
      <c r="A815" s="578">
        <v>814</v>
      </c>
      <c r="B815" s="578" t="s">
        <v>97</v>
      </c>
      <c r="C815" s="578">
        <v>1</v>
      </c>
      <c r="D815">
        <v>0.01</v>
      </c>
      <c r="E815">
        <v>0.01</v>
      </c>
      <c r="F815" s="403">
        <v>43958.698611111111</v>
      </c>
      <c r="G815">
        <v>1.6705399999999999</v>
      </c>
      <c r="H815" s="403">
        <v>43958.698611111111</v>
      </c>
      <c r="I815">
        <v>1.6705399999999999</v>
      </c>
      <c r="J815" s="403">
        <v>43958.725694444445</v>
      </c>
      <c r="K815">
        <v>1.6684000000000001</v>
      </c>
      <c r="L815">
        <v>0</v>
      </c>
      <c r="M815">
        <v>21.399999999997817</v>
      </c>
      <c r="N815">
        <v>1.48</v>
      </c>
      <c r="O815" s="579">
        <v>2.7083333334303461E-2</v>
      </c>
    </row>
    <row r="816" spans="1:15">
      <c r="A816" s="578">
        <v>815</v>
      </c>
      <c r="B816" s="578" t="s">
        <v>96</v>
      </c>
      <c r="C816" s="578">
        <v>2</v>
      </c>
      <c r="D816">
        <v>0.01</v>
      </c>
      <c r="E816">
        <v>0.02</v>
      </c>
      <c r="F816" s="403">
        <v>43962.677083333336</v>
      </c>
      <c r="G816">
        <v>1.6713199999999999</v>
      </c>
      <c r="H816" s="403">
        <v>43962.697916666664</v>
      </c>
      <c r="I816">
        <v>1.66801</v>
      </c>
      <c r="J816" s="403">
        <v>43962.75</v>
      </c>
      <c r="K816">
        <v>1.6718</v>
      </c>
      <c r="L816">
        <v>33.100000000002183</v>
      </c>
      <c r="M816">
        <v>37.900000000001455</v>
      </c>
      <c r="N816">
        <v>2.95</v>
      </c>
      <c r="O816" s="579">
        <v>7.2916666664241347E-2</v>
      </c>
    </row>
    <row r="817" spans="1:15">
      <c r="A817" s="578">
        <v>816</v>
      </c>
      <c r="B817" s="578" t="s">
        <v>97</v>
      </c>
      <c r="C817" s="578">
        <v>1</v>
      </c>
      <c r="D817">
        <v>0.01</v>
      </c>
      <c r="E817">
        <v>0.01</v>
      </c>
      <c r="F817" s="403">
        <v>43963.126388888886</v>
      </c>
      <c r="G817">
        <v>1.6749400000000001</v>
      </c>
      <c r="H817" s="403">
        <v>43963.126388888886</v>
      </c>
      <c r="I817">
        <v>1.6749400000000001</v>
      </c>
      <c r="J817" s="403">
        <v>43963.261111111111</v>
      </c>
      <c r="K817">
        <v>1.6728000000000001</v>
      </c>
      <c r="L817">
        <v>0</v>
      </c>
      <c r="M817">
        <v>21.400000000001455</v>
      </c>
      <c r="N817">
        <v>1.48</v>
      </c>
      <c r="O817" s="579">
        <v>0.13472222222480923</v>
      </c>
    </row>
    <row r="818" spans="1:15">
      <c r="A818" s="578">
        <v>817</v>
      </c>
      <c r="B818" s="578" t="s">
        <v>97</v>
      </c>
      <c r="C818" s="578">
        <v>1</v>
      </c>
      <c r="D818">
        <v>0.01</v>
      </c>
      <c r="E818">
        <v>0.01</v>
      </c>
      <c r="F818" s="403">
        <v>43963.449305555558</v>
      </c>
      <c r="G818">
        <v>1.66784</v>
      </c>
      <c r="H818" s="403">
        <v>43963.449305555558</v>
      </c>
      <c r="I818">
        <v>1.66784</v>
      </c>
      <c r="J818" s="403">
        <v>43963.510416666664</v>
      </c>
      <c r="K818">
        <v>1.6657</v>
      </c>
      <c r="L818">
        <v>0</v>
      </c>
      <c r="M818">
        <v>21.400000000001455</v>
      </c>
      <c r="N818">
        <v>1.48</v>
      </c>
      <c r="O818" s="579">
        <v>6.1111111106583849E-2</v>
      </c>
    </row>
    <row r="819" spans="1:15">
      <c r="A819" s="578">
        <v>818</v>
      </c>
      <c r="B819" s="578" t="s">
        <v>96</v>
      </c>
      <c r="C819" s="578">
        <v>1</v>
      </c>
      <c r="D819">
        <v>0.01</v>
      </c>
      <c r="E819">
        <v>0.01</v>
      </c>
      <c r="F819" s="403">
        <v>43963.740972222222</v>
      </c>
      <c r="G819">
        <v>1.67018</v>
      </c>
      <c r="H819" s="403">
        <v>43963.740972222222</v>
      </c>
      <c r="I819">
        <v>1.67018</v>
      </c>
      <c r="J819" s="403">
        <v>43963.808333333334</v>
      </c>
      <c r="K819">
        <v>1.67232</v>
      </c>
      <c r="L819">
        <v>0</v>
      </c>
      <c r="M819">
        <v>21.400000000001455</v>
      </c>
      <c r="N819">
        <v>1.48</v>
      </c>
      <c r="O819" s="579">
        <v>6.7361111112404615E-2</v>
      </c>
    </row>
    <row r="820" spans="1:15">
      <c r="A820" s="578">
        <v>819</v>
      </c>
      <c r="B820" s="578" t="s">
        <v>97</v>
      </c>
      <c r="C820" s="578">
        <v>1</v>
      </c>
      <c r="D820">
        <v>0.01</v>
      </c>
      <c r="E820">
        <v>0.01</v>
      </c>
      <c r="F820" s="403">
        <v>43964.178472222222</v>
      </c>
      <c r="G820">
        <v>1.67737</v>
      </c>
      <c r="H820" s="403">
        <v>43964.178472222222</v>
      </c>
      <c r="I820">
        <v>1.67737</v>
      </c>
      <c r="J820" s="403">
        <v>43964.193749999999</v>
      </c>
      <c r="K820">
        <v>1.67523</v>
      </c>
      <c r="L820">
        <v>0</v>
      </c>
      <c r="M820">
        <v>21.400000000001455</v>
      </c>
      <c r="N820">
        <v>1.48</v>
      </c>
      <c r="O820" s="579">
        <v>1.5277777776645962E-2</v>
      </c>
    </row>
    <row r="821" spans="1:15">
      <c r="A821" s="578">
        <v>820</v>
      </c>
      <c r="B821" s="578" t="s">
        <v>96</v>
      </c>
      <c r="C821" s="578">
        <v>4</v>
      </c>
      <c r="D821">
        <v>0.02</v>
      </c>
      <c r="E821">
        <v>0.05</v>
      </c>
      <c r="F821" s="403">
        <v>43965.614583333336</v>
      </c>
      <c r="G821">
        <v>1.68252</v>
      </c>
      <c r="H821" s="403">
        <v>43966.070138888892</v>
      </c>
      <c r="I821">
        <v>1.67099</v>
      </c>
      <c r="J821" s="403">
        <v>43966.536805555559</v>
      </c>
      <c r="K821">
        <v>1.6781999999999999</v>
      </c>
      <c r="L821">
        <v>115.29999999999927</v>
      </c>
      <c r="M821">
        <v>72.099999999998545</v>
      </c>
      <c r="N821">
        <v>8.120000000000001</v>
      </c>
      <c r="O821" s="579">
        <v>0.92222222222335404</v>
      </c>
    </row>
    <row r="822" spans="1:15">
      <c r="A822" s="578">
        <v>821</v>
      </c>
      <c r="B822" s="578" t="s">
        <v>96</v>
      </c>
      <c r="C822" s="578">
        <v>6</v>
      </c>
      <c r="D822">
        <v>0.08</v>
      </c>
      <c r="E822">
        <v>0.16999999999999998</v>
      </c>
      <c r="F822" s="403">
        <v>43966.741666666669</v>
      </c>
      <c r="G822">
        <v>1.68909</v>
      </c>
      <c r="H822" s="403">
        <v>43970.734027777777</v>
      </c>
      <c r="I822">
        <v>1.66527</v>
      </c>
      <c r="J822" s="403">
        <v>43971.393055555556</v>
      </c>
      <c r="K822">
        <v>1.6749099999999999</v>
      </c>
      <c r="L822">
        <v>238.20000000000073</v>
      </c>
      <c r="M822">
        <v>96.399999999997817</v>
      </c>
      <c r="N822">
        <v>40.17</v>
      </c>
      <c r="O822" s="579">
        <v>2.6513888888875954</v>
      </c>
    </row>
    <row r="823" spans="1:15">
      <c r="A823" s="578">
        <v>822</v>
      </c>
      <c r="B823" s="578" t="s">
        <v>97</v>
      </c>
      <c r="C823" s="578">
        <v>1</v>
      </c>
      <c r="D823">
        <v>0.01</v>
      </c>
      <c r="E823">
        <v>0.01</v>
      </c>
      <c r="F823" s="403">
        <v>43966.793055555558</v>
      </c>
      <c r="G823">
        <v>1.6847000000000001</v>
      </c>
      <c r="H823" s="403">
        <v>43966.793055555558</v>
      </c>
      <c r="I823">
        <v>1.6847000000000001</v>
      </c>
      <c r="J823" s="403">
        <v>43969.129166666666</v>
      </c>
      <c r="K823">
        <v>1.6825600000000001</v>
      </c>
      <c r="L823">
        <v>0</v>
      </c>
      <c r="M823">
        <v>21.399999999997817</v>
      </c>
      <c r="N823">
        <v>1.48</v>
      </c>
      <c r="O823" s="579">
        <v>0.33611111110803904</v>
      </c>
    </row>
    <row r="824" spans="1:15">
      <c r="A824" s="578">
        <v>823</v>
      </c>
      <c r="B824" s="578" t="s">
        <v>97</v>
      </c>
      <c r="C824" s="578">
        <v>1</v>
      </c>
      <c r="D824">
        <v>0.01</v>
      </c>
      <c r="E824">
        <v>0.01</v>
      </c>
      <c r="F824" s="403">
        <v>43971.490277777775</v>
      </c>
      <c r="G824">
        <v>1.6689499999999999</v>
      </c>
      <c r="H824" s="403">
        <v>43971.490277777775</v>
      </c>
      <c r="I824">
        <v>1.6689499999999999</v>
      </c>
      <c r="J824" s="403">
        <v>43971.503472222219</v>
      </c>
      <c r="K824">
        <v>1.6668099999999999</v>
      </c>
      <c r="L824">
        <v>0</v>
      </c>
      <c r="M824">
        <v>21.400000000001455</v>
      </c>
      <c r="N824">
        <v>1.48</v>
      </c>
      <c r="O824" s="579">
        <v>1.3194444443797693E-2</v>
      </c>
    </row>
    <row r="825" spans="1:15">
      <c r="A825" s="578">
        <v>824</v>
      </c>
      <c r="B825" s="578" t="s">
        <v>96</v>
      </c>
      <c r="C825" s="578">
        <v>2</v>
      </c>
      <c r="D825">
        <v>0.01</v>
      </c>
      <c r="E825">
        <v>0.02</v>
      </c>
      <c r="F825" s="403">
        <v>43972.375694444447</v>
      </c>
      <c r="G825">
        <v>1.6728799999999999</v>
      </c>
      <c r="H825" s="403">
        <v>43972.40902777778</v>
      </c>
      <c r="I825">
        <v>1.6695800000000001</v>
      </c>
      <c r="J825" s="403">
        <v>43972.554861111108</v>
      </c>
      <c r="K825">
        <v>1.67337</v>
      </c>
      <c r="L825">
        <v>33</v>
      </c>
      <c r="M825">
        <v>37.900000000001455</v>
      </c>
      <c r="N825">
        <v>2.97</v>
      </c>
      <c r="O825" s="579">
        <v>0.17916666666133096</v>
      </c>
    </row>
    <row r="826" spans="1:15">
      <c r="A826" s="578">
        <v>825</v>
      </c>
      <c r="B826" s="578" t="s">
        <v>97</v>
      </c>
      <c r="C826" s="578">
        <v>1</v>
      </c>
      <c r="D826">
        <v>0.01</v>
      </c>
      <c r="E826">
        <v>0.01</v>
      </c>
      <c r="F826" s="403">
        <v>43977.375</v>
      </c>
      <c r="G826">
        <v>1.65822</v>
      </c>
      <c r="H826" s="403">
        <v>43977.375</v>
      </c>
      <c r="I826">
        <v>1.65822</v>
      </c>
      <c r="J826" s="403">
        <v>43977.447222222225</v>
      </c>
      <c r="K826">
        <v>1.65608</v>
      </c>
      <c r="L826">
        <v>0</v>
      </c>
      <c r="M826">
        <v>21.400000000001455</v>
      </c>
      <c r="N826">
        <v>1.48</v>
      </c>
      <c r="O826" s="579">
        <v>7.2222222224809229E-2</v>
      </c>
    </row>
    <row r="827" spans="1:15">
      <c r="A827" s="578">
        <v>826</v>
      </c>
      <c r="B827" s="578" t="s">
        <v>97</v>
      </c>
      <c r="C827" s="578">
        <v>1</v>
      </c>
      <c r="D827">
        <v>0.01</v>
      </c>
      <c r="E827">
        <v>0.01</v>
      </c>
      <c r="F827" s="403">
        <v>43977.532638888886</v>
      </c>
      <c r="G827">
        <v>1.6537200000000001</v>
      </c>
      <c r="H827" s="403">
        <v>43977.532638888886</v>
      </c>
      <c r="I827">
        <v>1.6537200000000001</v>
      </c>
      <c r="J827" s="403">
        <v>43977.62222222222</v>
      </c>
      <c r="K827">
        <v>1.65158</v>
      </c>
      <c r="L827">
        <v>0</v>
      </c>
      <c r="M827">
        <v>21.400000000001455</v>
      </c>
      <c r="N827">
        <v>1.48</v>
      </c>
      <c r="O827" s="579">
        <v>8.9583333334303461E-2</v>
      </c>
    </row>
    <row r="828" spans="1:15">
      <c r="A828" s="578">
        <v>827</v>
      </c>
      <c r="B828" s="578" t="s">
        <v>97</v>
      </c>
      <c r="C828" s="578">
        <v>2</v>
      </c>
      <c r="D828">
        <v>0.01</v>
      </c>
      <c r="E828">
        <v>0.02</v>
      </c>
      <c r="F828" s="403">
        <v>43977.927777777775</v>
      </c>
      <c r="G828">
        <v>1.65029</v>
      </c>
      <c r="H828" s="403">
        <v>43978.100694444445</v>
      </c>
      <c r="I828">
        <v>1.6536</v>
      </c>
      <c r="J828" s="403">
        <v>43978.136805555558</v>
      </c>
      <c r="K828">
        <v>1.64981</v>
      </c>
      <c r="L828">
        <v>33.099999999998545</v>
      </c>
      <c r="M828">
        <v>37.900000000001455</v>
      </c>
      <c r="N828">
        <v>2.96</v>
      </c>
      <c r="O828" s="579">
        <v>0.20902777778246673</v>
      </c>
    </row>
    <row r="829" spans="1:15">
      <c r="A829" s="578">
        <v>828</v>
      </c>
      <c r="B829" s="578" t="s">
        <v>97</v>
      </c>
      <c r="C829" s="578">
        <v>4</v>
      </c>
      <c r="D829">
        <v>0.02</v>
      </c>
      <c r="E829">
        <v>0.05</v>
      </c>
      <c r="F829" s="403">
        <v>43978.53125</v>
      </c>
      <c r="G829">
        <v>1.6515200000000001</v>
      </c>
      <c r="H829" s="403">
        <v>43980.65625</v>
      </c>
      <c r="I829">
        <v>1.67493</v>
      </c>
      <c r="J829" s="403">
        <v>43983.095833333333</v>
      </c>
      <c r="K829">
        <v>1.6628499999999999</v>
      </c>
      <c r="L829">
        <v>234.09999999999854</v>
      </c>
      <c r="M829">
        <v>120.79999999999927</v>
      </c>
      <c r="N829">
        <v>8.139999999999997</v>
      </c>
      <c r="O829" s="579">
        <v>2.5645833333328483</v>
      </c>
    </row>
    <row r="830" spans="1:15">
      <c r="A830" s="578">
        <v>829</v>
      </c>
      <c r="B830" s="578" t="s">
        <v>96</v>
      </c>
      <c r="C830" s="578">
        <v>1</v>
      </c>
      <c r="D830">
        <v>0.01</v>
      </c>
      <c r="E830">
        <v>0.01</v>
      </c>
      <c r="F830" s="403">
        <v>43979.136805555558</v>
      </c>
      <c r="G830">
        <v>1.66564</v>
      </c>
      <c r="H830" s="403">
        <v>43979.136805555558</v>
      </c>
      <c r="I830">
        <v>1.66564</v>
      </c>
      <c r="J830" s="403">
        <v>43979.238194444442</v>
      </c>
      <c r="K830">
        <v>1.66778</v>
      </c>
      <c r="L830">
        <v>0</v>
      </c>
      <c r="M830">
        <v>21.399999999997817</v>
      </c>
      <c r="N830">
        <v>1.48</v>
      </c>
      <c r="O830" s="579">
        <v>0.101388888884685</v>
      </c>
    </row>
    <row r="831" spans="1:15">
      <c r="A831" s="578">
        <v>830</v>
      </c>
      <c r="B831" s="578" t="s">
        <v>96</v>
      </c>
      <c r="C831" s="578">
        <v>1</v>
      </c>
      <c r="D831">
        <v>0.01</v>
      </c>
      <c r="E831">
        <v>0.01</v>
      </c>
      <c r="F831" s="403">
        <v>43979.678472222222</v>
      </c>
      <c r="G831">
        <v>1.6631899999999999</v>
      </c>
      <c r="H831" s="403">
        <v>43979.678472222222</v>
      </c>
      <c r="I831">
        <v>1.6631899999999999</v>
      </c>
      <c r="J831" s="403">
        <v>43979.850694444445</v>
      </c>
      <c r="K831">
        <v>1.66533</v>
      </c>
      <c r="L831">
        <v>0</v>
      </c>
      <c r="M831">
        <v>21.400000000001455</v>
      </c>
      <c r="N831">
        <v>1.48</v>
      </c>
      <c r="O831" s="579">
        <v>0.17222222222335404</v>
      </c>
    </row>
    <row r="832" spans="1:15">
      <c r="A832" s="578">
        <v>831</v>
      </c>
      <c r="B832" s="578" t="s">
        <v>96</v>
      </c>
      <c r="C832" s="578">
        <v>1</v>
      </c>
      <c r="D832">
        <v>0.01</v>
      </c>
      <c r="E832">
        <v>0.01</v>
      </c>
      <c r="F832" s="403">
        <v>43980.886111111111</v>
      </c>
      <c r="G832">
        <v>1.6656200000000001</v>
      </c>
      <c r="H832" s="403">
        <v>43980.886111111111</v>
      </c>
      <c r="I832">
        <v>1.6656200000000001</v>
      </c>
      <c r="J832" s="403">
        <v>43982.958333333336</v>
      </c>
      <c r="K832">
        <v>1.6677599999999999</v>
      </c>
      <c r="L832">
        <v>0</v>
      </c>
      <c r="M832">
        <v>21.399999999997817</v>
      </c>
      <c r="N832">
        <v>1.48</v>
      </c>
      <c r="O832" s="579">
        <v>7.2222222224809229E-2</v>
      </c>
    </row>
    <row r="833" spans="1:15">
      <c r="A833" s="578">
        <v>832</v>
      </c>
      <c r="B833" s="578" t="s">
        <v>96</v>
      </c>
      <c r="C833" s="578">
        <v>2</v>
      </c>
      <c r="D833">
        <v>0.01</v>
      </c>
      <c r="E833">
        <v>0.02</v>
      </c>
      <c r="F833" s="403">
        <v>43983.502083333333</v>
      </c>
      <c r="G833">
        <v>1.6530400000000001</v>
      </c>
      <c r="H833" s="403">
        <v>43983.56527777778</v>
      </c>
      <c r="I833">
        <v>1.64974</v>
      </c>
      <c r="J833" s="403">
        <v>43983.633333333331</v>
      </c>
      <c r="K833">
        <v>1.6535299999999999</v>
      </c>
      <c r="L833">
        <v>33</v>
      </c>
      <c r="M833">
        <v>37.899999999997817</v>
      </c>
      <c r="N833">
        <v>2.96</v>
      </c>
      <c r="O833" s="579">
        <v>0.13124999999854481</v>
      </c>
    </row>
    <row r="834" spans="1:15">
      <c r="A834" s="578">
        <v>833</v>
      </c>
      <c r="B834" s="578" t="s">
        <v>97</v>
      </c>
      <c r="C834" s="578">
        <v>1</v>
      </c>
      <c r="D834">
        <v>0.01</v>
      </c>
      <c r="E834">
        <v>0.01</v>
      </c>
      <c r="F834" s="403">
        <v>43985.114583333336</v>
      </c>
      <c r="G834">
        <v>1.61174</v>
      </c>
      <c r="H834" s="403">
        <v>43985.114583333336</v>
      </c>
      <c r="I834">
        <v>1.61174</v>
      </c>
      <c r="J834" s="403">
        <v>43985.114583333336</v>
      </c>
      <c r="K834">
        <v>1.6095999999999999</v>
      </c>
      <c r="L834">
        <v>0</v>
      </c>
      <c r="M834">
        <v>21.399999999999636</v>
      </c>
      <c r="N834">
        <v>1.48</v>
      </c>
      <c r="O834" s="579">
        <v>0</v>
      </c>
    </row>
    <row r="835" spans="1:15">
      <c r="A835" s="578">
        <v>834</v>
      </c>
      <c r="B835" s="578" t="s">
        <v>96</v>
      </c>
      <c r="C835" s="578">
        <v>1</v>
      </c>
      <c r="D835">
        <v>0.01</v>
      </c>
      <c r="E835">
        <v>0.01</v>
      </c>
      <c r="F835" s="403">
        <v>43985.45</v>
      </c>
      <c r="G835">
        <v>1.62554</v>
      </c>
      <c r="H835" s="403">
        <v>43985.45</v>
      </c>
      <c r="I835">
        <v>1.62554</v>
      </c>
      <c r="J835" s="403">
        <v>43985.536805555559</v>
      </c>
      <c r="K835">
        <v>1.62768</v>
      </c>
      <c r="L835">
        <v>0</v>
      </c>
      <c r="M835">
        <v>21.399999999999636</v>
      </c>
      <c r="N835">
        <v>1.48</v>
      </c>
      <c r="O835" s="579">
        <v>8.6805555562023073E-2</v>
      </c>
    </row>
    <row r="836" spans="1:15">
      <c r="A836" s="578">
        <v>835</v>
      </c>
      <c r="B836" s="578" t="s">
        <v>96</v>
      </c>
      <c r="C836" s="578">
        <v>1</v>
      </c>
      <c r="D836">
        <v>0.01</v>
      </c>
      <c r="E836">
        <v>0.01</v>
      </c>
      <c r="F836" s="403">
        <v>43985.552777777775</v>
      </c>
      <c r="G836">
        <v>1.6286799999999999</v>
      </c>
      <c r="H836" s="403">
        <v>43985.552777777775</v>
      </c>
      <c r="I836">
        <v>1.6286799999999999</v>
      </c>
      <c r="J836" s="403">
        <v>43985.561111111114</v>
      </c>
      <c r="K836">
        <v>1.6308199999999999</v>
      </c>
      <c r="L836">
        <v>0</v>
      </c>
      <c r="M836">
        <v>21.399999999999636</v>
      </c>
      <c r="N836">
        <v>1.48</v>
      </c>
      <c r="O836" s="579">
        <v>8.3333333386690356E-3</v>
      </c>
    </row>
    <row r="837" spans="1:15">
      <c r="A837" s="578">
        <v>836</v>
      </c>
      <c r="B837" s="578" t="s">
        <v>97</v>
      </c>
      <c r="C837" s="578">
        <v>5</v>
      </c>
      <c r="D837">
        <v>0.04</v>
      </c>
      <c r="E837">
        <v>0.09</v>
      </c>
      <c r="F837" s="403">
        <v>43985.731249999997</v>
      </c>
      <c r="G837">
        <v>1.6161399999999999</v>
      </c>
      <c r="H837" s="403">
        <v>43986.771527777775</v>
      </c>
      <c r="I837">
        <v>1.63175</v>
      </c>
      <c r="J837" s="403">
        <v>43987.388888888891</v>
      </c>
      <c r="K837">
        <v>1.6237900000000001</v>
      </c>
      <c r="L837">
        <v>156.10000000000036</v>
      </c>
      <c r="M837">
        <v>79.599999999998545</v>
      </c>
      <c r="N837">
        <v>17.95</v>
      </c>
      <c r="O837" s="579">
        <v>1.6576388888934162</v>
      </c>
    </row>
    <row r="838" spans="1:15">
      <c r="A838" s="578">
        <v>837</v>
      </c>
      <c r="B838" s="578" t="s">
        <v>96</v>
      </c>
      <c r="C838" s="578">
        <v>2</v>
      </c>
      <c r="D838">
        <v>0.01</v>
      </c>
      <c r="E838">
        <v>0.02</v>
      </c>
      <c r="F838" s="403">
        <v>43990.136111111111</v>
      </c>
      <c r="G838">
        <v>1.6185400000000001</v>
      </c>
      <c r="H838" s="403">
        <v>43990.452777777777</v>
      </c>
      <c r="I838">
        <v>1.6152299999999999</v>
      </c>
      <c r="J838" s="403">
        <v>43990.664583333331</v>
      </c>
      <c r="K838">
        <v>1.6190199999999999</v>
      </c>
      <c r="L838">
        <v>33.100000000002183</v>
      </c>
      <c r="M838">
        <v>37.899999999999636</v>
      </c>
      <c r="N838">
        <v>2.96</v>
      </c>
      <c r="O838" s="579">
        <v>0.52847222222044365</v>
      </c>
    </row>
    <row r="839" spans="1:15">
      <c r="A839" s="578">
        <v>838</v>
      </c>
      <c r="B839" s="578" t="s">
        <v>97</v>
      </c>
      <c r="C839" s="578">
        <v>2</v>
      </c>
      <c r="D839">
        <v>0.01</v>
      </c>
      <c r="E839">
        <v>0.02</v>
      </c>
      <c r="F839" s="403">
        <v>43991.916666666664</v>
      </c>
      <c r="G839">
        <v>1.6279399999999999</v>
      </c>
      <c r="H839" s="403">
        <v>43992.072916666664</v>
      </c>
      <c r="I839">
        <v>1.6312500000000001</v>
      </c>
      <c r="J839" s="403">
        <v>43992.210416666669</v>
      </c>
      <c r="K839">
        <v>1.6274599999999999</v>
      </c>
      <c r="L839">
        <v>33.100000000000364</v>
      </c>
      <c r="M839">
        <v>37.900000000001455</v>
      </c>
      <c r="N839">
        <v>2.96</v>
      </c>
      <c r="O839" s="579">
        <v>0.29375000000436557</v>
      </c>
    </row>
    <row r="840" spans="1:15">
      <c r="A840" s="578">
        <v>839</v>
      </c>
      <c r="B840" s="578" t="s">
        <v>97</v>
      </c>
      <c r="C840" s="578">
        <v>1</v>
      </c>
      <c r="D840">
        <v>0.01</v>
      </c>
      <c r="E840">
        <v>0.01</v>
      </c>
      <c r="F840" s="403">
        <v>43993.427777777775</v>
      </c>
      <c r="G840">
        <v>1.6395299999999999</v>
      </c>
      <c r="H840" s="403">
        <v>43993.427777777775</v>
      </c>
      <c r="I840">
        <v>1.6395299999999999</v>
      </c>
      <c r="J840" s="403">
        <v>43993.434027777781</v>
      </c>
      <c r="K840">
        <v>1.6373899999999999</v>
      </c>
      <c r="L840">
        <v>0</v>
      </c>
      <c r="M840">
        <v>21.399999999999636</v>
      </c>
      <c r="N840">
        <v>1.48</v>
      </c>
      <c r="O840" s="579">
        <v>6.2500000058207661E-3</v>
      </c>
    </row>
    <row r="841" spans="1:15">
      <c r="A841" s="578">
        <v>840</v>
      </c>
      <c r="B841" s="578" t="s">
        <v>97</v>
      </c>
      <c r="C841" s="578">
        <v>1</v>
      </c>
      <c r="D841">
        <v>0.01</v>
      </c>
      <c r="E841">
        <v>0.01</v>
      </c>
      <c r="F841" s="403">
        <v>43994.177083333336</v>
      </c>
      <c r="G841">
        <v>1.65273</v>
      </c>
      <c r="H841" s="403">
        <v>43994.177083333336</v>
      </c>
      <c r="I841">
        <v>1.65273</v>
      </c>
      <c r="J841" s="403">
        <v>43994.251388888886</v>
      </c>
      <c r="K841">
        <v>1.65059</v>
      </c>
      <c r="L841">
        <v>0</v>
      </c>
      <c r="M841">
        <v>21.399999999997817</v>
      </c>
      <c r="N841">
        <v>1.48</v>
      </c>
      <c r="O841" s="579">
        <v>7.4305555550381541E-2</v>
      </c>
    </row>
    <row r="842" spans="1:15">
      <c r="A842" s="578">
        <v>841</v>
      </c>
      <c r="B842" s="578" t="s">
        <v>97</v>
      </c>
      <c r="C842" s="578">
        <v>1</v>
      </c>
      <c r="D842">
        <v>0.01</v>
      </c>
      <c r="E842">
        <v>0.01</v>
      </c>
      <c r="F842" s="403">
        <v>43994.635416666664</v>
      </c>
      <c r="G842">
        <v>1.6418999999999999</v>
      </c>
      <c r="H842" s="403">
        <v>43994.635416666664</v>
      </c>
      <c r="I842">
        <v>1.6418999999999999</v>
      </c>
      <c r="J842" s="403">
        <v>43994.650694444441</v>
      </c>
      <c r="K842">
        <v>1.6397600000000001</v>
      </c>
      <c r="L842">
        <v>0</v>
      </c>
      <c r="M842">
        <v>21.399999999997817</v>
      </c>
      <c r="N842">
        <v>1.48</v>
      </c>
      <c r="O842" s="579">
        <v>1.5277777776645962E-2</v>
      </c>
    </row>
    <row r="843" spans="1:15">
      <c r="A843" s="578">
        <v>842</v>
      </c>
      <c r="B843" s="578" t="s">
        <v>96</v>
      </c>
      <c r="C843" s="578">
        <v>1</v>
      </c>
      <c r="D843">
        <v>0.01</v>
      </c>
      <c r="E843">
        <v>0.01</v>
      </c>
      <c r="F843" s="403">
        <v>43994.6875</v>
      </c>
      <c r="G843">
        <v>1.6443700000000001</v>
      </c>
      <c r="H843" s="403">
        <v>43994.6875</v>
      </c>
      <c r="I843">
        <v>1.6443700000000001</v>
      </c>
      <c r="J843" s="403">
        <v>43994.711805555555</v>
      </c>
      <c r="K843">
        <v>1.6465099999999999</v>
      </c>
      <c r="L843">
        <v>0</v>
      </c>
      <c r="M843">
        <v>21.399999999997817</v>
      </c>
      <c r="N843">
        <v>1.48</v>
      </c>
      <c r="O843" s="579">
        <v>2.4305555554747116E-2</v>
      </c>
    </row>
    <row r="844" spans="1:15">
      <c r="A844" s="578">
        <v>843</v>
      </c>
      <c r="B844" s="578" t="s">
        <v>96</v>
      </c>
      <c r="C844" s="578">
        <v>2</v>
      </c>
      <c r="D844">
        <v>0.01</v>
      </c>
      <c r="E844">
        <v>0.02</v>
      </c>
      <c r="F844" s="403">
        <v>43994.782638888886</v>
      </c>
      <c r="G844">
        <v>1.6453500000000001</v>
      </c>
      <c r="H844" s="403">
        <v>43994.90625</v>
      </c>
      <c r="I844">
        <v>1.63992</v>
      </c>
      <c r="J844" s="403">
        <v>43996.990972222222</v>
      </c>
      <c r="K844">
        <v>1.6447700000000001</v>
      </c>
      <c r="L844">
        <v>54.299999999999272</v>
      </c>
      <c r="M844">
        <v>48.5</v>
      </c>
      <c r="N844">
        <v>2.95</v>
      </c>
      <c r="O844" s="579">
        <v>0.20833333333575865</v>
      </c>
    </row>
    <row r="845" spans="1:15">
      <c r="A845" s="578">
        <v>844</v>
      </c>
      <c r="B845" s="578" t="s">
        <v>96</v>
      </c>
      <c r="C845" s="578">
        <v>4</v>
      </c>
      <c r="D845">
        <v>0.02</v>
      </c>
      <c r="E845">
        <v>0.05</v>
      </c>
      <c r="F845" s="403">
        <v>43997.740277777775</v>
      </c>
      <c r="G845">
        <v>1.6464300000000001</v>
      </c>
      <c r="H845" s="403">
        <v>43998.01666666667</v>
      </c>
      <c r="I845">
        <v>1.6309800000000001</v>
      </c>
      <c r="J845" s="403">
        <v>43998.396527777775</v>
      </c>
      <c r="K845">
        <v>1.6402000000000001</v>
      </c>
      <c r="L845">
        <v>154.49999999999818</v>
      </c>
      <c r="M845">
        <v>92.199999999998909</v>
      </c>
      <c r="N845">
        <v>8.1499999999999986</v>
      </c>
      <c r="O845" s="579">
        <v>0.65625</v>
      </c>
    </row>
    <row r="846" spans="1:15">
      <c r="A846" s="578">
        <v>845</v>
      </c>
      <c r="B846" s="578" t="s">
        <v>97</v>
      </c>
      <c r="C846" s="578">
        <v>4</v>
      </c>
      <c r="D846">
        <v>0.02</v>
      </c>
      <c r="E846">
        <v>0.05</v>
      </c>
      <c r="F846" s="403">
        <v>43998.656944444447</v>
      </c>
      <c r="G846">
        <v>1.62679</v>
      </c>
      <c r="H846" s="403">
        <v>43999.177083333336</v>
      </c>
      <c r="I846">
        <v>1.6415</v>
      </c>
      <c r="J846" s="403">
        <v>43999.349305555559</v>
      </c>
      <c r="K846">
        <v>1.6339300000000001</v>
      </c>
      <c r="L846">
        <v>147.10000000000036</v>
      </c>
      <c r="M846">
        <v>75.699999999998909</v>
      </c>
      <c r="N846">
        <v>8.129999999999999</v>
      </c>
      <c r="O846" s="579">
        <v>0.69236111111240461</v>
      </c>
    </row>
    <row r="847" spans="1:15">
      <c r="A847" s="578">
        <v>846</v>
      </c>
      <c r="B847" s="578" t="s">
        <v>97</v>
      </c>
      <c r="C847" s="578">
        <v>1</v>
      </c>
      <c r="D847">
        <v>0.01</v>
      </c>
      <c r="E847">
        <v>0.01</v>
      </c>
      <c r="F847" s="403">
        <v>43999.625694444447</v>
      </c>
      <c r="G847">
        <v>1.6293899999999999</v>
      </c>
      <c r="H847" s="403">
        <v>43999.625694444447</v>
      </c>
      <c r="I847">
        <v>1.6293899999999999</v>
      </c>
      <c r="J847" s="403">
        <v>43999.63958333333</v>
      </c>
      <c r="K847">
        <v>1.6272500000000001</v>
      </c>
      <c r="L847">
        <v>0</v>
      </c>
      <c r="M847">
        <v>21.399999999999636</v>
      </c>
      <c r="N847">
        <v>1.48</v>
      </c>
      <c r="O847" s="579">
        <v>1.3888888883229811E-2</v>
      </c>
    </row>
    <row r="848" spans="1:15">
      <c r="A848" s="578">
        <v>847</v>
      </c>
      <c r="B848" s="578" t="s">
        <v>96</v>
      </c>
      <c r="C848" s="578">
        <v>1</v>
      </c>
      <c r="D848">
        <v>0.01</v>
      </c>
      <c r="E848">
        <v>0.01</v>
      </c>
      <c r="F848" s="403">
        <v>44000.09375</v>
      </c>
      <c r="G848">
        <v>1.63642</v>
      </c>
      <c r="H848" s="403">
        <v>44000.09375</v>
      </c>
      <c r="I848">
        <v>1.63642</v>
      </c>
      <c r="J848" s="403">
        <v>44000.145833333336</v>
      </c>
      <c r="K848">
        <v>1.63856</v>
      </c>
      <c r="L848">
        <v>0</v>
      </c>
      <c r="M848">
        <v>21.399999999997817</v>
      </c>
      <c r="N848">
        <v>1.48</v>
      </c>
      <c r="O848" s="579">
        <v>5.2083333335758653E-2</v>
      </c>
    </row>
    <row r="849" spans="1:15">
      <c r="A849" s="578">
        <v>848</v>
      </c>
      <c r="B849" s="578" t="s">
        <v>96</v>
      </c>
      <c r="C849" s="578">
        <v>1</v>
      </c>
      <c r="D849">
        <v>0.01</v>
      </c>
      <c r="E849">
        <v>0.01</v>
      </c>
      <c r="F849" s="403">
        <v>44001.750694444447</v>
      </c>
      <c r="G849">
        <v>1.63266</v>
      </c>
      <c r="H849" s="403">
        <v>44001.750694444447</v>
      </c>
      <c r="I849">
        <v>1.63266</v>
      </c>
      <c r="J849" s="403">
        <v>44001.760416666664</v>
      </c>
      <c r="K849">
        <v>1.6348</v>
      </c>
      <c r="L849">
        <v>0</v>
      </c>
      <c r="M849">
        <v>21.399999999999636</v>
      </c>
      <c r="N849">
        <v>1.48</v>
      </c>
      <c r="O849" s="579">
        <v>9.7222222175332718E-3</v>
      </c>
    </row>
    <row r="850" spans="1:15">
      <c r="A850" s="578">
        <v>849</v>
      </c>
      <c r="B850" s="578" t="s">
        <v>96</v>
      </c>
      <c r="C850" s="578">
        <v>1</v>
      </c>
      <c r="D850">
        <v>0.01</v>
      </c>
      <c r="E850">
        <v>0.01</v>
      </c>
      <c r="F850" s="403">
        <v>44001.760416666664</v>
      </c>
      <c r="G850">
        <v>1.6349800000000001</v>
      </c>
      <c r="H850" s="403">
        <v>44001.760416666664</v>
      </c>
      <c r="I850">
        <v>1.6349800000000001</v>
      </c>
      <c r="J850" s="403">
        <v>44001.763888888891</v>
      </c>
      <c r="K850">
        <v>1.6371199999999999</v>
      </c>
      <c r="L850">
        <v>0</v>
      </c>
      <c r="M850">
        <v>21.399999999997817</v>
      </c>
      <c r="N850">
        <v>1.48</v>
      </c>
      <c r="O850" s="579">
        <v>3.4722222262644209E-3</v>
      </c>
    </row>
    <row r="851" spans="1:15">
      <c r="A851" s="578">
        <v>850</v>
      </c>
      <c r="B851" s="578" t="s">
        <v>97</v>
      </c>
      <c r="C851" s="578">
        <v>1</v>
      </c>
      <c r="D851">
        <v>0.01</v>
      </c>
      <c r="E851">
        <v>0.01</v>
      </c>
      <c r="F851" s="403">
        <v>44004.584722222222</v>
      </c>
      <c r="G851">
        <v>1.6287499999999999</v>
      </c>
      <c r="H851" s="403">
        <v>44004.584722222222</v>
      </c>
      <c r="I851">
        <v>1.6287499999999999</v>
      </c>
      <c r="J851" s="403">
        <v>44005.079861111109</v>
      </c>
      <c r="K851">
        <v>1.6266099999999999</v>
      </c>
      <c r="L851">
        <v>0</v>
      </c>
      <c r="M851">
        <v>21.400000000001455</v>
      </c>
      <c r="N851">
        <v>1.48</v>
      </c>
      <c r="O851" s="579">
        <v>0.49513888888759539</v>
      </c>
    </row>
    <row r="852" spans="1:15">
      <c r="A852" s="578">
        <v>851</v>
      </c>
      <c r="B852" s="578" t="s">
        <v>96</v>
      </c>
      <c r="C852" s="578">
        <v>3</v>
      </c>
      <c r="D852">
        <v>0.01</v>
      </c>
      <c r="E852">
        <v>0.03</v>
      </c>
      <c r="F852" s="403">
        <v>44005.322916666664</v>
      </c>
      <c r="G852">
        <v>1.63266</v>
      </c>
      <c r="H852" s="403">
        <v>44005.633333333331</v>
      </c>
      <c r="I852">
        <v>1.6257299999999999</v>
      </c>
      <c r="J852" s="403">
        <v>44005.834027777775</v>
      </c>
      <c r="K852">
        <v>1.63148</v>
      </c>
      <c r="L852">
        <v>69.300000000001091</v>
      </c>
      <c r="M852">
        <v>57.500000000001819</v>
      </c>
      <c r="N852">
        <v>4.66</v>
      </c>
      <c r="O852" s="579">
        <v>0.51111111111094942</v>
      </c>
    </row>
    <row r="853" spans="1:15">
      <c r="A853" s="578">
        <v>852</v>
      </c>
      <c r="B853" s="578" t="s">
        <v>97</v>
      </c>
      <c r="C853" s="578">
        <v>1</v>
      </c>
      <c r="D853">
        <v>0.01</v>
      </c>
      <c r="E853">
        <v>0.01</v>
      </c>
      <c r="F853" s="403">
        <v>44007.418749999997</v>
      </c>
      <c r="G853">
        <v>1.6353599999999999</v>
      </c>
      <c r="H853" s="403">
        <v>44007.418749999997</v>
      </c>
      <c r="I853">
        <v>1.6353599999999999</v>
      </c>
      <c r="J853" s="403">
        <v>44007.446527777778</v>
      </c>
      <c r="K853">
        <v>1.6332199999999999</v>
      </c>
      <c r="L853">
        <v>0</v>
      </c>
      <c r="M853">
        <v>21.399999999999636</v>
      </c>
      <c r="N853">
        <v>1.48</v>
      </c>
      <c r="O853" s="579">
        <v>2.7777777781011537E-2</v>
      </c>
    </row>
    <row r="854" spans="1:15">
      <c r="A854" s="578">
        <v>853</v>
      </c>
      <c r="B854" s="578" t="s">
        <v>97</v>
      </c>
      <c r="C854" s="578">
        <v>1</v>
      </c>
      <c r="D854">
        <v>0.01</v>
      </c>
      <c r="E854">
        <v>0.01</v>
      </c>
      <c r="F854" s="403">
        <v>44007.448611111111</v>
      </c>
      <c r="G854">
        <v>1.63243</v>
      </c>
      <c r="H854" s="403">
        <v>44007.448611111111</v>
      </c>
      <c r="I854">
        <v>1.63243</v>
      </c>
      <c r="J854" s="403">
        <v>44007.51666666667</v>
      </c>
      <c r="K854">
        <v>1.63029</v>
      </c>
      <c r="L854">
        <v>0</v>
      </c>
      <c r="M854">
        <v>21.400000000001455</v>
      </c>
      <c r="N854">
        <v>1.48</v>
      </c>
      <c r="O854" s="579">
        <v>6.805555555911269E-2</v>
      </c>
    </row>
    <row r="855" spans="1:15">
      <c r="A855" s="578">
        <v>854</v>
      </c>
      <c r="B855" s="578" t="s">
        <v>97</v>
      </c>
      <c r="C855" s="578">
        <v>1</v>
      </c>
      <c r="D855">
        <v>0.01</v>
      </c>
      <c r="E855">
        <v>0.01</v>
      </c>
      <c r="F855" s="403">
        <v>44011.677777777775</v>
      </c>
      <c r="G855">
        <v>1.6418200000000001</v>
      </c>
      <c r="H855" s="403">
        <v>44011.677777777775</v>
      </c>
      <c r="I855">
        <v>1.6418200000000001</v>
      </c>
      <c r="J855" s="403">
        <v>44011.693749999999</v>
      </c>
      <c r="K855">
        <v>1.63968</v>
      </c>
      <c r="L855">
        <v>0</v>
      </c>
      <c r="M855">
        <v>21.400000000001455</v>
      </c>
      <c r="N855">
        <v>1.48</v>
      </c>
      <c r="O855" s="579">
        <v>1.5972222223354038E-2</v>
      </c>
    </row>
    <row r="856" spans="1:15">
      <c r="A856" s="578">
        <v>855</v>
      </c>
      <c r="B856" s="578" t="s">
        <v>97</v>
      </c>
      <c r="C856" s="578">
        <v>1</v>
      </c>
      <c r="D856">
        <v>0.01</v>
      </c>
      <c r="E856">
        <v>0.01</v>
      </c>
      <c r="F856" s="403">
        <v>44012.500694444447</v>
      </c>
      <c r="G856">
        <v>1.6373</v>
      </c>
      <c r="H856" s="403">
        <v>44012.500694444447</v>
      </c>
      <c r="I856">
        <v>1.6373</v>
      </c>
      <c r="J856" s="403">
        <v>44012.561111111114</v>
      </c>
      <c r="K856">
        <v>1.6351599999999999</v>
      </c>
      <c r="L856">
        <v>0</v>
      </c>
      <c r="M856">
        <v>21.399999999999636</v>
      </c>
      <c r="N856">
        <v>1.48</v>
      </c>
      <c r="O856" s="579">
        <v>6.0416666667151731E-2</v>
      </c>
    </row>
    <row r="857" spans="1:15">
      <c r="A857" s="578">
        <v>856</v>
      </c>
      <c r="B857" s="578" t="s">
        <v>97</v>
      </c>
      <c r="C857" s="578">
        <v>1</v>
      </c>
      <c r="D857">
        <v>0.01</v>
      </c>
      <c r="E857">
        <v>0.01</v>
      </c>
      <c r="F857" s="403">
        <v>44012.699305555558</v>
      </c>
      <c r="G857">
        <v>1.6297600000000001</v>
      </c>
      <c r="H857" s="403">
        <v>44012.699305555558</v>
      </c>
      <c r="I857">
        <v>1.6297600000000001</v>
      </c>
      <c r="J857" s="403">
        <v>44012.900694444441</v>
      </c>
      <c r="K857">
        <v>1.6276200000000001</v>
      </c>
      <c r="L857">
        <v>0</v>
      </c>
      <c r="M857">
        <v>21.399999999999636</v>
      </c>
      <c r="N857">
        <v>1.48</v>
      </c>
      <c r="O857" s="579">
        <v>0.20138888888322981</v>
      </c>
    </row>
    <row r="858" spans="1:15">
      <c r="A858" s="578">
        <v>857</v>
      </c>
      <c r="B858" s="578" t="s">
        <v>96</v>
      </c>
      <c r="C858" s="578">
        <v>1</v>
      </c>
      <c r="D858">
        <v>0.01</v>
      </c>
      <c r="E858">
        <v>0.01</v>
      </c>
      <c r="F858" s="403">
        <v>44019.197916666664</v>
      </c>
      <c r="G858">
        <v>1.62473</v>
      </c>
      <c r="H858" s="403">
        <v>44019.197916666664</v>
      </c>
      <c r="I858">
        <v>1.62473</v>
      </c>
      <c r="J858" s="403">
        <v>44019.37222222222</v>
      </c>
      <c r="K858">
        <v>1.62687</v>
      </c>
      <c r="L858">
        <v>0</v>
      </c>
      <c r="M858">
        <v>21.400000000001455</v>
      </c>
      <c r="N858">
        <v>1.48</v>
      </c>
      <c r="O858" s="579">
        <v>0.17430555555620231</v>
      </c>
    </row>
    <row r="859" spans="1:15">
      <c r="A859" s="578">
        <v>858</v>
      </c>
      <c r="B859" s="578" t="s">
        <v>97</v>
      </c>
      <c r="C859" s="578">
        <v>1</v>
      </c>
      <c r="D859">
        <v>0.01</v>
      </c>
      <c r="E859">
        <v>0.01</v>
      </c>
      <c r="F859" s="403">
        <v>44033.553472222222</v>
      </c>
      <c r="G859">
        <v>1.61538</v>
      </c>
      <c r="H859" s="403">
        <v>44033.553472222222</v>
      </c>
      <c r="I859">
        <v>1.61538</v>
      </c>
      <c r="J859" s="403">
        <v>44033.611805555556</v>
      </c>
      <c r="K859">
        <v>1.61324</v>
      </c>
      <c r="L859">
        <v>0</v>
      </c>
      <c r="M859">
        <v>21.400000000001455</v>
      </c>
      <c r="N859">
        <v>1.48</v>
      </c>
      <c r="O859" s="579">
        <v>5.8333333334303461E-2</v>
      </c>
    </row>
    <row r="860" spans="1:15">
      <c r="A860" s="578">
        <v>859</v>
      </c>
      <c r="B860" s="578" t="s">
        <v>97</v>
      </c>
      <c r="C860" s="578">
        <v>2</v>
      </c>
      <c r="D860">
        <v>0.01</v>
      </c>
      <c r="E860">
        <v>0.02</v>
      </c>
      <c r="F860" s="403">
        <v>44033.720138888886</v>
      </c>
      <c r="G860">
        <v>1.61463</v>
      </c>
      <c r="H860" s="403">
        <v>44033.774305555555</v>
      </c>
      <c r="I860">
        <v>1.6179600000000001</v>
      </c>
      <c r="J860" s="403">
        <v>44033.87222222222</v>
      </c>
      <c r="K860">
        <v>1.61416</v>
      </c>
      <c r="L860">
        <v>33.300000000001091</v>
      </c>
      <c r="M860">
        <v>38</v>
      </c>
      <c r="N860">
        <v>2.9400000000000004</v>
      </c>
      <c r="O860" s="579">
        <v>0.15208333333430346</v>
      </c>
    </row>
    <row r="861" spans="1:15">
      <c r="A861" s="578">
        <v>860</v>
      </c>
      <c r="B861" s="578" t="s">
        <v>96</v>
      </c>
      <c r="C861" s="578">
        <v>1</v>
      </c>
      <c r="D861">
        <v>0.01</v>
      </c>
      <c r="E861">
        <v>0.01</v>
      </c>
      <c r="F861" s="403">
        <v>44034.396527777775</v>
      </c>
      <c r="G861">
        <v>1.61372</v>
      </c>
      <c r="H861" s="403">
        <v>44034.396527777775</v>
      </c>
      <c r="I861">
        <v>1.61372</v>
      </c>
      <c r="J861" s="403">
        <v>44034.400694444441</v>
      </c>
      <c r="K861">
        <v>1.6158600000000001</v>
      </c>
      <c r="L861">
        <v>0</v>
      </c>
      <c r="M861">
        <v>21.399999999999636</v>
      </c>
      <c r="N861">
        <v>1.48</v>
      </c>
      <c r="O861" s="579">
        <v>4.166666665696539E-3</v>
      </c>
    </row>
    <row r="862" spans="1:15">
      <c r="A862" s="578">
        <v>861</v>
      </c>
      <c r="B862" s="578" t="s">
        <v>96</v>
      </c>
      <c r="C862" s="578">
        <v>2</v>
      </c>
      <c r="D862">
        <v>0.01</v>
      </c>
      <c r="E862">
        <v>0.02</v>
      </c>
      <c r="F862" s="403">
        <v>44036.803472222222</v>
      </c>
      <c r="G862">
        <v>1.64334</v>
      </c>
      <c r="H862" s="403">
        <v>44036.831944444442</v>
      </c>
      <c r="I862">
        <v>1.6400399999999999</v>
      </c>
      <c r="J862" s="403">
        <v>44039.568749999999</v>
      </c>
      <c r="K862">
        <v>1.6438299999999999</v>
      </c>
      <c r="L862">
        <v>33.000000000003638</v>
      </c>
      <c r="M862">
        <v>37.900000000001455</v>
      </c>
      <c r="N862">
        <v>2.97</v>
      </c>
      <c r="O862" s="579">
        <v>0.76527777777664596</v>
      </c>
    </row>
    <row r="863" spans="1:15">
      <c r="A863" s="578">
        <v>862</v>
      </c>
      <c r="B863" s="578" t="s">
        <v>97</v>
      </c>
      <c r="C863" s="578">
        <v>5</v>
      </c>
      <c r="D863">
        <v>0.04</v>
      </c>
      <c r="E863">
        <v>0.09</v>
      </c>
      <c r="F863" s="403">
        <v>44041.59375</v>
      </c>
      <c r="G863">
        <v>1.6347499999999999</v>
      </c>
      <c r="H863" s="403">
        <v>44046.67291666667</v>
      </c>
      <c r="I863">
        <v>1.6553899999999999</v>
      </c>
      <c r="J863" s="403">
        <v>44047.660416666666</v>
      </c>
      <c r="K863">
        <v>1.6459699999999999</v>
      </c>
      <c r="L863">
        <v>206.39999999999782</v>
      </c>
      <c r="M863">
        <v>94.19999999999709</v>
      </c>
      <c r="N863">
        <v>17.96</v>
      </c>
      <c r="O863" s="579">
        <v>4.0666666666656965</v>
      </c>
    </row>
    <row r="864" spans="1:15">
      <c r="A864" s="578">
        <v>863</v>
      </c>
      <c r="B864" s="578" t="s">
        <v>96</v>
      </c>
      <c r="C864" s="578">
        <v>1</v>
      </c>
      <c r="D864">
        <v>0.01</v>
      </c>
      <c r="E864">
        <v>0.01</v>
      </c>
      <c r="F864" s="403">
        <v>44054.71875</v>
      </c>
      <c r="G864">
        <v>1.6445799999999999</v>
      </c>
      <c r="H864" s="403">
        <v>44054.71875</v>
      </c>
      <c r="I864">
        <v>1.6445799999999999</v>
      </c>
      <c r="J864" s="403">
        <v>44055.179861111108</v>
      </c>
      <c r="K864">
        <v>1.64672</v>
      </c>
      <c r="L864">
        <v>0</v>
      </c>
      <c r="M864">
        <v>21.400000000001455</v>
      </c>
      <c r="N864">
        <v>1.48</v>
      </c>
      <c r="O864" s="579">
        <v>0.46111111110803904</v>
      </c>
    </row>
    <row r="865" spans="1:15">
      <c r="A865" s="578">
        <v>864</v>
      </c>
      <c r="B865" s="578" t="s">
        <v>96</v>
      </c>
      <c r="C865" s="578">
        <v>1</v>
      </c>
      <c r="D865">
        <v>0.01</v>
      </c>
      <c r="E865">
        <v>0.01</v>
      </c>
      <c r="F865" s="403">
        <v>44056.15625</v>
      </c>
      <c r="G865">
        <v>1.64656</v>
      </c>
      <c r="H865" s="403">
        <v>44056.15625</v>
      </c>
      <c r="I865">
        <v>1.64656</v>
      </c>
      <c r="J865" s="403">
        <v>44056.333333333336</v>
      </c>
      <c r="K865">
        <v>1.6487000000000001</v>
      </c>
      <c r="L865">
        <v>0</v>
      </c>
      <c r="M865">
        <v>21.400000000001455</v>
      </c>
      <c r="N865">
        <v>1.48</v>
      </c>
      <c r="O865" s="579">
        <v>0.17708333333575865</v>
      </c>
    </row>
    <row r="866" spans="1:15">
      <c r="A866" s="578">
        <v>865</v>
      </c>
      <c r="B866" s="578" t="s">
        <v>96</v>
      </c>
      <c r="C866" s="578">
        <v>2</v>
      </c>
      <c r="D866">
        <v>0.01</v>
      </c>
      <c r="E866">
        <v>0.02</v>
      </c>
      <c r="F866" s="403">
        <v>44060.709027777775</v>
      </c>
      <c r="G866">
        <v>1.6476599999999999</v>
      </c>
      <c r="H866" s="403">
        <v>44060.92083333333</v>
      </c>
      <c r="I866">
        <v>1.6442699999999999</v>
      </c>
      <c r="J866" s="403">
        <v>44061.2</v>
      </c>
      <c r="K866">
        <v>1.6480999999999999</v>
      </c>
      <c r="L866">
        <v>33.899999999997817</v>
      </c>
      <c r="M866">
        <v>38.299999999999272</v>
      </c>
      <c r="N866">
        <v>2.96</v>
      </c>
      <c r="O866" s="579">
        <v>0.49097222222189885</v>
      </c>
    </row>
    <row r="867" spans="1:15">
      <c r="A867" s="578">
        <v>866</v>
      </c>
      <c r="B867" s="578" t="s">
        <v>97</v>
      </c>
      <c r="C867" s="578">
        <v>3</v>
      </c>
      <c r="D867">
        <v>0.01</v>
      </c>
      <c r="E867">
        <v>0.03</v>
      </c>
      <c r="F867" s="403">
        <v>44068.104861111111</v>
      </c>
      <c r="G867">
        <v>1.6450199999999999</v>
      </c>
      <c r="H867" s="403">
        <v>44068.448611111111</v>
      </c>
      <c r="I867">
        <v>1.65205</v>
      </c>
      <c r="J867" s="403">
        <v>44068.544444444444</v>
      </c>
      <c r="K867">
        <v>1.6462300000000001</v>
      </c>
      <c r="L867">
        <v>70.299999999999272</v>
      </c>
      <c r="M867">
        <v>58.200000000000728</v>
      </c>
      <c r="N867">
        <v>4.66</v>
      </c>
      <c r="O867" s="579">
        <v>0.43958333333284827</v>
      </c>
    </row>
    <row r="868" spans="1:15">
      <c r="A868" s="578">
        <v>867</v>
      </c>
      <c r="B868" s="578" t="s">
        <v>96</v>
      </c>
      <c r="C868" s="578">
        <v>2</v>
      </c>
      <c r="D868">
        <v>0.01</v>
      </c>
      <c r="E868">
        <v>0.02</v>
      </c>
      <c r="F868" s="403">
        <v>44074.543055555558</v>
      </c>
      <c r="G868">
        <v>1.6211599999999999</v>
      </c>
      <c r="H868" s="403">
        <v>44074.688888888886</v>
      </c>
      <c r="I868">
        <v>1.61785</v>
      </c>
      <c r="J868" s="403">
        <v>44075.45416666667</v>
      </c>
      <c r="K868">
        <v>1.62164</v>
      </c>
      <c r="L868">
        <v>33.099999999998545</v>
      </c>
      <c r="M868">
        <v>37.899999999999636</v>
      </c>
      <c r="N868">
        <v>2.95</v>
      </c>
      <c r="O868" s="579">
        <v>0.91111111111240461</v>
      </c>
    </row>
    <row r="869" spans="1:15">
      <c r="A869" s="578">
        <v>868</v>
      </c>
      <c r="B869" s="578" t="s">
        <v>97</v>
      </c>
      <c r="C869" s="578">
        <v>1</v>
      </c>
      <c r="D869">
        <v>0.01</v>
      </c>
      <c r="E869">
        <v>0.01</v>
      </c>
      <c r="F869" s="403">
        <v>44078.770833333336</v>
      </c>
      <c r="G869">
        <v>1.6256699999999999</v>
      </c>
      <c r="H869" s="403">
        <v>44078.770833333336</v>
      </c>
      <c r="I869">
        <v>1.6256699999999999</v>
      </c>
      <c r="J869" s="403">
        <v>44078.90625</v>
      </c>
      <c r="K869">
        <v>1.6235299999999999</v>
      </c>
      <c r="L869">
        <v>0</v>
      </c>
      <c r="M869">
        <v>21.399999999999636</v>
      </c>
      <c r="N869">
        <v>1.48</v>
      </c>
      <c r="O869" s="579">
        <v>0.13541666666424135</v>
      </c>
    </row>
    <row r="870" spans="1:15">
      <c r="A870" s="578">
        <v>869</v>
      </c>
      <c r="B870" s="578" t="s">
        <v>97</v>
      </c>
      <c r="C870" s="578">
        <v>3</v>
      </c>
      <c r="D870">
        <v>0.01</v>
      </c>
      <c r="E870">
        <v>0.03</v>
      </c>
      <c r="F870" s="403">
        <v>44082.677083333336</v>
      </c>
      <c r="G870">
        <v>1.6274999999999999</v>
      </c>
      <c r="H870" s="403">
        <v>44083.008333333331</v>
      </c>
      <c r="I870">
        <v>1.63453</v>
      </c>
      <c r="J870" s="403">
        <v>44083.405555555553</v>
      </c>
      <c r="K870">
        <v>1.6287100000000001</v>
      </c>
      <c r="L870">
        <v>70.300000000001091</v>
      </c>
      <c r="M870">
        <v>58.200000000000728</v>
      </c>
      <c r="N870">
        <v>4.6400000000000006</v>
      </c>
      <c r="O870" s="579">
        <v>0.72847222221753327</v>
      </c>
    </row>
    <row r="871" spans="1:15">
      <c r="A871" s="578">
        <v>870</v>
      </c>
      <c r="B871" s="578" t="s">
        <v>97</v>
      </c>
      <c r="C871" s="578">
        <v>2</v>
      </c>
      <c r="D871">
        <v>0.01</v>
      </c>
      <c r="E871">
        <v>0.02</v>
      </c>
      <c r="F871" s="403">
        <v>44090.854861111111</v>
      </c>
      <c r="G871">
        <v>1.61511</v>
      </c>
      <c r="H871" s="403">
        <v>44091.118750000001</v>
      </c>
      <c r="I871">
        <v>1.6194900000000001</v>
      </c>
      <c r="J871" s="403">
        <v>44091.145833333336</v>
      </c>
      <c r="K871">
        <v>1.6151599999999999</v>
      </c>
      <c r="L871">
        <v>43.800000000001091</v>
      </c>
      <c r="M871">
        <v>43.30000000000291</v>
      </c>
      <c r="N871">
        <v>2.96</v>
      </c>
      <c r="O871" s="579">
        <v>0.29097222222480923</v>
      </c>
    </row>
    <row r="872" spans="1:15">
      <c r="A872" s="578">
        <v>871</v>
      </c>
      <c r="B872" s="578" t="s">
        <v>97</v>
      </c>
      <c r="C872" s="578">
        <v>1</v>
      </c>
      <c r="D872">
        <v>0.01</v>
      </c>
      <c r="E872">
        <v>0.01</v>
      </c>
      <c r="F872" s="403">
        <v>44092.709027777775</v>
      </c>
      <c r="G872">
        <v>1.6230599999999999</v>
      </c>
      <c r="H872" s="403">
        <v>44092.709027777775</v>
      </c>
      <c r="I872">
        <v>1.6230599999999999</v>
      </c>
      <c r="J872" s="403">
        <v>44092.756944444445</v>
      </c>
      <c r="K872">
        <v>1.6209199999999999</v>
      </c>
      <c r="L872">
        <v>0</v>
      </c>
      <c r="M872">
        <v>21.400000000001455</v>
      </c>
      <c r="N872">
        <v>1.48</v>
      </c>
      <c r="O872" s="579">
        <v>4.7916666670062114E-2</v>
      </c>
    </row>
    <row r="873" spans="1:15">
      <c r="A873" s="578">
        <v>872</v>
      </c>
      <c r="B873" s="578" t="s">
        <v>97</v>
      </c>
      <c r="C873" s="578">
        <v>1</v>
      </c>
      <c r="D873">
        <v>0.01</v>
      </c>
      <c r="E873">
        <v>0.01</v>
      </c>
      <c r="F873" s="403">
        <v>44096.4375</v>
      </c>
      <c r="G873">
        <v>1.63052</v>
      </c>
      <c r="H873" s="403">
        <v>44096.4375</v>
      </c>
      <c r="I873">
        <v>1.63052</v>
      </c>
      <c r="J873" s="403">
        <v>44096.443749999999</v>
      </c>
      <c r="K873">
        <v>1.6283799999999999</v>
      </c>
      <c r="L873">
        <v>0</v>
      </c>
      <c r="M873">
        <v>21.399999999999636</v>
      </c>
      <c r="N873">
        <v>1.48</v>
      </c>
      <c r="O873" s="579">
        <v>6.2499999985448085E-3</v>
      </c>
    </row>
    <row r="874" spans="1:15">
      <c r="A874" s="578">
        <v>873</v>
      </c>
      <c r="B874" s="578" t="s">
        <v>97</v>
      </c>
      <c r="C874" s="578">
        <v>1</v>
      </c>
      <c r="D874">
        <v>0.01</v>
      </c>
      <c r="E874">
        <v>0.01</v>
      </c>
      <c r="F874" s="403">
        <v>44098.646527777775</v>
      </c>
      <c r="G874">
        <v>1.65557</v>
      </c>
      <c r="H874" s="403">
        <v>44098.646527777775</v>
      </c>
      <c r="I874">
        <v>1.65557</v>
      </c>
      <c r="J874" s="403">
        <v>44098.790972222225</v>
      </c>
      <c r="K874">
        <v>1.65343</v>
      </c>
      <c r="L874">
        <v>0</v>
      </c>
      <c r="M874">
        <v>21.400000000001455</v>
      </c>
      <c r="N874">
        <v>1.48</v>
      </c>
      <c r="O874" s="579">
        <v>0.14444444444961846</v>
      </c>
    </row>
    <row r="875" spans="1:15">
      <c r="A875" s="578">
        <v>874</v>
      </c>
      <c r="B875" s="578" t="s">
        <v>96</v>
      </c>
      <c r="C875" s="578">
        <v>3</v>
      </c>
      <c r="D875">
        <v>0.01</v>
      </c>
      <c r="E875">
        <v>0.03</v>
      </c>
      <c r="F875" s="403">
        <v>44098.688888888886</v>
      </c>
      <c r="G875">
        <v>1.65659</v>
      </c>
      <c r="H875" s="403">
        <v>44099.402777777781</v>
      </c>
      <c r="I875">
        <v>1.6492500000000001</v>
      </c>
      <c r="J875" s="403">
        <v>44099.539583333331</v>
      </c>
      <c r="K875">
        <v>1.6552800000000001</v>
      </c>
      <c r="L875">
        <v>73.400000000001455</v>
      </c>
      <c r="M875">
        <v>60.299999999999272</v>
      </c>
      <c r="N875">
        <v>4.6499999999999995</v>
      </c>
      <c r="O875" s="579">
        <v>0.85069444444525288</v>
      </c>
    </row>
    <row r="876" spans="1:15">
      <c r="A876" s="578">
        <v>875</v>
      </c>
      <c r="B876" s="578" t="s">
        <v>96</v>
      </c>
      <c r="C876" s="578">
        <v>2</v>
      </c>
      <c r="D876">
        <v>0.01</v>
      </c>
      <c r="E876">
        <v>0.02</v>
      </c>
      <c r="F876" s="403">
        <v>44105.125</v>
      </c>
      <c r="G876">
        <v>1.6377699999999999</v>
      </c>
      <c r="H876" s="403">
        <v>44105.340277777781</v>
      </c>
      <c r="I876">
        <v>1.63446</v>
      </c>
      <c r="J876" s="403">
        <v>44106.288194444445</v>
      </c>
      <c r="K876">
        <v>1.63825</v>
      </c>
      <c r="L876">
        <v>33.099999999998545</v>
      </c>
      <c r="M876">
        <v>37.899999999999636</v>
      </c>
      <c r="N876">
        <v>2.95</v>
      </c>
      <c r="O876" s="579">
        <v>1.1631944444452529</v>
      </c>
    </row>
    <row r="877" spans="1:15">
      <c r="A877" s="578">
        <v>876</v>
      </c>
      <c r="B877" s="578" t="s">
        <v>97</v>
      </c>
      <c r="C877" s="578">
        <v>1</v>
      </c>
      <c r="D877">
        <v>0.01</v>
      </c>
      <c r="E877">
        <v>0.01</v>
      </c>
      <c r="F877" s="403">
        <v>44106.543055555558</v>
      </c>
      <c r="G877">
        <v>1.637</v>
      </c>
      <c r="H877" s="403">
        <v>44106.543055555558</v>
      </c>
      <c r="I877">
        <v>1.637</v>
      </c>
      <c r="J877" s="403">
        <v>44106.665277777778</v>
      </c>
      <c r="K877">
        <v>1.63486</v>
      </c>
      <c r="L877">
        <v>0</v>
      </c>
      <c r="M877">
        <v>21.399999999999636</v>
      </c>
      <c r="N877">
        <v>1.48</v>
      </c>
      <c r="O877" s="579">
        <v>0.12222222222044365</v>
      </c>
    </row>
    <row r="878" spans="1:15">
      <c r="A878" s="578">
        <v>877</v>
      </c>
      <c r="B878" s="578" t="s">
        <v>97</v>
      </c>
      <c r="C878" s="578">
        <v>7</v>
      </c>
      <c r="D878">
        <v>0.28000000000000003</v>
      </c>
      <c r="E878">
        <v>0.45</v>
      </c>
      <c r="F878" s="403">
        <v>44118.708333333336</v>
      </c>
      <c r="G878">
        <v>1.63672</v>
      </c>
      <c r="H878" s="403">
        <v>44123.879166666666</v>
      </c>
      <c r="I878">
        <v>1.66621</v>
      </c>
      <c r="J878" s="403">
        <v>44127.026388888888</v>
      </c>
      <c r="K878">
        <v>1.65774</v>
      </c>
      <c r="L878">
        <v>294.89999999999964</v>
      </c>
      <c r="M878">
        <v>84.69999999999709</v>
      </c>
      <c r="N878">
        <v>123.10000000000002</v>
      </c>
      <c r="O878" s="579">
        <v>6.3180555555518367</v>
      </c>
    </row>
    <row r="879" spans="1:15">
      <c r="A879" s="578">
        <v>878</v>
      </c>
      <c r="B879" s="578" t="s">
        <v>96</v>
      </c>
      <c r="C879" s="578">
        <v>1</v>
      </c>
      <c r="D879">
        <v>0.01</v>
      </c>
      <c r="E879">
        <v>0.01</v>
      </c>
      <c r="F879" s="403">
        <v>44123.480555555558</v>
      </c>
      <c r="G879">
        <v>1.6542399999999999</v>
      </c>
      <c r="H879" s="403">
        <v>44123.480555555558</v>
      </c>
      <c r="I879">
        <v>1.6542399999999999</v>
      </c>
      <c r="J879" s="403">
        <v>44123.563888888886</v>
      </c>
      <c r="K879">
        <v>1.65638</v>
      </c>
      <c r="L879">
        <v>0</v>
      </c>
      <c r="M879">
        <v>21.400000000001455</v>
      </c>
      <c r="N879">
        <v>1.48</v>
      </c>
      <c r="O879" s="579">
        <v>8.3333333328482695E-2</v>
      </c>
    </row>
    <row r="880" spans="1:15">
      <c r="A880" s="578">
        <v>879</v>
      </c>
      <c r="B880" s="578" t="s">
        <v>96</v>
      </c>
      <c r="C880" s="578">
        <v>1</v>
      </c>
      <c r="D880">
        <v>0.01</v>
      </c>
      <c r="E880">
        <v>0.01</v>
      </c>
      <c r="F880" s="403">
        <v>44131.520833333336</v>
      </c>
      <c r="G880">
        <v>1.6583600000000001</v>
      </c>
      <c r="H880" s="403">
        <v>44131.520833333336</v>
      </c>
      <c r="I880">
        <v>1.6583600000000001</v>
      </c>
      <c r="J880" s="403">
        <v>44131.666666666664</v>
      </c>
      <c r="K880">
        <v>1.6605000000000001</v>
      </c>
      <c r="L880">
        <v>0</v>
      </c>
      <c r="M880">
        <v>21.399999999997817</v>
      </c>
      <c r="N880">
        <v>1.48</v>
      </c>
      <c r="O880" s="579">
        <v>0.14583333332848269</v>
      </c>
    </row>
    <row r="881" spans="1:15">
      <c r="A881" s="578">
        <v>880</v>
      </c>
      <c r="B881" s="578" t="s">
        <v>97</v>
      </c>
      <c r="C881" s="578">
        <v>2</v>
      </c>
      <c r="D881">
        <v>0.01</v>
      </c>
      <c r="E881">
        <v>0.02</v>
      </c>
      <c r="F881" s="403">
        <v>44133.417361111111</v>
      </c>
      <c r="G881">
        <v>1.66205</v>
      </c>
      <c r="H881" s="403">
        <v>44133.517361111109</v>
      </c>
      <c r="I881">
        <v>1.6653800000000001</v>
      </c>
      <c r="J881" s="403">
        <v>44133.679166666669</v>
      </c>
      <c r="K881">
        <v>1.6615800000000001</v>
      </c>
      <c r="L881">
        <v>33.299999999999272</v>
      </c>
      <c r="M881">
        <v>38</v>
      </c>
      <c r="N881">
        <v>2.9400000000000004</v>
      </c>
      <c r="O881" s="579">
        <v>0.2618055555576575</v>
      </c>
    </row>
    <row r="882" spans="1:15">
      <c r="A882" s="578">
        <v>881</v>
      </c>
      <c r="B882" s="578" t="s">
        <v>96</v>
      </c>
      <c r="C882" s="578">
        <v>4</v>
      </c>
      <c r="D882">
        <v>0.02</v>
      </c>
      <c r="E882">
        <v>0.05</v>
      </c>
      <c r="F882" s="403">
        <v>44133.625694444447</v>
      </c>
      <c r="G882">
        <v>1.6668400000000001</v>
      </c>
      <c r="H882" s="403">
        <v>44134.625</v>
      </c>
      <c r="I882">
        <v>1.6550800000000001</v>
      </c>
      <c r="J882" s="403">
        <v>44134.729166666664</v>
      </c>
      <c r="K882">
        <v>1.66221</v>
      </c>
      <c r="L882">
        <v>117.60000000000218</v>
      </c>
      <c r="M882">
        <v>71.299999999999272</v>
      </c>
      <c r="N882">
        <v>8.1</v>
      </c>
      <c r="O882" s="579">
        <v>1.1034722222175333</v>
      </c>
    </row>
    <row r="883" spans="1:15">
      <c r="A883" s="578">
        <v>882</v>
      </c>
      <c r="B883" s="578" t="s">
        <v>97</v>
      </c>
      <c r="C883" s="578">
        <v>1</v>
      </c>
      <c r="D883">
        <v>0.01</v>
      </c>
      <c r="E883">
        <v>0.01</v>
      </c>
      <c r="F883" s="403">
        <v>44140.531944444447</v>
      </c>
      <c r="G883">
        <v>1.6362300000000001</v>
      </c>
      <c r="H883" s="403">
        <v>44140.531944444447</v>
      </c>
      <c r="I883">
        <v>1.6362300000000001</v>
      </c>
      <c r="J883" s="403">
        <v>44140.568055555559</v>
      </c>
      <c r="K883">
        <v>1.63409</v>
      </c>
      <c r="L883">
        <v>0</v>
      </c>
      <c r="M883">
        <v>21.400000000001455</v>
      </c>
      <c r="N883">
        <v>1.48</v>
      </c>
      <c r="O883" s="579">
        <v>3.6111111112404615E-2</v>
      </c>
    </row>
    <row r="884" spans="1:15">
      <c r="A884" s="578">
        <v>883</v>
      </c>
      <c r="B884" s="578" t="s">
        <v>97</v>
      </c>
      <c r="C884" s="578">
        <v>3</v>
      </c>
      <c r="D884">
        <v>0.01</v>
      </c>
      <c r="E884">
        <v>0.03</v>
      </c>
      <c r="F884" s="403">
        <v>44141.375694444447</v>
      </c>
      <c r="G884">
        <v>1.62673</v>
      </c>
      <c r="H884" s="403">
        <v>44141.538888888892</v>
      </c>
      <c r="I884">
        <v>1.63368</v>
      </c>
      <c r="J884" s="403">
        <v>44144.53125</v>
      </c>
      <c r="K884">
        <v>1.62792</v>
      </c>
      <c r="L884">
        <v>69.500000000001819</v>
      </c>
      <c r="M884">
        <v>57.600000000000364</v>
      </c>
      <c r="N884">
        <v>4.6400000000000006</v>
      </c>
      <c r="O884" s="579">
        <v>1.1555555555532919</v>
      </c>
    </row>
    <row r="885" spans="1:15">
      <c r="A885" s="578">
        <v>884</v>
      </c>
      <c r="B885" s="578" t="s">
        <v>96</v>
      </c>
      <c r="C885" s="578">
        <v>1</v>
      </c>
      <c r="D885">
        <v>0.01</v>
      </c>
      <c r="E885">
        <v>0.01</v>
      </c>
      <c r="F885" s="403">
        <v>44141.417361111111</v>
      </c>
      <c r="G885">
        <v>1.63182</v>
      </c>
      <c r="H885" s="403">
        <v>44141.417361111111</v>
      </c>
      <c r="I885">
        <v>1.63182</v>
      </c>
      <c r="J885" s="403">
        <v>44141.540972222225</v>
      </c>
      <c r="K885">
        <v>1.6339600000000001</v>
      </c>
      <c r="L885">
        <v>0</v>
      </c>
      <c r="M885">
        <v>21.399999999999636</v>
      </c>
      <c r="N885">
        <v>1.48</v>
      </c>
      <c r="O885" s="579">
        <v>0.12361111111385981</v>
      </c>
    </row>
    <row r="886" spans="1:15">
      <c r="A886" s="578">
        <v>885</v>
      </c>
      <c r="B886" s="578" t="s">
        <v>96</v>
      </c>
      <c r="C886" s="578">
        <v>1</v>
      </c>
      <c r="D886">
        <v>0.01</v>
      </c>
      <c r="E886">
        <v>0.01</v>
      </c>
      <c r="F886" s="403">
        <v>44146.542361111111</v>
      </c>
      <c r="G886">
        <v>1.6174599999999999</v>
      </c>
      <c r="H886" s="403">
        <v>44146.542361111111</v>
      </c>
      <c r="I886">
        <v>1.6174599999999999</v>
      </c>
      <c r="J886" s="403">
        <v>44147.247916666667</v>
      </c>
      <c r="K886">
        <v>1.6195999999999999</v>
      </c>
      <c r="L886">
        <v>0</v>
      </c>
      <c r="M886">
        <v>21.400000000001455</v>
      </c>
      <c r="N886">
        <v>1.48</v>
      </c>
      <c r="O886" s="579">
        <v>0.70555555555620231</v>
      </c>
    </row>
    <row r="887" spans="1:15">
      <c r="A887" s="578">
        <v>886</v>
      </c>
      <c r="B887" s="578" t="s">
        <v>96</v>
      </c>
      <c r="C887" s="578">
        <v>1</v>
      </c>
      <c r="D887">
        <v>0.01</v>
      </c>
      <c r="E887">
        <v>0.01</v>
      </c>
      <c r="F887" s="403">
        <v>44147.365972222222</v>
      </c>
      <c r="G887">
        <v>1.62239</v>
      </c>
      <c r="H887" s="403">
        <v>44147.365972222222</v>
      </c>
      <c r="I887">
        <v>1.62239</v>
      </c>
      <c r="J887" s="403">
        <v>44147.392361111109</v>
      </c>
      <c r="K887">
        <v>1.62453</v>
      </c>
      <c r="L887">
        <v>0</v>
      </c>
      <c r="M887">
        <v>21.400000000001455</v>
      </c>
      <c r="N887">
        <v>1.48</v>
      </c>
      <c r="O887" s="579">
        <v>2.6388888887595385E-2</v>
      </c>
    </row>
    <row r="888" spans="1:15">
      <c r="A888" s="578">
        <v>887</v>
      </c>
      <c r="B888" s="578" t="s">
        <v>96</v>
      </c>
      <c r="C888" s="578">
        <v>5</v>
      </c>
      <c r="D888">
        <v>0.04</v>
      </c>
      <c r="E888">
        <v>0.09</v>
      </c>
      <c r="F888" s="403">
        <v>44148.677083333336</v>
      </c>
      <c r="G888">
        <v>1.63279</v>
      </c>
      <c r="H888" s="403">
        <v>44151.714583333334</v>
      </c>
      <c r="I888">
        <v>1.617</v>
      </c>
      <c r="J888" s="403">
        <v>44152.605555555558</v>
      </c>
      <c r="K888">
        <v>1.6250599999999999</v>
      </c>
      <c r="L888">
        <v>157.89999999999964</v>
      </c>
      <c r="M888">
        <v>80.600000000000364</v>
      </c>
      <c r="N888">
        <v>17.950000000000003</v>
      </c>
      <c r="O888" s="579">
        <v>1.9284722222218988</v>
      </c>
    </row>
    <row r="889" spans="1:15">
      <c r="A889" s="578"/>
      <c r="B889" s="578"/>
      <c r="C889" s="578"/>
    </row>
    <row r="890" spans="1:15">
      <c r="A890" s="578"/>
      <c r="B890" s="578"/>
      <c r="C890" s="578"/>
    </row>
    <row r="891" spans="1:15">
      <c r="A891" s="578"/>
      <c r="B891" s="578"/>
      <c r="C891" s="578"/>
    </row>
  </sheetData>
  <autoFilter ref="A1:O93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206</v>
      </c>
      <c r="B1" s="402" t="s">
        <v>207</v>
      </c>
      <c r="C1" s="401" t="s">
        <v>208</v>
      </c>
      <c r="D1" s="401" t="s">
        <v>209</v>
      </c>
      <c r="E1" s="401" t="s">
        <v>210</v>
      </c>
      <c r="F1" s="401" t="s">
        <v>232</v>
      </c>
      <c r="G1" s="401" t="s">
        <v>211</v>
      </c>
      <c r="H1" s="401" t="s">
        <v>212</v>
      </c>
      <c r="I1" s="402" t="s">
        <v>213</v>
      </c>
      <c r="J1" s="401" t="s">
        <v>233</v>
      </c>
      <c r="K1" s="401" t="s">
        <v>214</v>
      </c>
      <c r="L1" s="401" t="s">
        <v>215</v>
      </c>
      <c r="M1" s="401" t="s">
        <v>216</v>
      </c>
      <c r="N1" s="401" t="s">
        <v>217</v>
      </c>
      <c r="O1" s="401" t="s">
        <v>218</v>
      </c>
      <c r="P1" s="401" t="s">
        <v>219</v>
      </c>
      <c r="Q1" s="401" t="s">
        <v>220</v>
      </c>
      <c r="R1" s="401" t="s">
        <v>221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250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456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250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1885</v>
      </c>
      <c r="Q3">
        <v>1</v>
      </c>
      <c r="R3" t="s">
        <v>96</v>
      </c>
    </row>
    <row r="4" spans="1:18">
      <c r="A4" s="543">
        <v>5</v>
      </c>
      <c r="B4" s="403">
        <v>43234.820833333331</v>
      </c>
      <c r="C4" t="s">
        <v>96</v>
      </c>
      <c r="D4">
        <v>0.01</v>
      </c>
      <c r="E4" t="s">
        <v>250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1884</v>
      </c>
      <c r="Q4">
        <v>1</v>
      </c>
      <c r="R4" t="s">
        <v>96</v>
      </c>
    </row>
    <row r="5" spans="1:18">
      <c r="A5" s="543">
        <v>6</v>
      </c>
      <c r="B5" s="403">
        <v>43234.834027777775</v>
      </c>
      <c r="C5" t="s">
        <v>96</v>
      </c>
      <c r="D5">
        <v>0.02</v>
      </c>
      <c r="E5" t="s">
        <v>250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1886</v>
      </c>
      <c r="Q5">
        <v>1</v>
      </c>
      <c r="R5" t="s">
        <v>96</v>
      </c>
    </row>
    <row r="6" spans="1:18">
      <c r="A6" s="543">
        <v>8</v>
      </c>
      <c r="B6" s="403">
        <v>43234.952777777777</v>
      </c>
      <c r="C6" t="s">
        <v>96</v>
      </c>
      <c r="D6">
        <v>0.03</v>
      </c>
      <c r="E6" t="s">
        <v>250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1887</v>
      </c>
      <c r="Q6">
        <v>1</v>
      </c>
      <c r="R6" t="s">
        <v>96</v>
      </c>
    </row>
    <row r="7" spans="1:18">
      <c r="A7" s="543">
        <v>9</v>
      </c>
      <c r="B7" s="403">
        <v>43235.334027777775</v>
      </c>
      <c r="C7" t="s">
        <v>96</v>
      </c>
      <c r="D7">
        <v>0.04</v>
      </c>
      <c r="E7" t="s">
        <v>250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1889</v>
      </c>
      <c r="Q7">
        <v>1</v>
      </c>
      <c r="R7" t="s">
        <v>96</v>
      </c>
    </row>
    <row r="8" spans="1:18">
      <c r="A8" s="543">
        <v>12</v>
      </c>
      <c r="B8" s="403">
        <v>43235.555555555555</v>
      </c>
      <c r="C8" t="s">
        <v>96</v>
      </c>
      <c r="D8">
        <v>0.06</v>
      </c>
      <c r="E8" t="s">
        <v>250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1890</v>
      </c>
      <c r="Q8">
        <v>1</v>
      </c>
      <c r="R8" t="s">
        <v>96</v>
      </c>
    </row>
    <row r="9" spans="1:18">
      <c r="A9" s="543">
        <v>15</v>
      </c>
      <c r="B9" s="403">
        <v>43235.606944444444</v>
      </c>
      <c r="C9" t="s">
        <v>96</v>
      </c>
      <c r="D9">
        <v>0.09</v>
      </c>
      <c r="E9" t="s">
        <v>250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1891</v>
      </c>
      <c r="Q9">
        <v>1</v>
      </c>
      <c r="R9" t="s">
        <v>96</v>
      </c>
    </row>
    <row r="10" spans="1:18">
      <c r="A10" s="543">
        <v>16</v>
      </c>
      <c r="B10" s="403">
        <v>43235.62777777778</v>
      </c>
      <c r="C10" t="s">
        <v>96</v>
      </c>
      <c r="D10">
        <v>0.13</v>
      </c>
      <c r="E10" t="s">
        <v>250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1888</v>
      </c>
      <c r="Q10">
        <v>1</v>
      </c>
      <c r="R10" t="s">
        <v>96</v>
      </c>
    </row>
    <row r="11" spans="1:18">
      <c r="A11" s="543">
        <v>27</v>
      </c>
      <c r="B11" s="403">
        <v>43236.472916666666</v>
      </c>
      <c r="C11" t="s">
        <v>96</v>
      </c>
      <c r="D11">
        <v>0.2</v>
      </c>
      <c r="E11" t="s">
        <v>250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1883</v>
      </c>
      <c r="Q11">
        <v>1</v>
      </c>
      <c r="R11" t="s">
        <v>96</v>
      </c>
    </row>
    <row r="12" spans="1:18">
      <c r="A12" s="543">
        <v>31</v>
      </c>
      <c r="B12" s="403">
        <v>43236.567361111112</v>
      </c>
      <c r="C12" t="s">
        <v>96</v>
      </c>
      <c r="D12">
        <v>0.32</v>
      </c>
      <c r="E12" t="s">
        <v>250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1882</v>
      </c>
      <c r="Q12">
        <v>1</v>
      </c>
      <c r="R12" t="s">
        <v>96</v>
      </c>
    </row>
    <row r="13" spans="1:18">
      <c r="A13" s="543">
        <v>53</v>
      </c>
      <c r="B13" s="403">
        <v>43241.384027777778</v>
      </c>
      <c r="C13" t="s">
        <v>96</v>
      </c>
      <c r="D13">
        <v>0.52</v>
      </c>
      <c r="E13" t="s">
        <v>250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1881</v>
      </c>
      <c r="Q13">
        <v>1</v>
      </c>
      <c r="R13" t="s">
        <v>96</v>
      </c>
    </row>
    <row r="14" spans="1:18">
      <c r="A14" s="543">
        <v>2</v>
      </c>
      <c r="B14" s="403">
        <v>43234.675694444442</v>
      </c>
      <c r="C14" t="s">
        <v>97</v>
      </c>
      <c r="D14">
        <v>0.01</v>
      </c>
      <c r="E14" t="s">
        <v>250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444</v>
      </c>
      <c r="Q14">
        <v>2</v>
      </c>
      <c r="R14" t="s">
        <v>97</v>
      </c>
    </row>
    <row r="15" spans="1:18">
      <c r="A15" s="543">
        <v>4</v>
      </c>
      <c r="B15" s="403">
        <v>43234.731944444444</v>
      </c>
      <c r="C15" t="s">
        <v>97</v>
      </c>
      <c r="D15">
        <v>0.01</v>
      </c>
      <c r="E15" t="s">
        <v>250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444</v>
      </c>
      <c r="Q15">
        <v>3</v>
      </c>
      <c r="R15" t="s">
        <v>97</v>
      </c>
    </row>
    <row r="16" spans="1:18">
      <c r="A16" s="543">
        <v>7</v>
      </c>
      <c r="B16" s="403">
        <v>43234.853472222225</v>
      </c>
      <c r="C16" t="s">
        <v>97</v>
      </c>
      <c r="D16">
        <v>0.01</v>
      </c>
      <c r="E16" t="s">
        <v>250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456</v>
      </c>
      <c r="Q16">
        <v>4</v>
      </c>
      <c r="R16" t="s">
        <v>97</v>
      </c>
    </row>
    <row r="17" spans="1:18">
      <c r="A17" s="543">
        <v>10</v>
      </c>
      <c r="B17" s="403">
        <v>43235.337500000001</v>
      </c>
      <c r="C17" t="s">
        <v>97</v>
      </c>
      <c r="D17">
        <v>0.01</v>
      </c>
      <c r="E17" t="s">
        <v>250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456</v>
      </c>
      <c r="Q17">
        <v>5</v>
      </c>
      <c r="R17" t="s">
        <v>97</v>
      </c>
    </row>
    <row r="18" spans="1:18">
      <c r="A18" s="543">
        <v>11</v>
      </c>
      <c r="B18" s="403">
        <v>43235.374305555553</v>
      </c>
      <c r="C18" t="s">
        <v>97</v>
      </c>
      <c r="D18">
        <v>0.01</v>
      </c>
      <c r="E18" t="s">
        <v>250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1906</v>
      </c>
      <c r="Q18">
        <v>5</v>
      </c>
      <c r="R18" t="s">
        <v>97</v>
      </c>
    </row>
    <row r="19" spans="1:18">
      <c r="A19" s="543">
        <v>13</v>
      </c>
      <c r="B19" s="403">
        <v>43235.565972222219</v>
      </c>
      <c r="C19" t="s">
        <v>97</v>
      </c>
      <c r="D19">
        <v>0.01</v>
      </c>
      <c r="E19" t="s">
        <v>250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444</v>
      </c>
      <c r="Q19">
        <v>6</v>
      </c>
      <c r="R19" t="s">
        <v>97</v>
      </c>
    </row>
    <row r="20" spans="1:18">
      <c r="A20" s="543">
        <v>14</v>
      </c>
      <c r="B20" s="403">
        <v>43235.602083333331</v>
      </c>
      <c r="C20" t="s">
        <v>97</v>
      </c>
      <c r="D20">
        <v>0.01</v>
      </c>
      <c r="E20" t="s">
        <v>250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444</v>
      </c>
      <c r="Q20">
        <v>7</v>
      </c>
      <c r="R20" t="s">
        <v>97</v>
      </c>
    </row>
    <row r="21" spans="1:18">
      <c r="A21" s="543">
        <v>17</v>
      </c>
      <c r="B21" s="403">
        <v>43235.645138888889</v>
      </c>
      <c r="C21" t="s">
        <v>97</v>
      </c>
      <c r="D21">
        <v>0.01</v>
      </c>
      <c r="E21" t="s">
        <v>250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444</v>
      </c>
      <c r="Q21">
        <v>8</v>
      </c>
      <c r="R21" t="s">
        <v>97</v>
      </c>
    </row>
    <row r="22" spans="1:18">
      <c r="A22" s="543">
        <v>18</v>
      </c>
      <c r="B22" s="403">
        <v>43235.668749999997</v>
      </c>
      <c r="C22" t="s">
        <v>97</v>
      </c>
      <c r="D22">
        <v>0.01</v>
      </c>
      <c r="E22" t="s">
        <v>250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456</v>
      </c>
      <c r="Q22">
        <v>9</v>
      </c>
      <c r="R22" t="s">
        <v>97</v>
      </c>
    </row>
    <row r="23" spans="1:18">
      <c r="A23" s="543">
        <v>19</v>
      </c>
      <c r="B23" s="403">
        <v>43235.680555555555</v>
      </c>
      <c r="C23" t="s">
        <v>97</v>
      </c>
      <c r="D23">
        <v>0.01</v>
      </c>
      <c r="E23" t="s">
        <v>250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1905</v>
      </c>
      <c r="Q23">
        <v>9</v>
      </c>
      <c r="R23" t="s">
        <v>97</v>
      </c>
    </row>
    <row r="24" spans="1:18">
      <c r="A24" s="543">
        <v>20</v>
      </c>
      <c r="B24" s="403">
        <v>43235.702777777777</v>
      </c>
      <c r="C24" t="s">
        <v>97</v>
      </c>
      <c r="D24">
        <v>0.01</v>
      </c>
      <c r="E24" t="s">
        <v>250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1904</v>
      </c>
      <c r="Q24">
        <v>9</v>
      </c>
      <c r="R24" t="s">
        <v>97</v>
      </c>
    </row>
    <row r="25" spans="1:18">
      <c r="A25" s="543">
        <v>21</v>
      </c>
      <c r="B25" s="403">
        <v>43235.775000000001</v>
      </c>
      <c r="C25" t="s">
        <v>97</v>
      </c>
      <c r="D25">
        <v>0.02</v>
      </c>
      <c r="E25" t="s">
        <v>250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1903</v>
      </c>
      <c r="Q25">
        <v>9</v>
      </c>
      <c r="R25" t="s">
        <v>97</v>
      </c>
    </row>
    <row r="26" spans="1:18">
      <c r="A26" s="543">
        <v>22</v>
      </c>
      <c r="B26" s="403">
        <v>43235.854166666664</v>
      </c>
      <c r="C26" t="s">
        <v>97</v>
      </c>
      <c r="D26">
        <v>0.01</v>
      </c>
      <c r="E26" t="s">
        <v>250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444</v>
      </c>
      <c r="Q26">
        <v>10</v>
      </c>
      <c r="R26" t="s">
        <v>97</v>
      </c>
    </row>
    <row r="27" spans="1:18">
      <c r="A27" s="543">
        <v>23</v>
      </c>
      <c r="B27" s="403">
        <v>43235.857638888891</v>
      </c>
      <c r="C27" t="s">
        <v>97</v>
      </c>
      <c r="D27">
        <v>0.01</v>
      </c>
      <c r="E27" t="s">
        <v>250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445</v>
      </c>
      <c r="Q27">
        <v>10</v>
      </c>
      <c r="R27" t="s">
        <v>97</v>
      </c>
    </row>
    <row r="28" spans="1:18">
      <c r="A28" s="543">
        <v>24</v>
      </c>
      <c r="B28" s="403">
        <v>43235.899305555555</v>
      </c>
      <c r="C28" t="s">
        <v>97</v>
      </c>
      <c r="D28">
        <v>0.01</v>
      </c>
      <c r="E28" t="s">
        <v>250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456</v>
      </c>
      <c r="Q28">
        <v>11</v>
      </c>
      <c r="R28" t="s">
        <v>97</v>
      </c>
    </row>
    <row r="29" spans="1:18">
      <c r="A29" s="543">
        <v>25</v>
      </c>
      <c r="B29" s="403">
        <v>43236.095138888886</v>
      </c>
      <c r="C29" t="s">
        <v>97</v>
      </c>
      <c r="D29">
        <v>0.01</v>
      </c>
      <c r="E29" t="s">
        <v>250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456</v>
      </c>
      <c r="Q29">
        <v>12</v>
      </c>
      <c r="R29" t="s">
        <v>97</v>
      </c>
    </row>
    <row r="30" spans="1:18">
      <c r="A30" s="543">
        <v>26</v>
      </c>
      <c r="B30" s="403">
        <v>43236.328472222223</v>
      </c>
      <c r="C30" t="s">
        <v>97</v>
      </c>
      <c r="D30">
        <v>0.01</v>
      </c>
      <c r="E30" t="s">
        <v>250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1902</v>
      </c>
      <c r="Q30">
        <v>12</v>
      </c>
      <c r="R30" t="s">
        <v>97</v>
      </c>
    </row>
    <row r="31" spans="1:18">
      <c r="A31" s="543">
        <v>28</v>
      </c>
      <c r="B31" s="403">
        <v>43236.478472222225</v>
      </c>
      <c r="C31" t="s">
        <v>97</v>
      </c>
      <c r="D31">
        <v>0.01</v>
      </c>
      <c r="E31" t="s">
        <v>250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456</v>
      </c>
      <c r="Q31">
        <v>13</v>
      </c>
      <c r="R31" t="s">
        <v>97</v>
      </c>
    </row>
    <row r="32" spans="1:18">
      <c r="A32" s="543">
        <v>29</v>
      </c>
      <c r="B32" s="403">
        <v>43236.513194444444</v>
      </c>
      <c r="C32" t="s">
        <v>97</v>
      </c>
      <c r="D32">
        <v>0.01</v>
      </c>
      <c r="E32" t="s">
        <v>250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444</v>
      </c>
      <c r="Q32">
        <v>14</v>
      </c>
      <c r="R32" t="s">
        <v>97</v>
      </c>
    </row>
    <row r="33" spans="1:18">
      <c r="A33" s="543">
        <v>30</v>
      </c>
      <c r="B33" s="403">
        <v>43236.53402777778</v>
      </c>
      <c r="C33" t="s">
        <v>97</v>
      </c>
      <c r="D33">
        <v>0.01</v>
      </c>
      <c r="E33" t="s">
        <v>250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444</v>
      </c>
      <c r="Q33">
        <v>15</v>
      </c>
      <c r="R33" t="s">
        <v>97</v>
      </c>
    </row>
    <row r="34" spans="1:18">
      <c r="A34" s="543">
        <v>32</v>
      </c>
      <c r="B34" s="403">
        <v>43236.572222222225</v>
      </c>
      <c r="C34" t="s">
        <v>97</v>
      </c>
      <c r="D34">
        <v>0.01</v>
      </c>
      <c r="E34" t="s">
        <v>250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456</v>
      </c>
      <c r="Q34">
        <v>16</v>
      </c>
      <c r="R34" t="s">
        <v>97</v>
      </c>
    </row>
    <row r="35" spans="1:18">
      <c r="A35" s="543">
        <v>33</v>
      </c>
      <c r="B35" s="403">
        <v>43236.582638888889</v>
      </c>
      <c r="C35" t="s">
        <v>97</v>
      </c>
      <c r="D35">
        <v>0.01</v>
      </c>
      <c r="E35" t="s">
        <v>250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446</v>
      </c>
      <c r="Q35">
        <v>16</v>
      </c>
      <c r="R35" t="s">
        <v>97</v>
      </c>
    </row>
    <row r="36" spans="1:18">
      <c r="A36" s="543">
        <v>34</v>
      </c>
      <c r="B36" s="403">
        <v>43236.631249999999</v>
      </c>
      <c r="C36" t="s">
        <v>97</v>
      </c>
      <c r="D36">
        <v>0.01</v>
      </c>
      <c r="E36" t="s">
        <v>250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456</v>
      </c>
      <c r="Q36">
        <v>17</v>
      </c>
      <c r="R36" t="s">
        <v>97</v>
      </c>
    </row>
    <row r="37" spans="1:18">
      <c r="A37" s="543">
        <v>35</v>
      </c>
      <c r="B37" s="403">
        <v>43236.642361111109</v>
      </c>
      <c r="C37" t="s">
        <v>97</v>
      </c>
      <c r="D37">
        <v>0.01</v>
      </c>
      <c r="E37" t="s">
        <v>250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1901</v>
      </c>
      <c r="Q37">
        <v>17</v>
      </c>
      <c r="R37" t="s">
        <v>97</v>
      </c>
    </row>
    <row r="38" spans="1:18">
      <c r="A38" s="543">
        <v>36</v>
      </c>
      <c r="B38" s="403">
        <v>43236.646527777775</v>
      </c>
      <c r="C38" t="s">
        <v>97</v>
      </c>
      <c r="D38">
        <v>0.01</v>
      </c>
      <c r="E38" t="s">
        <v>250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1900</v>
      </c>
      <c r="Q38">
        <v>17</v>
      </c>
      <c r="R38" t="s">
        <v>97</v>
      </c>
    </row>
    <row r="39" spans="1:18">
      <c r="A39" s="543">
        <v>37</v>
      </c>
      <c r="B39" s="403">
        <v>43236.670138888891</v>
      </c>
      <c r="C39" t="s">
        <v>97</v>
      </c>
      <c r="D39">
        <v>0.02</v>
      </c>
      <c r="E39" t="s">
        <v>250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447</v>
      </c>
      <c r="Q39">
        <v>17</v>
      </c>
      <c r="R39" t="s">
        <v>97</v>
      </c>
    </row>
    <row r="40" spans="1:18">
      <c r="A40" s="543">
        <v>38</v>
      </c>
      <c r="B40" s="403">
        <v>43236.729166666664</v>
      </c>
      <c r="C40" t="s">
        <v>97</v>
      </c>
      <c r="D40">
        <v>0.01</v>
      </c>
      <c r="E40" t="s">
        <v>250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456</v>
      </c>
      <c r="Q40">
        <v>18</v>
      </c>
      <c r="R40" t="s">
        <v>97</v>
      </c>
    </row>
    <row r="41" spans="1:18">
      <c r="A41" s="543">
        <v>39</v>
      </c>
      <c r="B41" s="403">
        <v>43236.772222222222</v>
      </c>
      <c r="C41" t="s">
        <v>97</v>
      </c>
      <c r="D41">
        <v>0.01</v>
      </c>
      <c r="E41" t="s">
        <v>250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1899</v>
      </c>
      <c r="Q41">
        <v>18</v>
      </c>
      <c r="R41" t="s">
        <v>97</v>
      </c>
    </row>
    <row r="42" spans="1:18">
      <c r="A42" s="543">
        <v>40</v>
      </c>
      <c r="B42" s="403">
        <v>43236.787499999999</v>
      </c>
      <c r="C42" t="s">
        <v>97</v>
      </c>
      <c r="D42">
        <v>0.01</v>
      </c>
      <c r="E42" t="s">
        <v>250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1898</v>
      </c>
      <c r="Q42">
        <v>18</v>
      </c>
      <c r="R42" t="s">
        <v>97</v>
      </c>
    </row>
    <row r="43" spans="1:18">
      <c r="A43" s="543">
        <v>41</v>
      </c>
      <c r="B43" s="403">
        <v>43237.174305555556</v>
      </c>
      <c r="C43" t="s">
        <v>97</v>
      </c>
      <c r="D43">
        <v>0.02</v>
      </c>
      <c r="E43" t="s">
        <v>250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1897</v>
      </c>
      <c r="Q43">
        <v>18</v>
      </c>
      <c r="R43" t="s">
        <v>97</v>
      </c>
    </row>
    <row r="44" spans="1:18">
      <c r="A44" s="543">
        <v>42</v>
      </c>
      <c r="B44" s="403">
        <v>43237.35833333333</v>
      </c>
      <c r="C44" t="s">
        <v>97</v>
      </c>
      <c r="D44">
        <v>0.01</v>
      </c>
      <c r="E44" t="s">
        <v>250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456</v>
      </c>
      <c r="Q44">
        <v>19</v>
      </c>
      <c r="R44" t="s">
        <v>97</v>
      </c>
    </row>
    <row r="45" spans="1:18">
      <c r="A45" s="543">
        <v>43</v>
      </c>
      <c r="B45" s="403">
        <v>43237.40347222222</v>
      </c>
      <c r="C45" t="s">
        <v>97</v>
      </c>
      <c r="D45">
        <v>0.01</v>
      </c>
      <c r="E45" t="s">
        <v>250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1896</v>
      </c>
      <c r="Q45">
        <v>19</v>
      </c>
      <c r="R45" t="s">
        <v>97</v>
      </c>
    </row>
    <row r="46" spans="1:18">
      <c r="A46" s="543">
        <v>44</v>
      </c>
      <c r="B46" s="403">
        <v>43237.506249999999</v>
      </c>
      <c r="C46" t="s">
        <v>97</v>
      </c>
      <c r="D46">
        <v>0.01</v>
      </c>
      <c r="E46" t="s">
        <v>250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444</v>
      </c>
      <c r="Q46">
        <v>20</v>
      </c>
      <c r="R46" t="s">
        <v>97</v>
      </c>
    </row>
    <row r="47" spans="1:18">
      <c r="A47" s="543">
        <v>45</v>
      </c>
      <c r="B47" s="403">
        <v>43237.533333333333</v>
      </c>
      <c r="C47" t="s">
        <v>97</v>
      </c>
      <c r="D47">
        <v>0.01</v>
      </c>
      <c r="E47" t="s">
        <v>250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456</v>
      </c>
      <c r="Q47">
        <v>21</v>
      </c>
      <c r="R47" t="s">
        <v>97</v>
      </c>
    </row>
    <row r="48" spans="1:18">
      <c r="A48" s="543">
        <v>46</v>
      </c>
      <c r="B48" s="403">
        <v>43237.555555555555</v>
      </c>
      <c r="C48" t="s">
        <v>97</v>
      </c>
      <c r="D48">
        <v>0.01</v>
      </c>
      <c r="E48" t="s">
        <v>250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1895</v>
      </c>
      <c r="Q48">
        <v>21</v>
      </c>
      <c r="R48" t="s">
        <v>97</v>
      </c>
    </row>
    <row r="49" spans="1:18">
      <c r="A49" s="543">
        <v>47</v>
      </c>
      <c r="B49" s="403">
        <v>43237.601388888892</v>
      </c>
      <c r="C49" t="s">
        <v>97</v>
      </c>
      <c r="D49">
        <v>0.01</v>
      </c>
      <c r="E49" t="s">
        <v>250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1894</v>
      </c>
      <c r="Q49">
        <v>21</v>
      </c>
      <c r="R49" t="s">
        <v>97</v>
      </c>
    </row>
    <row r="50" spans="1:18">
      <c r="A50" s="543">
        <v>48</v>
      </c>
      <c r="B50" s="403">
        <v>43238.564583333333</v>
      </c>
      <c r="C50" t="s">
        <v>97</v>
      </c>
      <c r="D50">
        <v>0.01</v>
      </c>
      <c r="E50" t="s">
        <v>250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456</v>
      </c>
      <c r="Q50">
        <v>22</v>
      </c>
      <c r="R50" t="s">
        <v>97</v>
      </c>
    </row>
    <row r="51" spans="1:18">
      <c r="A51" s="543">
        <v>49</v>
      </c>
      <c r="B51" s="403">
        <v>43238.621527777781</v>
      </c>
      <c r="C51" t="s">
        <v>97</v>
      </c>
      <c r="D51">
        <v>0.01</v>
      </c>
      <c r="E51" t="s">
        <v>250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456</v>
      </c>
      <c r="Q51">
        <v>23</v>
      </c>
      <c r="R51" t="s">
        <v>97</v>
      </c>
    </row>
    <row r="52" spans="1:18">
      <c r="A52" s="543">
        <v>50</v>
      </c>
      <c r="B52" s="403">
        <v>43238.675000000003</v>
      </c>
      <c r="C52" t="s">
        <v>97</v>
      </c>
      <c r="D52">
        <v>0.01</v>
      </c>
      <c r="E52" t="s">
        <v>250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456</v>
      </c>
      <c r="Q52">
        <v>24</v>
      </c>
      <c r="R52" t="s">
        <v>97</v>
      </c>
    </row>
    <row r="53" spans="1:18">
      <c r="A53" s="543">
        <v>51</v>
      </c>
      <c r="B53" s="403">
        <v>43238.684027777781</v>
      </c>
      <c r="C53" t="s">
        <v>97</v>
      </c>
      <c r="D53">
        <v>0.01</v>
      </c>
      <c r="E53" t="s">
        <v>250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1893</v>
      </c>
      <c r="Q53">
        <v>24</v>
      </c>
      <c r="R53" t="s">
        <v>97</v>
      </c>
    </row>
    <row r="54" spans="1:18">
      <c r="A54" s="543">
        <v>52</v>
      </c>
      <c r="B54" s="403">
        <v>43238.755555555559</v>
      </c>
      <c r="C54" t="s">
        <v>97</v>
      </c>
      <c r="D54">
        <v>0.01</v>
      </c>
      <c r="E54" t="s">
        <v>250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1892</v>
      </c>
      <c r="Q54">
        <v>24</v>
      </c>
      <c r="R54" t="s">
        <v>97</v>
      </c>
    </row>
    <row r="55" spans="1:18">
      <c r="A55" s="543">
        <v>54</v>
      </c>
      <c r="B55" s="403">
        <v>43241.386111111111</v>
      </c>
      <c r="C55" t="s">
        <v>97</v>
      </c>
      <c r="D55">
        <v>0.01</v>
      </c>
      <c r="E55" t="s">
        <v>250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456</v>
      </c>
      <c r="Q55">
        <v>25</v>
      </c>
      <c r="R55" t="s">
        <v>97</v>
      </c>
    </row>
    <row r="56" spans="1:18">
      <c r="A56" s="543">
        <v>55</v>
      </c>
      <c r="B56" s="403">
        <v>43241.435416666667</v>
      </c>
      <c r="C56" t="s">
        <v>97</v>
      </c>
      <c r="D56">
        <v>0.01</v>
      </c>
      <c r="E56" t="s">
        <v>250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1880</v>
      </c>
      <c r="Q56">
        <v>25</v>
      </c>
      <c r="R56" t="s">
        <v>97</v>
      </c>
    </row>
    <row r="57" spans="1:18">
      <c r="A57" s="543">
        <v>56</v>
      </c>
      <c r="B57" s="403">
        <v>43241.527777777781</v>
      </c>
      <c r="C57" t="s">
        <v>97</v>
      </c>
      <c r="D57">
        <v>0.01</v>
      </c>
      <c r="E57" t="s">
        <v>250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1879</v>
      </c>
      <c r="Q57">
        <v>25</v>
      </c>
      <c r="R57" t="s">
        <v>97</v>
      </c>
    </row>
    <row r="58" spans="1:18">
      <c r="A58" s="543">
        <v>57</v>
      </c>
      <c r="B58" s="403">
        <v>43241.616666666669</v>
      </c>
      <c r="C58" t="s">
        <v>97</v>
      </c>
      <c r="D58">
        <v>0.02</v>
      </c>
      <c r="E58" t="s">
        <v>250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1878</v>
      </c>
      <c r="Q58">
        <v>25</v>
      </c>
      <c r="R58" t="s">
        <v>97</v>
      </c>
    </row>
    <row r="59" spans="1:18">
      <c r="A59" s="543">
        <v>58</v>
      </c>
      <c r="B59" s="403">
        <v>43241.909722222219</v>
      </c>
      <c r="C59" t="s">
        <v>97</v>
      </c>
      <c r="D59">
        <v>0.03</v>
      </c>
      <c r="E59" t="s">
        <v>250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1877</v>
      </c>
      <c r="Q59">
        <v>25</v>
      </c>
      <c r="R59" t="s">
        <v>97</v>
      </c>
    </row>
    <row r="60" spans="1:18">
      <c r="A60" s="543">
        <v>59</v>
      </c>
      <c r="B60" s="403">
        <v>43242.402083333334</v>
      </c>
      <c r="C60" t="s">
        <v>97</v>
      </c>
      <c r="D60">
        <v>0.04</v>
      </c>
      <c r="E60" t="s">
        <v>250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1876</v>
      </c>
      <c r="Q60">
        <v>25</v>
      </c>
      <c r="R60" t="s">
        <v>97</v>
      </c>
    </row>
    <row r="61" spans="1:18">
      <c r="A61" s="543">
        <v>60</v>
      </c>
      <c r="B61" s="403">
        <v>43242.416666666664</v>
      </c>
      <c r="C61" t="s">
        <v>97</v>
      </c>
      <c r="D61">
        <v>0.06</v>
      </c>
      <c r="E61" t="s">
        <v>250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1875</v>
      </c>
      <c r="Q61">
        <v>25</v>
      </c>
      <c r="R61" t="s">
        <v>97</v>
      </c>
    </row>
    <row r="62" spans="1:18">
      <c r="A62" s="543">
        <v>61</v>
      </c>
      <c r="B62" s="403">
        <v>43242.445833333331</v>
      </c>
      <c r="C62" t="s">
        <v>96</v>
      </c>
      <c r="D62">
        <v>0.01</v>
      </c>
      <c r="E62" t="s">
        <v>250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456</v>
      </c>
      <c r="Q62">
        <v>26</v>
      </c>
      <c r="R62" t="s">
        <v>96</v>
      </c>
    </row>
    <row r="63" spans="1:18">
      <c r="A63" s="543">
        <v>62</v>
      </c>
      <c r="B63" s="403">
        <v>43242.558333333334</v>
      </c>
      <c r="C63" t="s">
        <v>96</v>
      </c>
      <c r="D63">
        <v>0.01</v>
      </c>
      <c r="E63" t="s">
        <v>250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456</v>
      </c>
      <c r="Q63">
        <v>27</v>
      </c>
      <c r="R63" t="s">
        <v>96</v>
      </c>
    </row>
    <row r="64" spans="1:18">
      <c r="A64" s="543">
        <v>63</v>
      </c>
      <c r="B64" s="403">
        <v>43242.578472222223</v>
      </c>
      <c r="C64" t="s">
        <v>96</v>
      </c>
      <c r="D64">
        <v>0.01</v>
      </c>
      <c r="E64" t="s">
        <v>250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456</v>
      </c>
      <c r="Q64">
        <v>28</v>
      </c>
      <c r="R64" t="s">
        <v>96</v>
      </c>
    </row>
    <row r="65" spans="1:18">
      <c r="A65" s="543">
        <v>64</v>
      </c>
      <c r="B65" s="403">
        <v>43242.588888888888</v>
      </c>
      <c r="C65" t="s">
        <v>96</v>
      </c>
      <c r="D65">
        <v>0.01</v>
      </c>
      <c r="E65" t="s">
        <v>250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1848</v>
      </c>
      <c r="Q65">
        <v>28</v>
      </c>
      <c r="R65" t="s">
        <v>96</v>
      </c>
    </row>
    <row r="66" spans="1:18">
      <c r="A66" s="543">
        <v>65</v>
      </c>
      <c r="B66" s="403">
        <v>43242.614583333336</v>
      </c>
      <c r="C66" t="s">
        <v>96</v>
      </c>
      <c r="D66">
        <v>0.01</v>
      </c>
      <c r="E66" t="s">
        <v>250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1847</v>
      </c>
      <c r="Q66">
        <v>28</v>
      </c>
      <c r="R66" t="s">
        <v>96</v>
      </c>
    </row>
    <row r="67" spans="1:18">
      <c r="A67" s="543">
        <v>68</v>
      </c>
      <c r="B67" s="403">
        <v>43242.704861111109</v>
      </c>
      <c r="C67" t="s">
        <v>96</v>
      </c>
      <c r="D67">
        <v>0.02</v>
      </c>
      <c r="E67" t="s">
        <v>250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1849</v>
      </c>
      <c r="Q67">
        <v>28</v>
      </c>
      <c r="R67" t="s">
        <v>96</v>
      </c>
    </row>
    <row r="68" spans="1:18">
      <c r="A68" s="543">
        <v>71</v>
      </c>
      <c r="B68" s="403">
        <v>43243.200694444444</v>
      </c>
      <c r="C68" t="s">
        <v>96</v>
      </c>
      <c r="D68">
        <v>0.03</v>
      </c>
      <c r="E68" t="s">
        <v>250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1850</v>
      </c>
      <c r="Q68">
        <v>28</v>
      </c>
      <c r="R68" t="s">
        <v>96</v>
      </c>
    </row>
    <row r="69" spans="1:18">
      <c r="A69" s="543">
        <v>73</v>
      </c>
      <c r="B69" s="403">
        <v>43243.379166666666</v>
      </c>
      <c r="C69" t="s">
        <v>96</v>
      </c>
      <c r="D69">
        <v>0.04</v>
      </c>
      <c r="E69" t="s">
        <v>250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1851</v>
      </c>
      <c r="Q69">
        <v>28</v>
      </c>
      <c r="R69" t="s">
        <v>96</v>
      </c>
    </row>
    <row r="70" spans="1:18">
      <c r="A70" s="543">
        <v>76</v>
      </c>
      <c r="B70" s="403">
        <v>43243.399305555555</v>
      </c>
      <c r="C70" t="s">
        <v>96</v>
      </c>
      <c r="D70">
        <v>0.06</v>
      </c>
      <c r="E70" t="s">
        <v>250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1853</v>
      </c>
      <c r="Q70">
        <v>28</v>
      </c>
      <c r="R70" t="s">
        <v>96</v>
      </c>
    </row>
    <row r="71" spans="1:18">
      <c r="A71" s="543">
        <v>83</v>
      </c>
      <c r="B71" s="403">
        <v>43243.625694444447</v>
      </c>
      <c r="C71" t="s">
        <v>96</v>
      </c>
      <c r="D71">
        <v>0.09</v>
      </c>
      <c r="E71" t="s">
        <v>250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1854</v>
      </c>
      <c r="Q71">
        <v>28</v>
      </c>
      <c r="R71" t="s">
        <v>96</v>
      </c>
    </row>
    <row r="72" spans="1:18">
      <c r="A72" s="543">
        <v>94</v>
      </c>
      <c r="B72" s="403">
        <v>43245.584722222222</v>
      </c>
      <c r="C72" t="s">
        <v>96</v>
      </c>
      <c r="D72">
        <v>0.13</v>
      </c>
      <c r="E72" t="s">
        <v>250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1852</v>
      </c>
      <c r="Q72">
        <v>28</v>
      </c>
      <c r="R72" t="s">
        <v>96</v>
      </c>
    </row>
    <row r="73" spans="1:18">
      <c r="A73" s="543">
        <v>105</v>
      </c>
      <c r="B73" s="403">
        <v>43248.606249999997</v>
      </c>
      <c r="C73" t="s">
        <v>96</v>
      </c>
      <c r="D73">
        <v>0.2</v>
      </c>
      <c r="E73" t="s">
        <v>250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1846</v>
      </c>
      <c r="Q73">
        <v>28</v>
      </c>
      <c r="R73" t="s">
        <v>96</v>
      </c>
    </row>
    <row r="74" spans="1:18">
      <c r="A74" s="543">
        <v>108</v>
      </c>
      <c r="B74" s="403">
        <v>43249.362500000003</v>
      </c>
      <c r="C74" t="s">
        <v>96</v>
      </c>
      <c r="D74">
        <v>0.32</v>
      </c>
      <c r="E74" t="s">
        <v>250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1845</v>
      </c>
      <c r="Q74">
        <v>28</v>
      </c>
      <c r="R74" t="s">
        <v>96</v>
      </c>
    </row>
    <row r="75" spans="1:18">
      <c r="A75" s="543">
        <v>110</v>
      </c>
      <c r="B75" s="403">
        <v>43249.439583333333</v>
      </c>
      <c r="C75" t="s">
        <v>96</v>
      </c>
      <c r="D75">
        <v>0.52</v>
      </c>
      <c r="E75" t="s">
        <v>250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1844</v>
      </c>
      <c r="Q75">
        <v>28</v>
      </c>
      <c r="R75" t="s">
        <v>96</v>
      </c>
    </row>
    <row r="76" spans="1:18">
      <c r="A76" s="543">
        <v>66</v>
      </c>
      <c r="B76" s="403">
        <v>43242.662499999999</v>
      </c>
      <c r="C76" t="s">
        <v>97</v>
      </c>
      <c r="D76">
        <v>0.01</v>
      </c>
      <c r="E76" t="s">
        <v>250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444</v>
      </c>
      <c r="Q76">
        <v>29</v>
      </c>
      <c r="R76" t="s">
        <v>97</v>
      </c>
    </row>
    <row r="77" spans="1:18">
      <c r="A77" s="543">
        <v>67</v>
      </c>
      <c r="B77" s="403">
        <v>43242.682638888888</v>
      </c>
      <c r="C77" t="s">
        <v>97</v>
      </c>
      <c r="D77">
        <v>0.01</v>
      </c>
      <c r="E77" t="s">
        <v>250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456</v>
      </c>
      <c r="Q77">
        <v>30</v>
      </c>
      <c r="R77" t="s">
        <v>97</v>
      </c>
    </row>
    <row r="78" spans="1:18">
      <c r="A78" s="543">
        <v>69</v>
      </c>
      <c r="B78" s="403">
        <v>43242.711805555555</v>
      </c>
      <c r="C78" t="s">
        <v>97</v>
      </c>
      <c r="D78">
        <v>0.01</v>
      </c>
      <c r="E78" t="s">
        <v>250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456</v>
      </c>
      <c r="Q78">
        <v>31</v>
      </c>
      <c r="R78" t="s">
        <v>97</v>
      </c>
    </row>
    <row r="79" spans="1:18">
      <c r="A79" s="543">
        <v>70</v>
      </c>
      <c r="B79" s="403">
        <v>43243.077777777777</v>
      </c>
      <c r="C79" t="s">
        <v>97</v>
      </c>
      <c r="D79">
        <v>0.01</v>
      </c>
      <c r="E79" t="s">
        <v>250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1874</v>
      </c>
      <c r="Q79">
        <v>31</v>
      </c>
      <c r="R79" t="s">
        <v>97</v>
      </c>
    </row>
    <row r="80" spans="1:18">
      <c r="A80" s="543">
        <v>72</v>
      </c>
      <c r="B80" s="403">
        <v>43243.338194444441</v>
      </c>
      <c r="C80" t="s">
        <v>97</v>
      </c>
      <c r="D80">
        <v>0.01</v>
      </c>
      <c r="E80" t="s">
        <v>250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444</v>
      </c>
      <c r="Q80">
        <v>32</v>
      </c>
      <c r="R80" t="s">
        <v>97</v>
      </c>
    </row>
    <row r="81" spans="1:18">
      <c r="A81" s="543">
        <v>74</v>
      </c>
      <c r="B81" s="403">
        <v>43243.383333333331</v>
      </c>
      <c r="C81" t="s">
        <v>97</v>
      </c>
      <c r="D81">
        <v>0.01</v>
      </c>
      <c r="E81" t="s">
        <v>250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456</v>
      </c>
      <c r="Q81">
        <v>33</v>
      </c>
      <c r="R81" t="s">
        <v>97</v>
      </c>
    </row>
    <row r="82" spans="1:18">
      <c r="A82" s="543">
        <v>75</v>
      </c>
      <c r="B82" s="403">
        <v>43243.394444444442</v>
      </c>
      <c r="C82" t="s">
        <v>97</v>
      </c>
      <c r="D82">
        <v>0.01</v>
      </c>
      <c r="E82" t="s">
        <v>250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448</v>
      </c>
      <c r="Q82">
        <v>33</v>
      </c>
      <c r="R82" t="s">
        <v>97</v>
      </c>
    </row>
    <row r="83" spans="1:18">
      <c r="A83" s="543">
        <v>77</v>
      </c>
      <c r="B83" s="403">
        <v>43243.423611111109</v>
      </c>
      <c r="C83" t="s">
        <v>97</v>
      </c>
      <c r="D83">
        <v>0.01</v>
      </c>
      <c r="E83" t="s">
        <v>250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456</v>
      </c>
      <c r="Q83">
        <v>34</v>
      </c>
      <c r="R83" t="s">
        <v>97</v>
      </c>
    </row>
    <row r="84" spans="1:18">
      <c r="A84" s="543">
        <v>78</v>
      </c>
      <c r="B84" s="403">
        <v>43243.433333333334</v>
      </c>
      <c r="C84" t="s">
        <v>97</v>
      </c>
      <c r="D84">
        <v>0.01</v>
      </c>
      <c r="E84" t="s">
        <v>250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1873</v>
      </c>
      <c r="Q84">
        <v>34</v>
      </c>
      <c r="R84" t="s">
        <v>97</v>
      </c>
    </row>
    <row r="85" spans="1:18">
      <c r="A85" s="543">
        <v>79</v>
      </c>
      <c r="B85" s="403">
        <v>43243.463194444441</v>
      </c>
      <c r="C85" t="s">
        <v>97</v>
      </c>
      <c r="D85">
        <v>0.01</v>
      </c>
      <c r="E85" t="s">
        <v>250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1872</v>
      </c>
      <c r="Q85">
        <v>34</v>
      </c>
      <c r="R85" t="s">
        <v>97</v>
      </c>
    </row>
    <row r="86" spans="1:18">
      <c r="A86" s="543">
        <v>80</v>
      </c>
      <c r="B86" s="403">
        <v>43243.557638888888</v>
      </c>
      <c r="C86" t="s">
        <v>97</v>
      </c>
      <c r="D86">
        <v>0.01</v>
      </c>
      <c r="E86" t="s">
        <v>250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444</v>
      </c>
      <c r="Q86">
        <v>35</v>
      </c>
      <c r="R86" t="s">
        <v>97</v>
      </c>
    </row>
    <row r="87" spans="1:18">
      <c r="A87" s="543">
        <v>81</v>
      </c>
      <c r="B87" s="403">
        <v>43243.57916666667</v>
      </c>
      <c r="C87" t="s">
        <v>97</v>
      </c>
      <c r="D87">
        <v>0.01</v>
      </c>
      <c r="E87" t="s">
        <v>250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456</v>
      </c>
      <c r="Q87">
        <v>36</v>
      </c>
      <c r="R87" t="s">
        <v>97</v>
      </c>
    </row>
    <row r="88" spans="1:18">
      <c r="A88" s="543">
        <v>82</v>
      </c>
      <c r="B88" s="403">
        <v>43243.611111111109</v>
      </c>
      <c r="C88" t="s">
        <v>97</v>
      </c>
      <c r="D88">
        <v>0.01</v>
      </c>
      <c r="E88" t="s">
        <v>250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1871</v>
      </c>
      <c r="Q88">
        <v>36</v>
      </c>
      <c r="R88" t="s">
        <v>97</v>
      </c>
    </row>
    <row r="89" spans="1:18">
      <c r="A89" s="543">
        <v>84</v>
      </c>
      <c r="B89" s="403">
        <v>43243.630555555559</v>
      </c>
      <c r="C89" t="s">
        <v>97</v>
      </c>
      <c r="D89">
        <v>0.01</v>
      </c>
      <c r="E89" t="s">
        <v>250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456</v>
      </c>
      <c r="Q89">
        <v>37</v>
      </c>
      <c r="R89" t="s">
        <v>97</v>
      </c>
    </row>
    <row r="90" spans="1:18">
      <c r="A90" s="543">
        <v>85</v>
      </c>
      <c r="B90" s="403">
        <v>43243.638194444444</v>
      </c>
      <c r="C90" t="s">
        <v>97</v>
      </c>
      <c r="D90">
        <v>0.01</v>
      </c>
      <c r="E90" t="s">
        <v>250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1870</v>
      </c>
      <c r="Q90">
        <v>37</v>
      </c>
      <c r="R90" t="s">
        <v>97</v>
      </c>
    </row>
    <row r="91" spans="1:18">
      <c r="A91" s="543">
        <v>86</v>
      </c>
      <c r="B91" s="403">
        <v>43243.813194444447</v>
      </c>
      <c r="C91" t="s">
        <v>97</v>
      </c>
      <c r="D91">
        <v>0.01</v>
      </c>
      <c r="E91" t="s">
        <v>250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456</v>
      </c>
      <c r="Q91">
        <v>38</v>
      </c>
      <c r="R91" t="s">
        <v>97</v>
      </c>
    </row>
    <row r="92" spans="1:18">
      <c r="A92" s="543">
        <v>87</v>
      </c>
      <c r="B92" s="403">
        <v>43243.854166666664</v>
      </c>
      <c r="C92" t="s">
        <v>97</v>
      </c>
      <c r="D92">
        <v>0.01</v>
      </c>
      <c r="E92" t="s">
        <v>250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1869</v>
      </c>
      <c r="Q92">
        <v>38</v>
      </c>
      <c r="R92" t="s">
        <v>97</v>
      </c>
    </row>
    <row r="93" spans="1:18">
      <c r="A93" s="543">
        <v>88</v>
      </c>
      <c r="B93" s="403">
        <v>43244.369444444441</v>
      </c>
      <c r="C93" t="s">
        <v>97</v>
      </c>
      <c r="D93">
        <v>0.01</v>
      </c>
      <c r="E93" t="s">
        <v>250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1868</v>
      </c>
      <c r="Q93">
        <v>38</v>
      </c>
      <c r="R93" t="s">
        <v>97</v>
      </c>
    </row>
    <row r="94" spans="1:18">
      <c r="A94" s="543">
        <v>89</v>
      </c>
      <c r="B94" s="403">
        <v>43244.434027777781</v>
      </c>
      <c r="C94" t="s">
        <v>97</v>
      </c>
      <c r="D94">
        <v>0.02</v>
      </c>
      <c r="E94" t="s">
        <v>250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1867</v>
      </c>
      <c r="Q94">
        <v>38</v>
      </c>
      <c r="R94" t="s">
        <v>97</v>
      </c>
    </row>
    <row r="95" spans="1:18">
      <c r="A95" s="543">
        <v>90</v>
      </c>
      <c r="B95" s="403">
        <v>43245.34652777778</v>
      </c>
      <c r="C95" t="s">
        <v>97</v>
      </c>
      <c r="D95">
        <v>0.01</v>
      </c>
      <c r="E95" t="s">
        <v>250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444</v>
      </c>
      <c r="Q95">
        <v>39</v>
      </c>
      <c r="R95" t="s">
        <v>97</v>
      </c>
    </row>
    <row r="96" spans="1:18">
      <c r="A96" s="543">
        <v>91</v>
      </c>
      <c r="B96" s="403">
        <v>43245.40347222222</v>
      </c>
      <c r="C96" t="s">
        <v>97</v>
      </c>
      <c r="D96">
        <v>0.01</v>
      </c>
      <c r="E96" t="s">
        <v>250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456</v>
      </c>
      <c r="Q96">
        <v>40</v>
      </c>
      <c r="R96" t="s">
        <v>97</v>
      </c>
    </row>
    <row r="97" spans="1:18">
      <c r="A97" s="543">
        <v>92</v>
      </c>
      <c r="B97" s="403">
        <v>43245.431250000001</v>
      </c>
      <c r="C97" t="s">
        <v>97</v>
      </c>
      <c r="D97">
        <v>0.01</v>
      </c>
      <c r="E97" t="s">
        <v>250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1866</v>
      </c>
      <c r="Q97">
        <v>40</v>
      </c>
      <c r="R97" t="s">
        <v>97</v>
      </c>
    </row>
    <row r="98" spans="1:18">
      <c r="A98" s="543">
        <v>93</v>
      </c>
      <c r="B98" s="403">
        <v>43245.451388888891</v>
      </c>
      <c r="C98" t="s">
        <v>97</v>
      </c>
      <c r="D98">
        <v>0.01</v>
      </c>
      <c r="E98" t="s">
        <v>250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1865</v>
      </c>
      <c r="Q98">
        <v>40</v>
      </c>
      <c r="R98" t="s">
        <v>97</v>
      </c>
    </row>
    <row r="99" spans="1:18">
      <c r="A99" s="543">
        <v>95</v>
      </c>
      <c r="B99" s="403">
        <v>43245.587500000001</v>
      </c>
      <c r="C99" t="s">
        <v>97</v>
      </c>
      <c r="D99">
        <v>0.01</v>
      </c>
      <c r="E99" t="s">
        <v>250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456</v>
      </c>
      <c r="Q99">
        <v>41</v>
      </c>
      <c r="R99" t="s">
        <v>97</v>
      </c>
    </row>
    <row r="100" spans="1:18">
      <c r="A100" s="543">
        <v>96</v>
      </c>
      <c r="B100" s="403">
        <v>43245.648611111108</v>
      </c>
      <c r="C100" t="s">
        <v>97</v>
      </c>
      <c r="D100">
        <v>0.01</v>
      </c>
      <c r="E100" t="s">
        <v>250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456</v>
      </c>
      <c r="Q100">
        <v>42</v>
      </c>
      <c r="R100" t="s">
        <v>97</v>
      </c>
    </row>
    <row r="101" spans="1:18">
      <c r="A101" s="543">
        <v>97</v>
      </c>
      <c r="B101" s="403">
        <v>43245.794444444444</v>
      </c>
      <c r="C101" t="s">
        <v>97</v>
      </c>
      <c r="D101">
        <v>0.01</v>
      </c>
      <c r="E101" t="s">
        <v>250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1864</v>
      </c>
      <c r="Q101">
        <v>42</v>
      </c>
      <c r="R101" t="s">
        <v>97</v>
      </c>
    </row>
    <row r="102" spans="1:18">
      <c r="A102" s="543">
        <v>98</v>
      </c>
      <c r="B102" s="403">
        <v>43245.955555555556</v>
      </c>
      <c r="C102" t="s">
        <v>97</v>
      </c>
      <c r="D102">
        <v>0.01</v>
      </c>
      <c r="E102" t="s">
        <v>250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456</v>
      </c>
      <c r="Q102">
        <v>43</v>
      </c>
      <c r="R102" t="s">
        <v>97</v>
      </c>
    </row>
    <row r="103" spans="1:18">
      <c r="A103" s="543">
        <v>99</v>
      </c>
      <c r="B103" s="403">
        <v>43248.022916666669</v>
      </c>
      <c r="C103" t="s">
        <v>97</v>
      </c>
      <c r="D103">
        <v>0.01</v>
      </c>
      <c r="E103" t="s">
        <v>250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1863</v>
      </c>
      <c r="Q103">
        <v>43</v>
      </c>
      <c r="R103" t="s">
        <v>97</v>
      </c>
    </row>
    <row r="104" spans="1:18">
      <c r="A104" s="543">
        <v>100</v>
      </c>
      <c r="B104" s="403">
        <v>43248.098611111112</v>
      </c>
      <c r="C104" t="s">
        <v>97</v>
      </c>
      <c r="D104">
        <v>0.02</v>
      </c>
      <c r="E104" t="s">
        <v>250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1862</v>
      </c>
      <c r="Q104">
        <v>43</v>
      </c>
      <c r="R104" t="s">
        <v>97</v>
      </c>
    </row>
    <row r="105" spans="1:18">
      <c r="A105" s="543">
        <v>101</v>
      </c>
      <c r="B105" s="403">
        <v>43248.140277777777</v>
      </c>
      <c r="C105" t="s">
        <v>97</v>
      </c>
      <c r="D105">
        <v>0.03</v>
      </c>
      <c r="E105" t="s">
        <v>250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1861</v>
      </c>
      <c r="Q105">
        <v>43</v>
      </c>
      <c r="R105" t="s">
        <v>97</v>
      </c>
    </row>
    <row r="106" spans="1:18">
      <c r="A106" s="543">
        <v>102</v>
      </c>
      <c r="B106" s="403">
        <v>43248.326388888891</v>
      </c>
      <c r="C106" t="s">
        <v>97</v>
      </c>
      <c r="D106">
        <v>0.04</v>
      </c>
      <c r="E106" t="s">
        <v>250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449</v>
      </c>
      <c r="Q106">
        <v>43</v>
      </c>
      <c r="R106" t="s">
        <v>97</v>
      </c>
    </row>
    <row r="107" spans="1:18">
      <c r="A107" s="543">
        <v>103</v>
      </c>
      <c r="B107" s="403">
        <v>43248.478472222225</v>
      </c>
      <c r="C107" t="s">
        <v>97</v>
      </c>
      <c r="D107">
        <v>0.01</v>
      </c>
      <c r="E107" t="s">
        <v>250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444</v>
      </c>
      <c r="Q107">
        <v>44</v>
      </c>
      <c r="R107" t="s">
        <v>97</v>
      </c>
    </row>
    <row r="108" spans="1:18">
      <c r="A108" s="543">
        <v>104</v>
      </c>
      <c r="B108" s="403">
        <v>43248.506249999999</v>
      </c>
      <c r="C108" t="s">
        <v>97</v>
      </c>
      <c r="D108">
        <v>0.01</v>
      </c>
      <c r="E108" t="s">
        <v>250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456</v>
      </c>
      <c r="Q108">
        <v>45</v>
      </c>
      <c r="R108" t="s">
        <v>97</v>
      </c>
    </row>
    <row r="109" spans="1:18">
      <c r="A109" s="543">
        <v>106</v>
      </c>
      <c r="B109" s="403">
        <v>43248.681250000001</v>
      </c>
      <c r="C109" t="s">
        <v>97</v>
      </c>
      <c r="D109">
        <v>0.01</v>
      </c>
      <c r="E109" t="s">
        <v>250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456</v>
      </c>
      <c r="Q109">
        <v>46</v>
      </c>
      <c r="R109" t="s">
        <v>97</v>
      </c>
    </row>
    <row r="110" spans="1:18">
      <c r="A110" s="543">
        <v>107</v>
      </c>
      <c r="B110" s="403">
        <v>43249.335416666669</v>
      </c>
      <c r="C110" t="s">
        <v>97</v>
      </c>
      <c r="D110">
        <v>0.01</v>
      </c>
      <c r="E110" t="s">
        <v>250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450</v>
      </c>
      <c r="Q110">
        <v>46</v>
      </c>
      <c r="R110" t="s">
        <v>97</v>
      </c>
    </row>
    <row r="111" spans="1:18">
      <c r="A111" s="543">
        <v>109</v>
      </c>
      <c r="B111" s="403">
        <v>43249.365972222222</v>
      </c>
      <c r="C111" t="s">
        <v>97</v>
      </c>
      <c r="D111">
        <v>0.01</v>
      </c>
      <c r="E111" t="s">
        <v>250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456</v>
      </c>
      <c r="Q111">
        <v>47</v>
      </c>
      <c r="R111" t="s">
        <v>97</v>
      </c>
    </row>
    <row r="112" spans="1:18">
      <c r="A112" s="543">
        <v>111</v>
      </c>
      <c r="B112" s="403">
        <v>43249.447222222225</v>
      </c>
      <c r="C112" t="s">
        <v>97</v>
      </c>
      <c r="D112">
        <v>0.01</v>
      </c>
      <c r="E112" t="s">
        <v>250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456</v>
      </c>
      <c r="Q112">
        <v>48</v>
      </c>
      <c r="R112" t="s">
        <v>97</v>
      </c>
    </row>
    <row r="113" spans="1:18">
      <c r="A113" s="543">
        <v>112</v>
      </c>
      <c r="B113" s="403">
        <v>43249.493055555555</v>
      </c>
      <c r="C113" t="s">
        <v>97</v>
      </c>
      <c r="D113">
        <v>0.01</v>
      </c>
      <c r="E113" t="s">
        <v>250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456</v>
      </c>
      <c r="Q113">
        <v>49</v>
      </c>
      <c r="R113" t="s">
        <v>97</v>
      </c>
    </row>
    <row r="114" spans="1:18">
      <c r="A114" s="543">
        <v>113</v>
      </c>
      <c r="B114" s="403">
        <v>43249.497916666667</v>
      </c>
      <c r="C114" t="s">
        <v>97</v>
      </c>
      <c r="D114">
        <v>0.01</v>
      </c>
      <c r="E114" t="s">
        <v>250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1860</v>
      </c>
      <c r="Q114">
        <v>49</v>
      </c>
      <c r="R114" t="s">
        <v>97</v>
      </c>
    </row>
    <row r="115" spans="1:18">
      <c r="A115" s="543">
        <v>114</v>
      </c>
      <c r="B115" s="403">
        <v>43249.498611111114</v>
      </c>
      <c r="C115" t="s">
        <v>97</v>
      </c>
      <c r="D115">
        <v>0.01</v>
      </c>
      <c r="E115" t="s">
        <v>250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1859</v>
      </c>
      <c r="Q115">
        <v>49</v>
      </c>
      <c r="R115" t="s">
        <v>97</v>
      </c>
    </row>
    <row r="116" spans="1:18">
      <c r="A116" s="543">
        <v>115</v>
      </c>
      <c r="B116" s="403">
        <v>43249.507638888892</v>
      </c>
      <c r="C116" t="s">
        <v>97</v>
      </c>
      <c r="D116">
        <v>0.02</v>
      </c>
      <c r="E116" t="s">
        <v>250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1858</v>
      </c>
      <c r="Q116">
        <v>49</v>
      </c>
      <c r="R116" t="s">
        <v>97</v>
      </c>
    </row>
    <row r="117" spans="1:18">
      <c r="A117" s="543">
        <v>116</v>
      </c>
      <c r="B117" s="403">
        <v>43249.618750000001</v>
      </c>
      <c r="C117" t="s">
        <v>97</v>
      </c>
      <c r="D117">
        <v>0.03</v>
      </c>
      <c r="E117" t="s">
        <v>250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1857</v>
      </c>
      <c r="Q117">
        <v>49</v>
      </c>
      <c r="R117" t="s">
        <v>97</v>
      </c>
    </row>
    <row r="118" spans="1:18">
      <c r="A118" s="543">
        <v>117</v>
      </c>
      <c r="B118" s="403">
        <v>43249.810416666667</v>
      </c>
      <c r="C118" t="s">
        <v>97</v>
      </c>
      <c r="D118">
        <v>0.01</v>
      </c>
      <c r="E118" t="s">
        <v>250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456</v>
      </c>
      <c r="Q118">
        <v>50</v>
      </c>
      <c r="R118" t="s">
        <v>97</v>
      </c>
    </row>
    <row r="119" spans="1:18">
      <c r="A119" s="543">
        <v>118</v>
      </c>
      <c r="B119" s="403">
        <v>43249.816666666666</v>
      </c>
      <c r="C119" t="s">
        <v>97</v>
      </c>
      <c r="D119">
        <v>0.01</v>
      </c>
      <c r="E119" t="s">
        <v>250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1856</v>
      </c>
      <c r="Q119">
        <v>50</v>
      </c>
      <c r="R119" t="s">
        <v>97</v>
      </c>
    </row>
    <row r="120" spans="1:18">
      <c r="A120" s="543">
        <v>119</v>
      </c>
      <c r="B120" s="403">
        <v>43250.01458333333</v>
      </c>
      <c r="C120" t="s">
        <v>97</v>
      </c>
      <c r="D120">
        <v>0.01</v>
      </c>
      <c r="E120" t="s">
        <v>250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1855</v>
      </c>
      <c r="Q120">
        <v>50</v>
      </c>
      <c r="R120" t="s">
        <v>97</v>
      </c>
    </row>
    <row r="121" spans="1:18">
      <c r="A121" s="543">
        <v>120</v>
      </c>
      <c r="B121" s="403">
        <v>43250.200694444444</v>
      </c>
      <c r="C121" t="s">
        <v>97</v>
      </c>
      <c r="D121">
        <v>0.01</v>
      </c>
      <c r="E121" t="s">
        <v>250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456</v>
      </c>
      <c r="Q121">
        <v>51</v>
      </c>
      <c r="R121" t="s">
        <v>97</v>
      </c>
    </row>
    <row r="122" spans="1:18">
      <c r="A122" s="543">
        <v>121</v>
      </c>
      <c r="B122" s="403">
        <v>43250.226388888892</v>
      </c>
      <c r="C122" t="s">
        <v>97</v>
      </c>
      <c r="D122">
        <v>0.01</v>
      </c>
      <c r="E122" t="s">
        <v>250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1832</v>
      </c>
      <c r="Q122">
        <v>51</v>
      </c>
      <c r="R122" t="s">
        <v>97</v>
      </c>
    </row>
    <row r="123" spans="1:18">
      <c r="A123" s="543">
        <v>122</v>
      </c>
      <c r="B123" s="403">
        <v>43250.32708333333</v>
      </c>
      <c r="C123" t="s">
        <v>97</v>
      </c>
      <c r="D123">
        <v>0.01</v>
      </c>
      <c r="E123" t="s">
        <v>250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1830</v>
      </c>
      <c r="Q123">
        <v>51</v>
      </c>
      <c r="R123" t="s">
        <v>97</v>
      </c>
    </row>
    <row r="124" spans="1:18">
      <c r="A124" s="543">
        <v>123</v>
      </c>
      <c r="B124" s="403">
        <v>43250.338888888888</v>
      </c>
      <c r="C124" t="s">
        <v>97</v>
      </c>
      <c r="D124">
        <v>0.02</v>
      </c>
      <c r="E124" t="s">
        <v>250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1833</v>
      </c>
      <c r="Q124">
        <v>51</v>
      </c>
      <c r="R124" t="s">
        <v>97</v>
      </c>
    </row>
    <row r="125" spans="1:18">
      <c r="A125" s="543">
        <v>124</v>
      </c>
      <c r="B125" s="403">
        <v>43250.359027777777</v>
      </c>
      <c r="C125" t="s">
        <v>97</v>
      </c>
      <c r="D125">
        <v>0.03</v>
      </c>
      <c r="E125" t="s">
        <v>250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1835</v>
      </c>
      <c r="Q125">
        <v>51</v>
      </c>
      <c r="R125" t="s">
        <v>97</v>
      </c>
    </row>
    <row r="126" spans="1:18">
      <c r="A126" s="543">
        <v>125</v>
      </c>
      <c r="B126" s="403">
        <v>43250.406944444447</v>
      </c>
      <c r="C126" t="s">
        <v>97</v>
      </c>
      <c r="D126">
        <v>0.04</v>
      </c>
      <c r="E126" t="s">
        <v>250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1834</v>
      </c>
      <c r="Q126">
        <v>51</v>
      </c>
      <c r="R126" t="s">
        <v>97</v>
      </c>
    </row>
    <row r="127" spans="1:18">
      <c r="A127" s="543">
        <v>126</v>
      </c>
      <c r="B127" s="403">
        <v>43250.501388888886</v>
      </c>
      <c r="C127" t="s">
        <v>97</v>
      </c>
      <c r="D127">
        <v>0.06</v>
      </c>
      <c r="E127" t="s">
        <v>250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1831</v>
      </c>
      <c r="Q127">
        <v>51</v>
      </c>
      <c r="R127" t="s">
        <v>97</v>
      </c>
    </row>
    <row r="128" spans="1:18">
      <c r="A128" s="543">
        <v>128</v>
      </c>
      <c r="B128" s="403">
        <v>43250.572916666664</v>
      </c>
      <c r="C128" t="s">
        <v>97</v>
      </c>
      <c r="D128">
        <v>0.09</v>
      </c>
      <c r="E128" t="s">
        <v>250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1829</v>
      </c>
      <c r="Q128">
        <v>51</v>
      </c>
      <c r="R128" t="s">
        <v>97</v>
      </c>
    </row>
    <row r="129" spans="1:18">
      <c r="A129" s="543">
        <v>133</v>
      </c>
      <c r="B129" s="403">
        <v>43250.731944444444</v>
      </c>
      <c r="C129" t="s">
        <v>97</v>
      </c>
      <c r="D129">
        <v>0.13</v>
      </c>
      <c r="E129" t="s">
        <v>250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1828</v>
      </c>
      <c r="Q129">
        <v>51</v>
      </c>
      <c r="R129" t="s">
        <v>97</v>
      </c>
    </row>
    <row r="130" spans="1:18">
      <c r="A130" s="543">
        <v>140</v>
      </c>
      <c r="B130" s="403">
        <v>43251.402777777781</v>
      </c>
      <c r="C130" t="s">
        <v>97</v>
      </c>
      <c r="D130">
        <v>0.2</v>
      </c>
      <c r="E130" t="s">
        <v>250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1827</v>
      </c>
      <c r="Q130">
        <v>51</v>
      </c>
      <c r="R130" t="s">
        <v>97</v>
      </c>
    </row>
    <row r="131" spans="1:18">
      <c r="A131" s="543">
        <v>127</v>
      </c>
      <c r="B131" s="403">
        <v>43250.554166666669</v>
      </c>
      <c r="C131" t="s">
        <v>96</v>
      </c>
      <c r="D131">
        <v>0.01</v>
      </c>
      <c r="E131" t="s">
        <v>250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444</v>
      </c>
      <c r="Q131">
        <v>52</v>
      </c>
      <c r="R131" t="s">
        <v>96</v>
      </c>
    </row>
    <row r="132" spans="1:18">
      <c r="A132" s="543">
        <v>129</v>
      </c>
      <c r="B132" s="403">
        <v>43250.592361111114</v>
      </c>
      <c r="C132" t="s">
        <v>96</v>
      </c>
      <c r="D132">
        <v>0.01</v>
      </c>
      <c r="E132" t="s">
        <v>250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456</v>
      </c>
      <c r="Q132">
        <v>53</v>
      </c>
      <c r="R132" t="s">
        <v>96</v>
      </c>
    </row>
    <row r="133" spans="1:18">
      <c r="A133" s="543">
        <v>130</v>
      </c>
      <c r="B133" s="403">
        <v>43250.625694444447</v>
      </c>
      <c r="C133" t="s">
        <v>96</v>
      </c>
      <c r="D133">
        <v>0.01</v>
      </c>
      <c r="E133" t="s">
        <v>250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451</v>
      </c>
      <c r="Q133">
        <v>53</v>
      </c>
      <c r="R133" t="s">
        <v>96</v>
      </c>
    </row>
    <row r="134" spans="1:18">
      <c r="A134" s="543">
        <v>131</v>
      </c>
      <c r="B134" s="403">
        <v>43250.668055555558</v>
      </c>
      <c r="C134" t="s">
        <v>96</v>
      </c>
      <c r="D134">
        <v>0.01</v>
      </c>
      <c r="E134" t="s">
        <v>250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452</v>
      </c>
      <c r="Q134">
        <v>53</v>
      </c>
      <c r="R134" t="s">
        <v>96</v>
      </c>
    </row>
    <row r="135" spans="1:18">
      <c r="A135" s="543">
        <v>132</v>
      </c>
      <c r="B135" s="403">
        <v>43250.69027777778</v>
      </c>
      <c r="C135" t="s">
        <v>96</v>
      </c>
      <c r="D135">
        <v>0.02</v>
      </c>
      <c r="E135" t="s">
        <v>250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453</v>
      </c>
      <c r="Q135">
        <v>53</v>
      </c>
      <c r="R135" t="s">
        <v>96</v>
      </c>
    </row>
    <row r="136" spans="1:18">
      <c r="A136" s="543">
        <v>134</v>
      </c>
      <c r="B136" s="403">
        <v>43250.736805555556</v>
      </c>
      <c r="C136" t="s">
        <v>96</v>
      </c>
      <c r="D136">
        <v>0.01</v>
      </c>
      <c r="E136" t="s">
        <v>250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444</v>
      </c>
      <c r="Q136">
        <v>54</v>
      </c>
      <c r="R136" t="s">
        <v>96</v>
      </c>
    </row>
    <row r="137" spans="1:18">
      <c r="A137" s="543">
        <v>135</v>
      </c>
      <c r="B137" s="403">
        <v>43250.753472222219</v>
      </c>
      <c r="C137" t="s">
        <v>96</v>
      </c>
      <c r="D137">
        <v>0.01</v>
      </c>
      <c r="E137" t="s">
        <v>250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456</v>
      </c>
      <c r="Q137">
        <v>55</v>
      </c>
      <c r="R137" t="s">
        <v>96</v>
      </c>
    </row>
    <row r="138" spans="1:18">
      <c r="A138" s="543">
        <v>136</v>
      </c>
      <c r="B138" s="403">
        <v>43250.828472222223</v>
      </c>
      <c r="C138" t="s">
        <v>96</v>
      </c>
      <c r="D138">
        <v>0.01</v>
      </c>
      <c r="E138" t="s">
        <v>250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1843</v>
      </c>
      <c r="Q138">
        <v>55</v>
      </c>
      <c r="R138" t="s">
        <v>96</v>
      </c>
    </row>
    <row r="139" spans="1:18">
      <c r="A139" s="543">
        <v>137</v>
      </c>
      <c r="B139" s="403">
        <v>43251.322222222225</v>
      </c>
      <c r="C139" t="s">
        <v>96</v>
      </c>
      <c r="D139">
        <v>0.01</v>
      </c>
      <c r="E139" t="s">
        <v>250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444</v>
      </c>
      <c r="Q139">
        <v>56</v>
      </c>
      <c r="R139" t="s">
        <v>96</v>
      </c>
    </row>
    <row r="140" spans="1:18">
      <c r="A140" s="543">
        <v>138</v>
      </c>
      <c r="B140" s="403">
        <v>43251.359722222223</v>
      </c>
      <c r="C140" t="s">
        <v>96</v>
      </c>
      <c r="D140">
        <v>0.01</v>
      </c>
      <c r="E140" t="s">
        <v>250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454</v>
      </c>
      <c r="Q140">
        <v>56</v>
      </c>
      <c r="R140" t="s">
        <v>96</v>
      </c>
    </row>
    <row r="141" spans="1:18">
      <c r="A141" s="543">
        <v>139</v>
      </c>
      <c r="B141" s="403">
        <v>43251.375</v>
      </c>
      <c r="C141" t="s">
        <v>96</v>
      </c>
      <c r="D141">
        <v>0.01</v>
      </c>
      <c r="E141" t="s">
        <v>250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456</v>
      </c>
      <c r="Q141">
        <v>57</v>
      </c>
      <c r="R141" t="s">
        <v>96</v>
      </c>
    </row>
    <row r="142" spans="1:18">
      <c r="A142" s="543">
        <v>141</v>
      </c>
      <c r="B142" s="403">
        <v>43251.417361111111</v>
      </c>
      <c r="C142" t="s">
        <v>96</v>
      </c>
      <c r="D142">
        <v>0.01</v>
      </c>
      <c r="E142" t="s">
        <v>250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444</v>
      </c>
      <c r="Q142">
        <v>58</v>
      </c>
      <c r="R142" t="s">
        <v>96</v>
      </c>
    </row>
    <row r="143" spans="1:18">
      <c r="A143" s="543">
        <v>142</v>
      </c>
      <c r="B143" s="403">
        <v>43251.461805555555</v>
      </c>
      <c r="C143" t="s">
        <v>96</v>
      </c>
      <c r="D143">
        <v>0.01</v>
      </c>
      <c r="E143" t="s">
        <v>250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456</v>
      </c>
      <c r="Q143">
        <v>59</v>
      </c>
      <c r="R143" t="s">
        <v>96</v>
      </c>
    </row>
    <row r="144" spans="1:18">
      <c r="A144" s="543">
        <v>143</v>
      </c>
      <c r="B144" s="403">
        <v>43251.490277777775</v>
      </c>
      <c r="C144" t="s">
        <v>96</v>
      </c>
      <c r="D144">
        <v>0.01</v>
      </c>
      <c r="E144" t="s">
        <v>250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1842</v>
      </c>
      <c r="Q144">
        <v>59</v>
      </c>
      <c r="R144" t="s">
        <v>96</v>
      </c>
    </row>
    <row r="145" spans="1:18">
      <c r="A145" s="543">
        <v>144</v>
      </c>
      <c r="B145" s="403">
        <v>43251.515277777777</v>
      </c>
      <c r="C145" t="s">
        <v>96</v>
      </c>
      <c r="D145">
        <v>0.01</v>
      </c>
      <c r="E145" t="s">
        <v>250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1841</v>
      </c>
      <c r="Q145">
        <v>59</v>
      </c>
      <c r="R145" t="s">
        <v>96</v>
      </c>
    </row>
    <row r="146" spans="1:18">
      <c r="A146" s="543">
        <v>145</v>
      </c>
      <c r="B146" s="403">
        <v>43251.62777777778</v>
      </c>
      <c r="C146" t="s">
        <v>96</v>
      </c>
      <c r="D146">
        <v>0.02</v>
      </c>
      <c r="E146" t="s">
        <v>250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1840</v>
      </c>
      <c r="Q146">
        <v>59</v>
      </c>
      <c r="R146" t="s">
        <v>96</v>
      </c>
    </row>
    <row r="147" spans="1:18">
      <c r="A147" s="543">
        <v>146</v>
      </c>
      <c r="B147" s="403">
        <v>43251.725694444445</v>
      </c>
      <c r="C147" t="s">
        <v>96</v>
      </c>
      <c r="D147">
        <v>0.03</v>
      </c>
      <c r="E147" t="s">
        <v>250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455</v>
      </c>
      <c r="Q147">
        <v>59</v>
      </c>
      <c r="R147" t="s">
        <v>96</v>
      </c>
    </row>
    <row r="148" spans="1:18">
      <c r="A148" s="543">
        <v>147</v>
      </c>
      <c r="B148" s="403">
        <v>43251.740972222222</v>
      </c>
      <c r="C148" t="s">
        <v>96</v>
      </c>
      <c r="D148">
        <v>0.01</v>
      </c>
      <c r="E148" t="s">
        <v>250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456</v>
      </c>
      <c r="Q148">
        <v>60</v>
      </c>
      <c r="R148" t="s">
        <v>96</v>
      </c>
    </row>
    <row r="149" spans="1:18">
      <c r="A149" s="543">
        <v>148</v>
      </c>
      <c r="B149" s="403">
        <v>43251.745138888888</v>
      </c>
      <c r="C149" t="s">
        <v>96</v>
      </c>
      <c r="D149">
        <v>0.01</v>
      </c>
      <c r="E149" t="s">
        <v>250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1839</v>
      </c>
      <c r="Q149">
        <v>60</v>
      </c>
      <c r="R149" t="s">
        <v>96</v>
      </c>
    </row>
    <row r="150" spans="1:18">
      <c r="A150" s="543">
        <v>149</v>
      </c>
      <c r="B150" s="403">
        <v>43251.763194444444</v>
      </c>
      <c r="C150" t="s">
        <v>96</v>
      </c>
      <c r="D150">
        <v>0.01</v>
      </c>
      <c r="E150" t="s">
        <v>250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1838</v>
      </c>
      <c r="Q150">
        <v>60</v>
      </c>
      <c r="R150" t="s">
        <v>96</v>
      </c>
    </row>
    <row r="151" spans="1:18">
      <c r="A151" s="543">
        <v>150</v>
      </c>
      <c r="B151" s="403">
        <v>43251.804861111108</v>
      </c>
      <c r="C151" t="s">
        <v>96</v>
      </c>
      <c r="D151">
        <v>0.01</v>
      </c>
      <c r="E151" t="s">
        <v>250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456</v>
      </c>
      <c r="Q151">
        <v>61</v>
      </c>
      <c r="R151" t="s">
        <v>96</v>
      </c>
    </row>
    <row r="152" spans="1:18">
      <c r="A152" s="543">
        <v>151</v>
      </c>
      <c r="B152" s="403">
        <v>43251.959027777775</v>
      </c>
      <c r="C152" t="s">
        <v>96</v>
      </c>
      <c r="D152">
        <v>0.01</v>
      </c>
      <c r="E152" t="s">
        <v>250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444</v>
      </c>
      <c r="Q152">
        <v>62</v>
      </c>
      <c r="R152" t="s">
        <v>96</v>
      </c>
    </row>
    <row r="153" spans="1:18">
      <c r="A153" s="543">
        <v>152</v>
      </c>
      <c r="B153" s="403">
        <v>43252.043055555558</v>
      </c>
      <c r="C153" t="s">
        <v>96</v>
      </c>
      <c r="D153">
        <v>0.01</v>
      </c>
      <c r="E153" t="s">
        <v>250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456</v>
      </c>
      <c r="Q153">
        <v>63</v>
      </c>
      <c r="R153" t="s">
        <v>96</v>
      </c>
    </row>
    <row r="154" spans="1:18">
      <c r="A154" s="543">
        <v>153</v>
      </c>
      <c r="B154" s="403">
        <v>43252.090277777781</v>
      </c>
      <c r="C154" t="s">
        <v>96</v>
      </c>
      <c r="D154">
        <v>0.01</v>
      </c>
      <c r="E154" t="s">
        <v>250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1837</v>
      </c>
      <c r="Q154">
        <v>63</v>
      </c>
      <c r="R154" t="s">
        <v>96</v>
      </c>
    </row>
    <row r="155" spans="1:18">
      <c r="A155" s="543">
        <v>154</v>
      </c>
      <c r="B155" s="403">
        <v>43252.294444444444</v>
      </c>
      <c r="C155" t="s">
        <v>96</v>
      </c>
      <c r="D155">
        <v>0.01</v>
      </c>
      <c r="E155" t="s">
        <v>250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1836</v>
      </c>
      <c r="Q155">
        <v>63</v>
      </c>
      <c r="R155" t="s">
        <v>96</v>
      </c>
    </row>
    <row r="156" spans="1:18">
      <c r="A156" s="543">
        <v>155</v>
      </c>
      <c r="B156" s="403">
        <v>43252.411111111112</v>
      </c>
      <c r="C156" t="s">
        <v>96</v>
      </c>
      <c r="D156">
        <v>0.01</v>
      </c>
      <c r="E156" t="s">
        <v>250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456</v>
      </c>
      <c r="Q156">
        <v>64</v>
      </c>
      <c r="R156" t="s">
        <v>96</v>
      </c>
    </row>
    <row r="157" spans="1:18">
      <c r="A157" s="543">
        <v>156</v>
      </c>
      <c r="B157" s="403">
        <v>43252.509722222225</v>
      </c>
      <c r="C157" t="s">
        <v>96</v>
      </c>
      <c r="D157">
        <v>0.01</v>
      </c>
      <c r="E157" t="s">
        <v>250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456</v>
      </c>
      <c r="Q157">
        <v>65</v>
      </c>
      <c r="R157" t="s">
        <v>96</v>
      </c>
    </row>
    <row r="158" spans="1:18">
      <c r="A158" s="543">
        <v>157</v>
      </c>
      <c r="B158" s="403">
        <v>43252.5625</v>
      </c>
      <c r="C158" t="s">
        <v>96</v>
      </c>
      <c r="D158">
        <v>0.01</v>
      </c>
      <c r="E158" t="s">
        <v>250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1826</v>
      </c>
      <c r="Q158">
        <v>65</v>
      </c>
      <c r="R158" t="s">
        <v>96</v>
      </c>
    </row>
    <row r="159" spans="1:18">
      <c r="A159" s="543">
        <v>158</v>
      </c>
      <c r="B159" s="403">
        <v>43252.583333333336</v>
      </c>
      <c r="C159" t="s">
        <v>96</v>
      </c>
      <c r="D159">
        <v>0.01</v>
      </c>
      <c r="E159" t="s">
        <v>250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1825</v>
      </c>
      <c r="Q159">
        <v>65</v>
      </c>
      <c r="R159" t="s">
        <v>96</v>
      </c>
    </row>
    <row r="160" spans="1:18">
      <c r="A160" s="543">
        <v>159</v>
      </c>
      <c r="B160" s="403">
        <v>43252.605555555558</v>
      </c>
      <c r="C160" t="s">
        <v>96</v>
      </c>
      <c r="D160">
        <v>0.02</v>
      </c>
      <c r="E160" t="s">
        <v>250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1824</v>
      </c>
      <c r="Q160">
        <v>65</v>
      </c>
      <c r="R160" t="s">
        <v>96</v>
      </c>
    </row>
    <row r="161" spans="1:18">
      <c r="A161" s="543">
        <v>160</v>
      </c>
      <c r="B161" s="403">
        <v>43252.677083333336</v>
      </c>
      <c r="C161" t="s">
        <v>96</v>
      </c>
      <c r="D161">
        <v>0.03</v>
      </c>
      <c r="E161" t="s">
        <v>250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1823</v>
      </c>
      <c r="Q161">
        <v>65</v>
      </c>
      <c r="R161" t="s">
        <v>96</v>
      </c>
    </row>
    <row r="162" spans="1:18">
      <c r="A162" s="543">
        <v>161</v>
      </c>
      <c r="B162" s="403">
        <v>43252.682638888888</v>
      </c>
      <c r="C162" t="s">
        <v>97</v>
      </c>
      <c r="D162">
        <v>0.01</v>
      </c>
      <c r="E162" t="s">
        <v>250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456</v>
      </c>
      <c r="Q162">
        <v>66</v>
      </c>
      <c r="R162" t="s">
        <v>97</v>
      </c>
    </row>
    <row r="163" spans="1:18">
      <c r="A163" s="543">
        <v>162</v>
      </c>
      <c r="B163" s="403">
        <v>43252.71597222222</v>
      </c>
      <c r="C163" t="s">
        <v>97</v>
      </c>
      <c r="D163">
        <v>0.01</v>
      </c>
      <c r="E163" t="s">
        <v>250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1819</v>
      </c>
      <c r="Q163">
        <v>66</v>
      </c>
      <c r="R163" t="s">
        <v>97</v>
      </c>
    </row>
    <row r="164" spans="1:18">
      <c r="A164" s="543">
        <v>163</v>
      </c>
      <c r="B164" s="403">
        <v>43255.148611111108</v>
      </c>
      <c r="C164" t="s">
        <v>97</v>
      </c>
      <c r="D164">
        <v>0.01</v>
      </c>
      <c r="E164" t="s">
        <v>250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1818</v>
      </c>
      <c r="Q164">
        <v>66</v>
      </c>
      <c r="R164" t="s">
        <v>97</v>
      </c>
    </row>
    <row r="165" spans="1:18">
      <c r="A165" s="543">
        <v>164</v>
      </c>
      <c r="B165" s="403">
        <v>43255.227083333331</v>
      </c>
      <c r="C165" t="s">
        <v>97</v>
      </c>
      <c r="D165">
        <v>0.02</v>
      </c>
      <c r="E165" t="s">
        <v>250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1820</v>
      </c>
      <c r="Q165">
        <v>66</v>
      </c>
      <c r="R165" t="s">
        <v>97</v>
      </c>
    </row>
    <row r="166" spans="1:18">
      <c r="A166" s="543">
        <v>166</v>
      </c>
      <c r="B166" s="403">
        <v>43255.393055555556</v>
      </c>
      <c r="C166" t="s">
        <v>97</v>
      </c>
      <c r="D166">
        <v>0.03</v>
      </c>
      <c r="E166" t="s">
        <v>250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1821</v>
      </c>
      <c r="Q166">
        <v>66</v>
      </c>
      <c r="R166" t="s">
        <v>97</v>
      </c>
    </row>
    <row r="167" spans="1:18">
      <c r="A167" s="543">
        <v>169</v>
      </c>
      <c r="B167" s="403">
        <v>43258.629861111112</v>
      </c>
      <c r="C167" t="s">
        <v>97</v>
      </c>
      <c r="D167">
        <v>0.09</v>
      </c>
      <c r="E167" t="s">
        <v>250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1815</v>
      </c>
      <c r="Q167">
        <v>66</v>
      </c>
      <c r="R167" t="s">
        <v>97</v>
      </c>
    </row>
    <row r="168" spans="1:18">
      <c r="A168" s="543">
        <v>172</v>
      </c>
      <c r="B168" s="403">
        <v>43258.786111111112</v>
      </c>
      <c r="C168" t="s">
        <v>97</v>
      </c>
      <c r="D168">
        <v>0.06</v>
      </c>
      <c r="E168" t="s">
        <v>250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1816</v>
      </c>
      <c r="Q168">
        <v>66</v>
      </c>
      <c r="R168" t="s">
        <v>97</v>
      </c>
    </row>
    <row r="169" spans="1:18">
      <c r="A169" s="543">
        <v>175</v>
      </c>
      <c r="B169" s="403">
        <v>43259.347222222219</v>
      </c>
      <c r="C169" t="s">
        <v>97</v>
      </c>
      <c r="D169">
        <v>0.04</v>
      </c>
      <c r="E169" t="s">
        <v>250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1817</v>
      </c>
      <c r="Q169">
        <v>66</v>
      </c>
      <c r="R169" t="s">
        <v>97</v>
      </c>
    </row>
    <row r="170" spans="1:18">
      <c r="A170" s="543">
        <v>165</v>
      </c>
      <c r="B170" s="403">
        <v>43255.340277777781</v>
      </c>
      <c r="C170" t="s">
        <v>96</v>
      </c>
      <c r="D170">
        <v>0.01</v>
      </c>
      <c r="E170" t="s">
        <v>250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456</v>
      </c>
      <c r="Q170">
        <v>67</v>
      </c>
      <c r="R170" t="s">
        <v>96</v>
      </c>
    </row>
    <row r="171" spans="1:18">
      <c r="A171" s="543">
        <v>167</v>
      </c>
      <c r="B171" s="403">
        <v>43255.398611111108</v>
      </c>
      <c r="C171" t="s">
        <v>96</v>
      </c>
      <c r="D171">
        <v>0.01</v>
      </c>
      <c r="E171" t="s">
        <v>250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456</v>
      </c>
      <c r="Q171">
        <v>68</v>
      </c>
      <c r="R171" t="s">
        <v>96</v>
      </c>
    </row>
    <row r="172" spans="1:18">
      <c r="A172" s="543">
        <v>168</v>
      </c>
      <c r="B172" s="403">
        <v>43255.416666666664</v>
      </c>
      <c r="C172" t="s">
        <v>96</v>
      </c>
      <c r="D172">
        <v>0.01</v>
      </c>
      <c r="E172" t="s">
        <v>250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1822</v>
      </c>
      <c r="Q172">
        <v>68</v>
      </c>
      <c r="R172" t="s">
        <v>96</v>
      </c>
    </row>
    <row r="173" spans="1:18">
      <c r="A173" s="543">
        <v>170</v>
      </c>
      <c r="B173" s="403">
        <v>43258.63958333333</v>
      </c>
      <c r="C173" t="s">
        <v>96</v>
      </c>
      <c r="D173">
        <v>0.01</v>
      </c>
      <c r="E173" t="s">
        <v>250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456</v>
      </c>
      <c r="Q173">
        <v>69</v>
      </c>
      <c r="R173" t="s">
        <v>96</v>
      </c>
    </row>
    <row r="174" spans="1:18">
      <c r="A174" s="543">
        <v>171</v>
      </c>
      <c r="B174" s="403">
        <v>43258.657638888886</v>
      </c>
      <c r="C174" t="s">
        <v>96</v>
      </c>
      <c r="D174">
        <v>0.01</v>
      </c>
      <c r="E174" t="s">
        <v>250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1814</v>
      </c>
      <c r="Q174">
        <v>69</v>
      </c>
      <c r="R174" t="s">
        <v>96</v>
      </c>
    </row>
    <row r="175" spans="1:18">
      <c r="A175" s="543">
        <v>173</v>
      </c>
      <c r="B175" s="403">
        <v>43258.786805555559</v>
      </c>
      <c r="C175" t="s">
        <v>96</v>
      </c>
      <c r="D175">
        <v>0.01</v>
      </c>
      <c r="E175" t="s">
        <v>250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1813</v>
      </c>
      <c r="Q175">
        <v>69</v>
      </c>
      <c r="R175" t="s">
        <v>96</v>
      </c>
    </row>
    <row r="176" spans="1:18">
      <c r="A176" s="543">
        <v>174</v>
      </c>
      <c r="B176" s="403">
        <v>43259.34652777778</v>
      </c>
      <c r="C176" t="s">
        <v>96</v>
      </c>
      <c r="D176">
        <v>0.02</v>
      </c>
      <c r="E176" t="s">
        <v>250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1812</v>
      </c>
      <c r="Q176">
        <v>69</v>
      </c>
      <c r="R176" t="s">
        <v>96</v>
      </c>
    </row>
    <row r="177" spans="1:18">
      <c r="A177" s="543">
        <v>176</v>
      </c>
      <c r="B177" s="403">
        <v>43259.352083333331</v>
      </c>
      <c r="C177" t="s">
        <v>96</v>
      </c>
      <c r="D177">
        <v>0.03</v>
      </c>
      <c r="E177" t="s">
        <v>250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1811</v>
      </c>
      <c r="Q177">
        <v>69</v>
      </c>
      <c r="R177" t="s">
        <v>96</v>
      </c>
    </row>
    <row r="178" spans="1:18">
      <c r="A178" s="543">
        <v>177</v>
      </c>
      <c r="B178" s="403">
        <v>43259.502083333333</v>
      </c>
      <c r="C178" t="s">
        <v>96</v>
      </c>
      <c r="D178">
        <v>0.04</v>
      </c>
      <c r="E178" t="s">
        <v>250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1810</v>
      </c>
      <c r="Q178">
        <v>69</v>
      </c>
      <c r="R178" t="s">
        <v>96</v>
      </c>
    </row>
    <row r="179" spans="1:18">
      <c r="A179" s="543">
        <v>179</v>
      </c>
      <c r="B179" s="403">
        <v>43259.539583333331</v>
      </c>
      <c r="C179" t="s">
        <v>96</v>
      </c>
      <c r="D179">
        <v>0.06</v>
      </c>
      <c r="E179" t="s">
        <v>250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1809</v>
      </c>
      <c r="Q179">
        <v>69</v>
      </c>
      <c r="R179" t="s">
        <v>96</v>
      </c>
    </row>
    <row r="180" spans="1:18">
      <c r="A180" s="543">
        <v>178</v>
      </c>
      <c r="B180" s="403">
        <v>43259.524305555555</v>
      </c>
      <c r="C180" t="s">
        <v>97</v>
      </c>
      <c r="D180">
        <v>0.01</v>
      </c>
      <c r="E180" t="s">
        <v>250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444</v>
      </c>
      <c r="Q180">
        <v>70</v>
      </c>
      <c r="R180" t="s">
        <v>97</v>
      </c>
    </row>
    <row r="181" spans="1:18">
      <c r="A181" s="543">
        <v>180</v>
      </c>
      <c r="B181" s="403">
        <v>43259.556250000001</v>
      </c>
      <c r="C181" t="s">
        <v>97</v>
      </c>
      <c r="D181">
        <v>0.01</v>
      </c>
      <c r="E181" t="s">
        <v>250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456</v>
      </c>
      <c r="Q181">
        <v>71</v>
      </c>
      <c r="R181" t="s">
        <v>97</v>
      </c>
    </row>
    <row r="182" spans="1:18">
      <c r="A182" s="543">
        <v>181</v>
      </c>
      <c r="B182" s="403">
        <v>43259.584027777775</v>
      </c>
      <c r="C182" t="s">
        <v>97</v>
      </c>
      <c r="D182">
        <v>0.01</v>
      </c>
      <c r="E182" t="s">
        <v>250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1806</v>
      </c>
      <c r="Q182">
        <v>71</v>
      </c>
      <c r="R182" t="s">
        <v>97</v>
      </c>
    </row>
    <row r="183" spans="1:18">
      <c r="A183" s="543">
        <v>182</v>
      </c>
      <c r="B183" s="403">
        <v>43259.638888888891</v>
      </c>
      <c r="C183" t="s">
        <v>97</v>
      </c>
      <c r="D183">
        <v>0.01</v>
      </c>
      <c r="E183" t="s">
        <v>250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1805</v>
      </c>
      <c r="Q183">
        <v>71</v>
      </c>
      <c r="R183" t="s">
        <v>97</v>
      </c>
    </row>
    <row r="184" spans="1:18">
      <c r="A184" s="543">
        <v>183</v>
      </c>
      <c r="B184" s="403">
        <v>43259.76458333333</v>
      </c>
      <c r="C184" t="s">
        <v>97</v>
      </c>
      <c r="D184">
        <v>0.02</v>
      </c>
      <c r="E184" t="s">
        <v>250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1804</v>
      </c>
      <c r="Q184">
        <v>71</v>
      </c>
      <c r="R184" t="s">
        <v>97</v>
      </c>
    </row>
    <row r="185" spans="1:18">
      <c r="A185" s="543">
        <v>184</v>
      </c>
      <c r="B185" s="403">
        <v>43262.113194444442</v>
      </c>
      <c r="C185" t="s">
        <v>97</v>
      </c>
      <c r="D185">
        <v>0.03</v>
      </c>
      <c r="E185" t="s">
        <v>250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1803</v>
      </c>
      <c r="Q185">
        <v>71</v>
      </c>
      <c r="R185" t="s">
        <v>97</v>
      </c>
    </row>
    <row r="186" spans="1:18">
      <c r="A186" s="543">
        <v>187</v>
      </c>
      <c r="B186" s="403">
        <v>43262.34375</v>
      </c>
      <c r="C186" t="s">
        <v>97</v>
      </c>
      <c r="D186">
        <v>0.04</v>
      </c>
      <c r="E186" t="s">
        <v>250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1802</v>
      </c>
      <c r="Q186">
        <v>71</v>
      </c>
      <c r="R186" t="s">
        <v>97</v>
      </c>
    </row>
    <row r="187" spans="1:18">
      <c r="A187" s="543">
        <v>185</v>
      </c>
      <c r="B187" s="403">
        <v>43262.170138888891</v>
      </c>
      <c r="C187" t="s">
        <v>96</v>
      </c>
      <c r="D187">
        <v>0.01</v>
      </c>
      <c r="E187" t="s">
        <v>250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456</v>
      </c>
      <c r="Q187">
        <v>72</v>
      </c>
      <c r="R187" t="s">
        <v>96</v>
      </c>
    </row>
    <row r="188" spans="1:18">
      <c r="A188" s="543">
        <v>186</v>
      </c>
      <c r="B188" s="403">
        <v>43262.333333333336</v>
      </c>
      <c r="C188" t="s">
        <v>96</v>
      </c>
      <c r="D188">
        <v>0.01</v>
      </c>
      <c r="E188" t="s">
        <v>250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457</v>
      </c>
      <c r="Q188">
        <v>72</v>
      </c>
      <c r="R188" t="s">
        <v>96</v>
      </c>
    </row>
    <row r="189" spans="1:18">
      <c r="A189" s="543">
        <v>188</v>
      </c>
      <c r="B189" s="403">
        <v>43262.363888888889</v>
      </c>
      <c r="C189" t="s">
        <v>96</v>
      </c>
      <c r="D189">
        <v>0.01</v>
      </c>
      <c r="E189" t="s">
        <v>250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456</v>
      </c>
      <c r="Q189">
        <v>73</v>
      </c>
      <c r="R189" t="s">
        <v>96</v>
      </c>
    </row>
    <row r="190" spans="1:18">
      <c r="A190" s="543">
        <v>189</v>
      </c>
      <c r="B190" s="403">
        <v>43262.442361111112</v>
      </c>
      <c r="C190" t="s">
        <v>96</v>
      </c>
      <c r="D190">
        <v>0.01</v>
      </c>
      <c r="E190" t="s">
        <v>250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1808</v>
      </c>
      <c r="Q190">
        <v>73</v>
      </c>
      <c r="R190" t="s">
        <v>96</v>
      </c>
    </row>
    <row r="191" spans="1:18">
      <c r="A191" s="543">
        <v>190</v>
      </c>
      <c r="B191" s="403">
        <v>43262.459027777775</v>
      </c>
      <c r="C191" t="s">
        <v>96</v>
      </c>
      <c r="D191">
        <v>0.01</v>
      </c>
      <c r="E191" t="s">
        <v>250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1807</v>
      </c>
      <c r="Q191">
        <v>73</v>
      </c>
      <c r="R191" t="s">
        <v>96</v>
      </c>
    </row>
    <row r="192" spans="1:18">
      <c r="A192" s="543">
        <v>191</v>
      </c>
      <c r="B192" s="403">
        <v>43262.693055555559</v>
      </c>
      <c r="C192" t="s">
        <v>96</v>
      </c>
      <c r="D192">
        <v>0.01</v>
      </c>
      <c r="E192" t="s">
        <v>250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456</v>
      </c>
      <c r="Q192">
        <v>74</v>
      </c>
      <c r="R192" t="s">
        <v>96</v>
      </c>
    </row>
    <row r="193" spans="1:18">
      <c r="A193" s="543">
        <v>192</v>
      </c>
      <c r="B193" s="403">
        <v>43262.759027777778</v>
      </c>
      <c r="C193" t="s">
        <v>96</v>
      </c>
      <c r="D193">
        <v>0.01</v>
      </c>
      <c r="E193" t="s">
        <v>250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1801</v>
      </c>
      <c r="Q193">
        <v>74</v>
      </c>
      <c r="R193" t="s">
        <v>96</v>
      </c>
    </row>
    <row r="194" spans="1:18">
      <c r="A194" s="543">
        <v>193</v>
      </c>
      <c r="B194" s="403">
        <v>43263.006249999999</v>
      </c>
      <c r="C194" t="s">
        <v>96</v>
      </c>
      <c r="D194">
        <v>0.01</v>
      </c>
      <c r="E194" t="s">
        <v>250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1800</v>
      </c>
      <c r="Q194">
        <v>74</v>
      </c>
      <c r="R194" t="s">
        <v>96</v>
      </c>
    </row>
    <row r="195" spans="1:18">
      <c r="A195" s="543">
        <v>194</v>
      </c>
      <c r="B195" s="403">
        <v>43263.084027777775</v>
      </c>
      <c r="C195" t="s">
        <v>96</v>
      </c>
      <c r="D195">
        <v>0.02</v>
      </c>
      <c r="E195" t="s">
        <v>250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1799</v>
      </c>
      <c r="Q195">
        <v>74</v>
      </c>
      <c r="R195" t="s">
        <v>96</v>
      </c>
    </row>
    <row r="196" spans="1:18">
      <c r="A196" s="543">
        <v>195</v>
      </c>
      <c r="B196" s="403">
        <v>43263.102083333331</v>
      </c>
      <c r="C196" t="s">
        <v>96</v>
      </c>
      <c r="D196">
        <v>0.03</v>
      </c>
      <c r="E196" t="s">
        <v>250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1798</v>
      </c>
      <c r="Q196">
        <v>74</v>
      </c>
      <c r="R196" t="s">
        <v>96</v>
      </c>
    </row>
    <row r="197" spans="1:18">
      <c r="A197" s="543">
        <v>196</v>
      </c>
      <c r="B197" s="403">
        <v>43263.109027777777</v>
      </c>
      <c r="C197" t="s">
        <v>97</v>
      </c>
      <c r="D197">
        <v>0.01</v>
      </c>
      <c r="E197" t="s">
        <v>250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456</v>
      </c>
      <c r="Q197">
        <v>75</v>
      </c>
      <c r="R197" t="s">
        <v>97</v>
      </c>
    </row>
    <row r="198" spans="1:18">
      <c r="A198" s="543">
        <v>197</v>
      </c>
      <c r="B198" s="403">
        <v>43263.144444444442</v>
      </c>
      <c r="C198" t="s">
        <v>97</v>
      </c>
      <c r="D198">
        <v>0.01</v>
      </c>
      <c r="E198" t="s">
        <v>250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1797</v>
      </c>
      <c r="Q198">
        <v>75</v>
      </c>
      <c r="R198" t="s">
        <v>97</v>
      </c>
    </row>
    <row r="199" spans="1:18">
      <c r="A199" s="543">
        <v>198</v>
      </c>
      <c r="B199" s="403">
        <v>43263.309027777781</v>
      </c>
      <c r="C199" t="s">
        <v>97</v>
      </c>
      <c r="D199">
        <v>0.01</v>
      </c>
      <c r="E199" t="s">
        <v>250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1796</v>
      </c>
      <c r="Q199">
        <v>75</v>
      </c>
      <c r="R199" t="s">
        <v>97</v>
      </c>
    </row>
    <row r="200" spans="1:18">
      <c r="A200" s="543">
        <v>199</v>
      </c>
      <c r="B200" s="403">
        <v>43263.381944444445</v>
      </c>
      <c r="C200" t="s">
        <v>97</v>
      </c>
      <c r="D200">
        <v>0.02</v>
      </c>
      <c r="E200" t="s">
        <v>250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1795</v>
      </c>
      <c r="Q200">
        <v>75</v>
      </c>
      <c r="R200" t="s">
        <v>97</v>
      </c>
    </row>
    <row r="201" spans="1:18">
      <c r="A201" s="543">
        <v>200</v>
      </c>
      <c r="B201" s="403">
        <v>43263.397916666669</v>
      </c>
      <c r="C201" t="s">
        <v>97</v>
      </c>
      <c r="D201">
        <v>0.03</v>
      </c>
      <c r="E201" t="s">
        <v>250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1794</v>
      </c>
      <c r="Q201">
        <v>75</v>
      </c>
      <c r="R201" t="s">
        <v>97</v>
      </c>
    </row>
    <row r="202" spans="1:18">
      <c r="A202" s="543">
        <v>201</v>
      </c>
      <c r="B202" s="403">
        <v>43263.431250000001</v>
      </c>
      <c r="C202" t="s">
        <v>96</v>
      </c>
      <c r="D202">
        <v>0.01</v>
      </c>
      <c r="E202" t="s">
        <v>250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456</v>
      </c>
      <c r="Q202">
        <v>76</v>
      </c>
      <c r="R202" t="s">
        <v>96</v>
      </c>
    </row>
    <row r="203" spans="1:18">
      <c r="A203" s="543">
        <v>202</v>
      </c>
      <c r="B203" s="403">
        <v>43263.452777777777</v>
      </c>
      <c r="C203" t="s">
        <v>96</v>
      </c>
      <c r="D203">
        <v>0.01</v>
      </c>
      <c r="E203" t="s">
        <v>250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1792</v>
      </c>
      <c r="Q203">
        <v>76</v>
      </c>
      <c r="R203" t="s">
        <v>96</v>
      </c>
    </row>
    <row r="204" spans="1:18">
      <c r="A204" s="543">
        <v>203</v>
      </c>
      <c r="B204" s="403">
        <v>43263.5625</v>
      </c>
      <c r="C204" t="s">
        <v>96</v>
      </c>
      <c r="D204">
        <v>0.01</v>
      </c>
      <c r="E204" t="s">
        <v>250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1791</v>
      </c>
      <c r="Q204">
        <v>76</v>
      </c>
      <c r="R204" t="s">
        <v>96</v>
      </c>
    </row>
    <row r="205" spans="1:18">
      <c r="A205" s="543">
        <v>204</v>
      </c>
      <c r="B205" s="403">
        <v>43263.799305555556</v>
      </c>
      <c r="C205" t="s">
        <v>96</v>
      </c>
      <c r="D205">
        <v>0.02</v>
      </c>
      <c r="E205" t="s">
        <v>250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1790</v>
      </c>
      <c r="Q205">
        <v>76</v>
      </c>
      <c r="R205" t="s">
        <v>96</v>
      </c>
    </row>
    <row r="206" spans="1:18">
      <c r="A206" s="543">
        <v>205</v>
      </c>
      <c r="B206" s="403">
        <v>43263.804166666669</v>
      </c>
      <c r="C206" t="s">
        <v>96</v>
      </c>
      <c r="D206">
        <v>0.03</v>
      </c>
      <c r="E206" t="s">
        <v>250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1789</v>
      </c>
      <c r="Q206">
        <v>76</v>
      </c>
      <c r="R206" t="s">
        <v>96</v>
      </c>
    </row>
    <row r="207" spans="1:18">
      <c r="A207" s="543">
        <v>208</v>
      </c>
      <c r="B207" s="403">
        <v>43264.34652777778</v>
      </c>
      <c r="C207" t="s">
        <v>96</v>
      </c>
      <c r="D207">
        <v>0.04</v>
      </c>
      <c r="E207" t="s">
        <v>250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1788</v>
      </c>
      <c r="Q207">
        <v>76</v>
      </c>
      <c r="R207" t="s">
        <v>96</v>
      </c>
    </row>
    <row r="208" spans="1:18">
      <c r="A208" s="543">
        <v>206</v>
      </c>
      <c r="B208" s="403">
        <v>43263.863888888889</v>
      </c>
      <c r="C208" t="s">
        <v>97</v>
      </c>
      <c r="D208">
        <v>0.01</v>
      </c>
      <c r="E208" t="s">
        <v>250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456</v>
      </c>
      <c r="Q208">
        <v>77</v>
      </c>
      <c r="R208" t="s">
        <v>97</v>
      </c>
    </row>
    <row r="209" spans="1:18">
      <c r="A209" s="543">
        <v>207</v>
      </c>
      <c r="B209" s="403">
        <v>43263.88958333333</v>
      </c>
      <c r="C209" t="s">
        <v>97</v>
      </c>
      <c r="D209">
        <v>0.01</v>
      </c>
      <c r="E209" t="s">
        <v>250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1793</v>
      </c>
      <c r="Q209">
        <v>77</v>
      </c>
      <c r="R209" t="s">
        <v>97</v>
      </c>
    </row>
    <row r="210" spans="1:18">
      <c r="A210" s="543">
        <v>209</v>
      </c>
      <c r="B210" s="403">
        <v>43264.348611111112</v>
      </c>
      <c r="C210" t="s">
        <v>97</v>
      </c>
      <c r="D210">
        <v>0.01</v>
      </c>
      <c r="E210" t="s">
        <v>250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456</v>
      </c>
      <c r="Q210">
        <v>78</v>
      </c>
      <c r="R210" t="s">
        <v>97</v>
      </c>
    </row>
    <row r="211" spans="1:18">
      <c r="A211" s="543">
        <v>210</v>
      </c>
      <c r="B211" s="403">
        <v>43264.375694444447</v>
      </c>
      <c r="C211" t="s">
        <v>97</v>
      </c>
      <c r="D211">
        <v>0.01</v>
      </c>
      <c r="E211" t="s">
        <v>250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1787</v>
      </c>
      <c r="Q211">
        <v>78</v>
      </c>
      <c r="R211" t="s">
        <v>97</v>
      </c>
    </row>
    <row r="212" spans="1:18">
      <c r="A212" s="543">
        <v>211</v>
      </c>
      <c r="B212" s="403">
        <v>43264.495833333334</v>
      </c>
      <c r="C212" t="s">
        <v>97</v>
      </c>
      <c r="D212">
        <v>0.01</v>
      </c>
      <c r="E212" t="s">
        <v>250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1786</v>
      </c>
      <c r="Q212">
        <v>78</v>
      </c>
      <c r="R212" t="s">
        <v>97</v>
      </c>
    </row>
    <row r="213" spans="1:18">
      <c r="A213" s="543">
        <v>212</v>
      </c>
      <c r="B213" s="403">
        <v>43264.62222222222</v>
      </c>
      <c r="C213" t="s">
        <v>97</v>
      </c>
      <c r="D213">
        <v>0.02</v>
      </c>
      <c r="E213" t="s">
        <v>250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1785</v>
      </c>
      <c r="Q213">
        <v>78</v>
      </c>
      <c r="R213" t="s">
        <v>97</v>
      </c>
    </row>
    <row r="214" spans="1:18">
      <c r="A214" s="543">
        <v>214</v>
      </c>
      <c r="B214" s="403">
        <v>43264.793055555558</v>
      </c>
      <c r="C214" t="s">
        <v>97</v>
      </c>
      <c r="D214">
        <v>0.03</v>
      </c>
      <c r="E214" t="s">
        <v>250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1784</v>
      </c>
      <c r="Q214">
        <v>78</v>
      </c>
      <c r="R214" t="s">
        <v>97</v>
      </c>
    </row>
    <row r="215" spans="1:18">
      <c r="A215" s="543">
        <v>213</v>
      </c>
      <c r="B215" s="403">
        <v>43264.763194444444</v>
      </c>
      <c r="C215" t="s">
        <v>96</v>
      </c>
      <c r="D215">
        <v>0.01</v>
      </c>
      <c r="E215" t="s">
        <v>250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456</v>
      </c>
      <c r="Q215">
        <v>79</v>
      </c>
      <c r="R215" t="s">
        <v>96</v>
      </c>
    </row>
    <row r="216" spans="1:18">
      <c r="A216" s="543">
        <v>215</v>
      </c>
      <c r="B216" s="403">
        <v>43264.835416666669</v>
      </c>
      <c r="C216" t="s">
        <v>96</v>
      </c>
      <c r="D216">
        <v>0.01</v>
      </c>
      <c r="E216" t="s">
        <v>250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459</v>
      </c>
      <c r="Q216">
        <v>79</v>
      </c>
      <c r="R216" t="s">
        <v>96</v>
      </c>
    </row>
    <row r="217" spans="1:18">
      <c r="A217" s="543">
        <v>216</v>
      </c>
      <c r="B217" s="403">
        <v>43264.836805555555</v>
      </c>
      <c r="C217" t="s">
        <v>96</v>
      </c>
      <c r="D217">
        <v>0.01</v>
      </c>
      <c r="E217" t="s">
        <v>250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460</v>
      </c>
      <c r="Q217">
        <v>79</v>
      </c>
      <c r="R217" t="s">
        <v>96</v>
      </c>
    </row>
    <row r="218" spans="1:18">
      <c r="A218" s="543">
        <v>218</v>
      </c>
      <c r="B218" s="403">
        <v>43264.855555555558</v>
      </c>
      <c r="C218" t="s">
        <v>96</v>
      </c>
      <c r="D218">
        <v>0.02</v>
      </c>
      <c r="E218" t="s">
        <v>250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461</v>
      </c>
      <c r="Q218">
        <v>79</v>
      </c>
      <c r="R218" t="s">
        <v>96</v>
      </c>
    </row>
    <row r="219" spans="1:18">
      <c r="A219" s="543">
        <v>217</v>
      </c>
      <c r="B219" s="403">
        <v>43264.842361111114</v>
      </c>
      <c r="C219" t="s">
        <v>97</v>
      </c>
      <c r="D219">
        <v>0.01</v>
      </c>
      <c r="E219" t="s">
        <v>250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444</v>
      </c>
      <c r="Q219">
        <v>80</v>
      </c>
      <c r="R219" t="s">
        <v>97</v>
      </c>
    </row>
    <row r="220" spans="1:18">
      <c r="A220" s="543">
        <v>219</v>
      </c>
      <c r="B220" s="403">
        <v>43264.861805555556</v>
      </c>
      <c r="C220" t="s">
        <v>97</v>
      </c>
      <c r="D220">
        <v>0.01</v>
      </c>
      <c r="E220" t="s">
        <v>250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456</v>
      </c>
      <c r="Q220">
        <v>81</v>
      </c>
      <c r="R220" t="s">
        <v>97</v>
      </c>
    </row>
    <row r="221" spans="1:18">
      <c r="A221" s="543">
        <v>220</v>
      </c>
      <c r="B221" s="403">
        <v>43264.864583333336</v>
      </c>
      <c r="C221" t="s">
        <v>97</v>
      </c>
      <c r="D221">
        <v>0.01</v>
      </c>
      <c r="E221" t="s">
        <v>250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1783</v>
      </c>
      <c r="Q221">
        <v>81</v>
      </c>
      <c r="R221" t="s">
        <v>97</v>
      </c>
    </row>
    <row r="222" spans="1:18">
      <c r="A222" s="543">
        <v>221</v>
      </c>
      <c r="B222" s="403">
        <v>43264.872916666667</v>
      </c>
      <c r="C222" t="s">
        <v>97</v>
      </c>
      <c r="D222">
        <v>0.01</v>
      </c>
      <c r="E222" t="s">
        <v>250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1782</v>
      </c>
      <c r="Q222">
        <v>81</v>
      </c>
      <c r="R222" t="s">
        <v>97</v>
      </c>
    </row>
    <row r="223" spans="1:18">
      <c r="A223" s="543">
        <v>222</v>
      </c>
      <c r="B223" s="403">
        <v>43264.87777777778</v>
      </c>
      <c r="C223" t="s">
        <v>97</v>
      </c>
      <c r="D223">
        <v>0.02</v>
      </c>
      <c r="E223" t="s">
        <v>250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1781</v>
      </c>
      <c r="Q223">
        <v>81</v>
      </c>
      <c r="R223" t="s">
        <v>97</v>
      </c>
    </row>
    <row r="224" spans="1:18">
      <c r="A224" s="543">
        <v>225</v>
      </c>
      <c r="B224" s="403">
        <v>43265.012499999997</v>
      </c>
      <c r="C224" t="s">
        <v>97</v>
      </c>
      <c r="D224">
        <v>0.03</v>
      </c>
      <c r="E224" t="s">
        <v>250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1780</v>
      </c>
      <c r="Q224">
        <v>81</v>
      </c>
      <c r="R224" t="s">
        <v>97</v>
      </c>
    </row>
    <row r="225" spans="1:18">
      <c r="A225" s="543">
        <v>227</v>
      </c>
      <c r="B225" s="403">
        <v>43265.376388888886</v>
      </c>
      <c r="C225" t="s">
        <v>97</v>
      </c>
      <c r="D225">
        <v>0.04</v>
      </c>
      <c r="E225" t="s">
        <v>250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1779</v>
      </c>
      <c r="Q225">
        <v>81</v>
      </c>
      <c r="R225" t="s">
        <v>97</v>
      </c>
    </row>
    <row r="226" spans="1:18">
      <c r="A226" s="543">
        <v>223</v>
      </c>
      <c r="B226" s="403">
        <v>43264.881944444445</v>
      </c>
      <c r="C226" t="s">
        <v>96</v>
      </c>
      <c r="D226">
        <v>0.01</v>
      </c>
      <c r="E226" t="s">
        <v>250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444</v>
      </c>
      <c r="Q226">
        <v>82</v>
      </c>
      <c r="R226" t="s">
        <v>96</v>
      </c>
    </row>
    <row r="227" spans="1:18">
      <c r="A227" s="543">
        <v>224</v>
      </c>
      <c r="B227" s="403">
        <v>43264.916666666664</v>
      </c>
      <c r="C227" t="s">
        <v>96</v>
      </c>
      <c r="D227">
        <v>0.01</v>
      </c>
      <c r="E227" t="s">
        <v>250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456</v>
      </c>
      <c r="Q227">
        <v>83</v>
      </c>
      <c r="R227" t="s">
        <v>96</v>
      </c>
    </row>
    <row r="228" spans="1:18">
      <c r="A228" s="543">
        <v>226</v>
      </c>
      <c r="B228" s="403">
        <v>43265.34097222222</v>
      </c>
      <c r="C228" t="s">
        <v>96</v>
      </c>
      <c r="D228">
        <v>0.01</v>
      </c>
      <c r="E228" t="s">
        <v>250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456</v>
      </c>
      <c r="Q228">
        <v>84</v>
      </c>
      <c r="R228" t="s">
        <v>96</v>
      </c>
    </row>
    <row r="229" spans="1:18">
      <c r="A229" s="543">
        <v>228</v>
      </c>
      <c r="B229" s="403">
        <v>43265.466666666667</v>
      </c>
      <c r="C229" t="s">
        <v>96</v>
      </c>
      <c r="D229">
        <v>0.01</v>
      </c>
      <c r="E229" t="s">
        <v>250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444</v>
      </c>
      <c r="Q229">
        <v>85</v>
      </c>
      <c r="R229" t="s">
        <v>96</v>
      </c>
    </row>
    <row r="230" spans="1:18">
      <c r="A230" s="543">
        <v>229</v>
      </c>
      <c r="B230" s="403">
        <v>43265.529166666667</v>
      </c>
      <c r="C230" t="s">
        <v>96</v>
      </c>
      <c r="D230">
        <v>0.01</v>
      </c>
      <c r="E230" t="s">
        <v>250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456</v>
      </c>
      <c r="Q230">
        <v>86</v>
      </c>
      <c r="R230" t="s">
        <v>96</v>
      </c>
    </row>
    <row r="231" spans="1:18">
      <c r="A231" s="543">
        <v>230</v>
      </c>
      <c r="B231" s="403">
        <v>43265.588194444441</v>
      </c>
      <c r="C231" t="s">
        <v>96</v>
      </c>
      <c r="D231">
        <v>0.01</v>
      </c>
      <c r="E231" t="s">
        <v>250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444</v>
      </c>
      <c r="Q231">
        <v>87</v>
      </c>
      <c r="R231" t="s">
        <v>96</v>
      </c>
    </row>
    <row r="232" spans="1:18">
      <c r="A232" s="543">
        <v>231</v>
      </c>
      <c r="B232" s="403">
        <v>43265.594444444447</v>
      </c>
      <c r="C232" t="s">
        <v>97</v>
      </c>
      <c r="D232">
        <v>0.01</v>
      </c>
      <c r="E232" t="s">
        <v>250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456</v>
      </c>
      <c r="Q232">
        <v>88</v>
      </c>
      <c r="R232" t="s">
        <v>97</v>
      </c>
    </row>
    <row r="233" spans="1:18">
      <c r="A233" s="543">
        <v>232</v>
      </c>
      <c r="B233" s="403">
        <v>43265.601388888892</v>
      </c>
      <c r="C233" t="s">
        <v>96</v>
      </c>
      <c r="D233">
        <v>0.01</v>
      </c>
      <c r="E233" t="s">
        <v>250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456</v>
      </c>
      <c r="Q233">
        <v>89</v>
      </c>
      <c r="R233" t="s">
        <v>96</v>
      </c>
    </row>
    <row r="234" spans="1:18">
      <c r="A234" s="543">
        <v>233</v>
      </c>
      <c r="B234" s="403">
        <v>43265.604166666664</v>
      </c>
      <c r="C234" t="s">
        <v>96</v>
      </c>
      <c r="D234">
        <v>0.01</v>
      </c>
      <c r="E234" t="s">
        <v>250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1769</v>
      </c>
      <c r="Q234">
        <v>89</v>
      </c>
      <c r="R234" t="s">
        <v>96</v>
      </c>
    </row>
    <row r="235" spans="1:18">
      <c r="A235" s="543">
        <v>235</v>
      </c>
      <c r="B235" s="403">
        <v>43265.619444444441</v>
      </c>
      <c r="C235" t="s">
        <v>96</v>
      </c>
      <c r="D235">
        <v>0.01</v>
      </c>
      <c r="E235" t="s">
        <v>250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1768</v>
      </c>
      <c r="Q235">
        <v>89</v>
      </c>
      <c r="R235" t="s">
        <v>96</v>
      </c>
    </row>
    <row r="236" spans="1:18">
      <c r="A236" s="543">
        <v>236</v>
      </c>
      <c r="B236" s="403">
        <v>43265.622916666667</v>
      </c>
      <c r="C236" t="s">
        <v>96</v>
      </c>
      <c r="D236">
        <v>0.02</v>
      </c>
      <c r="E236" t="s">
        <v>250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1771</v>
      </c>
      <c r="Q236">
        <v>89</v>
      </c>
      <c r="R236" t="s">
        <v>96</v>
      </c>
    </row>
    <row r="237" spans="1:18">
      <c r="A237" s="543">
        <v>237</v>
      </c>
      <c r="B237" s="403">
        <v>43265.626388888886</v>
      </c>
      <c r="C237" t="s">
        <v>96</v>
      </c>
      <c r="D237">
        <v>0.03</v>
      </c>
      <c r="E237" t="s">
        <v>250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1772</v>
      </c>
      <c r="Q237">
        <v>89</v>
      </c>
      <c r="R237" t="s">
        <v>96</v>
      </c>
    </row>
    <row r="238" spans="1:18">
      <c r="A238" s="543">
        <v>239</v>
      </c>
      <c r="B238" s="403">
        <v>43265.659722222219</v>
      </c>
      <c r="C238" t="s">
        <v>96</v>
      </c>
      <c r="D238">
        <v>0.04</v>
      </c>
      <c r="E238" t="s">
        <v>250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1770</v>
      </c>
      <c r="Q238">
        <v>89</v>
      </c>
      <c r="R238" t="s">
        <v>96</v>
      </c>
    </row>
    <row r="239" spans="1:18">
      <c r="A239" s="543">
        <v>240</v>
      </c>
      <c r="B239" s="403">
        <v>43265.677083333336</v>
      </c>
      <c r="C239" t="s">
        <v>96</v>
      </c>
      <c r="D239">
        <v>0.06</v>
      </c>
      <c r="E239" t="s">
        <v>250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1767</v>
      </c>
      <c r="Q239">
        <v>89</v>
      </c>
      <c r="R239" t="s">
        <v>96</v>
      </c>
    </row>
    <row r="240" spans="1:18">
      <c r="A240" s="543">
        <v>244</v>
      </c>
      <c r="B240" s="403">
        <v>43265.771527777775</v>
      </c>
      <c r="C240" t="s">
        <v>96</v>
      </c>
      <c r="D240">
        <v>0.09</v>
      </c>
      <c r="E240" t="s">
        <v>250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1766</v>
      </c>
      <c r="Q240">
        <v>89</v>
      </c>
      <c r="R240" t="s">
        <v>96</v>
      </c>
    </row>
    <row r="241" spans="1:18">
      <c r="A241" s="543">
        <v>247</v>
      </c>
      <c r="B241" s="403">
        <v>43265.835416666669</v>
      </c>
      <c r="C241" t="s">
        <v>96</v>
      </c>
      <c r="D241">
        <v>0.13</v>
      </c>
      <c r="E241" t="s">
        <v>250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1765</v>
      </c>
      <c r="Q241">
        <v>89</v>
      </c>
      <c r="R241" t="s">
        <v>96</v>
      </c>
    </row>
    <row r="242" spans="1:18">
      <c r="A242" s="543">
        <v>251</v>
      </c>
      <c r="B242" s="403">
        <v>43266.077777777777</v>
      </c>
      <c r="C242" t="s">
        <v>96</v>
      </c>
      <c r="D242">
        <v>0.2</v>
      </c>
      <c r="E242" t="s">
        <v>250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1764</v>
      </c>
      <c r="Q242">
        <v>89</v>
      </c>
      <c r="R242" t="s">
        <v>96</v>
      </c>
    </row>
    <row r="243" spans="1:18">
      <c r="A243" s="543">
        <v>234</v>
      </c>
      <c r="B243" s="403">
        <v>43265.614583333336</v>
      </c>
      <c r="C243" t="s">
        <v>97</v>
      </c>
      <c r="D243">
        <v>0.01</v>
      </c>
      <c r="E243" t="s">
        <v>250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444</v>
      </c>
      <c r="Q243">
        <v>90</v>
      </c>
      <c r="R243" t="s">
        <v>97</v>
      </c>
    </row>
    <row r="244" spans="1:18">
      <c r="A244" s="543">
        <v>238</v>
      </c>
      <c r="B244" s="403">
        <v>43265.643750000003</v>
      </c>
      <c r="C244" t="s">
        <v>97</v>
      </c>
      <c r="D244">
        <v>0.01</v>
      </c>
      <c r="E244" t="s">
        <v>250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444</v>
      </c>
      <c r="Q244">
        <v>91</v>
      </c>
      <c r="R244" t="s">
        <v>97</v>
      </c>
    </row>
    <row r="245" spans="1:18">
      <c r="A245" s="543">
        <v>241</v>
      </c>
      <c r="B245" s="403">
        <v>43265.679166666669</v>
      </c>
      <c r="C245" t="s">
        <v>97</v>
      </c>
      <c r="D245">
        <v>0.01</v>
      </c>
      <c r="E245" t="s">
        <v>250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444</v>
      </c>
      <c r="Q245">
        <v>92</v>
      </c>
      <c r="R245" t="s">
        <v>97</v>
      </c>
    </row>
    <row r="246" spans="1:18">
      <c r="A246" s="543">
        <v>242</v>
      </c>
      <c r="B246" s="403">
        <v>43265.702777777777</v>
      </c>
      <c r="C246" t="s">
        <v>97</v>
      </c>
      <c r="D246">
        <v>0.01</v>
      </c>
      <c r="E246" t="s">
        <v>250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444</v>
      </c>
      <c r="Q246">
        <v>93</v>
      </c>
      <c r="R246" t="s">
        <v>97</v>
      </c>
    </row>
    <row r="247" spans="1:18">
      <c r="A247" s="543">
        <v>243</v>
      </c>
      <c r="B247" s="403">
        <v>43265.765277777777</v>
      </c>
      <c r="C247" t="s">
        <v>97</v>
      </c>
      <c r="D247">
        <v>0.01</v>
      </c>
      <c r="E247" t="s">
        <v>250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456</v>
      </c>
      <c r="Q247">
        <v>94</v>
      </c>
      <c r="R247" t="s">
        <v>97</v>
      </c>
    </row>
    <row r="248" spans="1:18">
      <c r="A248" s="543">
        <v>245</v>
      </c>
      <c r="B248" s="403">
        <v>43265.789583333331</v>
      </c>
      <c r="C248" t="s">
        <v>97</v>
      </c>
      <c r="D248">
        <v>0.01</v>
      </c>
      <c r="E248" t="s">
        <v>250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462</v>
      </c>
      <c r="Q248">
        <v>94</v>
      </c>
      <c r="R248" t="s">
        <v>97</v>
      </c>
    </row>
    <row r="249" spans="1:18">
      <c r="A249" s="543">
        <v>246</v>
      </c>
      <c r="B249" s="403">
        <v>43265.822222222225</v>
      </c>
      <c r="C249" t="s">
        <v>97</v>
      </c>
      <c r="D249">
        <v>0.01</v>
      </c>
      <c r="E249" t="s">
        <v>250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444</v>
      </c>
      <c r="Q249">
        <v>95</v>
      </c>
      <c r="R249" t="s">
        <v>97</v>
      </c>
    </row>
    <row r="250" spans="1:18">
      <c r="A250" s="543">
        <v>248</v>
      </c>
      <c r="B250" s="403">
        <v>43265.838888888888</v>
      </c>
      <c r="C250" t="s">
        <v>97</v>
      </c>
      <c r="D250">
        <v>0.01</v>
      </c>
      <c r="E250" t="s">
        <v>250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456</v>
      </c>
      <c r="Q250">
        <v>96</v>
      </c>
      <c r="R250" t="s">
        <v>97</v>
      </c>
    </row>
    <row r="251" spans="1:18">
      <c r="A251" s="543">
        <v>249</v>
      </c>
      <c r="B251" s="403">
        <v>43265.931944444441</v>
      </c>
      <c r="C251" t="s">
        <v>97</v>
      </c>
      <c r="D251">
        <v>0.01</v>
      </c>
      <c r="E251" t="s">
        <v>250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456</v>
      </c>
      <c r="Q251">
        <v>97</v>
      </c>
      <c r="R251" t="s">
        <v>97</v>
      </c>
    </row>
    <row r="252" spans="1:18">
      <c r="A252" s="543">
        <v>250</v>
      </c>
      <c r="B252" s="403">
        <v>43265.963194444441</v>
      </c>
      <c r="C252" t="s">
        <v>97</v>
      </c>
      <c r="D252">
        <v>0.01</v>
      </c>
      <c r="E252" t="s">
        <v>250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444</v>
      </c>
      <c r="Q252">
        <v>98</v>
      </c>
      <c r="R252" t="s">
        <v>97</v>
      </c>
    </row>
    <row r="253" spans="1:18">
      <c r="A253" s="543">
        <v>252</v>
      </c>
      <c r="B253" s="403">
        <v>43266.094444444447</v>
      </c>
      <c r="C253" t="s">
        <v>97</v>
      </c>
      <c r="D253">
        <v>0.01</v>
      </c>
      <c r="E253" t="s">
        <v>250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456</v>
      </c>
      <c r="Q253">
        <v>99</v>
      </c>
      <c r="R253" t="s">
        <v>97</v>
      </c>
    </row>
    <row r="254" spans="1:18">
      <c r="A254" s="543">
        <v>253</v>
      </c>
      <c r="B254" s="403">
        <v>43266.34375</v>
      </c>
      <c r="C254" t="s">
        <v>97</v>
      </c>
      <c r="D254">
        <v>0.01</v>
      </c>
      <c r="E254" t="s">
        <v>250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444</v>
      </c>
      <c r="Q254">
        <v>100</v>
      </c>
      <c r="R254" t="s">
        <v>97</v>
      </c>
    </row>
    <row r="255" spans="1:18">
      <c r="A255" s="543">
        <v>254</v>
      </c>
      <c r="B255" s="403">
        <v>43266.366666666669</v>
      </c>
      <c r="C255" t="s">
        <v>97</v>
      </c>
      <c r="D255">
        <v>0.01</v>
      </c>
      <c r="E255" t="s">
        <v>250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463</v>
      </c>
      <c r="Q255">
        <v>100</v>
      </c>
      <c r="R255" t="s">
        <v>97</v>
      </c>
    </row>
    <row r="256" spans="1:18">
      <c r="A256" s="543">
        <v>255</v>
      </c>
      <c r="B256" s="403">
        <v>43266.382638888892</v>
      </c>
      <c r="C256" t="s">
        <v>97</v>
      </c>
      <c r="D256">
        <v>0.01</v>
      </c>
      <c r="E256" t="s">
        <v>250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456</v>
      </c>
      <c r="Q256">
        <v>101</v>
      </c>
      <c r="R256" t="s">
        <v>97</v>
      </c>
    </row>
    <row r="257" spans="1:18">
      <c r="A257" s="543">
        <v>256</v>
      </c>
      <c r="B257" s="403">
        <v>43266.394444444442</v>
      </c>
      <c r="C257" t="s">
        <v>97</v>
      </c>
      <c r="D257">
        <v>0.01</v>
      </c>
      <c r="E257" t="s">
        <v>250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1778</v>
      </c>
      <c r="Q257">
        <v>101</v>
      </c>
      <c r="R257" t="s">
        <v>97</v>
      </c>
    </row>
    <row r="258" spans="1:18">
      <c r="A258" s="543">
        <v>257</v>
      </c>
      <c r="B258" s="403">
        <v>43266.408333333333</v>
      </c>
      <c r="C258" t="s">
        <v>97</v>
      </c>
      <c r="D258">
        <v>0.01</v>
      </c>
      <c r="E258" t="s">
        <v>250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1777</v>
      </c>
      <c r="Q258">
        <v>101</v>
      </c>
      <c r="R258" t="s">
        <v>97</v>
      </c>
    </row>
    <row r="259" spans="1:18">
      <c r="A259" s="543">
        <v>258</v>
      </c>
      <c r="B259" s="403">
        <v>43266.425694444442</v>
      </c>
      <c r="C259" t="s">
        <v>97</v>
      </c>
      <c r="D259">
        <v>0.02</v>
      </c>
      <c r="E259" t="s">
        <v>250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1776</v>
      </c>
      <c r="Q259">
        <v>101</v>
      </c>
      <c r="R259" t="s">
        <v>97</v>
      </c>
    </row>
    <row r="260" spans="1:18">
      <c r="A260" s="543">
        <v>259</v>
      </c>
      <c r="B260" s="403">
        <v>43266.469444444447</v>
      </c>
      <c r="C260" t="s">
        <v>97</v>
      </c>
      <c r="D260">
        <v>0.03</v>
      </c>
      <c r="E260" t="s">
        <v>250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1775</v>
      </c>
      <c r="Q260">
        <v>101</v>
      </c>
      <c r="R260" t="s">
        <v>97</v>
      </c>
    </row>
    <row r="261" spans="1:18">
      <c r="A261" s="543">
        <v>260</v>
      </c>
      <c r="B261" s="403">
        <v>43266.54791666667</v>
      </c>
      <c r="C261" t="s">
        <v>97</v>
      </c>
      <c r="D261">
        <v>0.01</v>
      </c>
      <c r="E261" t="s">
        <v>250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456</v>
      </c>
      <c r="Q261">
        <v>102</v>
      </c>
      <c r="R261" t="s">
        <v>97</v>
      </c>
    </row>
    <row r="262" spans="1:18">
      <c r="A262" s="543">
        <v>261</v>
      </c>
      <c r="B262" s="403">
        <v>43266.616666666669</v>
      </c>
      <c r="C262" t="s">
        <v>97</v>
      </c>
      <c r="D262">
        <v>0.01</v>
      </c>
      <c r="E262" t="s">
        <v>250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1774</v>
      </c>
      <c r="Q262">
        <v>102</v>
      </c>
      <c r="R262" t="s">
        <v>97</v>
      </c>
    </row>
    <row r="263" spans="1:18">
      <c r="A263" s="543">
        <v>262</v>
      </c>
      <c r="B263" s="403">
        <v>43266.636805555558</v>
      </c>
      <c r="C263" t="s">
        <v>97</v>
      </c>
      <c r="D263">
        <v>0.01</v>
      </c>
      <c r="E263" t="s">
        <v>250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1773</v>
      </c>
      <c r="Q263">
        <v>102</v>
      </c>
      <c r="R263" t="s">
        <v>97</v>
      </c>
    </row>
    <row r="264" spans="1:18">
      <c r="A264" s="543">
        <v>263</v>
      </c>
      <c r="B264" s="403">
        <v>43269.334722222222</v>
      </c>
      <c r="C264" t="s">
        <v>97</v>
      </c>
      <c r="D264">
        <v>0.01</v>
      </c>
      <c r="E264" t="s">
        <v>250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444</v>
      </c>
      <c r="Q264">
        <v>103</v>
      </c>
      <c r="R264" t="s">
        <v>97</v>
      </c>
    </row>
    <row r="265" spans="1:18">
      <c r="A265" s="543">
        <v>264</v>
      </c>
      <c r="B265" s="403">
        <v>43269.42291666667</v>
      </c>
      <c r="C265" t="s">
        <v>97</v>
      </c>
      <c r="D265">
        <v>0.01</v>
      </c>
      <c r="E265" t="s">
        <v>250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456</v>
      </c>
      <c r="Q265">
        <v>104</v>
      </c>
      <c r="R265" t="s">
        <v>97</v>
      </c>
    </row>
    <row r="266" spans="1:18">
      <c r="A266" s="543">
        <v>265</v>
      </c>
      <c r="B266" s="403">
        <v>43269.459027777775</v>
      </c>
      <c r="C266" t="s">
        <v>97</v>
      </c>
      <c r="D266">
        <v>0.01</v>
      </c>
      <c r="E266" t="s">
        <v>250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1763</v>
      </c>
      <c r="Q266">
        <v>104</v>
      </c>
      <c r="R266" t="s">
        <v>97</v>
      </c>
    </row>
    <row r="267" spans="1:18">
      <c r="A267" s="543">
        <v>266</v>
      </c>
      <c r="B267" s="403">
        <v>43269.466666666667</v>
      </c>
      <c r="C267" t="s">
        <v>97</v>
      </c>
      <c r="D267">
        <v>0.01</v>
      </c>
      <c r="E267" t="s">
        <v>250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1762</v>
      </c>
      <c r="Q267">
        <v>104</v>
      </c>
      <c r="R267" t="s">
        <v>97</v>
      </c>
    </row>
    <row r="268" spans="1:18">
      <c r="A268" s="543">
        <v>267</v>
      </c>
      <c r="B268" s="403">
        <v>43269.540972222225</v>
      </c>
      <c r="C268" t="s">
        <v>97</v>
      </c>
      <c r="D268">
        <v>0.02</v>
      </c>
      <c r="E268" t="s">
        <v>250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1761</v>
      </c>
      <c r="Q268">
        <v>104</v>
      </c>
      <c r="R268" t="s">
        <v>97</v>
      </c>
    </row>
    <row r="269" spans="1:18">
      <c r="A269" s="543">
        <v>268</v>
      </c>
      <c r="B269" s="403">
        <v>43270.072222222225</v>
      </c>
      <c r="C269" t="s">
        <v>97</v>
      </c>
      <c r="D269">
        <v>0.03</v>
      </c>
      <c r="E269" t="s">
        <v>250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464</v>
      </c>
      <c r="Q269">
        <v>104</v>
      </c>
      <c r="R269" t="s">
        <v>97</v>
      </c>
    </row>
    <row r="270" spans="1:18">
      <c r="A270" s="543">
        <v>269</v>
      </c>
      <c r="B270" s="403">
        <v>43270.263194444444</v>
      </c>
      <c r="C270" t="s">
        <v>96</v>
      </c>
      <c r="D270">
        <v>0.01</v>
      </c>
      <c r="E270" t="s">
        <v>250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456</v>
      </c>
      <c r="Q270">
        <v>105</v>
      </c>
      <c r="R270" t="s">
        <v>96</v>
      </c>
    </row>
    <row r="271" spans="1:18">
      <c r="A271" s="543">
        <v>270</v>
      </c>
      <c r="B271" s="403">
        <v>43270.337500000001</v>
      </c>
      <c r="C271" t="s">
        <v>96</v>
      </c>
      <c r="D271">
        <v>0.01</v>
      </c>
      <c r="E271" t="s">
        <v>250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1760</v>
      </c>
      <c r="Q271">
        <v>105</v>
      </c>
      <c r="R271" t="s">
        <v>96</v>
      </c>
    </row>
    <row r="272" spans="1:18">
      <c r="A272" s="543">
        <v>271</v>
      </c>
      <c r="B272" s="403">
        <v>43270.356944444444</v>
      </c>
      <c r="C272" t="s">
        <v>96</v>
      </c>
      <c r="D272">
        <v>0.01</v>
      </c>
      <c r="E272" t="s">
        <v>250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1759</v>
      </c>
      <c r="Q272">
        <v>105</v>
      </c>
      <c r="R272" t="s">
        <v>96</v>
      </c>
    </row>
    <row r="273" spans="1:18">
      <c r="A273" s="543">
        <v>272</v>
      </c>
      <c r="B273" s="403">
        <v>43270.370833333334</v>
      </c>
      <c r="C273" t="s">
        <v>96</v>
      </c>
      <c r="D273">
        <v>0.02</v>
      </c>
      <c r="E273" t="s">
        <v>250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1758</v>
      </c>
      <c r="Q273">
        <v>105</v>
      </c>
      <c r="R273" t="s">
        <v>96</v>
      </c>
    </row>
    <row r="274" spans="1:18">
      <c r="A274" s="543">
        <v>275</v>
      </c>
      <c r="B274" s="403">
        <v>43270.433333333334</v>
      </c>
      <c r="C274" t="s">
        <v>96</v>
      </c>
      <c r="D274">
        <v>0.03</v>
      </c>
      <c r="E274" t="s">
        <v>250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1757</v>
      </c>
      <c r="Q274">
        <v>105</v>
      </c>
      <c r="R274" t="s">
        <v>96</v>
      </c>
    </row>
    <row r="275" spans="1:18">
      <c r="A275" s="543">
        <v>276</v>
      </c>
      <c r="B275" s="403">
        <v>43270.438888888886</v>
      </c>
      <c r="C275" t="s">
        <v>96</v>
      </c>
      <c r="D275">
        <v>0.04</v>
      </c>
      <c r="E275" t="s">
        <v>250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1756</v>
      </c>
      <c r="Q275">
        <v>105</v>
      </c>
      <c r="R275" t="s">
        <v>96</v>
      </c>
    </row>
    <row r="276" spans="1:18">
      <c r="A276" s="543">
        <v>279</v>
      </c>
      <c r="B276" s="403">
        <v>43270.474999999999</v>
      </c>
      <c r="C276" t="s">
        <v>96</v>
      </c>
      <c r="D276">
        <v>0.06</v>
      </c>
      <c r="E276" t="s">
        <v>250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1755</v>
      </c>
      <c r="Q276">
        <v>105</v>
      </c>
      <c r="R276" t="s">
        <v>96</v>
      </c>
    </row>
    <row r="277" spans="1:18">
      <c r="A277" s="543">
        <v>273</v>
      </c>
      <c r="B277" s="403">
        <v>43270.390972222223</v>
      </c>
      <c r="C277" t="s">
        <v>97</v>
      </c>
      <c r="D277">
        <v>0.01</v>
      </c>
      <c r="E277" t="s">
        <v>250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444</v>
      </c>
      <c r="Q277">
        <v>106</v>
      </c>
      <c r="R277" t="s">
        <v>97</v>
      </c>
    </row>
    <row r="278" spans="1:18">
      <c r="A278" s="543">
        <v>274</v>
      </c>
      <c r="B278" s="403">
        <v>43270.418749999997</v>
      </c>
      <c r="C278" t="s">
        <v>97</v>
      </c>
      <c r="D278">
        <v>0.01</v>
      </c>
      <c r="E278" t="s">
        <v>250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465</v>
      </c>
      <c r="Q278">
        <v>106</v>
      </c>
      <c r="R278" t="s">
        <v>97</v>
      </c>
    </row>
    <row r="279" spans="1:18">
      <c r="A279" s="543">
        <v>277</v>
      </c>
      <c r="B279" s="403">
        <v>43270.441666666666</v>
      </c>
      <c r="C279" t="s">
        <v>97</v>
      </c>
      <c r="D279">
        <v>0.01</v>
      </c>
      <c r="E279" t="s">
        <v>250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444</v>
      </c>
      <c r="Q279">
        <v>107</v>
      </c>
      <c r="R279" t="s">
        <v>97</v>
      </c>
    </row>
    <row r="280" spans="1:18">
      <c r="A280" s="543">
        <v>278</v>
      </c>
      <c r="B280" s="403">
        <v>43270.457638888889</v>
      </c>
      <c r="C280" t="s">
        <v>97</v>
      </c>
      <c r="D280">
        <v>0.01</v>
      </c>
      <c r="E280" t="s">
        <v>250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456</v>
      </c>
      <c r="Q280">
        <v>108</v>
      </c>
      <c r="R280" t="s">
        <v>97</v>
      </c>
    </row>
    <row r="281" spans="1:18">
      <c r="A281" s="543">
        <v>280</v>
      </c>
      <c r="B281" s="403">
        <v>43270.48333333333</v>
      </c>
      <c r="C281" t="s">
        <v>97</v>
      </c>
      <c r="D281">
        <v>0.01</v>
      </c>
      <c r="E281" t="s">
        <v>250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456</v>
      </c>
      <c r="Q281">
        <v>109</v>
      </c>
      <c r="R281" t="s">
        <v>97</v>
      </c>
    </row>
    <row r="282" spans="1:18">
      <c r="A282" s="543">
        <v>281</v>
      </c>
      <c r="B282" s="403">
        <v>43270.497916666667</v>
      </c>
      <c r="C282" t="s">
        <v>97</v>
      </c>
      <c r="D282">
        <v>0.01</v>
      </c>
      <c r="E282" t="s">
        <v>250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1754</v>
      </c>
      <c r="Q282">
        <v>109</v>
      </c>
      <c r="R282" t="s">
        <v>97</v>
      </c>
    </row>
    <row r="283" spans="1:18">
      <c r="A283" s="543">
        <v>282</v>
      </c>
      <c r="B283" s="403">
        <v>43270.645138888889</v>
      </c>
      <c r="C283" t="s">
        <v>97</v>
      </c>
      <c r="D283">
        <v>0.01</v>
      </c>
      <c r="E283" t="s">
        <v>250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1753</v>
      </c>
      <c r="Q283">
        <v>109</v>
      </c>
      <c r="R283" t="s">
        <v>97</v>
      </c>
    </row>
    <row r="284" spans="1:18">
      <c r="A284" s="543">
        <v>283</v>
      </c>
      <c r="B284" s="403">
        <v>43270.724999999999</v>
      </c>
      <c r="C284" t="s">
        <v>97</v>
      </c>
      <c r="D284">
        <v>0.02</v>
      </c>
      <c r="E284" t="s">
        <v>250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1752</v>
      </c>
      <c r="Q284">
        <v>109</v>
      </c>
      <c r="R284" t="s">
        <v>97</v>
      </c>
    </row>
    <row r="285" spans="1:18">
      <c r="A285" s="543">
        <v>285</v>
      </c>
      <c r="B285" s="403">
        <v>43270.93472222222</v>
      </c>
      <c r="C285" t="s">
        <v>97</v>
      </c>
      <c r="D285">
        <v>0.03</v>
      </c>
      <c r="E285" t="s">
        <v>250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1751</v>
      </c>
      <c r="Q285">
        <v>109</v>
      </c>
      <c r="R285" t="s">
        <v>97</v>
      </c>
    </row>
    <row r="286" spans="1:18">
      <c r="A286" s="543">
        <v>284</v>
      </c>
      <c r="B286" s="403">
        <v>43270.728472222225</v>
      </c>
      <c r="C286" t="s">
        <v>96</v>
      </c>
      <c r="D286">
        <v>0.01</v>
      </c>
      <c r="E286" t="s">
        <v>250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456</v>
      </c>
      <c r="Q286">
        <v>110</v>
      </c>
      <c r="R286" t="s">
        <v>96</v>
      </c>
    </row>
    <row r="287" spans="1:18">
      <c r="A287" s="543">
        <v>286</v>
      </c>
      <c r="B287" s="403">
        <v>43271.205555555556</v>
      </c>
      <c r="C287" t="s">
        <v>96</v>
      </c>
      <c r="D287">
        <v>0.01</v>
      </c>
      <c r="E287" t="s">
        <v>250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456</v>
      </c>
      <c r="Q287">
        <v>111</v>
      </c>
      <c r="R287" t="s">
        <v>96</v>
      </c>
    </row>
    <row r="288" spans="1:18">
      <c r="A288" s="543">
        <v>287</v>
      </c>
      <c r="B288" s="403">
        <v>43271.372916666667</v>
      </c>
      <c r="C288" t="s">
        <v>96</v>
      </c>
      <c r="D288">
        <v>0.01</v>
      </c>
      <c r="E288" t="s">
        <v>250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466</v>
      </c>
      <c r="Q288">
        <v>111</v>
      </c>
      <c r="R288" t="s">
        <v>96</v>
      </c>
    </row>
    <row r="289" spans="1:18">
      <c r="A289" s="543">
        <v>288</v>
      </c>
      <c r="B289" s="403">
        <v>43271.411805555559</v>
      </c>
      <c r="C289" t="s">
        <v>96</v>
      </c>
      <c r="D289">
        <v>0.01</v>
      </c>
      <c r="E289" t="s">
        <v>250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456</v>
      </c>
      <c r="Q289">
        <v>112</v>
      </c>
      <c r="R289" t="s">
        <v>96</v>
      </c>
    </row>
    <row r="290" spans="1:18">
      <c r="A290" s="543">
        <v>289</v>
      </c>
      <c r="B290" s="403">
        <v>43271.419444444444</v>
      </c>
      <c r="C290" t="s">
        <v>96</v>
      </c>
      <c r="D290">
        <v>0.01</v>
      </c>
      <c r="E290" t="s">
        <v>250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1750</v>
      </c>
      <c r="Q290">
        <v>112</v>
      </c>
      <c r="R290" t="s">
        <v>96</v>
      </c>
    </row>
    <row r="291" spans="1:18">
      <c r="A291" s="543">
        <v>290</v>
      </c>
      <c r="B291" s="403">
        <v>43271.426388888889</v>
      </c>
      <c r="C291" t="s">
        <v>96</v>
      </c>
      <c r="D291">
        <v>0.01</v>
      </c>
      <c r="E291" t="s">
        <v>250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1749</v>
      </c>
      <c r="Q291">
        <v>112</v>
      </c>
      <c r="R291" t="s">
        <v>96</v>
      </c>
    </row>
    <row r="292" spans="1:18">
      <c r="A292" s="543">
        <v>291</v>
      </c>
      <c r="B292" s="403">
        <v>43271.431250000001</v>
      </c>
      <c r="C292" t="s">
        <v>97</v>
      </c>
      <c r="D292">
        <v>0.01</v>
      </c>
      <c r="E292" t="s">
        <v>250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456</v>
      </c>
      <c r="Q292">
        <v>113</v>
      </c>
      <c r="R292" t="s">
        <v>97</v>
      </c>
    </row>
    <row r="293" spans="1:18">
      <c r="A293" s="543">
        <v>292</v>
      </c>
      <c r="B293" s="403">
        <v>43271.481944444444</v>
      </c>
      <c r="C293" t="s">
        <v>97</v>
      </c>
      <c r="D293">
        <v>0.01</v>
      </c>
      <c r="E293" t="s">
        <v>250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1747</v>
      </c>
      <c r="Q293">
        <v>113</v>
      </c>
      <c r="R293" t="s">
        <v>97</v>
      </c>
    </row>
    <row r="294" spans="1:18">
      <c r="A294" s="543">
        <v>293</v>
      </c>
      <c r="B294" s="403">
        <v>43271.618055555555</v>
      </c>
      <c r="C294" t="s">
        <v>97</v>
      </c>
      <c r="D294">
        <v>0.01</v>
      </c>
      <c r="E294" t="s">
        <v>250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1746</v>
      </c>
      <c r="Q294">
        <v>113</v>
      </c>
      <c r="R294" t="s">
        <v>97</v>
      </c>
    </row>
    <row r="295" spans="1:18">
      <c r="A295" s="543">
        <v>294</v>
      </c>
      <c r="B295" s="403">
        <v>43271.646527777775</v>
      </c>
      <c r="C295" t="s">
        <v>96</v>
      </c>
      <c r="D295">
        <v>0.01</v>
      </c>
      <c r="E295" t="s">
        <v>250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456</v>
      </c>
      <c r="Q295">
        <v>114</v>
      </c>
      <c r="R295" t="s">
        <v>96</v>
      </c>
    </row>
    <row r="296" spans="1:18">
      <c r="A296" s="543">
        <v>295</v>
      </c>
      <c r="B296" s="403">
        <v>43271.673611111109</v>
      </c>
      <c r="C296" t="s">
        <v>96</v>
      </c>
      <c r="D296">
        <v>0.01</v>
      </c>
      <c r="E296" t="s">
        <v>250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1748</v>
      </c>
      <c r="Q296">
        <v>114</v>
      </c>
      <c r="R296" t="s">
        <v>96</v>
      </c>
    </row>
    <row r="297" spans="1:18">
      <c r="A297" s="543">
        <v>296</v>
      </c>
      <c r="B297" s="403">
        <v>43272.336111111108</v>
      </c>
      <c r="C297" t="s">
        <v>96</v>
      </c>
      <c r="D297">
        <v>0.01</v>
      </c>
      <c r="E297" t="s">
        <v>250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456</v>
      </c>
      <c r="Q297">
        <v>115</v>
      </c>
      <c r="R297" t="s">
        <v>96</v>
      </c>
    </row>
    <row r="298" spans="1:18">
      <c r="A298" s="543">
        <v>298</v>
      </c>
      <c r="B298" s="403">
        <v>43272.375</v>
      </c>
      <c r="C298" t="s">
        <v>96</v>
      </c>
      <c r="D298">
        <v>0.01</v>
      </c>
      <c r="E298" t="s">
        <v>250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467</v>
      </c>
      <c r="Q298">
        <v>115</v>
      </c>
      <c r="R298" t="s">
        <v>96</v>
      </c>
    </row>
    <row r="299" spans="1:18">
      <c r="A299" s="543">
        <v>297</v>
      </c>
      <c r="B299" s="403">
        <v>43272.354166666664</v>
      </c>
      <c r="C299" t="s">
        <v>97</v>
      </c>
      <c r="D299">
        <v>0.01</v>
      </c>
      <c r="E299" t="s">
        <v>250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456</v>
      </c>
      <c r="Q299">
        <v>116</v>
      </c>
      <c r="R299" t="s">
        <v>97</v>
      </c>
    </row>
    <row r="300" spans="1:18">
      <c r="A300" s="543">
        <v>299</v>
      </c>
      <c r="B300" s="403">
        <v>43272.382638888892</v>
      </c>
      <c r="C300" t="s">
        <v>97</v>
      </c>
      <c r="D300">
        <v>0.01</v>
      </c>
      <c r="E300" t="s">
        <v>250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444</v>
      </c>
      <c r="Q300">
        <v>117</v>
      </c>
      <c r="R300" t="s">
        <v>97</v>
      </c>
    </row>
    <row r="301" spans="1:18">
      <c r="A301" s="543">
        <v>300</v>
      </c>
      <c r="B301" s="403">
        <v>43272.415972222225</v>
      </c>
      <c r="C301" t="s">
        <v>97</v>
      </c>
      <c r="D301">
        <v>0.01</v>
      </c>
      <c r="E301" t="s">
        <v>250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468</v>
      </c>
      <c r="Q301">
        <v>117</v>
      </c>
      <c r="R301" t="s">
        <v>97</v>
      </c>
    </row>
    <row r="302" spans="1:18">
      <c r="A302" s="543">
        <v>301</v>
      </c>
      <c r="B302" s="403">
        <v>43272.425694444442</v>
      </c>
      <c r="C302" t="s">
        <v>96</v>
      </c>
      <c r="D302">
        <v>0.01</v>
      </c>
      <c r="E302" t="s">
        <v>250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456</v>
      </c>
      <c r="Q302">
        <v>118</v>
      </c>
      <c r="R302" t="s">
        <v>96</v>
      </c>
    </row>
    <row r="303" spans="1:18">
      <c r="A303" s="543">
        <v>302</v>
      </c>
      <c r="B303" s="403">
        <v>43272.433333333334</v>
      </c>
      <c r="C303" t="s">
        <v>96</v>
      </c>
      <c r="D303">
        <v>0.01</v>
      </c>
      <c r="E303" t="s">
        <v>250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1745</v>
      </c>
      <c r="Q303">
        <v>118</v>
      </c>
      <c r="R303" t="s">
        <v>96</v>
      </c>
    </row>
    <row r="304" spans="1:18">
      <c r="A304" s="543">
        <v>304</v>
      </c>
      <c r="B304" s="403">
        <v>43272.451388888891</v>
      </c>
      <c r="C304" t="s">
        <v>96</v>
      </c>
      <c r="D304">
        <v>0.01</v>
      </c>
      <c r="E304" t="s">
        <v>250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1744</v>
      </c>
      <c r="Q304">
        <v>118</v>
      </c>
      <c r="R304" t="s">
        <v>96</v>
      </c>
    </row>
    <row r="305" spans="1:18">
      <c r="A305" s="543">
        <v>306</v>
      </c>
      <c r="B305" s="403">
        <v>43272.504166666666</v>
      </c>
      <c r="C305" t="s">
        <v>96</v>
      </c>
      <c r="D305">
        <v>0.02</v>
      </c>
      <c r="E305" t="s">
        <v>250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1743</v>
      </c>
      <c r="Q305">
        <v>118</v>
      </c>
      <c r="R305" t="s">
        <v>96</v>
      </c>
    </row>
    <row r="306" spans="1:18">
      <c r="A306" s="543">
        <v>303</v>
      </c>
      <c r="B306" s="403">
        <v>43272.435416666667</v>
      </c>
      <c r="C306" t="s">
        <v>97</v>
      </c>
      <c r="D306">
        <v>0.01</v>
      </c>
      <c r="E306" t="s">
        <v>250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444</v>
      </c>
      <c r="Q306">
        <v>119</v>
      </c>
      <c r="R306" t="s">
        <v>97</v>
      </c>
    </row>
    <row r="307" spans="1:18">
      <c r="A307" s="543">
        <v>305</v>
      </c>
      <c r="B307" s="403">
        <v>43272.477083333331</v>
      </c>
      <c r="C307" t="s">
        <v>97</v>
      </c>
      <c r="D307">
        <v>0.01</v>
      </c>
      <c r="E307" t="s">
        <v>250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456</v>
      </c>
      <c r="Q307">
        <v>120</v>
      </c>
      <c r="R307" t="s">
        <v>97</v>
      </c>
    </row>
    <row r="308" spans="1:18">
      <c r="A308" s="543">
        <v>307</v>
      </c>
      <c r="B308" s="403">
        <v>43272.538194444445</v>
      </c>
      <c r="C308" t="s">
        <v>97</v>
      </c>
      <c r="D308">
        <v>0.01</v>
      </c>
      <c r="E308" t="s">
        <v>250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1729</v>
      </c>
      <c r="Q308">
        <v>120</v>
      </c>
      <c r="R308" t="s">
        <v>97</v>
      </c>
    </row>
    <row r="309" spans="1:18">
      <c r="A309" s="543">
        <v>308</v>
      </c>
      <c r="B309" s="403">
        <v>43272.600694444445</v>
      </c>
      <c r="C309" t="s">
        <v>97</v>
      </c>
      <c r="D309">
        <v>0.01</v>
      </c>
      <c r="E309" t="s">
        <v>250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1728</v>
      </c>
      <c r="Q309">
        <v>120</v>
      </c>
      <c r="R309" t="s">
        <v>97</v>
      </c>
    </row>
    <row r="310" spans="1:18">
      <c r="A310" s="543">
        <v>309</v>
      </c>
      <c r="B310" s="403">
        <v>43272.60833333333</v>
      </c>
      <c r="C310" t="s">
        <v>97</v>
      </c>
      <c r="D310">
        <v>0.02</v>
      </c>
      <c r="E310" t="s">
        <v>250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1731</v>
      </c>
      <c r="Q310">
        <v>120</v>
      </c>
      <c r="R310" t="s">
        <v>97</v>
      </c>
    </row>
    <row r="311" spans="1:18">
      <c r="A311" s="543">
        <v>310</v>
      </c>
      <c r="B311" s="403">
        <v>43272.614583333336</v>
      </c>
      <c r="C311" t="s">
        <v>97</v>
      </c>
      <c r="D311">
        <v>0.03</v>
      </c>
      <c r="E311" t="s">
        <v>250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1732</v>
      </c>
      <c r="Q311">
        <v>120</v>
      </c>
      <c r="R311" t="s">
        <v>97</v>
      </c>
    </row>
    <row r="312" spans="1:18">
      <c r="A312" s="543">
        <v>311</v>
      </c>
      <c r="B312" s="403">
        <v>43272.615972222222</v>
      </c>
      <c r="C312" t="s">
        <v>97</v>
      </c>
      <c r="D312">
        <v>0.04</v>
      </c>
      <c r="E312" t="s">
        <v>250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1730</v>
      </c>
      <c r="Q312">
        <v>120</v>
      </c>
      <c r="R312" t="s">
        <v>97</v>
      </c>
    </row>
    <row r="313" spans="1:18">
      <c r="A313" s="543">
        <v>314</v>
      </c>
      <c r="B313" s="403">
        <v>43272.693749999999</v>
      </c>
      <c r="C313" t="s">
        <v>97</v>
      </c>
      <c r="D313">
        <v>0.06</v>
      </c>
      <c r="E313" t="s">
        <v>250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1727</v>
      </c>
      <c r="Q313">
        <v>120</v>
      </c>
      <c r="R313" t="s">
        <v>97</v>
      </c>
    </row>
    <row r="314" spans="1:18">
      <c r="A314" s="543">
        <v>320</v>
      </c>
      <c r="B314" s="403">
        <v>43273.375</v>
      </c>
      <c r="C314" t="s">
        <v>97</v>
      </c>
      <c r="D314">
        <v>0.09</v>
      </c>
      <c r="E314" t="s">
        <v>250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1726</v>
      </c>
      <c r="Q314">
        <v>120</v>
      </c>
      <c r="R314" t="s">
        <v>97</v>
      </c>
    </row>
    <row r="315" spans="1:18">
      <c r="A315" s="543">
        <v>324</v>
      </c>
      <c r="B315" s="403">
        <v>43273.454861111109</v>
      </c>
      <c r="C315" t="s">
        <v>97</v>
      </c>
      <c r="D315">
        <v>0.13</v>
      </c>
      <c r="E315" t="s">
        <v>250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1725</v>
      </c>
      <c r="Q315">
        <v>120</v>
      </c>
      <c r="R315" t="s">
        <v>97</v>
      </c>
    </row>
    <row r="316" spans="1:18">
      <c r="A316" s="543">
        <v>340</v>
      </c>
      <c r="B316" s="403">
        <v>43276.761805555558</v>
      </c>
      <c r="C316" t="s">
        <v>97</v>
      </c>
      <c r="D316">
        <v>0.2</v>
      </c>
      <c r="E316" t="s">
        <v>250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1724</v>
      </c>
      <c r="Q316">
        <v>120</v>
      </c>
      <c r="R316" t="s">
        <v>97</v>
      </c>
    </row>
    <row r="317" spans="1:18">
      <c r="A317" s="543">
        <v>312</v>
      </c>
      <c r="B317" s="403">
        <v>43272.620833333334</v>
      </c>
      <c r="C317" t="s">
        <v>96</v>
      </c>
      <c r="D317">
        <v>0.01</v>
      </c>
      <c r="E317" t="s">
        <v>250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456</v>
      </c>
      <c r="Q317">
        <v>121</v>
      </c>
      <c r="R317" t="s">
        <v>96</v>
      </c>
    </row>
    <row r="318" spans="1:18">
      <c r="A318" s="543">
        <v>313</v>
      </c>
      <c r="B318" s="403">
        <v>43272.67291666667</v>
      </c>
      <c r="C318" t="s">
        <v>96</v>
      </c>
      <c r="D318">
        <v>0.01</v>
      </c>
      <c r="E318" t="s">
        <v>250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1742</v>
      </c>
      <c r="Q318">
        <v>121</v>
      </c>
      <c r="R318" t="s">
        <v>96</v>
      </c>
    </row>
    <row r="319" spans="1:18">
      <c r="A319" s="543">
        <v>315</v>
      </c>
      <c r="B319" s="403">
        <v>43272.700694444444</v>
      </c>
      <c r="C319" t="s">
        <v>96</v>
      </c>
      <c r="D319">
        <v>0.01</v>
      </c>
      <c r="E319" t="s">
        <v>250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456</v>
      </c>
      <c r="Q319">
        <v>122</v>
      </c>
      <c r="R319" t="s">
        <v>96</v>
      </c>
    </row>
    <row r="320" spans="1:18">
      <c r="A320" s="543">
        <v>316</v>
      </c>
      <c r="B320" s="403">
        <v>43272.706944444442</v>
      </c>
      <c r="C320" t="s">
        <v>96</v>
      </c>
      <c r="D320">
        <v>0.01</v>
      </c>
      <c r="E320" t="s">
        <v>250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1741</v>
      </c>
      <c r="Q320">
        <v>122</v>
      </c>
      <c r="R320" t="s">
        <v>96</v>
      </c>
    </row>
    <row r="321" spans="1:18">
      <c r="A321" s="543">
        <v>317</v>
      </c>
      <c r="B321" s="403">
        <v>43272.842361111114</v>
      </c>
      <c r="C321" t="s">
        <v>96</v>
      </c>
      <c r="D321">
        <v>0.01</v>
      </c>
      <c r="E321" t="s">
        <v>250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456</v>
      </c>
      <c r="Q321">
        <v>123</v>
      </c>
      <c r="R321" t="s">
        <v>96</v>
      </c>
    </row>
    <row r="322" spans="1:18">
      <c r="A322" s="543">
        <v>318</v>
      </c>
      <c r="B322" s="403">
        <v>43272.927083333336</v>
      </c>
      <c r="C322" t="s">
        <v>96</v>
      </c>
      <c r="D322">
        <v>0.01</v>
      </c>
      <c r="E322" t="s">
        <v>250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1740</v>
      </c>
      <c r="Q322">
        <v>123</v>
      </c>
      <c r="R322" t="s">
        <v>96</v>
      </c>
    </row>
    <row r="323" spans="1:18">
      <c r="A323" s="543">
        <v>319</v>
      </c>
      <c r="B323" s="403">
        <v>43273.316666666666</v>
      </c>
      <c r="C323" t="s">
        <v>96</v>
      </c>
      <c r="D323">
        <v>0.01</v>
      </c>
      <c r="E323" t="s">
        <v>250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456</v>
      </c>
      <c r="Q323">
        <v>124</v>
      </c>
      <c r="R323" t="s">
        <v>96</v>
      </c>
    </row>
    <row r="324" spans="1:18">
      <c r="A324" s="543">
        <v>321</v>
      </c>
      <c r="B324" s="403">
        <v>43273.38958333333</v>
      </c>
      <c r="C324" t="s">
        <v>96</v>
      </c>
      <c r="D324">
        <v>0.01</v>
      </c>
      <c r="E324" t="s">
        <v>250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456</v>
      </c>
      <c r="Q324">
        <v>125</v>
      </c>
      <c r="R324" t="s">
        <v>96</v>
      </c>
    </row>
    <row r="325" spans="1:18">
      <c r="A325" s="543">
        <v>322</v>
      </c>
      <c r="B325" s="403">
        <v>43273.398611111108</v>
      </c>
      <c r="C325" t="s">
        <v>96</v>
      </c>
      <c r="D325">
        <v>0.01</v>
      </c>
      <c r="E325" t="s">
        <v>250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444</v>
      </c>
      <c r="Q325">
        <v>126</v>
      </c>
      <c r="R325" t="s">
        <v>96</v>
      </c>
    </row>
    <row r="326" spans="1:18">
      <c r="A326" s="543">
        <v>323</v>
      </c>
      <c r="B326" s="403">
        <v>43273.404166666667</v>
      </c>
      <c r="C326" t="s">
        <v>96</v>
      </c>
      <c r="D326">
        <v>0.01</v>
      </c>
      <c r="E326" t="s">
        <v>250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469</v>
      </c>
      <c r="Q326">
        <v>126</v>
      </c>
      <c r="R326" t="s">
        <v>96</v>
      </c>
    </row>
    <row r="327" spans="1:18">
      <c r="A327" s="543">
        <v>325</v>
      </c>
      <c r="B327" s="403">
        <v>43273.480555555558</v>
      </c>
      <c r="C327" t="s">
        <v>96</v>
      </c>
      <c r="D327">
        <v>0.01</v>
      </c>
      <c r="E327" t="s">
        <v>250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456</v>
      </c>
      <c r="Q327">
        <v>127</v>
      </c>
      <c r="R327" t="s">
        <v>96</v>
      </c>
    </row>
    <row r="328" spans="1:18">
      <c r="A328" s="543">
        <v>326</v>
      </c>
      <c r="B328" s="403">
        <v>43273.5</v>
      </c>
      <c r="C328" t="s">
        <v>96</v>
      </c>
      <c r="D328">
        <v>0.01</v>
      </c>
      <c r="E328" t="s">
        <v>250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1739</v>
      </c>
      <c r="Q328">
        <v>127</v>
      </c>
      <c r="R328" t="s">
        <v>96</v>
      </c>
    </row>
    <row r="329" spans="1:18">
      <c r="A329" s="543">
        <v>327</v>
      </c>
      <c r="B329" s="403">
        <v>43273.50277777778</v>
      </c>
      <c r="C329" t="s">
        <v>96</v>
      </c>
      <c r="D329">
        <v>0.01</v>
      </c>
      <c r="E329" t="s">
        <v>250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1738</v>
      </c>
      <c r="Q329">
        <v>127</v>
      </c>
      <c r="R329" t="s">
        <v>96</v>
      </c>
    </row>
    <row r="330" spans="1:18">
      <c r="A330" s="543">
        <v>328</v>
      </c>
      <c r="B330" s="403">
        <v>43273.65902777778</v>
      </c>
      <c r="C330" t="s">
        <v>96</v>
      </c>
      <c r="D330">
        <v>0.01</v>
      </c>
      <c r="E330" t="s">
        <v>250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456</v>
      </c>
      <c r="Q330">
        <v>128</v>
      </c>
      <c r="R330" t="s">
        <v>96</v>
      </c>
    </row>
    <row r="331" spans="1:18">
      <c r="A331" s="543">
        <v>329</v>
      </c>
      <c r="B331" s="403">
        <v>43273.68472222222</v>
      </c>
      <c r="C331" t="s">
        <v>96</v>
      </c>
      <c r="D331">
        <v>0.01</v>
      </c>
      <c r="E331" t="s">
        <v>250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1737</v>
      </c>
      <c r="Q331">
        <v>128</v>
      </c>
      <c r="R331" t="s">
        <v>96</v>
      </c>
    </row>
    <row r="332" spans="1:18">
      <c r="A332" s="543">
        <v>330</v>
      </c>
      <c r="B332" s="403">
        <v>43273.6875</v>
      </c>
      <c r="C332" t="s">
        <v>96</v>
      </c>
      <c r="D332">
        <v>0.01</v>
      </c>
      <c r="E332" t="s">
        <v>250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1736</v>
      </c>
      <c r="Q332">
        <v>128</v>
      </c>
      <c r="R332" t="s">
        <v>96</v>
      </c>
    </row>
    <row r="333" spans="1:18">
      <c r="A333" s="543">
        <v>331</v>
      </c>
      <c r="B333" s="403">
        <v>43273.865972222222</v>
      </c>
      <c r="C333" t="s">
        <v>96</v>
      </c>
      <c r="D333">
        <v>0.01</v>
      </c>
      <c r="E333" t="s">
        <v>250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456</v>
      </c>
      <c r="Q333">
        <v>129</v>
      </c>
      <c r="R333" t="s">
        <v>96</v>
      </c>
    </row>
    <row r="334" spans="1:18">
      <c r="A334" s="543">
        <v>332</v>
      </c>
      <c r="B334" s="403">
        <v>43276.207638888889</v>
      </c>
      <c r="C334" t="s">
        <v>96</v>
      </c>
      <c r="D334">
        <v>0.01</v>
      </c>
      <c r="E334" t="s">
        <v>250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1735</v>
      </c>
      <c r="Q334">
        <v>129</v>
      </c>
      <c r="R334" t="s">
        <v>96</v>
      </c>
    </row>
    <row r="335" spans="1:18">
      <c r="A335" s="543">
        <v>333</v>
      </c>
      <c r="B335" s="403">
        <v>43276.339583333334</v>
      </c>
      <c r="C335" t="s">
        <v>96</v>
      </c>
      <c r="D335">
        <v>0.01</v>
      </c>
      <c r="E335" t="s">
        <v>250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1734</v>
      </c>
      <c r="Q335">
        <v>129</v>
      </c>
      <c r="R335" t="s">
        <v>96</v>
      </c>
    </row>
    <row r="336" spans="1:18">
      <c r="A336" s="543">
        <v>334</v>
      </c>
      <c r="B336" s="403">
        <v>43276.447916666664</v>
      </c>
      <c r="C336" t="s">
        <v>96</v>
      </c>
      <c r="D336">
        <v>0.01</v>
      </c>
      <c r="E336" t="s">
        <v>250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456</v>
      </c>
      <c r="Q336">
        <v>130</v>
      </c>
      <c r="R336" t="s">
        <v>96</v>
      </c>
    </row>
    <row r="337" spans="1:18">
      <c r="A337" s="543">
        <v>335</v>
      </c>
      <c r="B337" s="403">
        <v>43276.476388888892</v>
      </c>
      <c r="C337" t="s">
        <v>96</v>
      </c>
      <c r="D337">
        <v>0.01</v>
      </c>
      <c r="E337" t="s">
        <v>250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1733</v>
      </c>
      <c r="Q337">
        <v>130</v>
      </c>
      <c r="R337" t="s">
        <v>96</v>
      </c>
    </row>
    <row r="338" spans="1:18">
      <c r="A338" s="543">
        <v>336</v>
      </c>
      <c r="B338" s="403">
        <v>43276.560416666667</v>
      </c>
      <c r="C338" t="s">
        <v>96</v>
      </c>
      <c r="D338">
        <v>0.01</v>
      </c>
      <c r="E338" t="s">
        <v>250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444</v>
      </c>
      <c r="Q338">
        <v>131</v>
      </c>
      <c r="R338" t="s">
        <v>96</v>
      </c>
    </row>
    <row r="339" spans="1:18">
      <c r="A339" s="543">
        <v>337</v>
      </c>
      <c r="B339" s="403">
        <v>43276.581250000003</v>
      </c>
      <c r="C339" t="s">
        <v>96</v>
      </c>
      <c r="D339">
        <v>0.01</v>
      </c>
      <c r="E339" t="s">
        <v>250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444</v>
      </c>
      <c r="Q339">
        <v>132</v>
      </c>
      <c r="R339" t="s">
        <v>96</v>
      </c>
    </row>
    <row r="340" spans="1:18">
      <c r="A340" s="543">
        <v>338</v>
      </c>
      <c r="B340" s="403">
        <v>43276.65625</v>
      </c>
      <c r="C340" t="s">
        <v>96</v>
      </c>
      <c r="D340">
        <v>0.01</v>
      </c>
      <c r="E340" t="s">
        <v>250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456</v>
      </c>
      <c r="Q340">
        <v>133</v>
      </c>
      <c r="R340" t="s">
        <v>96</v>
      </c>
    </row>
    <row r="341" spans="1:18">
      <c r="A341" s="543">
        <v>339</v>
      </c>
      <c r="B341" s="403">
        <v>43276.734027777777</v>
      </c>
      <c r="C341" t="s">
        <v>96</v>
      </c>
      <c r="D341">
        <v>0.01</v>
      </c>
      <c r="E341" t="s">
        <v>250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456</v>
      </c>
      <c r="Q341">
        <v>134</v>
      </c>
      <c r="R341" t="s">
        <v>96</v>
      </c>
    </row>
    <row r="342" spans="1:18">
      <c r="A342" s="543">
        <v>341</v>
      </c>
      <c r="B342" s="403">
        <v>43276.904861111114</v>
      </c>
      <c r="C342" t="s">
        <v>96</v>
      </c>
      <c r="D342">
        <v>0.01</v>
      </c>
      <c r="E342" t="s">
        <v>250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456</v>
      </c>
      <c r="Q342">
        <v>135</v>
      </c>
      <c r="R342" t="s">
        <v>96</v>
      </c>
    </row>
    <row r="343" spans="1:18">
      <c r="A343" s="543">
        <v>342</v>
      </c>
      <c r="B343" s="403">
        <v>43277.334027777775</v>
      </c>
      <c r="C343" t="s">
        <v>96</v>
      </c>
      <c r="D343">
        <v>0.01</v>
      </c>
      <c r="E343" t="s">
        <v>250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456</v>
      </c>
      <c r="Q343">
        <v>136</v>
      </c>
      <c r="R343" t="s">
        <v>96</v>
      </c>
    </row>
    <row r="344" spans="1:18">
      <c r="A344" s="543">
        <v>343</v>
      </c>
      <c r="B344" s="403">
        <v>43277.37222222222</v>
      </c>
      <c r="C344" t="s">
        <v>96</v>
      </c>
      <c r="D344">
        <v>0.01</v>
      </c>
      <c r="E344" t="s">
        <v>250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1713</v>
      </c>
      <c r="Q344">
        <v>136</v>
      </c>
      <c r="R344" t="s">
        <v>96</v>
      </c>
    </row>
    <row r="345" spans="1:18">
      <c r="A345" s="543">
        <v>344</v>
      </c>
      <c r="B345" s="403">
        <v>43277.419444444444</v>
      </c>
      <c r="C345" t="s">
        <v>96</v>
      </c>
      <c r="D345">
        <v>0.01</v>
      </c>
      <c r="E345" t="s">
        <v>250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1712</v>
      </c>
      <c r="Q345">
        <v>136</v>
      </c>
      <c r="R345" t="s">
        <v>96</v>
      </c>
    </row>
    <row r="346" spans="1:18">
      <c r="A346" s="543">
        <v>345</v>
      </c>
      <c r="B346" s="403">
        <v>43277.472916666666</v>
      </c>
      <c r="C346" t="s">
        <v>96</v>
      </c>
      <c r="D346">
        <v>0.02</v>
      </c>
      <c r="E346" t="s">
        <v>250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1715</v>
      </c>
      <c r="Q346">
        <v>136</v>
      </c>
      <c r="R346" t="s">
        <v>96</v>
      </c>
    </row>
    <row r="347" spans="1:18">
      <c r="A347" s="543">
        <v>346</v>
      </c>
      <c r="B347" s="403">
        <v>43277.803472222222</v>
      </c>
      <c r="C347" t="s">
        <v>96</v>
      </c>
      <c r="D347">
        <v>0.03</v>
      </c>
      <c r="E347" t="s">
        <v>250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1714</v>
      </c>
      <c r="Q347">
        <v>136</v>
      </c>
      <c r="R347" t="s">
        <v>96</v>
      </c>
    </row>
    <row r="348" spans="1:18">
      <c r="A348" s="543">
        <v>347</v>
      </c>
      <c r="B348" s="403">
        <v>43278.440972222219</v>
      </c>
      <c r="C348" t="s">
        <v>96</v>
      </c>
      <c r="D348">
        <v>0.04</v>
      </c>
      <c r="E348" t="s">
        <v>250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1711</v>
      </c>
      <c r="Q348">
        <v>136</v>
      </c>
      <c r="R348" t="s">
        <v>96</v>
      </c>
    </row>
    <row r="349" spans="1:18">
      <c r="A349" s="543">
        <v>350</v>
      </c>
      <c r="B349" s="403">
        <v>43278.606944444444</v>
      </c>
      <c r="C349" t="s">
        <v>96</v>
      </c>
      <c r="D349">
        <v>0.06</v>
      </c>
      <c r="E349" t="s">
        <v>250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1710</v>
      </c>
      <c r="Q349">
        <v>136</v>
      </c>
      <c r="R349" t="s">
        <v>96</v>
      </c>
    </row>
    <row r="350" spans="1:18">
      <c r="A350" s="543">
        <v>353</v>
      </c>
      <c r="B350" s="403">
        <v>43278.740277777775</v>
      </c>
      <c r="C350" t="s">
        <v>96</v>
      </c>
      <c r="D350">
        <v>0.09</v>
      </c>
      <c r="E350" t="s">
        <v>250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1709</v>
      </c>
      <c r="Q350">
        <v>136</v>
      </c>
      <c r="R350" t="s">
        <v>96</v>
      </c>
    </row>
    <row r="351" spans="1:18">
      <c r="A351" s="543">
        <v>354</v>
      </c>
      <c r="B351" s="403">
        <v>43278.854861111111</v>
      </c>
      <c r="C351" t="s">
        <v>96</v>
      </c>
      <c r="D351">
        <v>0.13</v>
      </c>
      <c r="E351" t="s">
        <v>250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1708</v>
      </c>
      <c r="Q351">
        <v>136</v>
      </c>
      <c r="R351" t="s">
        <v>96</v>
      </c>
    </row>
    <row r="352" spans="1:18">
      <c r="A352" s="543">
        <v>348</v>
      </c>
      <c r="B352" s="403">
        <v>43278.46875</v>
      </c>
      <c r="C352" t="s">
        <v>97</v>
      </c>
      <c r="D352">
        <v>0.01</v>
      </c>
      <c r="E352" t="s">
        <v>250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456</v>
      </c>
      <c r="Q352">
        <v>137</v>
      </c>
      <c r="R352" t="s">
        <v>97</v>
      </c>
    </row>
    <row r="353" spans="1:18">
      <c r="A353" s="543">
        <v>349</v>
      </c>
      <c r="B353" s="403">
        <v>43278.57708333333</v>
      </c>
      <c r="C353" t="s">
        <v>97</v>
      </c>
      <c r="D353">
        <v>0.01</v>
      </c>
      <c r="E353" t="s">
        <v>250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456</v>
      </c>
      <c r="Q353">
        <v>138</v>
      </c>
      <c r="R353" t="s">
        <v>97</v>
      </c>
    </row>
    <row r="354" spans="1:18">
      <c r="A354" s="543">
        <v>351</v>
      </c>
      <c r="B354" s="403">
        <v>43278.626388888886</v>
      </c>
      <c r="C354" t="s">
        <v>97</v>
      </c>
      <c r="D354">
        <v>0.01</v>
      </c>
      <c r="E354" t="s">
        <v>250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456</v>
      </c>
      <c r="Q354">
        <v>139</v>
      </c>
      <c r="R354" t="s">
        <v>97</v>
      </c>
    </row>
    <row r="355" spans="1:18">
      <c r="A355" s="543">
        <v>352</v>
      </c>
      <c r="B355" s="403">
        <v>43278.662499999999</v>
      </c>
      <c r="C355" t="s">
        <v>97</v>
      </c>
      <c r="D355">
        <v>0.01</v>
      </c>
      <c r="E355" t="s">
        <v>250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1723</v>
      </c>
      <c r="Q355">
        <v>139</v>
      </c>
      <c r="R355" t="s">
        <v>97</v>
      </c>
    </row>
    <row r="356" spans="1:18">
      <c r="A356" s="543">
        <v>355</v>
      </c>
      <c r="B356" s="403">
        <v>43278.892361111109</v>
      </c>
      <c r="C356" t="s">
        <v>97</v>
      </c>
      <c r="D356">
        <v>0.01</v>
      </c>
      <c r="E356" t="s">
        <v>250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456</v>
      </c>
      <c r="Q356">
        <v>140</v>
      </c>
      <c r="R356" t="s">
        <v>97</v>
      </c>
    </row>
    <row r="357" spans="1:18">
      <c r="A357" s="543">
        <v>356</v>
      </c>
      <c r="B357" s="403">
        <v>43279.024305555555</v>
      </c>
      <c r="C357" t="s">
        <v>97</v>
      </c>
      <c r="D357">
        <v>0.01</v>
      </c>
      <c r="E357" t="s">
        <v>250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1722</v>
      </c>
      <c r="Q357">
        <v>140</v>
      </c>
      <c r="R357" t="s">
        <v>97</v>
      </c>
    </row>
    <row r="358" spans="1:18">
      <c r="A358" s="543">
        <v>357</v>
      </c>
      <c r="B358" s="403">
        <v>43279.363194444442</v>
      </c>
      <c r="C358" t="s">
        <v>97</v>
      </c>
      <c r="D358">
        <v>0.01</v>
      </c>
      <c r="E358" t="s">
        <v>250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456</v>
      </c>
      <c r="Q358">
        <v>141</v>
      </c>
      <c r="R358" t="s">
        <v>97</v>
      </c>
    </row>
    <row r="359" spans="1:18">
      <c r="A359" s="543">
        <v>358</v>
      </c>
      <c r="B359" s="403">
        <v>43279.393750000003</v>
      </c>
      <c r="C359" t="s">
        <v>97</v>
      </c>
      <c r="D359">
        <v>0.01</v>
      </c>
      <c r="E359" t="s">
        <v>250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1721</v>
      </c>
      <c r="Q359">
        <v>141</v>
      </c>
      <c r="R359" t="s">
        <v>97</v>
      </c>
    </row>
    <row r="360" spans="1:18">
      <c r="A360" s="543">
        <v>359</v>
      </c>
      <c r="B360" s="403">
        <v>43279.401388888888</v>
      </c>
      <c r="C360" t="s">
        <v>97</v>
      </c>
      <c r="D360">
        <v>0.01</v>
      </c>
      <c r="E360" t="s">
        <v>250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1720</v>
      </c>
      <c r="Q360">
        <v>141</v>
      </c>
      <c r="R360" t="s">
        <v>97</v>
      </c>
    </row>
    <row r="361" spans="1:18">
      <c r="A361" s="543">
        <v>360</v>
      </c>
      <c r="B361" s="403">
        <v>43279.499305555553</v>
      </c>
      <c r="C361" t="s">
        <v>97</v>
      </c>
      <c r="D361">
        <v>0.02</v>
      </c>
      <c r="E361" t="s">
        <v>250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1719</v>
      </c>
      <c r="Q361">
        <v>141</v>
      </c>
      <c r="R361" t="s">
        <v>97</v>
      </c>
    </row>
    <row r="362" spans="1:18">
      <c r="A362" s="543">
        <v>361</v>
      </c>
      <c r="B362" s="403">
        <v>43279.525694444441</v>
      </c>
      <c r="C362" t="s">
        <v>97</v>
      </c>
      <c r="D362">
        <v>0.03</v>
      </c>
      <c r="E362" t="s">
        <v>250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1718</v>
      </c>
      <c r="Q362">
        <v>141</v>
      </c>
      <c r="R362" t="s">
        <v>97</v>
      </c>
    </row>
    <row r="363" spans="1:18">
      <c r="A363" s="543">
        <v>362</v>
      </c>
      <c r="B363" s="403">
        <v>43279.630555555559</v>
      </c>
      <c r="C363" t="s">
        <v>97</v>
      </c>
      <c r="D363">
        <v>0.01</v>
      </c>
      <c r="E363" t="s">
        <v>250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456</v>
      </c>
      <c r="Q363">
        <v>142</v>
      </c>
      <c r="R363" t="s">
        <v>97</v>
      </c>
    </row>
    <row r="364" spans="1:18">
      <c r="A364" s="543">
        <v>363</v>
      </c>
      <c r="B364" s="403">
        <v>43279.654861111114</v>
      </c>
      <c r="C364" t="s">
        <v>97</v>
      </c>
      <c r="D364">
        <v>0.01</v>
      </c>
      <c r="E364" t="s">
        <v>250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1717</v>
      </c>
      <c r="Q364">
        <v>142</v>
      </c>
      <c r="R364" t="s">
        <v>97</v>
      </c>
    </row>
    <row r="365" spans="1:18">
      <c r="A365" s="543">
        <v>364</v>
      </c>
      <c r="B365" s="403">
        <v>43279.679861111108</v>
      </c>
      <c r="C365" t="s">
        <v>97</v>
      </c>
      <c r="D365">
        <v>0.01</v>
      </c>
      <c r="E365" t="s">
        <v>250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1716</v>
      </c>
      <c r="Q365">
        <v>142</v>
      </c>
      <c r="R365" t="s">
        <v>97</v>
      </c>
    </row>
    <row r="366" spans="1:18">
      <c r="A366" s="543">
        <v>365</v>
      </c>
      <c r="B366" s="403">
        <v>43279.902777777781</v>
      </c>
      <c r="C366" t="s">
        <v>97</v>
      </c>
      <c r="D366">
        <v>0.01</v>
      </c>
      <c r="E366" t="s">
        <v>250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456</v>
      </c>
      <c r="Q366">
        <v>143</v>
      </c>
      <c r="R366" t="s">
        <v>97</v>
      </c>
    </row>
    <row r="367" spans="1:18">
      <c r="A367" s="543">
        <v>366</v>
      </c>
      <c r="B367" s="403">
        <v>43280.111111111109</v>
      </c>
      <c r="C367" t="s">
        <v>97</v>
      </c>
      <c r="D367">
        <v>0.01</v>
      </c>
      <c r="E367" t="s">
        <v>250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1707</v>
      </c>
      <c r="Q367">
        <v>143</v>
      </c>
      <c r="R367" t="s">
        <v>97</v>
      </c>
    </row>
    <row r="368" spans="1:18">
      <c r="A368" s="543">
        <v>367</v>
      </c>
      <c r="B368" s="403">
        <v>43280.194444444445</v>
      </c>
      <c r="C368" t="s">
        <v>97</v>
      </c>
      <c r="D368">
        <v>0.03</v>
      </c>
      <c r="E368" t="s">
        <v>250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1706</v>
      </c>
      <c r="Q368">
        <v>143</v>
      </c>
      <c r="R368" t="s">
        <v>97</v>
      </c>
    </row>
    <row r="369" spans="1:18">
      <c r="A369" s="543">
        <v>368</v>
      </c>
      <c r="B369" s="403">
        <v>43280.206944444442</v>
      </c>
      <c r="C369" t="s">
        <v>97</v>
      </c>
      <c r="D369">
        <v>0.04</v>
      </c>
      <c r="E369" t="s">
        <v>250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1705</v>
      </c>
      <c r="Q369">
        <v>143</v>
      </c>
      <c r="R369" t="s">
        <v>97</v>
      </c>
    </row>
    <row r="370" spans="1:18">
      <c r="A370" s="543">
        <v>370</v>
      </c>
      <c r="B370" s="403">
        <v>43280.265277777777</v>
      </c>
      <c r="C370" t="s">
        <v>97</v>
      </c>
      <c r="D370">
        <v>0.06</v>
      </c>
      <c r="E370" t="s">
        <v>250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1704</v>
      </c>
      <c r="Q370">
        <v>143</v>
      </c>
      <c r="R370" t="s">
        <v>97</v>
      </c>
    </row>
    <row r="371" spans="1:18">
      <c r="A371" s="543">
        <v>369</v>
      </c>
      <c r="B371" s="403">
        <v>43280.213888888888</v>
      </c>
      <c r="C371" t="s">
        <v>96</v>
      </c>
      <c r="D371">
        <v>0.01</v>
      </c>
      <c r="E371" t="s">
        <v>250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456</v>
      </c>
      <c r="Q371">
        <v>144</v>
      </c>
      <c r="R371" t="s">
        <v>96</v>
      </c>
    </row>
    <row r="372" spans="1:18">
      <c r="A372" s="543">
        <v>371</v>
      </c>
      <c r="B372" s="403">
        <v>43280.268055555556</v>
      </c>
      <c r="C372" t="s">
        <v>96</v>
      </c>
      <c r="D372">
        <v>0.01</v>
      </c>
      <c r="E372" t="s">
        <v>250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456</v>
      </c>
      <c r="Q372">
        <v>145</v>
      </c>
      <c r="R372" t="s">
        <v>96</v>
      </c>
    </row>
    <row r="373" spans="1:18">
      <c r="A373" s="543">
        <v>372</v>
      </c>
      <c r="B373" s="403">
        <v>43280.297222222223</v>
      </c>
      <c r="C373" t="s">
        <v>96</v>
      </c>
      <c r="D373">
        <v>0.01</v>
      </c>
      <c r="E373" t="s">
        <v>250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1703</v>
      </c>
      <c r="Q373">
        <v>145</v>
      </c>
      <c r="R373" t="s">
        <v>96</v>
      </c>
    </row>
    <row r="374" spans="1:18">
      <c r="A374" s="543">
        <v>373</v>
      </c>
      <c r="B374" s="403">
        <v>43280.352777777778</v>
      </c>
      <c r="C374" t="s">
        <v>96</v>
      </c>
      <c r="D374">
        <v>0.01</v>
      </c>
      <c r="E374" t="s">
        <v>250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1702</v>
      </c>
      <c r="Q374">
        <v>145</v>
      </c>
      <c r="R374" t="s">
        <v>96</v>
      </c>
    </row>
    <row r="375" spans="1:18">
      <c r="A375" s="543">
        <v>374</v>
      </c>
      <c r="B375" s="403">
        <v>43280.415972222225</v>
      </c>
      <c r="C375" t="s">
        <v>96</v>
      </c>
      <c r="D375">
        <v>0.02</v>
      </c>
      <c r="E375" t="s">
        <v>250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1701</v>
      </c>
      <c r="Q375">
        <v>145</v>
      </c>
      <c r="R375" t="s">
        <v>96</v>
      </c>
    </row>
    <row r="376" spans="1:18">
      <c r="A376" s="543">
        <v>375</v>
      </c>
      <c r="B376" s="403">
        <v>43280.42083333333</v>
      </c>
      <c r="C376" t="s">
        <v>97</v>
      </c>
      <c r="D376">
        <v>0.01</v>
      </c>
      <c r="E376" t="s">
        <v>250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456</v>
      </c>
      <c r="Q376">
        <v>146</v>
      </c>
      <c r="R376" t="s">
        <v>97</v>
      </c>
    </row>
    <row r="377" spans="1:18">
      <c r="A377" s="543">
        <v>376</v>
      </c>
      <c r="B377" s="403">
        <v>43280.440972222219</v>
      </c>
      <c r="C377" t="s">
        <v>97</v>
      </c>
      <c r="D377">
        <v>0.01</v>
      </c>
      <c r="E377" t="s">
        <v>250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1700</v>
      </c>
      <c r="Q377">
        <v>146</v>
      </c>
      <c r="R377" t="s">
        <v>97</v>
      </c>
    </row>
    <row r="378" spans="1:18">
      <c r="A378" s="543">
        <v>377</v>
      </c>
      <c r="B378" s="403">
        <v>43280.45208333333</v>
      </c>
      <c r="C378" t="s">
        <v>97</v>
      </c>
      <c r="D378">
        <v>0.01</v>
      </c>
      <c r="E378" t="s">
        <v>250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1699</v>
      </c>
      <c r="Q378">
        <v>146</v>
      </c>
      <c r="R378" t="s">
        <v>97</v>
      </c>
    </row>
    <row r="379" spans="1:18">
      <c r="A379" s="543">
        <v>383</v>
      </c>
      <c r="B379" s="403">
        <v>43280.706250000003</v>
      </c>
      <c r="C379" t="s">
        <v>97</v>
      </c>
      <c r="D379">
        <v>0.02</v>
      </c>
      <c r="E379" t="s">
        <v>250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1698</v>
      </c>
      <c r="Q379">
        <v>146</v>
      </c>
      <c r="R379" t="s">
        <v>97</v>
      </c>
    </row>
    <row r="380" spans="1:18">
      <c r="A380" s="543">
        <v>385</v>
      </c>
      <c r="B380" s="403">
        <v>43280.93472222222</v>
      </c>
      <c r="C380" t="s">
        <v>97</v>
      </c>
      <c r="D380">
        <v>0.03</v>
      </c>
      <c r="E380" t="s">
        <v>250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1697</v>
      </c>
      <c r="Q380">
        <v>146</v>
      </c>
      <c r="R380" t="s">
        <v>97</v>
      </c>
    </row>
    <row r="381" spans="1:18">
      <c r="A381" s="543">
        <v>378</v>
      </c>
      <c r="B381" s="403">
        <v>43280.494444444441</v>
      </c>
      <c r="C381" t="s">
        <v>96</v>
      </c>
      <c r="D381">
        <v>0.01</v>
      </c>
      <c r="E381" t="s">
        <v>250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456</v>
      </c>
      <c r="Q381">
        <v>147</v>
      </c>
      <c r="R381" t="s">
        <v>96</v>
      </c>
    </row>
    <row r="382" spans="1:18">
      <c r="A382" s="543">
        <v>379</v>
      </c>
      <c r="B382" s="403">
        <v>43280.521527777775</v>
      </c>
      <c r="C382" t="s">
        <v>96</v>
      </c>
      <c r="D382">
        <v>0.01</v>
      </c>
      <c r="E382" t="s">
        <v>250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444</v>
      </c>
      <c r="Q382">
        <v>148</v>
      </c>
      <c r="R382" t="s">
        <v>96</v>
      </c>
    </row>
    <row r="383" spans="1:18">
      <c r="A383" s="543">
        <v>380</v>
      </c>
      <c r="B383" s="403">
        <v>43280.53125</v>
      </c>
      <c r="C383" t="s">
        <v>96</v>
      </c>
      <c r="D383">
        <v>0.01</v>
      </c>
      <c r="E383" t="s">
        <v>250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470</v>
      </c>
      <c r="Q383">
        <v>148</v>
      </c>
      <c r="R383" t="s">
        <v>96</v>
      </c>
    </row>
    <row r="384" spans="1:18">
      <c r="A384" s="543">
        <v>381</v>
      </c>
      <c r="B384" s="403">
        <v>43280.583333333336</v>
      </c>
      <c r="C384" t="s">
        <v>96</v>
      </c>
      <c r="D384">
        <v>0.01</v>
      </c>
      <c r="E384" t="s">
        <v>250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444</v>
      </c>
      <c r="Q384">
        <v>149</v>
      </c>
      <c r="R384" t="s">
        <v>96</v>
      </c>
    </row>
    <row r="385" spans="1:18">
      <c r="A385" s="543">
        <v>382</v>
      </c>
      <c r="B385" s="403">
        <v>43280.634027777778</v>
      </c>
      <c r="C385" t="s">
        <v>96</v>
      </c>
      <c r="D385">
        <v>0.01</v>
      </c>
      <c r="E385" t="s">
        <v>250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444</v>
      </c>
      <c r="Q385">
        <v>150</v>
      </c>
      <c r="R385" t="s">
        <v>96</v>
      </c>
    </row>
    <row r="386" spans="1:18">
      <c r="A386" s="543">
        <v>384</v>
      </c>
      <c r="B386" s="403">
        <v>43280.71597222222</v>
      </c>
      <c r="C386" t="s">
        <v>96</v>
      </c>
      <c r="D386">
        <v>0.01</v>
      </c>
      <c r="E386" t="s">
        <v>250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458</v>
      </c>
      <c r="Q386">
        <v>151</v>
      </c>
      <c r="R386" t="s">
        <v>96</v>
      </c>
    </row>
    <row r="387" spans="1:18">
      <c r="A387" s="543">
        <v>386</v>
      </c>
      <c r="B387" s="403">
        <v>43283.294444444444</v>
      </c>
      <c r="C387" t="s">
        <v>96</v>
      </c>
      <c r="D387">
        <v>0.01</v>
      </c>
      <c r="E387" t="s">
        <v>250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456</v>
      </c>
      <c r="Q387">
        <v>152</v>
      </c>
      <c r="R387" t="s">
        <v>96</v>
      </c>
    </row>
    <row r="388" spans="1:18">
      <c r="A388" s="543">
        <v>388</v>
      </c>
      <c r="B388" s="403">
        <v>43283.381944444445</v>
      </c>
      <c r="C388" t="s">
        <v>96</v>
      </c>
      <c r="D388">
        <v>0.01</v>
      </c>
      <c r="E388" t="s">
        <v>250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1695</v>
      </c>
      <c r="Q388">
        <v>152</v>
      </c>
      <c r="R388" t="s">
        <v>96</v>
      </c>
    </row>
    <row r="389" spans="1:18">
      <c r="A389" s="543">
        <v>390</v>
      </c>
      <c r="B389" s="403">
        <v>43283.622916666667</v>
      </c>
      <c r="C389" t="s">
        <v>96</v>
      </c>
      <c r="D389">
        <v>0.01</v>
      </c>
      <c r="E389" t="s">
        <v>250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1694</v>
      </c>
      <c r="Q389">
        <v>152</v>
      </c>
      <c r="R389" t="s">
        <v>96</v>
      </c>
    </row>
    <row r="390" spans="1:18">
      <c r="A390" s="543">
        <v>391</v>
      </c>
      <c r="B390" s="403">
        <v>43283.631249999999</v>
      </c>
      <c r="C390" t="s">
        <v>96</v>
      </c>
      <c r="D390">
        <v>0.02</v>
      </c>
      <c r="E390" t="s">
        <v>250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1693</v>
      </c>
      <c r="Q390">
        <v>152</v>
      </c>
      <c r="R390" t="s">
        <v>96</v>
      </c>
    </row>
    <row r="391" spans="1:18">
      <c r="A391" s="543">
        <v>387</v>
      </c>
      <c r="B391" s="403">
        <v>43283.336111111108</v>
      </c>
      <c r="C391" t="s">
        <v>97</v>
      </c>
      <c r="D391">
        <v>0.01</v>
      </c>
      <c r="E391" t="s">
        <v>250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456</v>
      </c>
      <c r="Q391">
        <v>153</v>
      </c>
      <c r="R391" t="s">
        <v>97</v>
      </c>
    </row>
    <row r="392" spans="1:18">
      <c r="A392" s="543">
        <v>389</v>
      </c>
      <c r="B392" s="403">
        <v>43283.384722222225</v>
      </c>
      <c r="C392" t="s">
        <v>97</v>
      </c>
      <c r="D392">
        <v>0.01</v>
      </c>
      <c r="E392" t="s">
        <v>250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456</v>
      </c>
      <c r="Q392">
        <v>154</v>
      </c>
      <c r="R392" t="s">
        <v>97</v>
      </c>
    </row>
    <row r="393" spans="1:18">
      <c r="A393" s="543">
        <v>392</v>
      </c>
      <c r="B393" s="403">
        <v>43283.65902777778</v>
      </c>
      <c r="C393" t="s">
        <v>97</v>
      </c>
      <c r="D393">
        <v>0.01</v>
      </c>
      <c r="E393" t="s">
        <v>250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456</v>
      </c>
      <c r="Q393">
        <v>155</v>
      </c>
      <c r="R393" t="s">
        <v>97</v>
      </c>
    </row>
    <row r="394" spans="1:18">
      <c r="A394" s="543">
        <v>393</v>
      </c>
      <c r="B394" s="403">
        <v>43283.70416666667</v>
      </c>
      <c r="C394" t="s">
        <v>97</v>
      </c>
      <c r="D394">
        <v>0.01</v>
      </c>
      <c r="E394" t="s">
        <v>250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1696</v>
      </c>
      <c r="Q394">
        <v>155</v>
      </c>
      <c r="R394" t="s">
        <v>97</v>
      </c>
    </row>
    <row r="395" spans="1:18">
      <c r="A395" s="543">
        <v>394</v>
      </c>
      <c r="B395" s="403">
        <v>43283.752083333333</v>
      </c>
      <c r="C395" t="s">
        <v>97</v>
      </c>
      <c r="D395">
        <v>0.01</v>
      </c>
      <c r="E395" t="s">
        <v>250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456</v>
      </c>
      <c r="Q395">
        <v>156</v>
      </c>
      <c r="R395" t="s">
        <v>97</v>
      </c>
    </row>
    <row r="396" spans="1:18">
      <c r="A396" s="543">
        <v>395</v>
      </c>
      <c r="B396" s="403">
        <v>43283.886805555558</v>
      </c>
      <c r="C396" t="s">
        <v>97</v>
      </c>
      <c r="D396">
        <v>0.01</v>
      </c>
      <c r="E396" t="s">
        <v>250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1690</v>
      </c>
      <c r="Q396">
        <v>156</v>
      </c>
      <c r="R396" t="s">
        <v>97</v>
      </c>
    </row>
    <row r="397" spans="1:18">
      <c r="A397" s="543">
        <v>396</v>
      </c>
      <c r="B397" s="403">
        <v>43283.926388888889</v>
      </c>
      <c r="C397" t="s">
        <v>97</v>
      </c>
      <c r="D397">
        <v>0.01</v>
      </c>
      <c r="E397" t="s">
        <v>250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1689</v>
      </c>
      <c r="Q397">
        <v>156</v>
      </c>
      <c r="R397" t="s">
        <v>97</v>
      </c>
    </row>
    <row r="398" spans="1:18">
      <c r="A398" s="543">
        <v>400</v>
      </c>
      <c r="B398" s="403">
        <v>43284.402777777781</v>
      </c>
      <c r="C398" t="s">
        <v>97</v>
      </c>
      <c r="D398">
        <v>0.02</v>
      </c>
      <c r="E398" t="s">
        <v>250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1688</v>
      </c>
      <c r="Q398">
        <v>156</v>
      </c>
      <c r="R398" t="s">
        <v>97</v>
      </c>
    </row>
    <row r="399" spans="1:18">
      <c r="A399" s="543">
        <v>403</v>
      </c>
      <c r="B399" s="403">
        <v>43285.151388888888</v>
      </c>
      <c r="C399" t="s">
        <v>97</v>
      </c>
      <c r="D399">
        <v>0.03</v>
      </c>
      <c r="E399" t="s">
        <v>250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1687</v>
      </c>
      <c r="Q399">
        <v>156</v>
      </c>
      <c r="R399" t="s">
        <v>97</v>
      </c>
    </row>
    <row r="400" spans="1:18">
      <c r="A400" s="543">
        <v>397</v>
      </c>
      <c r="B400" s="403">
        <v>43283.928472222222</v>
      </c>
      <c r="C400" t="s">
        <v>96</v>
      </c>
      <c r="D400">
        <v>0.01</v>
      </c>
      <c r="E400" t="s">
        <v>250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456</v>
      </c>
      <c r="Q400">
        <v>157</v>
      </c>
      <c r="R400" t="s">
        <v>96</v>
      </c>
    </row>
    <row r="401" spans="1:18">
      <c r="A401" s="543">
        <v>398</v>
      </c>
      <c r="B401" s="403">
        <v>43284.151388888888</v>
      </c>
      <c r="C401" t="s">
        <v>96</v>
      </c>
      <c r="D401">
        <v>0.01</v>
      </c>
      <c r="E401" t="s">
        <v>250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1692</v>
      </c>
      <c r="Q401">
        <v>157</v>
      </c>
      <c r="R401" t="s">
        <v>96</v>
      </c>
    </row>
    <row r="402" spans="1:18">
      <c r="A402" s="543">
        <v>399</v>
      </c>
      <c r="B402" s="403">
        <v>43284.354861111111</v>
      </c>
      <c r="C402" t="s">
        <v>96</v>
      </c>
      <c r="D402">
        <v>0.01</v>
      </c>
      <c r="E402" t="s">
        <v>250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458</v>
      </c>
      <c r="Q402">
        <v>158</v>
      </c>
      <c r="R402" t="s">
        <v>96</v>
      </c>
    </row>
    <row r="403" spans="1:18">
      <c r="A403" s="543">
        <v>401</v>
      </c>
      <c r="B403" s="403">
        <v>43284.411805555559</v>
      </c>
      <c r="C403" t="s">
        <v>96</v>
      </c>
      <c r="D403">
        <v>0.01</v>
      </c>
      <c r="E403" t="s">
        <v>250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456</v>
      </c>
      <c r="Q403">
        <v>159</v>
      </c>
      <c r="R403" t="s">
        <v>96</v>
      </c>
    </row>
    <row r="404" spans="1:18">
      <c r="A404" s="543">
        <v>402</v>
      </c>
      <c r="B404" s="403">
        <v>43284.520833333336</v>
      </c>
      <c r="C404" t="s">
        <v>96</v>
      </c>
      <c r="D404">
        <v>0.01</v>
      </c>
      <c r="E404" t="s">
        <v>250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1691</v>
      </c>
      <c r="Q404">
        <v>159</v>
      </c>
      <c r="R404" t="s">
        <v>96</v>
      </c>
    </row>
    <row r="405" spans="1:18">
      <c r="A405" s="543">
        <v>404</v>
      </c>
      <c r="B405" s="403">
        <v>43285.386111111111</v>
      </c>
      <c r="C405" t="s">
        <v>96</v>
      </c>
      <c r="D405">
        <v>0.01</v>
      </c>
      <c r="E405" t="s">
        <v>250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456</v>
      </c>
      <c r="Q405">
        <v>160</v>
      </c>
      <c r="R405" t="s">
        <v>96</v>
      </c>
    </row>
    <row r="406" spans="1:18">
      <c r="A406" s="543">
        <v>405</v>
      </c>
      <c r="B406" s="403">
        <v>43285.410416666666</v>
      </c>
      <c r="C406" t="s">
        <v>96</v>
      </c>
      <c r="D406">
        <v>0.01</v>
      </c>
      <c r="E406" t="s">
        <v>250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1686</v>
      </c>
      <c r="Q406">
        <v>160</v>
      </c>
      <c r="R406" t="s">
        <v>96</v>
      </c>
    </row>
    <row r="407" spans="1:18">
      <c r="A407" s="543">
        <v>406</v>
      </c>
      <c r="B407" s="403">
        <v>43285.423611111109</v>
      </c>
      <c r="C407" t="s">
        <v>96</v>
      </c>
      <c r="D407">
        <v>0.01</v>
      </c>
      <c r="E407" t="s">
        <v>250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1685</v>
      </c>
      <c r="Q407">
        <v>160</v>
      </c>
      <c r="R407" t="s">
        <v>96</v>
      </c>
    </row>
    <row r="408" spans="1:18">
      <c r="A408" s="543">
        <v>407</v>
      </c>
      <c r="B408" s="403">
        <v>43285.586805555555</v>
      </c>
      <c r="C408" t="s">
        <v>97</v>
      </c>
      <c r="D408">
        <v>0.01</v>
      </c>
      <c r="E408" t="s">
        <v>250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456</v>
      </c>
      <c r="Q408">
        <v>161</v>
      </c>
      <c r="R408" t="s">
        <v>97</v>
      </c>
    </row>
    <row r="409" spans="1:18">
      <c r="A409" s="543">
        <v>408</v>
      </c>
      <c r="B409" s="403">
        <v>43285.76458333333</v>
      </c>
      <c r="C409" t="s">
        <v>97</v>
      </c>
      <c r="D409">
        <v>0.01</v>
      </c>
      <c r="E409" t="s">
        <v>250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1677</v>
      </c>
      <c r="Q409">
        <v>161</v>
      </c>
      <c r="R409" t="s">
        <v>97</v>
      </c>
    </row>
    <row r="410" spans="1:18">
      <c r="A410" s="543">
        <v>409</v>
      </c>
      <c r="B410" s="403">
        <v>43285.787499999999</v>
      </c>
      <c r="C410" t="s">
        <v>97</v>
      </c>
      <c r="D410">
        <v>0.01</v>
      </c>
      <c r="E410" t="s">
        <v>250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1675</v>
      </c>
      <c r="Q410">
        <v>161</v>
      </c>
      <c r="R410" t="s">
        <v>97</v>
      </c>
    </row>
    <row r="411" spans="1:18">
      <c r="A411" s="543">
        <v>411</v>
      </c>
      <c r="B411" s="403">
        <v>43286.326388888891</v>
      </c>
      <c r="C411" t="s">
        <v>97</v>
      </c>
      <c r="D411">
        <v>0.02</v>
      </c>
      <c r="E411" t="s">
        <v>250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1676</v>
      </c>
      <c r="Q411">
        <v>161</v>
      </c>
      <c r="R411" t="s">
        <v>97</v>
      </c>
    </row>
    <row r="412" spans="1:18">
      <c r="A412" s="543">
        <v>412</v>
      </c>
      <c r="B412" s="403">
        <v>43286.359027777777</v>
      </c>
      <c r="C412" t="s">
        <v>97</v>
      </c>
      <c r="D412">
        <v>0.03</v>
      </c>
      <c r="E412" t="s">
        <v>250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1674</v>
      </c>
      <c r="Q412">
        <v>161</v>
      </c>
      <c r="R412" t="s">
        <v>97</v>
      </c>
    </row>
    <row r="413" spans="1:18">
      <c r="A413" s="543">
        <v>418</v>
      </c>
      <c r="B413" s="403">
        <v>43287.372916666667</v>
      </c>
      <c r="C413" t="s">
        <v>97</v>
      </c>
      <c r="D413">
        <v>0.04</v>
      </c>
      <c r="E413" t="s">
        <v>250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1673</v>
      </c>
      <c r="Q413">
        <v>161</v>
      </c>
      <c r="R413" t="s">
        <v>97</v>
      </c>
    </row>
    <row r="414" spans="1:18">
      <c r="A414" s="543">
        <v>422</v>
      </c>
      <c r="B414" s="403">
        <v>43287.606249999997</v>
      </c>
      <c r="C414" t="s">
        <v>97</v>
      </c>
      <c r="D414">
        <v>0.06</v>
      </c>
      <c r="E414" t="s">
        <v>250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1672</v>
      </c>
      <c r="Q414">
        <v>161</v>
      </c>
      <c r="R414" t="s">
        <v>97</v>
      </c>
    </row>
    <row r="415" spans="1:18">
      <c r="A415" s="543">
        <v>426</v>
      </c>
      <c r="B415" s="403">
        <v>43290.163888888892</v>
      </c>
      <c r="C415" t="s">
        <v>97</v>
      </c>
      <c r="D415">
        <v>0.09</v>
      </c>
      <c r="E415" t="s">
        <v>250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1671</v>
      </c>
      <c r="Q415">
        <v>161</v>
      </c>
      <c r="R415" t="s">
        <v>97</v>
      </c>
    </row>
    <row r="416" spans="1:18">
      <c r="A416" s="543">
        <v>410</v>
      </c>
      <c r="B416" s="403">
        <v>43286.09097222222</v>
      </c>
      <c r="C416" t="s">
        <v>96</v>
      </c>
      <c r="D416">
        <v>0.01</v>
      </c>
      <c r="E416" t="s">
        <v>250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456</v>
      </c>
      <c r="Q416">
        <v>162</v>
      </c>
      <c r="R416" t="s">
        <v>96</v>
      </c>
    </row>
    <row r="417" spans="1:18">
      <c r="A417" s="543">
        <v>413</v>
      </c>
      <c r="B417" s="403">
        <v>43286.363888888889</v>
      </c>
      <c r="C417" t="s">
        <v>96</v>
      </c>
      <c r="D417">
        <v>0.01</v>
      </c>
      <c r="E417" t="s">
        <v>250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456</v>
      </c>
      <c r="Q417">
        <v>163</v>
      </c>
      <c r="R417" t="s">
        <v>96</v>
      </c>
    </row>
    <row r="418" spans="1:18">
      <c r="A418" s="543">
        <v>414</v>
      </c>
      <c r="B418" s="403">
        <v>43286.393750000003</v>
      </c>
      <c r="C418" t="s">
        <v>96</v>
      </c>
      <c r="D418">
        <v>0.01</v>
      </c>
      <c r="E418" t="s">
        <v>250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1684</v>
      </c>
      <c r="Q418">
        <v>163</v>
      </c>
      <c r="R418" t="s">
        <v>96</v>
      </c>
    </row>
    <row r="419" spans="1:18">
      <c r="A419" s="543">
        <v>415</v>
      </c>
      <c r="B419" s="403">
        <v>43286.612500000003</v>
      </c>
      <c r="C419" t="s">
        <v>96</v>
      </c>
      <c r="D419">
        <v>0.01</v>
      </c>
      <c r="E419" t="s">
        <v>250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456</v>
      </c>
      <c r="Q419">
        <v>164</v>
      </c>
      <c r="R419" t="s">
        <v>96</v>
      </c>
    </row>
    <row r="420" spans="1:18">
      <c r="A420" s="543">
        <v>416</v>
      </c>
      <c r="B420" s="403">
        <v>43286.644444444442</v>
      </c>
      <c r="C420" t="s">
        <v>96</v>
      </c>
      <c r="D420">
        <v>0.01</v>
      </c>
      <c r="E420" t="s">
        <v>250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1683</v>
      </c>
      <c r="Q420">
        <v>164</v>
      </c>
      <c r="R420" t="s">
        <v>96</v>
      </c>
    </row>
    <row r="421" spans="1:18">
      <c r="A421" s="543">
        <v>417</v>
      </c>
      <c r="B421" s="403">
        <v>43286.827777777777</v>
      </c>
      <c r="C421" t="s">
        <v>96</v>
      </c>
      <c r="D421">
        <v>0.01</v>
      </c>
      <c r="E421" t="s">
        <v>250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1682</v>
      </c>
      <c r="Q421">
        <v>164</v>
      </c>
      <c r="R421" t="s">
        <v>96</v>
      </c>
    </row>
    <row r="422" spans="1:18">
      <c r="A422" s="543">
        <v>419</v>
      </c>
      <c r="B422" s="403">
        <v>43287.375694444447</v>
      </c>
      <c r="C422" t="s">
        <v>96</v>
      </c>
      <c r="D422">
        <v>0.01</v>
      </c>
      <c r="E422" t="s">
        <v>250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456</v>
      </c>
      <c r="Q422">
        <v>165</v>
      </c>
      <c r="R422" t="s">
        <v>96</v>
      </c>
    </row>
    <row r="423" spans="1:18">
      <c r="A423" s="543">
        <v>420</v>
      </c>
      <c r="B423" s="403">
        <v>43287.395833333336</v>
      </c>
      <c r="C423" t="s">
        <v>96</v>
      </c>
      <c r="D423">
        <v>0.01</v>
      </c>
      <c r="E423" t="s">
        <v>250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1681</v>
      </c>
      <c r="Q423">
        <v>165</v>
      </c>
      <c r="R423" t="s">
        <v>96</v>
      </c>
    </row>
    <row r="424" spans="1:18">
      <c r="A424" s="543">
        <v>421</v>
      </c>
      <c r="B424" s="403">
        <v>43287.602083333331</v>
      </c>
      <c r="C424" t="s">
        <v>96</v>
      </c>
      <c r="D424">
        <v>0.01</v>
      </c>
      <c r="E424" t="s">
        <v>250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458</v>
      </c>
      <c r="Q424">
        <v>166</v>
      </c>
      <c r="R424" t="s">
        <v>96</v>
      </c>
    </row>
    <row r="425" spans="1:18">
      <c r="A425" s="543">
        <v>423</v>
      </c>
      <c r="B425" s="403">
        <v>43287.615972222222</v>
      </c>
      <c r="C425" t="s">
        <v>96</v>
      </c>
      <c r="D425">
        <v>0.01</v>
      </c>
      <c r="E425" t="s">
        <v>250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444</v>
      </c>
      <c r="Q425">
        <v>167</v>
      </c>
      <c r="R425" t="s">
        <v>96</v>
      </c>
    </row>
    <row r="426" spans="1:18">
      <c r="A426" s="543">
        <v>424</v>
      </c>
      <c r="B426" s="403">
        <v>43287.637499999997</v>
      </c>
      <c r="C426" t="s">
        <v>96</v>
      </c>
      <c r="D426">
        <v>0.01</v>
      </c>
      <c r="E426" t="s">
        <v>250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456</v>
      </c>
      <c r="Q426">
        <v>168</v>
      </c>
      <c r="R426" t="s">
        <v>96</v>
      </c>
    </row>
    <row r="427" spans="1:18">
      <c r="A427" s="543">
        <v>425</v>
      </c>
      <c r="B427" s="403">
        <v>43287.736805555556</v>
      </c>
      <c r="C427" t="s">
        <v>96</v>
      </c>
      <c r="D427">
        <v>0.01</v>
      </c>
      <c r="E427" t="s">
        <v>250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1680</v>
      </c>
      <c r="Q427">
        <v>168</v>
      </c>
      <c r="R427" t="s">
        <v>96</v>
      </c>
    </row>
    <row r="428" spans="1:18">
      <c r="A428" s="543">
        <v>427</v>
      </c>
      <c r="B428" s="403">
        <v>43290.368055555555</v>
      </c>
      <c r="C428" t="s">
        <v>96</v>
      </c>
      <c r="D428">
        <v>0.01</v>
      </c>
      <c r="E428" t="s">
        <v>250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456</v>
      </c>
      <c r="Q428">
        <v>169</v>
      </c>
      <c r="R428" t="s">
        <v>96</v>
      </c>
    </row>
    <row r="429" spans="1:18">
      <c r="A429" s="543">
        <v>428</v>
      </c>
      <c r="B429" s="403">
        <v>43290.394444444442</v>
      </c>
      <c r="C429" t="s">
        <v>96</v>
      </c>
      <c r="D429">
        <v>0.01</v>
      </c>
      <c r="E429" t="s">
        <v>250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1679</v>
      </c>
      <c r="Q429">
        <v>169</v>
      </c>
      <c r="R429" t="s">
        <v>96</v>
      </c>
    </row>
    <row r="430" spans="1:18">
      <c r="A430" s="543">
        <v>429</v>
      </c>
      <c r="B430" s="403">
        <v>43290.436111111114</v>
      </c>
      <c r="C430" t="s">
        <v>96</v>
      </c>
      <c r="D430">
        <v>0.01</v>
      </c>
      <c r="E430" t="s">
        <v>250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456</v>
      </c>
      <c r="Q430">
        <v>170</v>
      </c>
      <c r="R430" t="s">
        <v>96</v>
      </c>
    </row>
    <row r="431" spans="1:18">
      <c r="A431" s="543">
        <v>430</v>
      </c>
      <c r="B431" s="403">
        <v>43290.519444444442</v>
      </c>
      <c r="C431" t="s">
        <v>96</v>
      </c>
      <c r="D431">
        <v>0.01</v>
      </c>
      <c r="E431" t="s">
        <v>250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1678</v>
      </c>
      <c r="Q431">
        <v>170</v>
      </c>
      <c r="R431" t="s">
        <v>96</v>
      </c>
    </row>
    <row r="432" spans="1:18">
      <c r="A432" s="543">
        <v>431</v>
      </c>
      <c r="B432" s="403">
        <v>43290.576388888891</v>
      </c>
      <c r="C432" t="s">
        <v>96</v>
      </c>
      <c r="D432">
        <v>0.01</v>
      </c>
      <c r="E432" t="s">
        <v>250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456</v>
      </c>
      <c r="Q432">
        <v>171</v>
      </c>
      <c r="R432" t="s">
        <v>96</v>
      </c>
    </row>
    <row r="433" spans="1:18">
      <c r="A433" s="543">
        <v>432</v>
      </c>
      <c r="B433" s="403">
        <v>43290.645833333336</v>
      </c>
      <c r="C433" t="s">
        <v>96</v>
      </c>
      <c r="D433">
        <v>0.01</v>
      </c>
      <c r="E433" t="s">
        <v>250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1670</v>
      </c>
      <c r="Q433">
        <v>171</v>
      </c>
      <c r="R433" t="s">
        <v>96</v>
      </c>
    </row>
    <row r="434" spans="1:18">
      <c r="A434" s="543">
        <v>433</v>
      </c>
      <c r="B434" s="403">
        <v>43290.671527777777</v>
      </c>
      <c r="C434" t="s">
        <v>96</v>
      </c>
      <c r="D434">
        <v>0.01</v>
      </c>
      <c r="E434" t="s">
        <v>250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1669</v>
      </c>
      <c r="Q434">
        <v>171</v>
      </c>
      <c r="R434" t="s">
        <v>96</v>
      </c>
    </row>
    <row r="435" spans="1:18">
      <c r="A435" s="543">
        <v>434</v>
      </c>
      <c r="B435" s="403">
        <v>43290.740277777775</v>
      </c>
      <c r="C435" t="s">
        <v>96</v>
      </c>
      <c r="D435">
        <v>0.02</v>
      </c>
      <c r="E435" t="s">
        <v>250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1668</v>
      </c>
      <c r="Q435">
        <v>171</v>
      </c>
      <c r="R435" t="s">
        <v>96</v>
      </c>
    </row>
    <row r="436" spans="1:18">
      <c r="A436" s="543">
        <v>435</v>
      </c>
      <c r="B436" s="403">
        <v>43291.601388888892</v>
      </c>
      <c r="C436" t="s">
        <v>96</v>
      </c>
      <c r="D436">
        <v>0.04</v>
      </c>
      <c r="E436" t="s">
        <v>250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1666</v>
      </c>
      <c r="Q436">
        <v>171</v>
      </c>
      <c r="R436" t="s">
        <v>96</v>
      </c>
    </row>
    <row r="437" spans="1:18">
      <c r="A437" s="543">
        <v>438</v>
      </c>
      <c r="B437" s="403">
        <v>43291.614583333336</v>
      </c>
      <c r="C437" t="s">
        <v>96</v>
      </c>
      <c r="D437">
        <v>0.03</v>
      </c>
      <c r="E437" t="s">
        <v>250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1667</v>
      </c>
      <c r="Q437">
        <v>171</v>
      </c>
      <c r="R437" t="s">
        <v>96</v>
      </c>
    </row>
    <row r="438" spans="1:18">
      <c r="A438" s="543">
        <v>436</v>
      </c>
      <c r="B438" s="403">
        <v>43291.606944444444</v>
      </c>
      <c r="C438" t="s">
        <v>97</v>
      </c>
      <c r="D438">
        <v>0.01</v>
      </c>
      <c r="E438" t="s">
        <v>250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456</v>
      </c>
      <c r="Q438">
        <v>172</v>
      </c>
      <c r="R438" t="s">
        <v>97</v>
      </c>
    </row>
    <row r="439" spans="1:18">
      <c r="A439" s="543">
        <v>437</v>
      </c>
      <c r="B439" s="403">
        <v>43291.614583333336</v>
      </c>
      <c r="C439" t="s">
        <v>97</v>
      </c>
      <c r="D439">
        <v>0.01</v>
      </c>
      <c r="E439" t="s">
        <v>250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1665</v>
      </c>
      <c r="Q439">
        <v>172</v>
      </c>
      <c r="R439" t="s">
        <v>97</v>
      </c>
    </row>
    <row r="440" spans="1:18">
      <c r="A440" s="543">
        <v>439</v>
      </c>
      <c r="B440" s="403">
        <v>43291.727083333331</v>
      </c>
      <c r="C440" t="s">
        <v>97</v>
      </c>
      <c r="D440">
        <v>0.01</v>
      </c>
      <c r="E440" t="s">
        <v>250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1664</v>
      </c>
      <c r="Q440">
        <v>172</v>
      </c>
      <c r="R440" t="s">
        <v>97</v>
      </c>
    </row>
    <row r="441" spans="1:18">
      <c r="A441" s="543">
        <v>440</v>
      </c>
      <c r="B441" s="403">
        <v>43291.819444444445</v>
      </c>
      <c r="C441" t="s">
        <v>97</v>
      </c>
      <c r="D441">
        <v>0.02</v>
      </c>
      <c r="E441" t="s">
        <v>250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1663</v>
      </c>
      <c r="Q441">
        <v>172</v>
      </c>
      <c r="R441" t="s">
        <v>97</v>
      </c>
    </row>
    <row r="442" spans="1:18">
      <c r="A442" s="543">
        <v>441</v>
      </c>
      <c r="B442" s="403">
        <v>43291.842361111114</v>
      </c>
      <c r="C442" t="s">
        <v>96</v>
      </c>
      <c r="D442">
        <v>0.01</v>
      </c>
      <c r="E442" t="s">
        <v>250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456</v>
      </c>
      <c r="Q442">
        <v>173</v>
      </c>
      <c r="R442" t="s">
        <v>96</v>
      </c>
    </row>
    <row r="443" spans="1:18">
      <c r="A443" s="543">
        <v>442</v>
      </c>
      <c r="B443" s="403">
        <v>43292.050694444442</v>
      </c>
      <c r="C443" t="s">
        <v>96</v>
      </c>
      <c r="D443">
        <v>0.01</v>
      </c>
      <c r="E443" t="s">
        <v>250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1662</v>
      </c>
      <c r="Q443">
        <v>173</v>
      </c>
      <c r="R443" t="s">
        <v>96</v>
      </c>
    </row>
    <row r="444" spans="1:18">
      <c r="A444" s="543">
        <v>443</v>
      </c>
      <c r="B444" s="403">
        <v>43292.445138888892</v>
      </c>
      <c r="C444" t="s">
        <v>96</v>
      </c>
      <c r="D444">
        <v>0.01</v>
      </c>
      <c r="E444" t="s">
        <v>250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1661</v>
      </c>
      <c r="Q444">
        <v>173</v>
      </c>
      <c r="R444" t="s">
        <v>96</v>
      </c>
    </row>
    <row r="445" spans="1:18">
      <c r="A445" s="543">
        <v>444</v>
      </c>
      <c r="B445" s="403">
        <v>43292.463888888888</v>
      </c>
      <c r="C445" t="s">
        <v>96</v>
      </c>
      <c r="D445">
        <v>0.02</v>
      </c>
      <c r="E445" t="s">
        <v>250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1660</v>
      </c>
      <c r="Q445">
        <v>173</v>
      </c>
      <c r="R445" t="s">
        <v>96</v>
      </c>
    </row>
    <row r="446" spans="1:18">
      <c r="A446" s="543">
        <v>445</v>
      </c>
      <c r="B446" s="403">
        <v>43292.467361111114</v>
      </c>
      <c r="C446" t="s">
        <v>97</v>
      </c>
      <c r="D446">
        <v>0.01</v>
      </c>
      <c r="E446" t="s">
        <v>250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456</v>
      </c>
      <c r="Q446">
        <v>174</v>
      </c>
      <c r="R446" t="s">
        <v>97</v>
      </c>
    </row>
    <row r="447" spans="1:18">
      <c r="A447" s="543">
        <v>446</v>
      </c>
      <c r="B447" s="403">
        <v>43292.515972222223</v>
      </c>
      <c r="C447" t="s">
        <v>97</v>
      </c>
      <c r="D447">
        <v>0.01</v>
      </c>
      <c r="E447" t="s">
        <v>250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1659</v>
      </c>
      <c r="Q447">
        <v>174</v>
      </c>
      <c r="R447" t="s">
        <v>97</v>
      </c>
    </row>
    <row r="448" spans="1:18">
      <c r="A448" s="543">
        <v>447</v>
      </c>
      <c r="B448" s="403">
        <v>43292.598611111112</v>
      </c>
      <c r="C448" t="s">
        <v>97</v>
      </c>
      <c r="D448">
        <v>0.01</v>
      </c>
      <c r="E448" t="s">
        <v>250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1658</v>
      </c>
      <c r="Q448">
        <v>174</v>
      </c>
      <c r="R448" t="s">
        <v>97</v>
      </c>
    </row>
    <row r="449" spans="1:18">
      <c r="A449" s="543">
        <v>448</v>
      </c>
      <c r="B449" s="403">
        <v>43292.613194444442</v>
      </c>
      <c r="C449" t="s">
        <v>97</v>
      </c>
      <c r="D449">
        <v>0.02</v>
      </c>
      <c r="E449" t="s">
        <v>250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1657</v>
      </c>
      <c r="Q449">
        <v>174</v>
      </c>
      <c r="R449" t="s">
        <v>97</v>
      </c>
    </row>
    <row r="450" spans="1:18">
      <c r="A450" s="543">
        <v>449</v>
      </c>
      <c r="B450" s="403">
        <v>43292.628472222219</v>
      </c>
      <c r="C450" t="s">
        <v>96</v>
      </c>
      <c r="D450">
        <v>0.01</v>
      </c>
      <c r="E450" t="s">
        <v>250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456</v>
      </c>
      <c r="Q450">
        <v>175</v>
      </c>
      <c r="R450" t="s">
        <v>96</v>
      </c>
    </row>
    <row r="451" spans="1:18">
      <c r="A451" s="543">
        <v>450</v>
      </c>
      <c r="B451" s="403">
        <v>43292.671527777777</v>
      </c>
      <c r="C451" t="s">
        <v>96</v>
      </c>
      <c r="D451">
        <v>0.01</v>
      </c>
      <c r="E451" t="s">
        <v>250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1652</v>
      </c>
      <c r="Q451">
        <v>175</v>
      </c>
      <c r="R451" t="s">
        <v>96</v>
      </c>
    </row>
    <row r="452" spans="1:18">
      <c r="A452" s="543">
        <v>451</v>
      </c>
      <c r="B452" s="403">
        <v>43292.702777777777</v>
      </c>
      <c r="C452" t="s">
        <v>96</v>
      </c>
      <c r="D452">
        <v>0.01</v>
      </c>
      <c r="E452" t="s">
        <v>250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1650</v>
      </c>
      <c r="Q452">
        <v>175</v>
      </c>
      <c r="R452" t="s">
        <v>96</v>
      </c>
    </row>
    <row r="453" spans="1:18">
      <c r="A453" s="543">
        <v>453</v>
      </c>
      <c r="B453" s="403">
        <v>43292.770833333336</v>
      </c>
      <c r="C453" t="s">
        <v>96</v>
      </c>
      <c r="D453">
        <v>0.02</v>
      </c>
      <c r="E453" t="s">
        <v>250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1651</v>
      </c>
      <c r="Q453">
        <v>175</v>
      </c>
      <c r="R453" t="s">
        <v>96</v>
      </c>
    </row>
    <row r="454" spans="1:18">
      <c r="A454" s="543">
        <v>454</v>
      </c>
      <c r="B454" s="403">
        <v>43292.795138888891</v>
      </c>
      <c r="C454" t="s">
        <v>96</v>
      </c>
      <c r="D454">
        <v>0.03</v>
      </c>
      <c r="E454" t="s">
        <v>250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1649</v>
      </c>
      <c r="Q454">
        <v>175</v>
      </c>
      <c r="R454" t="s">
        <v>96</v>
      </c>
    </row>
    <row r="455" spans="1:18">
      <c r="A455" s="543">
        <v>456</v>
      </c>
      <c r="B455" s="403">
        <v>43292.813888888886</v>
      </c>
      <c r="C455" t="s">
        <v>96</v>
      </c>
      <c r="D455">
        <v>0.04</v>
      </c>
      <c r="E455" t="s">
        <v>250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1648</v>
      </c>
      <c r="Q455">
        <v>175</v>
      </c>
      <c r="R455" t="s">
        <v>96</v>
      </c>
    </row>
    <row r="456" spans="1:18">
      <c r="A456" s="543">
        <v>460</v>
      </c>
      <c r="B456" s="403">
        <v>43293.556250000001</v>
      </c>
      <c r="C456" t="s">
        <v>96</v>
      </c>
      <c r="D456">
        <v>0.06</v>
      </c>
      <c r="E456" t="s">
        <v>250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1647</v>
      </c>
      <c r="Q456">
        <v>175</v>
      </c>
      <c r="R456" t="s">
        <v>96</v>
      </c>
    </row>
    <row r="457" spans="1:18">
      <c r="A457" s="543">
        <v>467</v>
      </c>
      <c r="B457" s="403">
        <v>43294.388888888891</v>
      </c>
      <c r="C457" t="s">
        <v>96</v>
      </c>
      <c r="D457">
        <v>0.09</v>
      </c>
      <c r="E457" t="s">
        <v>250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1646</v>
      </c>
      <c r="Q457">
        <v>175</v>
      </c>
      <c r="R457" t="s">
        <v>96</v>
      </c>
    </row>
    <row r="458" spans="1:18">
      <c r="A458" s="543">
        <v>452</v>
      </c>
      <c r="B458" s="403">
        <v>43292.755555555559</v>
      </c>
      <c r="C458" t="s">
        <v>97</v>
      </c>
      <c r="D458">
        <v>0.01</v>
      </c>
      <c r="E458" t="s">
        <v>250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444</v>
      </c>
      <c r="Q458">
        <v>176</v>
      </c>
      <c r="R458" t="s">
        <v>97</v>
      </c>
    </row>
    <row r="459" spans="1:18">
      <c r="A459" s="543">
        <v>455</v>
      </c>
      <c r="B459" s="403">
        <v>43292.800000000003</v>
      </c>
      <c r="C459" t="s">
        <v>97</v>
      </c>
      <c r="D459">
        <v>0.01</v>
      </c>
      <c r="E459" t="s">
        <v>250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456</v>
      </c>
      <c r="Q459">
        <v>177</v>
      </c>
      <c r="R459" t="s">
        <v>97</v>
      </c>
    </row>
    <row r="460" spans="1:18">
      <c r="A460" s="543">
        <v>457</v>
      </c>
      <c r="B460" s="403">
        <v>43292.855555555558</v>
      </c>
      <c r="C460" t="s">
        <v>97</v>
      </c>
      <c r="D460">
        <v>0.01</v>
      </c>
      <c r="E460" t="s">
        <v>250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456</v>
      </c>
      <c r="Q460">
        <v>178</v>
      </c>
      <c r="R460" t="s">
        <v>97</v>
      </c>
    </row>
    <row r="461" spans="1:18">
      <c r="A461" s="543">
        <v>458</v>
      </c>
      <c r="B461" s="403">
        <v>43293.371527777781</v>
      </c>
      <c r="C461" t="s">
        <v>97</v>
      </c>
      <c r="D461">
        <v>0.01</v>
      </c>
      <c r="E461" t="s">
        <v>250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1656</v>
      </c>
      <c r="Q461">
        <v>178</v>
      </c>
      <c r="R461" t="s">
        <v>97</v>
      </c>
    </row>
    <row r="462" spans="1:18">
      <c r="A462" s="543">
        <v>459</v>
      </c>
      <c r="B462" s="403">
        <v>43293.546527777777</v>
      </c>
      <c r="C462" t="s">
        <v>97</v>
      </c>
      <c r="D462">
        <v>0.01</v>
      </c>
      <c r="E462" t="s">
        <v>250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456</v>
      </c>
      <c r="Q462">
        <v>179</v>
      </c>
      <c r="R462" t="s">
        <v>97</v>
      </c>
    </row>
    <row r="463" spans="1:18">
      <c r="A463" s="543">
        <v>461</v>
      </c>
      <c r="B463" s="403">
        <v>43293.61041666667</v>
      </c>
      <c r="C463" t="s">
        <v>97</v>
      </c>
      <c r="D463">
        <v>0.01</v>
      </c>
      <c r="E463" t="s">
        <v>250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1655</v>
      </c>
      <c r="Q463">
        <v>179</v>
      </c>
      <c r="R463" t="s">
        <v>97</v>
      </c>
    </row>
    <row r="464" spans="1:18">
      <c r="A464" s="543">
        <v>462</v>
      </c>
      <c r="B464" s="403">
        <v>43293.711111111108</v>
      </c>
      <c r="C464" t="s">
        <v>97</v>
      </c>
      <c r="D464">
        <v>0.01</v>
      </c>
      <c r="E464" t="s">
        <v>250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1654</v>
      </c>
      <c r="Q464">
        <v>179</v>
      </c>
      <c r="R464" t="s">
        <v>97</v>
      </c>
    </row>
    <row r="465" spans="1:18">
      <c r="A465" s="543">
        <v>463</v>
      </c>
      <c r="B465" s="403">
        <v>43294.036805555559</v>
      </c>
      <c r="C465" t="s">
        <v>97</v>
      </c>
      <c r="D465">
        <v>0.01</v>
      </c>
      <c r="E465" t="s">
        <v>250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456</v>
      </c>
      <c r="Q465">
        <v>180</v>
      </c>
      <c r="R465" t="s">
        <v>97</v>
      </c>
    </row>
    <row r="466" spans="1:18">
      <c r="A466" s="543">
        <v>464</v>
      </c>
      <c r="B466" s="403">
        <v>43294.14166666667</v>
      </c>
      <c r="C466" t="s">
        <v>97</v>
      </c>
      <c r="D466">
        <v>0.01</v>
      </c>
      <c r="E466" t="s">
        <v>250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1653</v>
      </c>
      <c r="Q466">
        <v>180</v>
      </c>
      <c r="R466" t="s">
        <v>97</v>
      </c>
    </row>
    <row r="467" spans="1:18">
      <c r="A467" s="543">
        <v>465</v>
      </c>
      <c r="B467" s="403">
        <v>43294.35</v>
      </c>
      <c r="C467" t="s">
        <v>97</v>
      </c>
      <c r="D467">
        <v>0.01</v>
      </c>
      <c r="E467" t="s">
        <v>250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444</v>
      </c>
      <c r="Q467">
        <v>181</v>
      </c>
      <c r="R467" t="s">
        <v>97</v>
      </c>
    </row>
    <row r="468" spans="1:18">
      <c r="A468" s="543">
        <v>466</v>
      </c>
      <c r="B468" s="403">
        <v>43294.37777777778</v>
      </c>
      <c r="C468" t="s">
        <v>97</v>
      </c>
      <c r="D468">
        <v>0.01</v>
      </c>
      <c r="E468" t="s">
        <v>250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456</v>
      </c>
      <c r="Q468">
        <v>182</v>
      </c>
      <c r="R468" t="s">
        <v>97</v>
      </c>
    </row>
    <row r="469" spans="1:18">
      <c r="A469" s="543">
        <v>468</v>
      </c>
      <c r="B469" s="403">
        <v>43294.392361111109</v>
      </c>
      <c r="C469" t="s">
        <v>97</v>
      </c>
      <c r="D469">
        <v>0.01</v>
      </c>
      <c r="E469" t="s">
        <v>250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458</v>
      </c>
      <c r="Q469">
        <v>183</v>
      </c>
      <c r="R469" t="s">
        <v>97</v>
      </c>
    </row>
    <row r="470" spans="1:18">
      <c r="A470" s="543">
        <v>469</v>
      </c>
      <c r="B470" s="403">
        <v>43294.449305555558</v>
      </c>
      <c r="C470" t="s">
        <v>97</v>
      </c>
      <c r="D470">
        <v>0.01</v>
      </c>
      <c r="E470" t="s">
        <v>250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456</v>
      </c>
      <c r="Q470">
        <v>184</v>
      </c>
      <c r="R470" t="s">
        <v>97</v>
      </c>
    </row>
    <row r="471" spans="1:18">
      <c r="A471" s="543">
        <v>470</v>
      </c>
      <c r="B471" s="403">
        <v>43294.493055555555</v>
      </c>
      <c r="C471" t="s">
        <v>97</v>
      </c>
      <c r="D471">
        <v>0.01</v>
      </c>
      <c r="E471" t="s">
        <v>250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1645</v>
      </c>
      <c r="Q471">
        <v>184</v>
      </c>
      <c r="R471" t="s">
        <v>97</v>
      </c>
    </row>
    <row r="472" spans="1:18">
      <c r="A472" s="543">
        <v>471</v>
      </c>
      <c r="B472" s="403">
        <v>43294.624305555553</v>
      </c>
      <c r="C472" t="s">
        <v>97</v>
      </c>
      <c r="D472">
        <v>0.01</v>
      </c>
      <c r="E472" t="s">
        <v>250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1643</v>
      </c>
      <c r="Q472">
        <v>184</v>
      </c>
      <c r="R472" t="s">
        <v>97</v>
      </c>
    </row>
    <row r="473" spans="1:18">
      <c r="A473" s="543">
        <v>472</v>
      </c>
      <c r="B473" s="403">
        <v>43294.70208333333</v>
      </c>
      <c r="C473" t="s">
        <v>97</v>
      </c>
      <c r="D473">
        <v>0.02</v>
      </c>
      <c r="E473" t="s">
        <v>250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1644</v>
      </c>
      <c r="Q473">
        <v>184</v>
      </c>
      <c r="R473" t="s">
        <v>97</v>
      </c>
    </row>
    <row r="474" spans="1:18">
      <c r="A474" s="543">
        <v>473</v>
      </c>
      <c r="B474" s="403">
        <v>43294.786111111112</v>
      </c>
      <c r="C474" t="s">
        <v>97</v>
      </c>
      <c r="D474">
        <v>0.03</v>
      </c>
      <c r="E474" t="s">
        <v>250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1642</v>
      </c>
      <c r="Q474">
        <v>184</v>
      </c>
      <c r="R474" t="s">
        <v>97</v>
      </c>
    </row>
    <row r="475" spans="1:18">
      <c r="A475" s="543">
        <v>475</v>
      </c>
      <c r="B475" s="403">
        <v>43297.29791666667</v>
      </c>
      <c r="C475" t="s">
        <v>97</v>
      </c>
      <c r="D475">
        <v>0.04</v>
      </c>
      <c r="E475" t="s">
        <v>250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1641</v>
      </c>
      <c r="Q475">
        <v>184</v>
      </c>
      <c r="R475" t="s">
        <v>97</v>
      </c>
    </row>
    <row r="476" spans="1:18">
      <c r="A476" s="543">
        <v>477</v>
      </c>
      <c r="B476" s="403">
        <v>43297.536111111112</v>
      </c>
      <c r="C476" t="s">
        <v>97</v>
      </c>
      <c r="D476">
        <v>0.06</v>
      </c>
      <c r="E476" t="s">
        <v>250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1640</v>
      </c>
      <c r="Q476">
        <v>184</v>
      </c>
      <c r="R476" t="s">
        <v>97</v>
      </c>
    </row>
    <row r="477" spans="1:18">
      <c r="A477" s="543">
        <v>481</v>
      </c>
      <c r="B477" s="403">
        <v>43298.37222222222</v>
      </c>
      <c r="C477" t="s">
        <v>97</v>
      </c>
      <c r="D477">
        <v>0.09</v>
      </c>
      <c r="E477" t="s">
        <v>250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1639</v>
      </c>
      <c r="Q477">
        <v>184</v>
      </c>
      <c r="R477" t="s">
        <v>97</v>
      </c>
    </row>
    <row r="478" spans="1:18">
      <c r="A478" s="543">
        <v>474</v>
      </c>
      <c r="B478" s="403">
        <v>43297.190972222219</v>
      </c>
      <c r="C478" t="s">
        <v>96</v>
      </c>
      <c r="D478">
        <v>0.01</v>
      </c>
      <c r="E478" t="s">
        <v>250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456</v>
      </c>
      <c r="Q478">
        <v>185</v>
      </c>
      <c r="R478" t="s">
        <v>96</v>
      </c>
    </row>
    <row r="479" spans="1:18">
      <c r="A479" s="543">
        <v>476</v>
      </c>
      <c r="B479" s="403">
        <v>43297.386805555558</v>
      </c>
      <c r="C479" t="s">
        <v>96</v>
      </c>
      <c r="D479">
        <v>0.01</v>
      </c>
      <c r="E479" t="s">
        <v>250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444</v>
      </c>
      <c r="Q479">
        <v>186</v>
      </c>
      <c r="R479" t="s">
        <v>96</v>
      </c>
    </row>
    <row r="480" spans="1:18">
      <c r="A480" s="543">
        <v>478</v>
      </c>
      <c r="B480" s="403">
        <v>43297.566666666666</v>
      </c>
      <c r="C480" t="s">
        <v>96</v>
      </c>
      <c r="D480">
        <v>0.01</v>
      </c>
      <c r="E480" t="s">
        <v>250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444</v>
      </c>
      <c r="Q480">
        <v>187</v>
      </c>
      <c r="R480" t="s">
        <v>96</v>
      </c>
    </row>
    <row r="481" spans="1:18">
      <c r="A481" s="543">
        <v>479</v>
      </c>
      <c r="B481" s="403">
        <v>43297.60833333333</v>
      </c>
      <c r="C481" t="s">
        <v>96</v>
      </c>
      <c r="D481">
        <v>0.01</v>
      </c>
      <c r="E481" t="s">
        <v>250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471</v>
      </c>
      <c r="Q481">
        <v>187</v>
      </c>
      <c r="R481" t="s">
        <v>96</v>
      </c>
    </row>
    <row r="482" spans="1:18">
      <c r="A482" s="543">
        <v>480</v>
      </c>
      <c r="B482" s="403">
        <v>43297.774305555555</v>
      </c>
      <c r="C482" t="s">
        <v>96</v>
      </c>
      <c r="D482">
        <v>0.01</v>
      </c>
      <c r="E482" t="s">
        <v>250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472</v>
      </c>
      <c r="Q482">
        <v>187</v>
      </c>
      <c r="R482" t="s">
        <v>96</v>
      </c>
    </row>
    <row r="483" spans="1:18">
      <c r="A483" s="543">
        <v>482</v>
      </c>
      <c r="B483" s="403">
        <v>43298.461111111108</v>
      </c>
      <c r="C483" t="s">
        <v>96</v>
      </c>
      <c r="D483">
        <v>0.01</v>
      </c>
      <c r="E483" t="s">
        <v>250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456</v>
      </c>
      <c r="Q483">
        <v>188</v>
      </c>
      <c r="R483" t="s">
        <v>96</v>
      </c>
    </row>
    <row r="484" spans="1:18">
      <c r="A484" s="543">
        <v>483</v>
      </c>
      <c r="B484" s="403">
        <v>43298.511111111111</v>
      </c>
      <c r="C484" t="s">
        <v>96</v>
      </c>
      <c r="D484">
        <v>0.01</v>
      </c>
      <c r="E484" t="s">
        <v>250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1632</v>
      </c>
      <c r="Q484">
        <v>188</v>
      </c>
      <c r="R484" t="s">
        <v>96</v>
      </c>
    </row>
    <row r="485" spans="1:18">
      <c r="A485" s="543">
        <v>484</v>
      </c>
      <c r="B485" s="403">
        <v>43298.551388888889</v>
      </c>
      <c r="C485" t="s">
        <v>96</v>
      </c>
      <c r="D485">
        <v>0.01</v>
      </c>
      <c r="E485" t="s">
        <v>250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1630</v>
      </c>
      <c r="Q485">
        <v>188</v>
      </c>
      <c r="R485" t="s">
        <v>96</v>
      </c>
    </row>
    <row r="486" spans="1:18">
      <c r="A486" s="543">
        <v>485</v>
      </c>
      <c r="B486" s="403">
        <v>43298.584722222222</v>
      </c>
      <c r="C486" t="s">
        <v>96</v>
      </c>
      <c r="D486">
        <v>0.02</v>
      </c>
      <c r="E486" t="s">
        <v>250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1633</v>
      </c>
      <c r="Q486">
        <v>188</v>
      </c>
      <c r="R486" t="s">
        <v>96</v>
      </c>
    </row>
    <row r="487" spans="1:18">
      <c r="A487" s="543">
        <v>486</v>
      </c>
      <c r="B487" s="403">
        <v>43298.701388888891</v>
      </c>
      <c r="C487" t="s">
        <v>96</v>
      </c>
      <c r="D487">
        <v>0.03</v>
      </c>
      <c r="E487" t="s">
        <v>250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1631</v>
      </c>
      <c r="Q487">
        <v>188</v>
      </c>
      <c r="R487" t="s">
        <v>96</v>
      </c>
    </row>
    <row r="488" spans="1:18">
      <c r="A488" s="543">
        <v>488</v>
      </c>
      <c r="B488" s="403">
        <v>43298.749305555553</v>
      </c>
      <c r="C488" t="s">
        <v>96</v>
      </c>
      <c r="D488">
        <v>0.04</v>
      </c>
      <c r="E488" t="s">
        <v>250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1629</v>
      </c>
      <c r="Q488">
        <v>188</v>
      </c>
      <c r="R488" t="s">
        <v>96</v>
      </c>
    </row>
    <row r="489" spans="1:18">
      <c r="A489" s="543">
        <v>492</v>
      </c>
      <c r="B489" s="403">
        <v>43299.050694444442</v>
      </c>
      <c r="C489" t="s">
        <v>96</v>
      </c>
      <c r="D489">
        <v>0.06</v>
      </c>
      <c r="E489" t="s">
        <v>250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1628</v>
      </c>
      <c r="Q489">
        <v>188</v>
      </c>
      <c r="R489" t="s">
        <v>96</v>
      </c>
    </row>
    <row r="490" spans="1:18">
      <c r="A490" s="543">
        <v>493</v>
      </c>
      <c r="B490" s="403">
        <v>43299.352083333331</v>
      </c>
      <c r="C490" t="s">
        <v>96</v>
      </c>
      <c r="D490">
        <v>0.09</v>
      </c>
      <c r="E490" t="s">
        <v>250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1627</v>
      </c>
      <c r="Q490">
        <v>188</v>
      </c>
      <c r="R490" t="s">
        <v>96</v>
      </c>
    </row>
    <row r="491" spans="1:18">
      <c r="A491" s="543">
        <v>502</v>
      </c>
      <c r="B491" s="403">
        <v>43300.482638888891</v>
      </c>
      <c r="C491" t="s">
        <v>96</v>
      </c>
      <c r="D491">
        <v>0.13</v>
      </c>
      <c r="E491" t="s">
        <v>250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1626</v>
      </c>
      <c r="Q491">
        <v>188</v>
      </c>
      <c r="R491" t="s">
        <v>96</v>
      </c>
    </row>
    <row r="492" spans="1:18">
      <c r="A492" s="543">
        <v>487</v>
      </c>
      <c r="B492" s="403">
        <v>43298.711805555555</v>
      </c>
      <c r="C492" t="s">
        <v>97</v>
      </c>
      <c r="D492">
        <v>0.01</v>
      </c>
      <c r="E492" t="s">
        <v>250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456</v>
      </c>
      <c r="Q492">
        <v>189</v>
      </c>
      <c r="R492" t="s">
        <v>97</v>
      </c>
    </row>
    <row r="493" spans="1:18">
      <c r="A493" s="543">
        <v>489</v>
      </c>
      <c r="B493" s="403">
        <v>43298.752083333333</v>
      </c>
      <c r="C493" t="s">
        <v>97</v>
      </c>
      <c r="D493">
        <v>0.01</v>
      </c>
      <c r="E493" t="s">
        <v>250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456</v>
      </c>
      <c r="Q493">
        <v>190</v>
      </c>
      <c r="R493" t="s">
        <v>97</v>
      </c>
    </row>
    <row r="494" spans="1:18">
      <c r="A494" s="543">
        <v>490</v>
      </c>
      <c r="B494" s="403">
        <v>43298.81527777778</v>
      </c>
      <c r="C494" t="s">
        <v>97</v>
      </c>
      <c r="D494">
        <v>0.01</v>
      </c>
      <c r="E494" t="s">
        <v>250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456</v>
      </c>
      <c r="Q494">
        <v>191</v>
      </c>
      <c r="R494" t="s">
        <v>97</v>
      </c>
    </row>
    <row r="495" spans="1:18">
      <c r="A495" s="543">
        <v>491</v>
      </c>
      <c r="B495" s="403">
        <v>43298.824305555558</v>
      </c>
      <c r="C495" t="s">
        <v>97</v>
      </c>
      <c r="D495">
        <v>0.01</v>
      </c>
      <c r="E495" t="s">
        <v>250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1638</v>
      </c>
      <c r="Q495">
        <v>191</v>
      </c>
      <c r="R495" t="s">
        <v>97</v>
      </c>
    </row>
    <row r="496" spans="1:18">
      <c r="A496" s="543">
        <v>494</v>
      </c>
      <c r="B496" s="403">
        <v>43299.402083333334</v>
      </c>
      <c r="C496" t="s">
        <v>97</v>
      </c>
      <c r="D496">
        <v>0.01</v>
      </c>
      <c r="E496" t="s">
        <v>250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444</v>
      </c>
      <c r="Q496">
        <v>192</v>
      </c>
      <c r="R496" t="s">
        <v>97</v>
      </c>
    </row>
    <row r="497" spans="1:18">
      <c r="A497" s="543">
        <v>495</v>
      </c>
      <c r="B497" s="403">
        <v>43299.462500000001</v>
      </c>
      <c r="C497" t="s">
        <v>97</v>
      </c>
      <c r="D497">
        <v>0.01</v>
      </c>
      <c r="E497" t="s">
        <v>250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456</v>
      </c>
      <c r="Q497">
        <v>193</v>
      </c>
      <c r="R497" t="s">
        <v>97</v>
      </c>
    </row>
    <row r="498" spans="1:18">
      <c r="A498" s="543">
        <v>496</v>
      </c>
      <c r="B498" s="403">
        <v>43299.606249999997</v>
      </c>
      <c r="C498" t="s">
        <v>97</v>
      </c>
      <c r="D498">
        <v>0.01</v>
      </c>
      <c r="E498" t="s">
        <v>250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456</v>
      </c>
      <c r="Q498">
        <v>194</v>
      </c>
      <c r="R498" t="s">
        <v>97</v>
      </c>
    </row>
    <row r="499" spans="1:18">
      <c r="A499" s="543">
        <v>497</v>
      </c>
      <c r="B499" s="403">
        <v>43299.651388888888</v>
      </c>
      <c r="C499" t="s">
        <v>97</v>
      </c>
      <c r="D499">
        <v>0.01</v>
      </c>
      <c r="E499" t="s">
        <v>250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1637</v>
      </c>
      <c r="Q499">
        <v>194</v>
      </c>
      <c r="R499" t="s">
        <v>97</v>
      </c>
    </row>
    <row r="500" spans="1:18">
      <c r="A500" s="543">
        <v>498</v>
      </c>
      <c r="B500" s="403">
        <v>43299.693055555559</v>
      </c>
      <c r="C500" t="s">
        <v>97</v>
      </c>
      <c r="D500">
        <v>0.01</v>
      </c>
      <c r="E500" t="s">
        <v>250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1636</v>
      </c>
      <c r="Q500">
        <v>194</v>
      </c>
      <c r="R500" t="s">
        <v>97</v>
      </c>
    </row>
    <row r="501" spans="1:18">
      <c r="A501" s="543">
        <v>499</v>
      </c>
      <c r="B501" s="403">
        <v>43299.767361111109</v>
      </c>
      <c r="C501" t="s">
        <v>97</v>
      </c>
      <c r="D501">
        <v>0.02</v>
      </c>
      <c r="E501" t="s">
        <v>250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1635</v>
      </c>
      <c r="Q501">
        <v>194</v>
      </c>
      <c r="R501" t="s">
        <v>97</v>
      </c>
    </row>
    <row r="502" spans="1:18">
      <c r="A502" s="543">
        <v>500</v>
      </c>
      <c r="B502" s="403">
        <v>43300.370138888888</v>
      </c>
      <c r="C502" t="s">
        <v>97</v>
      </c>
      <c r="D502">
        <v>0.01</v>
      </c>
      <c r="E502" t="s">
        <v>250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444</v>
      </c>
      <c r="Q502">
        <v>195</v>
      </c>
      <c r="R502" t="s">
        <v>97</v>
      </c>
    </row>
    <row r="503" spans="1:18">
      <c r="A503" s="543">
        <v>501</v>
      </c>
      <c r="B503" s="403">
        <v>43300.418749999997</v>
      </c>
      <c r="C503" t="s">
        <v>97</v>
      </c>
      <c r="D503">
        <v>0.01</v>
      </c>
      <c r="E503" t="s">
        <v>250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456</v>
      </c>
      <c r="Q503">
        <v>196</v>
      </c>
      <c r="R503" t="s">
        <v>97</v>
      </c>
    </row>
    <row r="504" spans="1:18">
      <c r="A504" s="543">
        <v>503</v>
      </c>
      <c r="B504" s="403">
        <v>43300.489583333336</v>
      </c>
      <c r="C504" t="s">
        <v>97</v>
      </c>
      <c r="D504">
        <v>0.01</v>
      </c>
      <c r="E504" t="s">
        <v>250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456</v>
      </c>
      <c r="Q504">
        <v>197</v>
      </c>
      <c r="R504" t="s">
        <v>97</v>
      </c>
    </row>
    <row r="505" spans="1:18">
      <c r="A505" s="543">
        <v>504</v>
      </c>
      <c r="B505" s="403">
        <v>43300.518750000003</v>
      </c>
      <c r="C505" t="s">
        <v>97</v>
      </c>
      <c r="D505">
        <v>0.01</v>
      </c>
      <c r="E505" t="s">
        <v>250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1634</v>
      </c>
      <c r="Q505">
        <v>197</v>
      </c>
      <c r="R505" t="s">
        <v>97</v>
      </c>
    </row>
    <row r="506" spans="1:18">
      <c r="A506" s="543">
        <v>505</v>
      </c>
      <c r="B506" s="403">
        <v>43300.563888888886</v>
      </c>
      <c r="C506" t="s">
        <v>97</v>
      </c>
      <c r="D506">
        <v>0.01</v>
      </c>
      <c r="E506" t="s">
        <v>250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456</v>
      </c>
      <c r="Q506">
        <v>198</v>
      </c>
      <c r="R506" t="s">
        <v>97</v>
      </c>
    </row>
    <row r="507" spans="1:18">
      <c r="A507" s="543">
        <v>506</v>
      </c>
      <c r="B507" s="403">
        <v>43300.606944444444</v>
      </c>
      <c r="C507" t="s">
        <v>97</v>
      </c>
      <c r="D507">
        <v>0.01</v>
      </c>
      <c r="E507" t="s">
        <v>250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456</v>
      </c>
      <c r="Q507">
        <v>199</v>
      </c>
      <c r="R507" t="s">
        <v>97</v>
      </c>
    </row>
    <row r="508" spans="1:18">
      <c r="A508" s="543">
        <v>507</v>
      </c>
      <c r="B508" s="403">
        <v>43300.627083333333</v>
      </c>
      <c r="C508" t="s">
        <v>97</v>
      </c>
      <c r="D508">
        <v>0.01</v>
      </c>
      <c r="E508" t="s">
        <v>250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1615</v>
      </c>
      <c r="Q508">
        <v>199</v>
      </c>
      <c r="R508" t="s">
        <v>97</v>
      </c>
    </row>
    <row r="509" spans="1:18">
      <c r="A509" s="543">
        <v>508</v>
      </c>
      <c r="B509" s="403">
        <v>43300.648611111108</v>
      </c>
      <c r="C509" t="s">
        <v>97</v>
      </c>
      <c r="D509">
        <v>0.01</v>
      </c>
      <c r="E509" t="s">
        <v>250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1614</v>
      </c>
      <c r="Q509">
        <v>199</v>
      </c>
      <c r="R509" t="s">
        <v>97</v>
      </c>
    </row>
    <row r="510" spans="1:18">
      <c r="A510" s="543">
        <v>509</v>
      </c>
      <c r="B510" s="403">
        <v>43300.794444444444</v>
      </c>
      <c r="C510" t="s">
        <v>97</v>
      </c>
      <c r="D510">
        <v>0.02</v>
      </c>
      <c r="E510" t="s">
        <v>250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1616</v>
      </c>
      <c r="Q510">
        <v>199</v>
      </c>
      <c r="R510" t="s">
        <v>97</v>
      </c>
    </row>
    <row r="511" spans="1:18">
      <c r="A511" s="543">
        <v>510</v>
      </c>
      <c r="B511" s="403">
        <v>43300.802083333336</v>
      </c>
      <c r="C511" t="s">
        <v>97</v>
      </c>
      <c r="D511">
        <v>0.03</v>
      </c>
      <c r="E511" t="s">
        <v>250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1617</v>
      </c>
      <c r="Q511">
        <v>199</v>
      </c>
      <c r="R511" t="s">
        <v>97</v>
      </c>
    </row>
    <row r="512" spans="1:18">
      <c r="A512" s="543">
        <v>511</v>
      </c>
      <c r="B512" s="403">
        <v>43300.804861111108</v>
      </c>
      <c r="C512" t="s">
        <v>97</v>
      </c>
      <c r="D512">
        <v>0.04</v>
      </c>
      <c r="E512" t="s">
        <v>250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1613</v>
      </c>
      <c r="Q512">
        <v>199</v>
      </c>
      <c r="R512" t="s">
        <v>97</v>
      </c>
    </row>
    <row r="513" spans="1:18">
      <c r="A513" s="543">
        <v>518</v>
      </c>
      <c r="B513" s="403">
        <v>43301.624305555553</v>
      </c>
      <c r="C513" t="s">
        <v>97</v>
      </c>
      <c r="D513">
        <v>0.09</v>
      </c>
      <c r="E513" t="s">
        <v>250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1611</v>
      </c>
      <c r="Q513">
        <v>199</v>
      </c>
      <c r="R513" t="s">
        <v>97</v>
      </c>
    </row>
    <row r="514" spans="1:18">
      <c r="A514" s="543">
        <v>523</v>
      </c>
      <c r="B514" s="403">
        <v>43304.047222222223</v>
      </c>
      <c r="C514" t="s">
        <v>97</v>
      </c>
      <c r="D514">
        <v>0.13</v>
      </c>
      <c r="E514" t="s">
        <v>250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1610</v>
      </c>
      <c r="Q514">
        <v>199</v>
      </c>
      <c r="R514" t="s">
        <v>97</v>
      </c>
    </row>
    <row r="515" spans="1:18">
      <c r="A515" s="543">
        <v>530</v>
      </c>
      <c r="B515" s="403">
        <v>43304.481944444444</v>
      </c>
      <c r="C515" t="s">
        <v>97</v>
      </c>
      <c r="D515">
        <v>0.06</v>
      </c>
      <c r="E515" t="s">
        <v>250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1612</v>
      </c>
      <c r="Q515">
        <v>199</v>
      </c>
      <c r="R515" t="s">
        <v>97</v>
      </c>
    </row>
    <row r="516" spans="1:18">
      <c r="A516" s="543">
        <v>512</v>
      </c>
      <c r="B516" s="403">
        <v>43300.839583333334</v>
      </c>
      <c r="C516" t="s">
        <v>96</v>
      </c>
      <c r="D516">
        <v>0.01</v>
      </c>
      <c r="E516" t="s">
        <v>250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456</v>
      </c>
      <c r="Q516">
        <v>200</v>
      </c>
      <c r="R516" t="s">
        <v>96</v>
      </c>
    </row>
    <row r="517" spans="1:18">
      <c r="A517" s="543">
        <v>513</v>
      </c>
      <c r="B517" s="403">
        <v>43300.875</v>
      </c>
      <c r="C517" t="s">
        <v>96</v>
      </c>
      <c r="D517">
        <v>0.01</v>
      </c>
      <c r="E517" t="s">
        <v>250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1625</v>
      </c>
      <c r="Q517">
        <v>200</v>
      </c>
      <c r="R517" t="s">
        <v>96</v>
      </c>
    </row>
    <row r="518" spans="1:18">
      <c r="A518" s="543">
        <v>514</v>
      </c>
      <c r="B518" s="403">
        <v>43301.15625</v>
      </c>
      <c r="C518" t="s">
        <v>96</v>
      </c>
      <c r="D518">
        <v>0.01</v>
      </c>
      <c r="E518" t="s">
        <v>250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1624</v>
      </c>
      <c r="Q518">
        <v>200</v>
      </c>
      <c r="R518" t="s">
        <v>96</v>
      </c>
    </row>
    <row r="519" spans="1:18">
      <c r="A519" s="543">
        <v>515</v>
      </c>
      <c r="B519" s="403">
        <v>43301.339583333334</v>
      </c>
      <c r="C519" t="s">
        <v>96</v>
      </c>
      <c r="D519">
        <v>0.01</v>
      </c>
      <c r="E519" t="s">
        <v>250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456</v>
      </c>
      <c r="Q519">
        <v>201</v>
      </c>
      <c r="R519" t="s">
        <v>96</v>
      </c>
    </row>
    <row r="520" spans="1:18">
      <c r="A520" s="543">
        <v>516</v>
      </c>
      <c r="B520" s="403">
        <v>43301.354861111111</v>
      </c>
      <c r="C520" t="s">
        <v>96</v>
      </c>
      <c r="D520">
        <v>0.01</v>
      </c>
      <c r="E520" t="s">
        <v>250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1623</v>
      </c>
      <c r="Q520">
        <v>201</v>
      </c>
      <c r="R520" t="s">
        <v>96</v>
      </c>
    </row>
    <row r="521" spans="1:18">
      <c r="A521" s="543">
        <v>517</v>
      </c>
      <c r="B521" s="403">
        <v>43301.388888888891</v>
      </c>
      <c r="C521" t="s">
        <v>96</v>
      </c>
      <c r="D521">
        <v>0.01</v>
      </c>
      <c r="E521" t="s">
        <v>250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1622</v>
      </c>
      <c r="Q521">
        <v>201</v>
      </c>
      <c r="R521" t="s">
        <v>96</v>
      </c>
    </row>
    <row r="522" spans="1:18">
      <c r="A522" s="543">
        <v>519</v>
      </c>
      <c r="B522" s="403">
        <v>43301.627083333333</v>
      </c>
      <c r="C522" t="s">
        <v>96</v>
      </c>
      <c r="D522">
        <v>0.01</v>
      </c>
      <c r="E522" t="s">
        <v>250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456</v>
      </c>
      <c r="Q522">
        <v>202</v>
      </c>
      <c r="R522" t="s">
        <v>96</v>
      </c>
    </row>
    <row r="523" spans="1:18">
      <c r="A523" s="543">
        <v>520</v>
      </c>
      <c r="B523" s="403">
        <v>43301.645138888889</v>
      </c>
      <c r="C523" t="s">
        <v>96</v>
      </c>
      <c r="D523">
        <v>0.01</v>
      </c>
      <c r="E523" t="s">
        <v>250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456</v>
      </c>
      <c r="Q523">
        <v>203</v>
      </c>
      <c r="R523" t="s">
        <v>96</v>
      </c>
    </row>
    <row r="524" spans="1:18">
      <c r="A524" s="543">
        <v>521</v>
      </c>
      <c r="B524" s="403">
        <v>43301.658333333333</v>
      </c>
      <c r="C524" t="s">
        <v>96</v>
      </c>
      <c r="D524">
        <v>0.01</v>
      </c>
      <c r="E524" t="s">
        <v>250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1621</v>
      </c>
      <c r="Q524">
        <v>203</v>
      </c>
      <c r="R524" t="s">
        <v>96</v>
      </c>
    </row>
    <row r="525" spans="1:18">
      <c r="A525" s="543">
        <v>522</v>
      </c>
      <c r="B525" s="403">
        <v>43301.865277777775</v>
      </c>
      <c r="C525" t="s">
        <v>96</v>
      </c>
      <c r="D525">
        <v>0.01</v>
      </c>
      <c r="E525" t="s">
        <v>250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456</v>
      </c>
      <c r="Q525">
        <v>204</v>
      </c>
      <c r="R525" t="s">
        <v>96</v>
      </c>
    </row>
    <row r="526" spans="1:18">
      <c r="A526" s="543">
        <v>524</v>
      </c>
      <c r="B526" s="403">
        <v>43304.15902777778</v>
      </c>
      <c r="C526" t="s">
        <v>96</v>
      </c>
      <c r="D526">
        <v>0.01</v>
      </c>
      <c r="E526" t="s">
        <v>250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456</v>
      </c>
      <c r="Q526">
        <v>205</v>
      </c>
      <c r="R526" t="s">
        <v>96</v>
      </c>
    </row>
    <row r="527" spans="1:18">
      <c r="A527" s="543">
        <v>525</v>
      </c>
      <c r="B527" s="403">
        <v>43304.324999999997</v>
      </c>
      <c r="C527" t="s">
        <v>96</v>
      </c>
      <c r="D527">
        <v>0.01</v>
      </c>
      <c r="E527" t="s">
        <v>250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1620</v>
      </c>
      <c r="Q527">
        <v>205</v>
      </c>
      <c r="R527" t="s">
        <v>96</v>
      </c>
    </row>
    <row r="528" spans="1:18">
      <c r="A528" s="543">
        <v>526</v>
      </c>
      <c r="B528" s="403">
        <v>43304.381249999999</v>
      </c>
      <c r="C528" t="s">
        <v>96</v>
      </c>
      <c r="D528">
        <v>0.01</v>
      </c>
      <c r="E528" t="s">
        <v>250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473</v>
      </c>
      <c r="Q528">
        <v>205</v>
      </c>
      <c r="R528" t="s">
        <v>96</v>
      </c>
    </row>
    <row r="529" spans="1:18">
      <c r="A529" s="543">
        <v>527</v>
      </c>
      <c r="B529" s="403">
        <v>43304.446527777778</v>
      </c>
      <c r="C529" t="s">
        <v>96</v>
      </c>
      <c r="D529">
        <v>0.01</v>
      </c>
      <c r="E529" t="s">
        <v>250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456</v>
      </c>
      <c r="Q529">
        <v>206</v>
      </c>
      <c r="R529" t="s">
        <v>96</v>
      </c>
    </row>
    <row r="530" spans="1:18">
      <c r="A530" s="543">
        <v>528</v>
      </c>
      <c r="B530" s="403">
        <v>43304.454861111109</v>
      </c>
      <c r="C530" t="s">
        <v>96</v>
      </c>
      <c r="D530">
        <v>0.01</v>
      </c>
      <c r="E530" t="s">
        <v>250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1619</v>
      </c>
      <c r="Q530">
        <v>206</v>
      </c>
      <c r="R530" t="s">
        <v>96</v>
      </c>
    </row>
    <row r="531" spans="1:18">
      <c r="A531" s="543">
        <v>529</v>
      </c>
      <c r="B531" s="403">
        <v>43304.479166666664</v>
      </c>
      <c r="C531" t="s">
        <v>96</v>
      </c>
      <c r="D531">
        <v>0.01</v>
      </c>
      <c r="E531" t="s">
        <v>250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1618</v>
      </c>
      <c r="Q531">
        <v>206</v>
      </c>
      <c r="R531" t="s">
        <v>96</v>
      </c>
    </row>
    <row r="532" spans="1:18">
      <c r="A532" s="543">
        <v>531</v>
      </c>
      <c r="B532" s="403">
        <v>43304.65347222222</v>
      </c>
      <c r="C532" t="s">
        <v>96</v>
      </c>
      <c r="D532">
        <v>0.01</v>
      </c>
      <c r="E532" t="s">
        <v>250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456</v>
      </c>
      <c r="Q532">
        <v>207</v>
      </c>
      <c r="R532" t="s">
        <v>96</v>
      </c>
    </row>
    <row r="533" spans="1:18">
      <c r="A533" s="543">
        <v>532</v>
      </c>
      <c r="B533" s="403">
        <v>43304.767361111109</v>
      </c>
      <c r="C533" t="s">
        <v>96</v>
      </c>
      <c r="D533">
        <v>0.01</v>
      </c>
      <c r="E533" t="s">
        <v>250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1609</v>
      </c>
      <c r="Q533">
        <v>207</v>
      </c>
      <c r="R533" t="s">
        <v>96</v>
      </c>
    </row>
    <row r="534" spans="1:18">
      <c r="A534" s="543">
        <v>533</v>
      </c>
      <c r="B534" s="403">
        <v>43305.279861111114</v>
      </c>
      <c r="C534" t="s">
        <v>96</v>
      </c>
      <c r="D534">
        <v>0.01</v>
      </c>
      <c r="E534" t="s">
        <v>250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1608</v>
      </c>
      <c r="Q534">
        <v>207</v>
      </c>
      <c r="R534" t="s">
        <v>96</v>
      </c>
    </row>
    <row r="535" spans="1:18">
      <c r="A535" s="543">
        <v>534</v>
      </c>
      <c r="B535" s="403">
        <v>43305.366666666669</v>
      </c>
      <c r="C535" t="s">
        <v>96</v>
      </c>
      <c r="D535">
        <v>0.02</v>
      </c>
      <c r="E535" t="s">
        <v>250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474</v>
      </c>
      <c r="Q535">
        <v>207</v>
      </c>
      <c r="R535" t="s">
        <v>96</v>
      </c>
    </row>
    <row r="536" spans="1:18">
      <c r="A536" s="543">
        <v>535</v>
      </c>
      <c r="B536" s="403">
        <v>43305.378472222219</v>
      </c>
      <c r="C536" t="s">
        <v>97</v>
      </c>
      <c r="D536">
        <v>0.01</v>
      </c>
      <c r="E536" t="s">
        <v>250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456</v>
      </c>
      <c r="Q536">
        <v>208</v>
      </c>
      <c r="R536" t="s">
        <v>97</v>
      </c>
    </row>
    <row r="537" spans="1:18">
      <c r="A537" s="543">
        <v>536</v>
      </c>
      <c r="B537" s="403">
        <v>43305.386111111111</v>
      </c>
      <c r="C537" t="s">
        <v>97</v>
      </c>
      <c r="D537">
        <v>0.01</v>
      </c>
      <c r="E537" t="s">
        <v>250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1605</v>
      </c>
      <c r="Q537">
        <v>208</v>
      </c>
      <c r="R537" t="s">
        <v>97</v>
      </c>
    </row>
    <row r="538" spans="1:18">
      <c r="A538" s="543">
        <v>537</v>
      </c>
      <c r="B538" s="403">
        <v>43305.4</v>
      </c>
      <c r="C538" t="s">
        <v>97</v>
      </c>
      <c r="D538">
        <v>0.01</v>
      </c>
      <c r="E538" t="s">
        <v>250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1604</v>
      </c>
      <c r="Q538">
        <v>208</v>
      </c>
      <c r="R538" t="s">
        <v>97</v>
      </c>
    </row>
    <row r="539" spans="1:18">
      <c r="A539" s="543">
        <v>543</v>
      </c>
      <c r="B539" s="403">
        <v>43305.697222222225</v>
      </c>
      <c r="C539" t="s">
        <v>97</v>
      </c>
      <c r="D539">
        <v>0.02</v>
      </c>
      <c r="E539" t="s">
        <v>250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475</v>
      </c>
      <c r="Q539">
        <v>208</v>
      </c>
      <c r="R539" t="s">
        <v>97</v>
      </c>
    </row>
    <row r="540" spans="1:18">
      <c r="A540" s="543">
        <v>538</v>
      </c>
      <c r="B540" s="403">
        <v>43305.402083333334</v>
      </c>
      <c r="C540" t="s">
        <v>96</v>
      </c>
      <c r="D540">
        <v>0.01</v>
      </c>
      <c r="E540" t="s">
        <v>250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456</v>
      </c>
      <c r="Q540">
        <v>209</v>
      </c>
      <c r="R540" t="s">
        <v>96</v>
      </c>
    </row>
    <row r="541" spans="1:18">
      <c r="A541" s="543">
        <v>539</v>
      </c>
      <c r="B541" s="403">
        <v>43305.434027777781</v>
      </c>
      <c r="C541" t="s">
        <v>96</v>
      </c>
      <c r="D541">
        <v>0.01</v>
      </c>
      <c r="E541" t="s">
        <v>250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1607</v>
      </c>
      <c r="Q541">
        <v>209</v>
      </c>
      <c r="R541" t="s">
        <v>96</v>
      </c>
    </row>
    <row r="542" spans="1:18">
      <c r="A542" s="543">
        <v>540</v>
      </c>
      <c r="B542" s="403">
        <v>43305.559027777781</v>
      </c>
      <c r="C542" t="s">
        <v>96</v>
      </c>
      <c r="D542">
        <v>0.01</v>
      </c>
      <c r="E542" t="s">
        <v>250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456</v>
      </c>
      <c r="Q542">
        <v>210</v>
      </c>
      <c r="R542" t="s">
        <v>96</v>
      </c>
    </row>
    <row r="543" spans="1:18">
      <c r="A543" s="543">
        <v>541</v>
      </c>
      <c r="B543" s="403">
        <v>43305.609722222223</v>
      </c>
      <c r="C543" t="s">
        <v>96</v>
      </c>
      <c r="D543">
        <v>0.01</v>
      </c>
      <c r="E543" t="s">
        <v>250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1606</v>
      </c>
      <c r="Q543">
        <v>210</v>
      </c>
      <c r="R543" t="s">
        <v>96</v>
      </c>
    </row>
    <row r="544" spans="1:18">
      <c r="A544" s="543">
        <v>542</v>
      </c>
      <c r="B544" s="403">
        <v>43305.679861111108</v>
      </c>
      <c r="C544" t="s">
        <v>96</v>
      </c>
      <c r="D544">
        <v>0.01</v>
      </c>
      <c r="E544" t="s">
        <v>250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456</v>
      </c>
      <c r="Q544">
        <v>211</v>
      </c>
      <c r="R544" t="s">
        <v>96</v>
      </c>
    </row>
    <row r="545" spans="1:18">
      <c r="A545" s="543">
        <v>544</v>
      </c>
      <c r="B545" s="403">
        <v>43305.724305555559</v>
      </c>
      <c r="C545" t="s">
        <v>96</v>
      </c>
      <c r="D545">
        <v>0.01</v>
      </c>
      <c r="E545" t="s">
        <v>250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1603</v>
      </c>
      <c r="Q545">
        <v>211</v>
      </c>
      <c r="R545" t="s">
        <v>96</v>
      </c>
    </row>
    <row r="546" spans="1:18">
      <c r="A546" s="543">
        <v>545</v>
      </c>
      <c r="B546" s="403">
        <v>43305.75</v>
      </c>
      <c r="C546" t="s">
        <v>96</v>
      </c>
      <c r="D546">
        <v>0.01</v>
      </c>
      <c r="E546" t="s">
        <v>250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1602</v>
      </c>
      <c r="Q546">
        <v>211</v>
      </c>
      <c r="R546" t="s">
        <v>96</v>
      </c>
    </row>
    <row r="547" spans="1:18">
      <c r="A547" s="543">
        <v>546</v>
      </c>
      <c r="B547" s="403">
        <v>43305.822916666664</v>
      </c>
      <c r="C547" t="s">
        <v>97</v>
      </c>
      <c r="D547">
        <v>0.01</v>
      </c>
      <c r="E547" t="s">
        <v>250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456</v>
      </c>
      <c r="Q547">
        <v>212</v>
      </c>
      <c r="R547" t="s">
        <v>97</v>
      </c>
    </row>
    <row r="548" spans="1:18">
      <c r="A548" s="543">
        <v>547</v>
      </c>
      <c r="B548" s="403">
        <v>43306.370833333334</v>
      </c>
      <c r="C548" t="s">
        <v>97</v>
      </c>
      <c r="D548">
        <v>0.01</v>
      </c>
      <c r="E548" t="s">
        <v>250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1601</v>
      </c>
      <c r="Q548">
        <v>212</v>
      </c>
      <c r="R548" t="s">
        <v>97</v>
      </c>
    </row>
    <row r="549" spans="1:18">
      <c r="A549" s="543">
        <v>548</v>
      </c>
      <c r="B549" s="403">
        <v>43306.640972222223</v>
      </c>
      <c r="C549" t="s">
        <v>96</v>
      </c>
      <c r="D549">
        <v>0.01</v>
      </c>
      <c r="E549" t="s">
        <v>250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456</v>
      </c>
      <c r="Q549">
        <v>213</v>
      </c>
      <c r="R549" t="s">
        <v>96</v>
      </c>
    </row>
    <row r="550" spans="1:18">
      <c r="A550" s="543">
        <v>549</v>
      </c>
      <c r="B550" s="403">
        <v>43306.661111111112</v>
      </c>
      <c r="C550" t="s">
        <v>96</v>
      </c>
      <c r="D550">
        <v>0.01</v>
      </c>
      <c r="E550" t="s">
        <v>250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1600</v>
      </c>
      <c r="Q550">
        <v>213</v>
      </c>
      <c r="R550" t="s">
        <v>96</v>
      </c>
    </row>
    <row r="551" spans="1:18">
      <c r="A551" s="543">
        <v>550</v>
      </c>
      <c r="B551" s="403">
        <v>43306.697222222225</v>
      </c>
      <c r="C551" t="s">
        <v>96</v>
      </c>
      <c r="D551">
        <v>0.01</v>
      </c>
      <c r="E551" t="s">
        <v>250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1599</v>
      </c>
      <c r="Q551">
        <v>213</v>
      </c>
      <c r="R551" t="s">
        <v>96</v>
      </c>
    </row>
    <row r="552" spans="1:18">
      <c r="A552" s="543">
        <v>551</v>
      </c>
      <c r="B552" s="403">
        <v>43306.7</v>
      </c>
      <c r="C552" t="s">
        <v>97</v>
      </c>
      <c r="D552">
        <v>0.01</v>
      </c>
      <c r="E552" t="s">
        <v>250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444</v>
      </c>
      <c r="Q552">
        <v>214</v>
      </c>
      <c r="R552" t="s">
        <v>97</v>
      </c>
    </row>
    <row r="553" spans="1:18">
      <c r="A553" s="543">
        <v>552</v>
      </c>
      <c r="B553" s="403">
        <v>43306.758333333331</v>
      </c>
      <c r="C553" t="s">
        <v>97</v>
      </c>
      <c r="D553">
        <v>0.01</v>
      </c>
      <c r="E553" t="s">
        <v>250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456</v>
      </c>
      <c r="Q553">
        <v>215</v>
      </c>
      <c r="R553" t="s">
        <v>97</v>
      </c>
    </row>
    <row r="554" spans="1:18">
      <c r="A554" s="543">
        <v>553</v>
      </c>
      <c r="B554" s="403">
        <v>43306.807638888888</v>
      </c>
      <c r="C554" t="s">
        <v>97</v>
      </c>
      <c r="D554">
        <v>0.01</v>
      </c>
      <c r="E554" t="s">
        <v>250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1597</v>
      </c>
      <c r="Q554">
        <v>215</v>
      </c>
      <c r="R554" t="s">
        <v>97</v>
      </c>
    </row>
    <row r="555" spans="1:18">
      <c r="A555" s="543">
        <v>554</v>
      </c>
      <c r="B555" s="403">
        <v>43306.837500000001</v>
      </c>
      <c r="C555" t="s">
        <v>97</v>
      </c>
      <c r="D555">
        <v>0.01</v>
      </c>
      <c r="E555" t="s">
        <v>250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1596</v>
      </c>
      <c r="Q555">
        <v>215</v>
      </c>
      <c r="R555" t="s">
        <v>97</v>
      </c>
    </row>
    <row r="556" spans="1:18">
      <c r="A556" s="543">
        <v>556</v>
      </c>
      <c r="B556" s="403">
        <v>43306.902083333334</v>
      </c>
      <c r="C556" t="s">
        <v>97</v>
      </c>
      <c r="D556">
        <v>0.02</v>
      </c>
      <c r="E556" t="s">
        <v>250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1595</v>
      </c>
      <c r="Q556">
        <v>215</v>
      </c>
      <c r="R556" t="s">
        <v>97</v>
      </c>
    </row>
    <row r="557" spans="1:18">
      <c r="A557" s="543">
        <v>557</v>
      </c>
      <c r="B557" s="403">
        <v>43306.911111111112</v>
      </c>
      <c r="C557" t="s">
        <v>97</v>
      </c>
      <c r="D557">
        <v>0.03</v>
      </c>
      <c r="E557" t="s">
        <v>250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1594</v>
      </c>
      <c r="Q557">
        <v>215</v>
      </c>
      <c r="R557" t="s">
        <v>97</v>
      </c>
    </row>
    <row r="558" spans="1:18">
      <c r="A558" s="543">
        <v>555</v>
      </c>
      <c r="B558" s="403">
        <v>43306.853472222225</v>
      </c>
      <c r="C558" t="s">
        <v>96</v>
      </c>
      <c r="D558">
        <v>0.01</v>
      </c>
      <c r="E558" t="s">
        <v>250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456</v>
      </c>
      <c r="Q558">
        <v>216</v>
      </c>
      <c r="R558" t="s">
        <v>96</v>
      </c>
    </row>
    <row r="559" spans="1:18">
      <c r="A559" s="543">
        <v>558</v>
      </c>
      <c r="B559" s="403">
        <v>43306.915277777778</v>
      </c>
      <c r="C559" t="s">
        <v>96</v>
      </c>
      <c r="D559">
        <v>0.01</v>
      </c>
      <c r="E559" t="s">
        <v>250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456</v>
      </c>
      <c r="Q559">
        <v>217</v>
      </c>
      <c r="R559" t="s">
        <v>96</v>
      </c>
    </row>
    <row r="560" spans="1:18">
      <c r="A560" s="543">
        <v>559</v>
      </c>
      <c r="B560" s="403">
        <v>43306.92291666667</v>
      </c>
      <c r="C560" t="s">
        <v>96</v>
      </c>
      <c r="D560">
        <v>0.01</v>
      </c>
      <c r="E560" t="s">
        <v>250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1598</v>
      </c>
      <c r="Q560">
        <v>217</v>
      </c>
      <c r="R560" t="s">
        <v>96</v>
      </c>
    </row>
    <row r="561" spans="1:18">
      <c r="A561" s="543">
        <v>560</v>
      </c>
      <c r="B561" s="403">
        <v>43307.356249999997</v>
      </c>
      <c r="C561" t="s">
        <v>96</v>
      </c>
      <c r="D561">
        <v>0.01</v>
      </c>
      <c r="E561" t="s">
        <v>250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456</v>
      </c>
      <c r="Q561">
        <v>218</v>
      </c>
      <c r="R561" t="s">
        <v>96</v>
      </c>
    </row>
    <row r="562" spans="1:18">
      <c r="A562" s="543">
        <v>561</v>
      </c>
      <c r="B562" s="403">
        <v>43307.425694444442</v>
      </c>
      <c r="C562" t="s">
        <v>96</v>
      </c>
      <c r="D562">
        <v>0.01</v>
      </c>
      <c r="E562" t="s">
        <v>250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1592</v>
      </c>
      <c r="Q562">
        <v>218</v>
      </c>
      <c r="R562" t="s">
        <v>96</v>
      </c>
    </row>
    <row r="563" spans="1:18">
      <c r="A563" s="543">
        <v>562</v>
      </c>
      <c r="B563" s="403">
        <v>43307.47152777778</v>
      </c>
      <c r="C563" t="s">
        <v>96</v>
      </c>
      <c r="D563">
        <v>0.01</v>
      </c>
      <c r="E563" t="s">
        <v>250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1591</v>
      </c>
      <c r="Q563">
        <v>218</v>
      </c>
      <c r="R563" t="s">
        <v>96</v>
      </c>
    </row>
    <row r="564" spans="1:18">
      <c r="A564" s="543">
        <v>564</v>
      </c>
      <c r="B564" s="403">
        <v>43307.628472222219</v>
      </c>
      <c r="C564" t="s">
        <v>96</v>
      </c>
      <c r="D564">
        <v>0.02</v>
      </c>
      <c r="E564" t="s">
        <v>250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1590</v>
      </c>
      <c r="Q564">
        <v>218</v>
      </c>
      <c r="R564" t="s">
        <v>96</v>
      </c>
    </row>
    <row r="565" spans="1:18">
      <c r="A565" s="543">
        <v>565</v>
      </c>
      <c r="B565" s="403">
        <v>43307.647916666669</v>
      </c>
      <c r="C565" t="s">
        <v>96</v>
      </c>
      <c r="D565">
        <v>0.03</v>
      </c>
      <c r="E565" t="s">
        <v>250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1589</v>
      </c>
      <c r="Q565">
        <v>218</v>
      </c>
      <c r="R565" t="s">
        <v>96</v>
      </c>
    </row>
    <row r="566" spans="1:18">
      <c r="A566" s="543">
        <v>567</v>
      </c>
      <c r="B566" s="403">
        <v>43307.681250000001</v>
      </c>
      <c r="C566" t="s">
        <v>96</v>
      </c>
      <c r="D566">
        <v>0.04</v>
      </c>
      <c r="E566" t="s">
        <v>250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1588</v>
      </c>
      <c r="Q566">
        <v>218</v>
      </c>
      <c r="R566" t="s">
        <v>96</v>
      </c>
    </row>
    <row r="567" spans="1:18">
      <c r="A567" s="543">
        <v>569</v>
      </c>
      <c r="B567" s="403">
        <v>43307.859722222223</v>
      </c>
      <c r="C567" t="s">
        <v>96</v>
      </c>
      <c r="D567">
        <v>0.06</v>
      </c>
      <c r="E567" t="s">
        <v>250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1587</v>
      </c>
      <c r="Q567">
        <v>218</v>
      </c>
      <c r="R567" t="s">
        <v>96</v>
      </c>
    </row>
    <row r="568" spans="1:18">
      <c r="A568" s="543">
        <v>563</v>
      </c>
      <c r="B568" s="403">
        <v>43307.627083333333</v>
      </c>
      <c r="C568" t="s">
        <v>97</v>
      </c>
      <c r="D568">
        <v>0.01</v>
      </c>
      <c r="E568" t="s">
        <v>250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444</v>
      </c>
      <c r="Q568">
        <v>219</v>
      </c>
      <c r="R568" t="s">
        <v>97</v>
      </c>
    </row>
    <row r="569" spans="1:18">
      <c r="A569" s="543">
        <v>566</v>
      </c>
      <c r="B569" s="403">
        <v>43307.65</v>
      </c>
      <c r="C569" t="s">
        <v>97</v>
      </c>
      <c r="D569">
        <v>0.01</v>
      </c>
      <c r="E569" t="s">
        <v>250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456</v>
      </c>
      <c r="Q569">
        <v>220</v>
      </c>
      <c r="R569" t="s">
        <v>97</v>
      </c>
    </row>
    <row r="570" spans="1:18">
      <c r="A570" s="543">
        <v>568</v>
      </c>
      <c r="B570" s="403">
        <v>43307.69027777778</v>
      </c>
      <c r="C570" t="s">
        <v>97</v>
      </c>
      <c r="D570">
        <v>0.01</v>
      </c>
      <c r="E570" t="s">
        <v>250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456</v>
      </c>
      <c r="Q570">
        <v>221</v>
      </c>
      <c r="R570" t="s">
        <v>97</v>
      </c>
    </row>
    <row r="571" spans="1:18">
      <c r="A571" s="543">
        <v>570</v>
      </c>
      <c r="B571" s="403">
        <v>43308.362500000003</v>
      </c>
      <c r="C571" t="s">
        <v>97</v>
      </c>
      <c r="D571">
        <v>0.01</v>
      </c>
      <c r="E571" t="s">
        <v>250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456</v>
      </c>
      <c r="Q571">
        <v>222</v>
      </c>
      <c r="R571" t="s">
        <v>97</v>
      </c>
    </row>
    <row r="572" spans="1:18">
      <c r="A572" s="543">
        <v>571</v>
      </c>
      <c r="B572" s="403">
        <v>43308.38958333333</v>
      </c>
      <c r="C572" t="s">
        <v>97</v>
      </c>
      <c r="D572">
        <v>0.01</v>
      </c>
      <c r="E572" t="s">
        <v>250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1593</v>
      </c>
      <c r="Q572">
        <v>222</v>
      </c>
      <c r="R572" t="s">
        <v>97</v>
      </c>
    </row>
    <row r="573" spans="1:18">
      <c r="A573" s="543">
        <v>572</v>
      </c>
      <c r="B573" s="403">
        <v>43308.505555555559</v>
      </c>
      <c r="C573" t="s">
        <v>97</v>
      </c>
      <c r="D573">
        <v>0.01</v>
      </c>
      <c r="E573" t="s">
        <v>250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456</v>
      </c>
      <c r="Q573">
        <v>223</v>
      </c>
      <c r="R573" t="s">
        <v>97</v>
      </c>
    </row>
    <row r="574" spans="1:18">
      <c r="A574" s="543">
        <v>573</v>
      </c>
      <c r="B574" s="403">
        <v>43308.62222222222</v>
      </c>
      <c r="C574" t="s">
        <v>97</v>
      </c>
      <c r="D574">
        <v>0.01</v>
      </c>
      <c r="E574" t="s">
        <v>250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1586</v>
      </c>
      <c r="Q574">
        <v>223</v>
      </c>
      <c r="R574" t="s">
        <v>97</v>
      </c>
    </row>
    <row r="575" spans="1:18">
      <c r="A575" s="543">
        <v>574</v>
      </c>
      <c r="B575" s="403">
        <v>43308.640277777777</v>
      </c>
      <c r="C575" t="s">
        <v>97</v>
      </c>
      <c r="D575">
        <v>0.01</v>
      </c>
      <c r="E575" t="s">
        <v>250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1584</v>
      </c>
      <c r="Q575">
        <v>223</v>
      </c>
      <c r="R575" t="s">
        <v>97</v>
      </c>
    </row>
    <row r="576" spans="1:18">
      <c r="A576" s="543">
        <v>575</v>
      </c>
      <c r="B576" s="403">
        <v>43311.408333333333</v>
      </c>
      <c r="C576" t="s">
        <v>97</v>
      </c>
      <c r="D576">
        <v>0.02</v>
      </c>
      <c r="E576" t="s">
        <v>250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1585</v>
      </c>
      <c r="Q576">
        <v>223</v>
      </c>
      <c r="R576" t="s">
        <v>97</v>
      </c>
    </row>
    <row r="577" spans="1:18">
      <c r="A577" s="543">
        <v>576</v>
      </c>
      <c r="B577" s="403">
        <v>43311.47152777778</v>
      </c>
      <c r="C577" t="s">
        <v>97</v>
      </c>
      <c r="D577">
        <v>0.03</v>
      </c>
      <c r="E577" t="s">
        <v>250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1583</v>
      </c>
      <c r="Q577">
        <v>223</v>
      </c>
      <c r="R577" t="s">
        <v>97</v>
      </c>
    </row>
    <row r="578" spans="1:18">
      <c r="A578" s="543">
        <v>578</v>
      </c>
      <c r="B578" s="403">
        <v>43311.626388888886</v>
      </c>
      <c r="C578" t="s">
        <v>97</v>
      </c>
      <c r="D578">
        <v>0.04</v>
      </c>
      <c r="E578" t="s">
        <v>250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1582</v>
      </c>
      <c r="Q578">
        <v>223</v>
      </c>
      <c r="R578" t="s">
        <v>97</v>
      </c>
    </row>
    <row r="579" spans="1:18">
      <c r="A579" s="543">
        <v>580</v>
      </c>
      <c r="B579" s="403">
        <v>43311.734722222223</v>
      </c>
      <c r="C579" t="s">
        <v>97</v>
      </c>
      <c r="D579">
        <v>0.06</v>
      </c>
      <c r="E579" t="s">
        <v>250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1581</v>
      </c>
      <c r="Q579">
        <v>223</v>
      </c>
      <c r="R579" t="s">
        <v>97</v>
      </c>
    </row>
    <row r="580" spans="1:18">
      <c r="A580" s="543">
        <v>585</v>
      </c>
      <c r="B580" s="403">
        <v>43312.551388888889</v>
      </c>
      <c r="C580" t="s">
        <v>97</v>
      </c>
      <c r="D580">
        <v>0.09</v>
      </c>
      <c r="E580" t="s">
        <v>250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1580</v>
      </c>
      <c r="Q580">
        <v>223</v>
      </c>
      <c r="R580" t="s">
        <v>97</v>
      </c>
    </row>
    <row r="581" spans="1:18">
      <c r="A581" s="543">
        <v>577</v>
      </c>
      <c r="B581" s="403">
        <v>43311.490277777775</v>
      </c>
      <c r="C581" t="s">
        <v>96</v>
      </c>
      <c r="D581">
        <v>0.01</v>
      </c>
      <c r="E581" t="s">
        <v>250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456</v>
      </c>
      <c r="Q581">
        <v>224</v>
      </c>
      <c r="R581" t="s">
        <v>96</v>
      </c>
    </row>
    <row r="582" spans="1:18">
      <c r="A582" s="543">
        <v>579</v>
      </c>
      <c r="B582" s="403">
        <v>43311.669444444444</v>
      </c>
      <c r="C582" t="s">
        <v>96</v>
      </c>
      <c r="D582">
        <v>0.01</v>
      </c>
      <c r="E582" t="s">
        <v>250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456</v>
      </c>
      <c r="Q582">
        <v>225</v>
      </c>
      <c r="R582" t="s">
        <v>96</v>
      </c>
    </row>
    <row r="583" spans="1:18">
      <c r="A583" s="543">
        <v>581</v>
      </c>
      <c r="B583" s="403">
        <v>43312.180555555555</v>
      </c>
      <c r="C583" t="s">
        <v>96</v>
      </c>
      <c r="D583">
        <v>0.01</v>
      </c>
      <c r="E583" t="s">
        <v>250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456</v>
      </c>
      <c r="Q583">
        <v>226</v>
      </c>
      <c r="R583" t="s">
        <v>96</v>
      </c>
    </row>
    <row r="584" spans="1:18">
      <c r="A584" s="543">
        <v>582</v>
      </c>
      <c r="B584" s="403">
        <v>43312.37777777778</v>
      </c>
      <c r="C584" t="s">
        <v>96</v>
      </c>
      <c r="D584">
        <v>0.01</v>
      </c>
      <c r="E584" t="s">
        <v>250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456</v>
      </c>
      <c r="Q584">
        <v>227</v>
      </c>
      <c r="R584" t="s">
        <v>96</v>
      </c>
    </row>
    <row r="585" spans="1:18">
      <c r="A585" s="543">
        <v>583</v>
      </c>
      <c r="B585" s="403">
        <v>43312.459722222222</v>
      </c>
      <c r="C585" t="s">
        <v>96</v>
      </c>
      <c r="D585">
        <v>0.01</v>
      </c>
      <c r="E585" t="s">
        <v>250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456</v>
      </c>
      <c r="Q585">
        <v>228</v>
      </c>
      <c r="R585" t="s">
        <v>96</v>
      </c>
    </row>
    <row r="586" spans="1:18">
      <c r="A586" s="543">
        <v>584</v>
      </c>
      <c r="B586" s="403">
        <v>43312.531944444447</v>
      </c>
      <c r="C586" t="s">
        <v>96</v>
      </c>
      <c r="D586">
        <v>0.01</v>
      </c>
      <c r="E586" t="s">
        <v>250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444</v>
      </c>
      <c r="Q586">
        <v>229</v>
      </c>
      <c r="R586" t="s">
        <v>96</v>
      </c>
    </row>
    <row r="587" spans="1:18">
      <c r="A587" s="543">
        <v>586</v>
      </c>
      <c r="B587" s="403">
        <v>43312.617361111108</v>
      </c>
      <c r="C587" t="s">
        <v>96</v>
      </c>
      <c r="D587">
        <v>0.01</v>
      </c>
      <c r="E587" t="s">
        <v>250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456</v>
      </c>
      <c r="Q587">
        <v>230</v>
      </c>
      <c r="R587" t="s">
        <v>96</v>
      </c>
    </row>
    <row r="588" spans="1:18">
      <c r="A588" s="543">
        <v>587</v>
      </c>
      <c r="B588" s="403">
        <v>43312.630555555559</v>
      </c>
      <c r="C588" t="s">
        <v>96</v>
      </c>
      <c r="D588">
        <v>0.01</v>
      </c>
      <c r="E588" t="s">
        <v>250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1529</v>
      </c>
      <c r="Q588">
        <v>230</v>
      </c>
      <c r="R588" t="s">
        <v>96</v>
      </c>
    </row>
    <row r="589" spans="1:18">
      <c r="A589" s="543">
        <v>588</v>
      </c>
      <c r="B589" s="403">
        <v>43312.660416666666</v>
      </c>
      <c r="C589" t="s">
        <v>96</v>
      </c>
      <c r="D589">
        <v>0.01</v>
      </c>
      <c r="E589" t="s">
        <v>250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1528</v>
      </c>
      <c r="Q589">
        <v>230</v>
      </c>
      <c r="R589" t="s">
        <v>96</v>
      </c>
    </row>
    <row r="590" spans="1:18">
      <c r="A590" s="543">
        <v>589</v>
      </c>
      <c r="B590" s="403">
        <v>43312.801388888889</v>
      </c>
      <c r="C590" t="s">
        <v>96</v>
      </c>
      <c r="D590">
        <v>0.02</v>
      </c>
      <c r="E590" t="s">
        <v>250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1530</v>
      </c>
      <c r="Q590">
        <v>230</v>
      </c>
      <c r="R590" t="s">
        <v>96</v>
      </c>
    </row>
    <row r="591" spans="1:18">
      <c r="A591" s="543">
        <v>590</v>
      </c>
      <c r="B591" s="403">
        <v>43313.34097222222</v>
      </c>
      <c r="C591" t="s">
        <v>96</v>
      </c>
      <c r="D591">
        <v>0.03</v>
      </c>
      <c r="E591" t="s">
        <v>250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1531</v>
      </c>
      <c r="Q591">
        <v>230</v>
      </c>
      <c r="R591" t="s">
        <v>96</v>
      </c>
    </row>
    <row r="592" spans="1:18">
      <c r="A592" s="543">
        <v>594</v>
      </c>
      <c r="B592" s="403">
        <v>43313.890972222223</v>
      </c>
      <c r="C592" t="s">
        <v>96</v>
      </c>
      <c r="D592">
        <v>0.04</v>
      </c>
      <c r="E592" t="s">
        <v>250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1532</v>
      </c>
      <c r="Q592">
        <v>230</v>
      </c>
      <c r="R592" t="s">
        <v>96</v>
      </c>
    </row>
    <row r="593" spans="1:18">
      <c r="A593" s="543">
        <v>596</v>
      </c>
      <c r="B593" s="403">
        <v>43314.361111111109</v>
      </c>
      <c r="C593" t="s">
        <v>96</v>
      </c>
      <c r="D593">
        <v>0.06</v>
      </c>
      <c r="E593" t="s">
        <v>250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1533</v>
      </c>
      <c r="Q593">
        <v>230</v>
      </c>
      <c r="R593" t="s">
        <v>96</v>
      </c>
    </row>
    <row r="594" spans="1:18">
      <c r="A594" s="543">
        <v>598</v>
      </c>
      <c r="B594" s="403">
        <v>43314.474305555559</v>
      </c>
      <c r="C594" t="s">
        <v>96</v>
      </c>
      <c r="D594">
        <v>0.09</v>
      </c>
      <c r="E594" t="s">
        <v>250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1534</v>
      </c>
      <c r="Q594">
        <v>230</v>
      </c>
      <c r="R594" t="s">
        <v>96</v>
      </c>
    </row>
    <row r="595" spans="1:18">
      <c r="A595" s="543">
        <v>602</v>
      </c>
      <c r="B595" s="403">
        <v>43314.859027777777</v>
      </c>
      <c r="C595" t="s">
        <v>96</v>
      </c>
      <c r="D595">
        <v>0.13</v>
      </c>
      <c r="E595" t="s">
        <v>250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1535</v>
      </c>
      <c r="Q595">
        <v>230</v>
      </c>
      <c r="R595" t="s">
        <v>96</v>
      </c>
    </row>
    <row r="596" spans="1:18">
      <c r="A596" s="543">
        <v>609</v>
      </c>
      <c r="B596" s="403">
        <v>43318.097916666666</v>
      </c>
      <c r="C596" t="s">
        <v>96</v>
      </c>
      <c r="D596">
        <v>0.2</v>
      </c>
      <c r="E596" t="s">
        <v>250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1537</v>
      </c>
      <c r="Q596">
        <v>230</v>
      </c>
      <c r="R596" t="s">
        <v>96</v>
      </c>
    </row>
    <row r="597" spans="1:18">
      <c r="A597" s="543">
        <v>622</v>
      </c>
      <c r="B597" s="403">
        <v>43322.039583333331</v>
      </c>
      <c r="C597" t="s">
        <v>96</v>
      </c>
      <c r="D597">
        <v>0.32</v>
      </c>
      <c r="E597" t="s">
        <v>250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1536</v>
      </c>
      <c r="Q597">
        <v>230</v>
      </c>
      <c r="R597" t="s">
        <v>96</v>
      </c>
    </row>
    <row r="598" spans="1:18">
      <c r="A598" s="543">
        <v>624</v>
      </c>
      <c r="B598" s="403">
        <v>43322.302777777775</v>
      </c>
      <c r="C598" t="s">
        <v>96</v>
      </c>
      <c r="D598">
        <v>0.52</v>
      </c>
      <c r="E598" t="s">
        <v>250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1527</v>
      </c>
      <c r="Q598">
        <v>230</v>
      </c>
      <c r="R598" t="s">
        <v>96</v>
      </c>
    </row>
    <row r="599" spans="1:18">
      <c r="A599" s="543">
        <v>637</v>
      </c>
      <c r="B599" s="403">
        <v>43322.743750000001</v>
      </c>
      <c r="C599" t="s">
        <v>96</v>
      </c>
      <c r="D599">
        <v>0.86</v>
      </c>
      <c r="E599" t="s">
        <v>250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1526</v>
      </c>
      <c r="Q599">
        <v>230</v>
      </c>
      <c r="R599" t="s">
        <v>96</v>
      </c>
    </row>
    <row r="600" spans="1:18">
      <c r="A600" s="543">
        <v>660</v>
      </c>
      <c r="B600" s="403">
        <v>43326.745138888888</v>
      </c>
      <c r="C600" t="s">
        <v>96</v>
      </c>
      <c r="D600">
        <v>1.47</v>
      </c>
      <c r="E600" t="s">
        <v>250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1525</v>
      </c>
      <c r="Q600">
        <v>230</v>
      </c>
      <c r="R600" t="s">
        <v>96</v>
      </c>
    </row>
    <row r="601" spans="1:18">
      <c r="A601" s="543">
        <v>591</v>
      </c>
      <c r="B601" s="403">
        <v>43313.367361111108</v>
      </c>
      <c r="C601" t="s">
        <v>97</v>
      </c>
      <c r="D601">
        <v>0.01</v>
      </c>
      <c r="E601" t="s">
        <v>250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456</v>
      </c>
      <c r="Q601">
        <v>231</v>
      </c>
      <c r="R601" t="s">
        <v>97</v>
      </c>
    </row>
    <row r="602" spans="1:18">
      <c r="A602" s="543">
        <v>592</v>
      </c>
      <c r="B602" s="403">
        <v>43313.400694444441</v>
      </c>
      <c r="C602" t="s">
        <v>97</v>
      </c>
      <c r="D602">
        <v>0.01</v>
      </c>
      <c r="E602" t="s">
        <v>250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1579</v>
      </c>
      <c r="Q602">
        <v>231</v>
      </c>
      <c r="R602" t="s">
        <v>97</v>
      </c>
    </row>
    <row r="603" spans="1:18">
      <c r="A603" s="543">
        <v>593</v>
      </c>
      <c r="B603" s="403">
        <v>43313.706944444442</v>
      </c>
      <c r="C603" t="s">
        <v>97</v>
      </c>
      <c r="D603">
        <v>0.01</v>
      </c>
      <c r="E603" t="s">
        <v>250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456</v>
      </c>
      <c r="Q603">
        <v>232</v>
      </c>
      <c r="R603" t="s">
        <v>97</v>
      </c>
    </row>
    <row r="604" spans="1:18">
      <c r="A604" s="543">
        <v>595</v>
      </c>
      <c r="B604" s="403">
        <v>43314.145833333336</v>
      </c>
      <c r="C604" t="s">
        <v>97</v>
      </c>
      <c r="D604">
        <v>0.01</v>
      </c>
      <c r="E604" t="s">
        <v>250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456</v>
      </c>
      <c r="Q604">
        <v>233</v>
      </c>
      <c r="R604" t="s">
        <v>97</v>
      </c>
    </row>
    <row r="605" spans="1:18">
      <c r="A605" s="543">
        <v>597</v>
      </c>
      <c r="B605" s="403">
        <v>43314.394444444442</v>
      </c>
      <c r="C605" t="s">
        <v>97</v>
      </c>
      <c r="D605">
        <v>0.01</v>
      </c>
      <c r="E605" t="s">
        <v>250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456</v>
      </c>
      <c r="Q605">
        <v>234</v>
      </c>
      <c r="R605" t="s">
        <v>97</v>
      </c>
    </row>
    <row r="606" spans="1:18">
      <c r="A606" s="543">
        <v>599</v>
      </c>
      <c r="B606" s="403">
        <v>43314.527777777781</v>
      </c>
      <c r="C606" t="s">
        <v>97</v>
      </c>
      <c r="D606">
        <v>0.01</v>
      </c>
      <c r="E606" t="s">
        <v>250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456</v>
      </c>
      <c r="Q606">
        <v>235</v>
      </c>
      <c r="R606" t="s">
        <v>97</v>
      </c>
    </row>
    <row r="607" spans="1:18">
      <c r="A607" s="543">
        <v>600</v>
      </c>
      <c r="B607" s="403">
        <v>43314.581250000003</v>
      </c>
      <c r="C607" t="s">
        <v>97</v>
      </c>
      <c r="D607">
        <v>0.01</v>
      </c>
      <c r="E607" t="s">
        <v>250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456</v>
      </c>
      <c r="Q607">
        <v>236</v>
      </c>
      <c r="R607" t="s">
        <v>97</v>
      </c>
    </row>
    <row r="608" spans="1:18">
      <c r="A608" s="543">
        <v>601</v>
      </c>
      <c r="B608" s="403">
        <v>43314.62222222222</v>
      </c>
      <c r="C608" t="s">
        <v>97</v>
      </c>
      <c r="D608">
        <v>0.01</v>
      </c>
      <c r="E608" t="s">
        <v>250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1578</v>
      </c>
      <c r="Q608">
        <v>236</v>
      </c>
      <c r="R608" t="s">
        <v>97</v>
      </c>
    </row>
    <row r="609" spans="1:18">
      <c r="A609" s="543">
        <v>603</v>
      </c>
      <c r="B609" s="403">
        <v>43315.356944444444</v>
      </c>
      <c r="C609" t="s">
        <v>97</v>
      </c>
      <c r="D609">
        <v>0.01</v>
      </c>
      <c r="E609" t="s">
        <v>250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456</v>
      </c>
      <c r="Q609">
        <v>237</v>
      </c>
      <c r="R609" t="s">
        <v>97</v>
      </c>
    </row>
    <row r="610" spans="1:18">
      <c r="A610" s="543">
        <v>604</v>
      </c>
      <c r="B610" s="403">
        <v>43315.443055555559</v>
      </c>
      <c r="C610" t="s">
        <v>97</v>
      </c>
      <c r="D610">
        <v>0.01</v>
      </c>
      <c r="E610" t="s">
        <v>250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456</v>
      </c>
      <c r="Q610">
        <v>238</v>
      </c>
      <c r="R610" t="s">
        <v>97</v>
      </c>
    </row>
    <row r="611" spans="1:18">
      <c r="A611" s="543">
        <v>605</v>
      </c>
      <c r="B611" s="403">
        <v>43315.549305555556</v>
      </c>
      <c r="C611" t="s">
        <v>97</v>
      </c>
      <c r="D611">
        <v>0.01</v>
      </c>
      <c r="E611" t="s">
        <v>250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1577</v>
      </c>
      <c r="Q611">
        <v>238</v>
      </c>
      <c r="R611" t="s">
        <v>97</v>
      </c>
    </row>
    <row r="612" spans="1:18">
      <c r="A612" s="543">
        <v>606</v>
      </c>
      <c r="B612" s="403">
        <v>43315.563194444447</v>
      </c>
      <c r="C612" t="s">
        <v>97</v>
      </c>
      <c r="D612">
        <v>0.01</v>
      </c>
      <c r="E612" t="s">
        <v>250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1576</v>
      </c>
      <c r="Q612">
        <v>238</v>
      </c>
      <c r="R612" t="s">
        <v>97</v>
      </c>
    </row>
    <row r="613" spans="1:18">
      <c r="A613" s="543">
        <v>607</v>
      </c>
      <c r="B613" s="403">
        <v>43315.668749999997</v>
      </c>
      <c r="C613" t="s">
        <v>97</v>
      </c>
      <c r="D613">
        <v>0.01</v>
      </c>
      <c r="E613" t="s">
        <v>250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456</v>
      </c>
      <c r="Q613">
        <v>239</v>
      </c>
      <c r="R613" t="s">
        <v>97</v>
      </c>
    </row>
    <row r="614" spans="1:18">
      <c r="A614" s="543">
        <v>608</v>
      </c>
      <c r="B614" s="403">
        <v>43318.09375</v>
      </c>
      <c r="C614" t="s">
        <v>97</v>
      </c>
      <c r="D614">
        <v>0.01</v>
      </c>
      <c r="E614" t="s">
        <v>250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456</v>
      </c>
      <c r="Q614">
        <v>240</v>
      </c>
      <c r="R614" t="s">
        <v>97</v>
      </c>
    </row>
    <row r="615" spans="1:18">
      <c r="A615" s="543">
        <v>610</v>
      </c>
      <c r="B615" s="403">
        <v>43318.667361111111</v>
      </c>
      <c r="C615" t="s">
        <v>97</v>
      </c>
      <c r="D615">
        <v>0.01</v>
      </c>
      <c r="E615" t="s">
        <v>250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456</v>
      </c>
      <c r="Q615">
        <v>241</v>
      </c>
      <c r="R615" t="s">
        <v>97</v>
      </c>
    </row>
    <row r="616" spans="1:18">
      <c r="A616" s="543">
        <v>611</v>
      </c>
      <c r="B616" s="403">
        <v>43318.685416666667</v>
      </c>
      <c r="C616" t="s">
        <v>97</v>
      </c>
      <c r="D616">
        <v>0.01</v>
      </c>
      <c r="E616" t="s">
        <v>250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1575</v>
      </c>
      <c r="Q616">
        <v>241</v>
      </c>
      <c r="R616" t="s">
        <v>97</v>
      </c>
    </row>
    <row r="617" spans="1:18">
      <c r="A617" s="543">
        <v>612</v>
      </c>
      <c r="B617" s="403">
        <v>43319.352777777778</v>
      </c>
      <c r="C617" t="s">
        <v>97</v>
      </c>
      <c r="D617">
        <v>0.01</v>
      </c>
      <c r="E617" t="s">
        <v>250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1574</v>
      </c>
      <c r="Q617">
        <v>241</v>
      </c>
      <c r="R617" t="s">
        <v>97</v>
      </c>
    </row>
    <row r="618" spans="1:18">
      <c r="A618" s="543">
        <v>613</v>
      </c>
      <c r="B618" s="403">
        <v>43319.443749999999</v>
      </c>
      <c r="C618" t="s">
        <v>97</v>
      </c>
      <c r="D618">
        <v>0.02</v>
      </c>
      <c r="E618" t="s">
        <v>250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1573</v>
      </c>
      <c r="Q618">
        <v>241</v>
      </c>
      <c r="R618" t="s">
        <v>97</v>
      </c>
    </row>
    <row r="619" spans="1:18">
      <c r="A619" s="543">
        <v>614</v>
      </c>
      <c r="B619" s="403">
        <v>43319.555555555555</v>
      </c>
      <c r="C619" t="s">
        <v>97</v>
      </c>
      <c r="D619">
        <v>0.03</v>
      </c>
      <c r="E619" t="s">
        <v>250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1572</v>
      </c>
      <c r="Q619">
        <v>241</v>
      </c>
      <c r="R619" t="s">
        <v>97</v>
      </c>
    </row>
    <row r="620" spans="1:18">
      <c r="A620" s="543">
        <v>615</v>
      </c>
      <c r="B620" s="403">
        <v>43320.212500000001</v>
      </c>
      <c r="C620" t="s">
        <v>97</v>
      </c>
      <c r="D620">
        <v>0.04</v>
      </c>
      <c r="E620" t="s">
        <v>250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1571</v>
      </c>
      <c r="Q620">
        <v>241</v>
      </c>
      <c r="R620" t="s">
        <v>97</v>
      </c>
    </row>
    <row r="621" spans="1:18">
      <c r="A621" s="543">
        <v>616</v>
      </c>
      <c r="B621" s="403">
        <v>43320.636805555558</v>
      </c>
      <c r="C621" t="s">
        <v>97</v>
      </c>
      <c r="D621">
        <v>0.01</v>
      </c>
      <c r="E621" t="s">
        <v>250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456</v>
      </c>
      <c r="Q621">
        <v>242</v>
      </c>
      <c r="R621" t="s">
        <v>97</v>
      </c>
    </row>
    <row r="622" spans="1:18">
      <c r="A622" s="543">
        <v>617</v>
      </c>
      <c r="B622" s="403">
        <v>43320.705555555556</v>
      </c>
      <c r="C622" t="s">
        <v>97</v>
      </c>
      <c r="D622">
        <v>0.01</v>
      </c>
      <c r="E622" t="s">
        <v>250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1570</v>
      </c>
      <c r="Q622">
        <v>242</v>
      </c>
      <c r="R622" t="s">
        <v>97</v>
      </c>
    </row>
    <row r="623" spans="1:18">
      <c r="A623" s="543">
        <v>618</v>
      </c>
      <c r="B623" s="403">
        <v>43320.841666666667</v>
      </c>
      <c r="C623" t="s">
        <v>97</v>
      </c>
      <c r="D623">
        <v>0.01</v>
      </c>
      <c r="E623" t="s">
        <v>250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1569</v>
      </c>
      <c r="Q623">
        <v>242</v>
      </c>
      <c r="R623" t="s">
        <v>97</v>
      </c>
    </row>
    <row r="624" spans="1:18">
      <c r="A624" s="543">
        <v>619</v>
      </c>
      <c r="B624" s="403">
        <v>43321.40347222222</v>
      </c>
      <c r="C624" t="s">
        <v>97</v>
      </c>
      <c r="D624">
        <v>0.01</v>
      </c>
      <c r="E624" t="s">
        <v>250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456</v>
      </c>
      <c r="Q624">
        <v>243</v>
      </c>
      <c r="R624" t="s">
        <v>97</v>
      </c>
    </row>
    <row r="625" spans="1:18">
      <c r="A625" s="543">
        <v>620</v>
      </c>
      <c r="B625" s="403">
        <v>43321.479861111111</v>
      </c>
      <c r="C625" t="s">
        <v>97</v>
      </c>
      <c r="D625">
        <v>0.01</v>
      </c>
      <c r="E625" t="s">
        <v>250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1568</v>
      </c>
      <c r="Q625">
        <v>243</v>
      </c>
      <c r="R625" t="s">
        <v>97</v>
      </c>
    </row>
    <row r="626" spans="1:18">
      <c r="A626" s="543">
        <v>621</v>
      </c>
      <c r="B626" s="403">
        <v>43321.709722222222</v>
      </c>
      <c r="C626" t="s">
        <v>97</v>
      </c>
      <c r="D626">
        <v>0.01</v>
      </c>
      <c r="E626" t="s">
        <v>250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456</v>
      </c>
      <c r="Q626">
        <v>244</v>
      </c>
      <c r="R626" t="s">
        <v>97</v>
      </c>
    </row>
    <row r="627" spans="1:18">
      <c r="A627" s="543">
        <v>623</v>
      </c>
      <c r="B627" s="403">
        <v>43322.053472222222</v>
      </c>
      <c r="C627" t="s">
        <v>97</v>
      </c>
      <c r="D627">
        <v>0.01</v>
      </c>
      <c r="E627" t="s">
        <v>250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456</v>
      </c>
      <c r="Q627">
        <v>245</v>
      </c>
      <c r="R627" t="s">
        <v>97</v>
      </c>
    </row>
    <row r="628" spans="1:18">
      <c r="A628" s="543">
        <v>625</v>
      </c>
      <c r="B628" s="403">
        <v>43322.306250000001</v>
      </c>
      <c r="C628" t="s">
        <v>97</v>
      </c>
      <c r="D628">
        <v>0.01</v>
      </c>
      <c r="E628" t="s">
        <v>250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444</v>
      </c>
      <c r="Q628">
        <v>246</v>
      </c>
      <c r="R628" t="s">
        <v>97</v>
      </c>
    </row>
    <row r="629" spans="1:18">
      <c r="A629" s="543">
        <v>626</v>
      </c>
      <c r="B629" s="403">
        <v>43322.317361111112</v>
      </c>
      <c r="C629" t="s">
        <v>97</v>
      </c>
      <c r="D629">
        <v>0.01</v>
      </c>
      <c r="E629" t="s">
        <v>250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456</v>
      </c>
      <c r="Q629">
        <v>247</v>
      </c>
      <c r="R629" t="s">
        <v>97</v>
      </c>
    </row>
    <row r="630" spans="1:18">
      <c r="A630" s="543">
        <v>627</v>
      </c>
      <c r="B630" s="403">
        <v>43322.348611111112</v>
      </c>
      <c r="C630" t="s">
        <v>97</v>
      </c>
      <c r="D630">
        <v>0.01</v>
      </c>
      <c r="E630" t="s">
        <v>250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456</v>
      </c>
      <c r="Q630">
        <v>248</v>
      </c>
      <c r="R630" t="s">
        <v>97</v>
      </c>
    </row>
    <row r="631" spans="1:18">
      <c r="A631" s="543">
        <v>628</v>
      </c>
      <c r="B631" s="403">
        <v>43322.354166666664</v>
      </c>
      <c r="C631" t="s">
        <v>97</v>
      </c>
      <c r="D631">
        <v>0.01</v>
      </c>
      <c r="E631" t="s">
        <v>250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1567</v>
      </c>
      <c r="Q631">
        <v>248</v>
      </c>
      <c r="R631" t="s">
        <v>97</v>
      </c>
    </row>
    <row r="632" spans="1:18">
      <c r="A632" s="543">
        <v>629</v>
      </c>
      <c r="B632" s="403">
        <v>43322.372916666667</v>
      </c>
      <c r="C632" t="s">
        <v>97</v>
      </c>
      <c r="D632">
        <v>0.01</v>
      </c>
      <c r="E632" t="s">
        <v>250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1566</v>
      </c>
      <c r="Q632">
        <v>248</v>
      </c>
      <c r="R632" t="s">
        <v>97</v>
      </c>
    </row>
    <row r="633" spans="1:18">
      <c r="A633" s="543">
        <v>630</v>
      </c>
      <c r="B633" s="403">
        <v>43322.438888888886</v>
      </c>
      <c r="C633" t="s">
        <v>97</v>
      </c>
      <c r="D633">
        <v>0.01</v>
      </c>
      <c r="E633" t="s">
        <v>250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456</v>
      </c>
      <c r="Q633">
        <v>249</v>
      </c>
      <c r="R633" t="s">
        <v>97</v>
      </c>
    </row>
    <row r="634" spans="1:18">
      <c r="A634" s="543">
        <v>631</v>
      </c>
      <c r="B634" s="403">
        <v>43322.461805555555</v>
      </c>
      <c r="C634" t="s">
        <v>97</v>
      </c>
      <c r="D634">
        <v>0.01</v>
      </c>
      <c r="E634" t="s">
        <v>250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1565</v>
      </c>
      <c r="Q634">
        <v>249</v>
      </c>
      <c r="R634" t="s">
        <v>97</v>
      </c>
    </row>
    <row r="635" spans="1:18">
      <c r="A635" s="543">
        <v>632</v>
      </c>
      <c r="B635" s="403">
        <v>43322.527083333334</v>
      </c>
      <c r="C635" t="s">
        <v>97</v>
      </c>
      <c r="D635">
        <v>0.01</v>
      </c>
      <c r="E635" t="s">
        <v>250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1564</v>
      </c>
      <c r="Q635">
        <v>249</v>
      </c>
      <c r="R635" t="s">
        <v>97</v>
      </c>
    </row>
    <row r="636" spans="1:18">
      <c r="A636" s="543">
        <v>633</v>
      </c>
      <c r="B636" s="403">
        <v>43322.61041666667</v>
      </c>
      <c r="C636" t="s">
        <v>97</v>
      </c>
      <c r="D636">
        <v>0.01</v>
      </c>
      <c r="E636" t="s">
        <v>250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444</v>
      </c>
      <c r="Q636">
        <v>250</v>
      </c>
      <c r="R636" t="s">
        <v>97</v>
      </c>
    </row>
    <row r="637" spans="1:18">
      <c r="A637" s="543">
        <v>634</v>
      </c>
      <c r="B637" s="403">
        <v>43322.662499999999</v>
      </c>
      <c r="C637" t="s">
        <v>97</v>
      </c>
      <c r="D637">
        <v>0.01</v>
      </c>
      <c r="E637" t="s">
        <v>250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456</v>
      </c>
      <c r="Q637">
        <v>251</v>
      </c>
      <c r="R637" t="s">
        <v>97</v>
      </c>
    </row>
    <row r="638" spans="1:18">
      <c r="A638" s="543">
        <v>635</v>
      </c>
      <c r="B638" s="403">
        <v>43322.673611111109</v>
      </c>
      <c r="C638" t="s">
        <v>97</v>
      </c>
      <c r="D638">
        <v>0.01</v>
      </c>
      <c r="E638" t="s">
        <v>250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1563</v>
      </c>
      <c r="Q638">
        <v>251</v>
      </c>
      <c r="R638" t="s">
        <v>97</v>
      </c>
    </row>
    <row r="639" spans="1:18">
      <c r="A639" s="543">
        <v>636</v>
      </c>
      <c r="B639" s="403">
        <v>43322.722222222219</v>
      </c>
      <c r="C639" t="s">
        <v>97</v>
      </c>
      <c r="D639">
        <v>0.01</v>
      </c>
      <c r="E639" t="s">
        <v>250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456</v>
      </c>
      <c r="Q639">
        <v>252</v>
      </c>
      <c r="R639" t="s">
        <v>97</v>
      </c>
    </row>
    <row r="640" spans="1:18">
      <c r="A640" s="543">
        <v>638</v>
      </c>
      <c r="B640" s="403">
        <v>43322.754166666666</v>
      </c>
      <c r="C640" t="s">
        <v>97</v>
      </c>
      <c r="D640">
        <v>0.01</v>
      </c>
      <c r="E640" t="s">
        <v>250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456</v>
      </c>
      <c r="Q640">
        <v>253</v>
      </c>
      <c r="R640" t="s">
        <v>97</v>
      </c>
    </row>
    <row r="641" spans="1:18">
      <c r="A641" s="543">
        <v>639</v>
      </c>
      <c r="B641" s="403">
        <v>43322.816666666666</v>
      </c>
      <c r="C641" t="s">
        <v>97</v>
      </c>
      <c r="D641">
        <v>0.01</v>
      </c>
      <c r="E641" t="s">
        <v>250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456</v>
      </c>
      <c r="Q641">
        <v>254</v>
      </c>
      <c r="R641" t="s">
        <v>97</v>
      </c>
    </row>
    <row r="642" spans="1:18">
      <c r="A642" s="543">
        <v>640</v>
      </c>
      <c r="B642" s="403">
        <v>43322.886805555558</v>
      </c>
      <c r="C642" t="s">
        <v>97</v>
      </c>
      <c r="D642">
        <v>0.01</v>
      </c>
      <c r="E642" t="s">
        <v>250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1562</v>
      </c>
      <c r="Q642">
        <v>254</v>
      </c>
      <c r="R642" t="s">
        <v>97</v>
      </c>
    </row>
    <row r="643" spans="1:18">
      <c r="A643" s="543">
        <v>641</v>
      </c>
      <c r="B643" s="403">
        <v>43322.890972222223</v>
      </c>
      <c r="C643" t="s">
        <v>97</v>
      </c>
      <c r="D643">
        <v>0.01</v>
      </c>
      <c r="E643" t="s">
        <v>250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1561</v>
      </c>
      <c r="Q643">
        <v>254</v>
      </c>
      <c r="R643" t="s">
        <v>97</v>
      </c>
    </row>
    <row r="644" spans="1:18">
      <c r="A644" s="543">
        <v>642</v>
      </c>
      <c r="B644" s="403">
        <v>43325.045138888891</v>
      </c>
      <c r="C644" t="s">
        <v>97</v>
      </c>
      <c r="D644">
        <v>0.01</v>
      </c>
      <c r="E644" t="s">
        <v>250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456</v>
      </c>
      <c r="Q644">
        <v>255</v>
      </c>
      <c r="R644" t="s">
        <v>97</v>
      </c>
    </row>
    <row r="645" spans="1:18">
      <c r="A645" s="543">
        <v>643</v>
      </c>
      <c r="B645" s="403">
        <v>43325.134027777778</v>
      </c>
      <c r="C645" t="s">
        <v>97</v>
      </c>
      <c r="D645">
        <v>0.01</v>
      </c>
      <c r="E645" t="s">
        <v>250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444</v>
      </c>
      <c r="Q645">
        <v>256</v>
      </c>
      <c r="R645" t="s">
        <v>97</v>
      </c>
    </row>
    <row r="646" spans="1:18">
      <c r="A646" s="543">
        <v>644</v>
      </c>
      <c r="B646" s="403">
        <v>43325.190972222219</v>
      </c>
      <c r="C646" t="s">
        <v>97</v>
      </c>
      <c r="D646">
        <v>0.01</v>
      </c>
      <c r="E646" t="s">
        <v>250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456</v>
      </c>
      <c r="Q646">
        <v>257</v>
      </c>
      <c r="R646" t="s">
        <v>97</v>
      </c>
    </row>
    <row r="647" spans="1:18">
      <c r="A647" s="543">
        <v>645</v>
      </c>
      <c r="B647" s="403">
        <v>43325.292361111111</v>
      </c>
      <c r="C647" t="s">
        <v>97</v>
      </c>
      <c r="D647">
        <v>0.01</v>
      </c>
      <c r="E647" t="s">
        <v>250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456</v>
      </c>
      <c r="Q647">
        <v>258</v>
      </c>
      <c r="R647" t="s">
        <v>97</v>
      </c>
    </row>
    <row r="648" spans="1:18">
      <c r="A648" s="543">
        <v>646</v>
      </c>
      <c r="B648" s="403">
        <v>43325.299305555556</v>
      </c>
      <c r="C648" t="s">
        <v>97</v>
      </c>
      <c r="D648">
        <v>0.01</v>
      </c>
      <c r="E648" t="s">
        <v>250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1560</v>
      </c>
      <c r="Q648">
        <v>258</v>
      </c>
      <c r="R648" t="s">
        <v>97</v>
      </c>
    </row>
    <row r="649" spans="1:18">
      <c r="A649" s="543">
        <v>647</v>
      </c>
      <c r="B649" s="403">
        <v>43325.306250000001</v>
      </c>
      <c r="C649" t="s">
        <v>97</v>
      </c>
      <c r="D649">
        <v>0.01</v>
      </c>
      <c r="E649" t="s">
        <v>250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1559</v>
      </c>
      <c r="Q649">
        <v>258</v>
      </c>
      <c r="R649" t="s">
        <v>97</v>
      </c>
    </row>
    <row r="650" spans="1:18">
      <c r="A650" s="543">
        <v>648</v>
      </c>
      <c r="B650" s="403">
        <v>43325.427083333336</v>
      </c>
      <c r="C650" t="s">
        <v>97</v>
      </c>
      <c r="D650">
        <v>0.01</v>
      </c>
      <c r="E650" t="s">
        <v>250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456</v>
      </c>
      <c r="Q650">
        <v>259</v>
      </c>
      <c r="R650" t="s">
        <v>97</v>
      </c>
    </row>
    <row r="651" spans="1:18">
      <c r="A651" s="543">
        <v>649</v>
      </c>
      <c r="B651" s="403">
        <v>43325.436805555553</v>
      </c>
      <c r="C651" t="s">
        <v>97</v>
      </c>
      <c r="D651">
        <v>0.01</v>
      </c>
      <c r="E651" t="s">
        <v>250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1558</v>
      </c>
      <c r="Q651">
        <v>259</v>
      </c>
      <c r="R651" t="s">
        <v>97</v>
      </c>
    </row>
    <row r="652" spans="1:18">
      <c r="A652" s="543">
        <v>650</v>
      </c>
      <c r="B652" s="403">
        <v>43325.57916666667</v>
      </c>
      <c r="C652" t="s">
        <v>97</v>
      </c>
      <c r="D652">
        <v>0.01</v>
      </c>
      <c r="E652" t="s">
        <v>250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1557</v>
      </c>
      <c r="Q652">
        <v>259</v>
      </c>
      <c r="R652" t="s">
        <v>97</v>
      </c>
    </row>
    <row r="653" spans="1:18">
      <c r="A653" s="543">
        <v>651</v>
      </c>
      <c r="B653" s="403">
        <v>43325.617361111108</v>
      </c>
      <c r="C653" t="s">
        <v>97</v>
      </c>
      <c r="D653">
        <v>0.02</v>
      </c>
      <c r="E653" t="s">
        <v>250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1556</v>
      </c>
      <c r="Q653">
        <v>259</v>
      </c>
      <c r="R653" t="s">
        <v>97</v>
      </c>
    </row>
    <row r="654" spans="1:18">
      <c r="A654" s="543">
        <v>652</v>
      </c>
      <c r="B654" s="403">
        <v>43325.645138888889</v>
      </c>
      <c r="C654" t="s">
        <v>97</v>
      </c>
      <c r="D654">
        <v>0.03</v>
      </c>
      <c r="E654" t="s">
        <v>250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1555</v>
      </c>
      <c r="Q654">
        <v>259</v>
      </c>
      <c r="R654" t="s">
        <v>97</v>
      </c>
    </row>
    <row r="655" spans="1:18">
      <c r="A655" s="543">
        <v>653</v>
      </c>
      <c r="B655" s="403">
        <v>43325.777777777781</v>
      </c>
      <c r="C655" t="s">
        <v>97</v>
      </c>
      <c r="D655">
        <v>0.01</v>
      </c>
      <c r="E655" t="s">
        <v>250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456</v>
      </c>
      <c r="Q655">
        <v>260</v>
      </c>
      <c r="R655" t="s">
        <v>97</v>
      </c>
    </row>
    <row r="656" spans="1:18">
      <c r="A656" s="543">
        <v>654</v>
      </c>
      <c r="B656" s="403">
        <v>43325.931944444441</v>
      </c>
      <c r="C656" t="s">
        <v>97</v>
      </c>
      <c r="D656">
        <v>0.01</v>
      </c>
      <c r="E656" t="s">
        <v>250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1554</v>
      </c>
      <c r="Q656">
        <v>260</v>
      </c>
      <c r="R656" t="s">
        <v>97</v>
      </c>
    </row>
    <row r="657" spans="1:18">
      <c r="A657" s="543">
        <v>655</v>
      </c>
      <c r="B657" s="403">
        <v>43326.348611111112</v>
      </c>
      <c r="C657" t="s">
        <v>97</v>
      </c>
      <c r="D657">
        <v>0.01</v>
      </c>
      <c r="E657" t="s">
        <v>250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1553</v>
      </c>
      <c r="Q657">
        <v>260</v>
      </c>
      <c r="R657" t="s">
        <v>97</v>
      </c>
    </row>
    <row r="658" spans="1:18">
      <c r="A658" s="543">
        <v>656</v>
      </c>
      <c r="B658" s="403">
        <v>43326.463888888888</v>
      </c>
      <c r="C658" t="s">
        <v>97</v>
      </c>
      <c r="D658">
        <v>0.01</v>
      </c>
      <c r="E658" t="s">
        <v>250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456</v>
      </c>
      <c r="Q658">
        <v>261</v>
      </c>
      <c r="R658" t="s">
        <v>97</v>
      </c>
    </row>
    <row r="659" spans="1:18">
      <c r="A659" s="543">
        <v>657</v>
      </c>
      <c r="B659" s="403">
        <v>43326.490277777775</v>
      </c>
      <c r="C659" t="s">
        <v>97</v>
      </c>
      <c r="D659">
        <v>0.01</v>
      </c>
      <c r="E659" t="s">
        <v>250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1552</v>
      </c>
      <c r="Q659">
        <v>261</v>
      </c>
      <c r="R659" t="s">
        <v>97</v>
      </c>
    </row>
    <row r="660" spans="1:18">
      <c r="A660" s="543">
        <v>658</v>
      </c>
      <c r="B660" s="403">
        <v>43326.668749999997</v>
      </c>
      <c r="C660" t="s">
        <v>97</v>
      </c>
      <c r="D660">
        <v>0.01</v>
      </c>
      <c r="E660" t="s">
        <v>250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444</v>
      </c>
      <c r="Q660">
        <v>262</v>
      </c>
      <c r="R660" t="s">
        <v>97</v>
      </c>
    </row>
    <row r="661" spans="1:18">
      <c r="A661" s="543">
        <v>659</v>
      </c>
      <c r="B661" s="403">
        <v>43326.724305555559</v>
      </c>
      <c r="C661" t="s">
        <v>97</v>
      </c>
      <c r="D661">
        <v>0.01</v>
      </c>
      <c r="E661" t="s">
        <v>250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444</v>
      </c>
      <c r="Q661">
        <v>263</v>
      </c>
      <c r="R661" t="s">
        <v>97</v>
      </c>
    </row>
    <row r="662" spans="1:18">
      <c r="A662" s="543">
        <v>661</v>
      </c>
      <c r="B662" s="403">
        <v>43326.75</v>
      </c>
      <c r="C662" t="s">
        <v>97</v>
      </c>
      <c r="D662">
        <v>0.01</v>
      </c>
      <c r="E662" t="s">
        <v>250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456</v>
      </c>
      <c r="Q662">
        <v>264</v>
      </c>
      <c r="R662" t="s">
        <v>97</v>
      </c>
    </row>
    <row r="663" spans="1:18">
      <c r="A663" s="543">
        <v>662</v>
      </c>
      <c r="B663" s="403">
        <v>43326.801388888889</v>
      </c>
      <c r="C663" t="s">
        <v>97</v>
      </c>
      <c r="D663">
        <v>0.01</v>
      </c>
      <c r="E663" t="s">
        <v>250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456</v>
      </c>
      <c r="Q663">
        <v>265</v>
      </c>
      <c r="R663" t="s">
        <v>97</v>
      </c>
    </row>
    <row r="664" spans="1:18">
      <c r="A664" s="543">
        <v>663</v>
      </c>
      <c r="B664" s="403">
        <v>43327.227083333331</v>
      </c>
      <c r="C664" t="s">
        <v>97</v>
      </c>
      <c r="D664">
        <v>0.01</v>
      </c>
      <c r="E664" t="s">
        <v>250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456</v>
      </c>
      <c r="Q664">
        <v>266</v>
      </c>
      <c r="R664" t="s">
        <v>97</v>
      </c>
    </row>
    <row r="665" spans="1:18">
      <c r="A665" s="543">
        <v>664</v>
      </c>
      <c r="B665" s="403">
        <v>43327.352777777778</v>
      </c>
      <c r="C665" t="s">
        <v>97</v>
      </c>
      <c r="D665">
        <v>0.01</v>
      </c>
      <c r="E665" t="s">
        <v>250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1551</v>
      </c>
      <c r="Q665">
        <v>266</v>
      </c>
      <c r="R665" t="s">
        <v>97</v>
      </c>
    </row>
    <row r="666" spans="1:18">
      <c r="A666" s="543">
        <v>665</v>
      </c>
      <c r="B666" s="403">
        <v>43327.426388888889</v>
      </c>
      <c r="C666" t="s">
        <v>97</v>
      </c>
      <c r="D666">
        <v>0.01</v>
      </c>
      <c r="E666" t="s">
        <v>250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456</v>
      </c>
      <c r="Q666">
        <v>267</v>
      </c>
      <c r="R666" t="s">
        <v>97</v>
      </c>
    </row>
    <row r="667" spans="1:18">
      <c r="A667" s="543">
        <v>666</v>
      </c>
      <c r="B667" s="403">
        <v>43327.43472222222</v>
      </c>
      <c r="C667" t="s">
        <v>97</v>
      </c>
      <c r="D667">
        <v>0.01</v>
      </c>
      <c r="E667" t="s">
        <v>250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1550</v>
      </c>
      <c r="Q667">
        <v>267</v>
      </c>
      <c r="R667" t="s">
        <v>97</v>
      </c>
    </row>
    <row r="668" spans="1:18">
      <c r="A668" s="543">
        <v>667</v>
      </c>
      <c r="B668" s="403">
        <v>43327.541666666664</v>
      </c>
      <c r="C668" t="s">
        <v>97</v>
      </c>
      <c r="D668">
        <v>0.01</v>
      </c>
      <c r="E668" t="s">
        <v>250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456</v>
      </c>
      <c r="Q668">
        <v>268</v>
      </c>
      <c r="R668" t="s">
        <v>97</v>
      </c>
    </row>
    <row r="669" spans="1:18">
      <c r="A669" s="543">
        <v>668</v>
      </c>
      <c r="B669" s="403">
        <v>43327.617361111108</v>
      </c>
      <c r="C669" t="s">
        <v>97</v>
      </c>
      <c r="D669">
        <v>0.01</v>
      </c>
      <c r="E669" t="s">
        <v>250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476</v>
      </c>
      <c r="Q669">
        <v>268</v>
      </c>
      <c r="R669" t="s">
        <v>97</v>
      </c>
    </row>
    <row r="670" spans="1:18">
      <c r="A670" s="543">
        <v>669</v>
      </c>
      <c r="B670" s="403">
        <v>43327.679166666669</v>
      </c>
      <c r="C670" t="s">
        <v>97</v>
      </c>
      <c r="D670">
        <v>0.01</v>
      </c>
      <c r="E670" t="s">
        <v>250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444</v>
      </c>
      <c r="Q670">
        <v>269</v>
      </c>
      <c r="R670" t="s">
        <v>97</v>
      </c>
    </row>
    <row r="671" spans="1:18">
      <c r="A671" s="543">
        <v>670</v>
      </c>
      <c r="B671" s="403">
        <v>43327.759027777778</v>
      </c>
      <c r="C671" t="s">
        <v>97</v>
      </c>
      <c r="D671">
        <v>0.01</v>
      </c>
      <c r="E671" t="s">
        <v>250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456</v>
      </c>
      <c r="Q671">
        <v>270</v>
      </c>
      <c r="R671" t="s">
        <v>97</v>
      </c>
    </row>
    <row r="672" spans="1:18">
      <c r="A672" s="543">
        <v>671</v>
      </c>
      <c r="B672" s="403">
        <v>43327.779166666667</v>
      </c>
      <c r="C672" t="s">
        <v>97</v>
      </c>
      <c r="D672">
        <v>0.01</v>
      </c>
      <c r="E672" t="s">
        <v>250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1549</v>
      </c>
      <c r="Q672">
        <v>270</v>
      </c>
      <c r="R672" t="s">
        <v>97</v>
      </c>
    </row>
    <row r="673" spans="1:18">
      <c r="A673" s="543">
        <v>672</v>
      </c>
      <c r="B673" s="403">
        <v>43328.156944444447</v>
      </c>
      <c r="C673" t="s">
        <v>97</v>
      </c>
      <c r="D673">
        <v>0.01</v>
      </c>
      <c r="E673" t="s">
        <v>250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1548</v>
      </c>
      <c r="Q673">
        <v>270</v>
      </c>
      <c r="R673" t="s">
        <v>97</v>
      </c>
    </row>
    <row r="674" spans="1:18">
      <c r="A674" s="543">
        <v>673</v>
      </c>
      <c r="B674" s="403">
        <v>43328.243055555555</v>
      </c>
      <c r="C674" t="s">
        <v>97</v>
      </c>
      <c r="D674">
        <v>0.02</v>
      </c>
      <c r="E674" t="s">
        <v>250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1547</v>
      </c>
      <c r="Q674">
        <v>270</v>
      </c>
      <c r="R674" t="s">
        <v>97</v>
      </c>
    </row>
    <row r="675" spans="1:18">
      <c r="A675" s="543">
        <v>674</v>
      </c>
      <c r="B675" s="403">
        <v>43328.664583333331</v>
      </c>
      <c r="C675" t="s">
        <v>97</v>
      </c>
      <c r="D675">
        <v>0.03</v>
      </c>
      <c r="E675" t="s">
        <v>250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1546</v>
      </c>
      <c r="Q675">
        <v>270</v>
      </c>
      <c r="R675" t="s">
        <v>97</v>
      </c>
    </row>
    <row r="676" spans="1:18">
      <c r="A676" s="543">
        <v>675</v>
      </c>
      <c r="B676" s="403">
        <v>43328.787499999999</v>
      </c>
      <c r="C676" t="s">
        <v>97</v>
      </c>
      <c r="D676">
        <v>0.01</v>
      </c>
      <c r="E676" t="s">
        <v>250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456</v>
      </c>
      <c r="Q676">
        <v>271</v>
      </c>
      <c r="R676" t="s">
        <v>97</v>
      </c>
    </row>
    <row r="677" spans="1:18">
      <c r="A677" s="543">
        <v>676</v>
      </c>
      <c r="B677" s="403">
        <v>43328.915972222225</v>
      </c>
      <c r="C677" t="s">
        <v>97</v>
      </c>
      <c r="D677">
        <v>0.01</v>
      </c>
      <c r="E677" t="s">
        <v>250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1545</v>
      </c>
      <c r="Q677">
        <v>271</v>
      </c>
      <c r="R677" t="s">
        <v>97</v>
      </c>
    </row>
    <row r="678" spans="1:18">
      <c r="A678" s="543">
        <v>677</v>
      </c>
      <c r="B678" s="403">
        <v>43329.136805555558</v>
      </c>
      <c r="C678" t="s">
        <v>97</v>
      </c>
      <c r="D678">
        <v>0.01</v>
      </c>
      <c r="E678" t="s">
        <v>250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1544</v>
      </c>
      <c r="Q678">
        <v>271</v>
      </c>
      <c r="R678" t="s">
        <v>97</v>
      </c>
    </row>
    <row r="679" spans="1:18">
      <c r="A679" s="543">
        <v>678</v>
      </c>
      <c r="B679" s="403">
        <v>43329.421527777777</v>
      </c>
      <c r="C679" t="s">
        <v>97</v>
      </c>
      <c r="D679">
        <v>0.02</v>
      </c>
      <c r="E679" t="s">
        <v>250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1543</v>
      </c>
      <c r="Q679">
        <v>271</v>
      </c>
      <c r="R679" t="s">
        <v>97</v>
      </c>
    </row>
    <row r="680" spans="1:18">
      <c r="A680" s="543">
        <v>679</v>
      </c>
      <c r="B680" s="403">
        <v>43329.429861111108</v>
      </c>
      <c r="C680" t="s">
        <v>97</v>
      </c>
      <c r="D680">
        <v>0.03</v>
      </c>
      <c r="E680" t="s">
        <v>250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1542</v>
      </c>
      <c r="Q680">
        <v>271</v>
      </c>
      <c r="R680" t="s">
        <v>97</v>
      </c>
    </row>
    <row r="681" spans="1:18">
      <c r="A681" s="543">
        <v>680</v>
      </c>
      <c r="B681" s="403">
        <v>43329.531944444447</v>
      </c>
      <c r="C681" t="s">
        <v>97</v>
      </c>
      <c r="D681">
        <v>0.01</v>
      </c>
      <c r="E681" t="s">
        <v>250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456</v>
      </c>
      <c r="Q681">
        <v>272</v>
      </c>
      <c r="R681" t="s">
        <v>97</v>
      </c>
    </row>
    <row r="682" spans="1:18">
      <c r="A682" s="543">
        <v>681</v>
      </c>
      <c r="B682" s="403">
        <v>43329.611805555556</v>
      </c>
      <c r="C682" t="s">
        <v>97</v>
      </c>
      <c r="D682">
        <v>0.01</v>
      </c>
      <c r="E682" t="s">
        <v>250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1541</v>
      </c>
      <c r="Q682">
        <v>272</v>
      </c>
      <c r="R682" t="s">
        <v>97</v>
      </c>
    </row>
    <row r="683" spans="1:18">
      <c r="A683" s="543">
        <v>682</v>
      </c>
      <c r="B683" s="403">
        <v>43329.620138888888</v>
      </c>
      <c r="C683" t="s">
        <v>97</v>
      </c>
      <c r="D683">
        <v>0.01</v>
      </c>
      <c r="E683" t="s">
        <v>250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1540</v>
      </c>
      <c r="Q683">
        <v>272</v>
      </c>
      <c r="R683" t="s">
        <v>97</v>
      </c>
    </row>
    <row r="684" spans="1:18">
      <c r="A684" s="543">
        <v>683</v>
      </c>
      <c r="B684" s="403">
        <v>43329.842361111114</v>
      </c>
      <c r="C684" t="s">
        <v>97</v>
      </c>
      <c r="D684">
        <v>0.02</v>
      </c>
      <c r="E684" t="s">
        <v>250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1539</v>
      </c>
      <c r="Q684">
        <v>272</v>
      </c>
      <c r="R684" t="s">
        <v>97</v>
      </c>
    </row>
    <row r="685" spans="1:18">
      <c r="A685" s="543">
        <v>684</v>
      </c>
      <c r="B685" s="403">
        <v>43329.87222222222</v>
      </c>
      <c r="C685" t="s">
        <v>97</v>
      </c>
      <c r="D685">
        <v>0.03</v>
      </c>
      <c r="E685" t="s">
        <v>250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1538</v>
      </c>
      <c r="Q685">
        <v>272</v>
      </c>
      <c r="R685" t="s">
        <v>97</v>
      </c>
    </row>
    <row r="686" spans="1:18">
      <c r="A686" s="543">
        <v>685</v>
      </c>
      <c r="B686" s="403">
        <v>43332.861111111109</v>
      </c>
      <c r="C686" t="s">
        <v>97</v>
      </c>
      <c r="D686">
        <v>0.01</v>
      </c>
      <c r="E686" t="s">
        <v>250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456</v>
      </c>
      <c r="Q686">
        <v>273</v>
      </c>
      <c r="R686" t="s">
        <v>97</v>
      </c>
    </row>
    <row r="687" spans="1:18">
      <c r="A687" s="543">
        <v>687</v>
      </c>
      <c r="B687" s="403">
        <v>43332.934027777781</v>
      </c>
      <c r="C687" t="s">
        <v>97</v>
      </c>
      <c r="D687">
        <v>0.01</v>
      </c>
      <c r="E687" t="s">
        <v>250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1519</v>
      </c>
      <c r="Q687">
        <v>273</v>
      </c>
      <c r="R687" t="s">
        <v>97</v>
      </c>
    </row>
    <row r="688" spans="1:18">
      <c r="A688" s="543">
        <v>689</v>
      </c>
      <c r="B688" s="403">
        <v>43333.093055555553</v>
      </c>
      <c r="C688" t="s">
        <v>97</v>
      </c>
      <c r="D688">
        <v>0.01</v>
      </c>
      <c r="E688" t="s">
        <v>250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1517</v>
      </c>
      <c r="Q688">
        <v>273</v>
      </c>
      <c r="R688" t="s">
        <v>97</v>
      </c>
    </row>
    <row r="689" spans="1:18">
      <c r="A689" s="543">
        <v>690</v>
      </c>
      <c r="B689" s="403">
        <v>43333.106249999997</v>
      </c>
      <c r="C689" t="s">
        <v>97</v>
      </c>
      <c r="D689">
        <v>0.02</v>
      </c>
      <c r="E689" t="s">
        <v>250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1518</v>
      </c>
      <c r="Q689">
        <v>273</v>
      </c>
      <c r="R689" t="s">
        <v>97</v>
      </c>
    </row>
    <row r="690" spans="1:18">
      <c r="A690" s="543">
        <v>691</v>
      </c>
      <c r="B690" s="403">
        <v>43333.107638888891</v>
      </c>
      <c r="C690" t="s">
        <v>97</v>
      </c>
      <c r="D690">
        <v>0.03</v>
      </c>
      <c r="E690" t="s">
        <v>250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1516</v>
      </c>
      <c r="Q690">
        <v>273</v>
      </c>
      <c r="R690" t="s">
        <v>97</v>
      </c>
    </row>
    <row r="691" spans="1:18">
      <c r="A691" s="543">
        <v>699</v>
      </c>
      <c r="B691" s="403">
        <v>43333.791666666664</v>
      </c>
      <c r="C691" t="s">
        <v>97</v>
      </c>
      <c r="D691">
        <v>0.04</v>
      </c>
      <c r="E691" t="s">
        <v>250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1515</v>
      </c>
      <c r="Q691">
        <v>273</v>
      </c>
      <c r="R691" t="s">
        <v>97</v>
      </c>
    </row>
    <row r="692" spans="1:18">
      <c r="A692" s="543">
        <v>700</v>
      </c>
      <c r="B692" s="403">
        <v>43333.818749999999</v>
      </c>
      <c r="C692" t="s">
        <v>97</v>
      </c>
      <c r="D692">
        <v>0.06</v>
      </c>
      <c r="E692" t="s">
        <v>250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1514</v>
      </c>
      <c r="Q692">
        <v>273</v>
      </c>
      <c r="R692" t="s">
        <v>97</v>
      </c>
    </row>
    <row r="693" spans="1:18">
      <c r="A693" s="543">
        <v>702</v>
      </c>
      <c r="B693" s="403">
        <v>43333.843055555553</v>
      </c>
      <c r="C693" t="s">
        <v>97</v>
      </c>
      <c r="D693">
        <v>0.09</v>
      </c>
      <c r="E693" t="s">
        <v>250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1513</v>
      </c>
      <c r="Q693">
        <v>273</v>
      </c>
      <c r="R693" t="s">
        <v>97</v>
      </c>
    </row>
    <row r="694" spans="1:18">
      <c r="A694" s="543">
        <v>686</v>
      </c>
      <c r="B694" s="403">
        <v>43332.865277777775</v>
      </c>
      <c r="C694" t="s">
        <v>96</v>
      </c>
      <c r="D694">
        <v>0.01</v>
      </c>
      <c r="E694" t="s">
        <v>250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444</v>
      </c>
      <c r="Q694">
        <v>274</v>
      </c>
      <c r="R694" t="s">
        <v>96</v>
      </c>
    </row>
    <row r="695" spans="1:18">
      <c r="A695" s="543">
        <v>688</v>
      </c>
      <c r="B695" s="403">
        <v>43332.940972222219</v>
      </c>
      <c r="C695" t="s">
        <v>96</v>
      </c>
      <c r="D695">
        <v>0.01</v>
      </c>
      <c r="E695" t="s">
        <v>250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444</v>
      </c>
      <c r="Q695">
        <v>275</v>
      </c>
      <c r="R695" t="s">
        <v>96</v>
      </c>
    </row>
    <row r="696" spans="1:18">
      <c r="A696" s="543">
        <v>692</v>
      </c>
      <c r="B696" s="403">
        <v>43333.116666666669</v>
      </c>
      <c r="C696" t="s">
        <v>96</v>
      </c>
      <c r="D696">
        <v>0.01</v>
      </c>
      <c r="E696" t="s">
        <v>250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444</v>
      </c>
      <c r="Q696">
        <v>276</v>
      </c>
      <c r="R696" t="s">
        <v>96</v>
      </c>
    </row>
    <row r="697" spans="1:18">
      <c r="A697" s="543">
        <v>693</v>
      </c>
      <c r="B697" s="403">
        <v>43333.325694444444</v>
      </c>
      <c r="C697" t="s">
        <v>96</v>
      </c>
      <c r="D697">
        <v>0.01</v>
      </c>
      <c r="E697" t="s">
        <v>250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456</v>
      </c>
      <c r="Q697">
        <v>277</v>
      </c>
      <c r="R697" t="s">
        <v>96</v>
      </c>
    </row>
    <row r="698" spans="1:18">
      <c r="A698" s="543">
        <v>694</v>
      </c>
      <c r="B698" s="403">
        <v>43333.372916666667</v>
      </c>
      <c r="C698" t="s">
        <v>96</v>
      </c>
      <c r="D698">
        <v>0.01</v>
      </c>
      <c r="E698" t="s">
        <v>250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1524</v>
      </c>
      <c r="Q698">
        <v>277</v>
      </c>
      <c r="R698" t="s">
        <v>96</v>
      </c>
    </row>
    <row r="699" spans="1:18">
      <c r="A699" s="543">
        <v>695</v>
      </c>
      <c r="B699" s="403">
        <v>43333.55</v>
      </c>
      <c r="C699" t="s">
        <v>96</v>
      </c>
      <c r="D699">
        <v>0.01</v>
      </c>
      <c r="E699" t="s">
        <v>250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456</v>
      </c>
      <c r="Q699">
        <v>278</v>
      </c>
      <c r="R699" t="s">
        <v>96</v>
      </c>
    </row>
    <row r="700" spans="1:18">
      <c r="A700" s="543">
        <v>696</v>
      </c>
      <c r="B700" s="403">
        <v>43333.591666666667</v>
      </c>
      <c r="C700" t="s">
        <v>96</v>
      </c>
      <c r="D700">
        <v>0.01</v>
      </c>
      <c r="E700" t="s">
        <v>250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1523</v>
      </c>
      <c r="Q700">
        <v>278</v>
      </c>
      <c r="R700" t="s">
        <v>96</v>
      </c>
    </row>
    <row r="701" spans="1:18">
      <c r="A701" s="543">
        <v>697</v>
      </c>
      <c r="B701" s="403">
        <v>43333.700694444444</v>
      </c>
      <c r="C701" t="s">
        <v>96</v>
      </c>
      <c r="D701">
        <v>0.01</v>
      </c>
      <c r="E701" t="s">
        <v>250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456</v>
      </c>
      <c r="Q701">
        <v>279</v>
      </c>
      <c r="R701" t="s">
        <v>96</v>
      </c>
    </row>
    <row r="702" spans="1:18">
      <c r="A702" s="543">
        <v>698</v>
      </c>
      <c r="B702" s="403">
        <v>43333.790972222225</v>
      </c>
      <c r="C702" t="s">
        <v>96</v>
      </c>
      <c r="D702">
        <v>0.01</v>
      </c>
      <c r="E702" t="s">
        <v>250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444</v>
      </c>
      <c r="Q702">
        <v>280</v>
      </c>
      <c r="R702" t="s">
        <v>96</v>
      </c>
    </row>
    <row r="703" spans="1:18">
      <c r="A703" s="543">
        <v>701</v>
      </c>
      <c r="B703" s="403">
        <v>43333.82916666667</v>
      </c>
      <c r="C703" t="s">
        <v>96</v>
      </c>
      <c r="D703">
        <v>0.01</v>
      </c>
      <c r="E703" t="s">
        <v>250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456</v>
      </c>
      <c r="Q703">
        <v>281</v>
      </c>
      <c r="R703" t="s">
        <v>96</v>
      </c>
    </row>
    <row r="704" spans="1:18">
      <c r="A704" s="543">
        <v>703</v>
      </c>
      <c r="B704" s="403">
        <v>43333.867361111108</v>
      </c>
      <c r="C704" t="s">
        <v>96</v>
      </c>
      <c r="D704">
        <v>0.01</v>
      </c>
      <c r="E704" t="s">
        <v>250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1522</v>
      </c>
      <c r="Q704">
        <v>281</v>
      </c>
      <c r="R704" t="s">
        <v>96</v>
      </c>
    </row>
    <row r="705" spans="1:18">
      <c r="A705" s="543">
        <v>704</v>
      </c>
      <c r="B705" s="403">
        <v>43334.34652777778</v>
      </c>
      <c r="C705" t="s">
        <v>96</v>
      </c>
      <c r="D705">
        <v>0.01</v>
      </c>
      <c r="E705" t="s">
        <v>250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1521</v>
      </c>
      <c r="Q705">
        <v>281</v>
      </c>
      <c r="R705" t="s">
        <v>96</v>
      </c>
    </row>
    <row r="706" spans="1:18">
      <c r="A706" s="543">
        <v>705</v>
      </c>
      <c r="B706" s="403">
        <v>43334.511111111111</v>
      </c>
      <c r="C706" t="s">
        <v>96</v>
      </c>
      <c r="D706">
        <v>0.01</v>
      </c>
      <c r="E706" t="s">
        <v>250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456</v>
      </c>
      <c r="Q706">
        <v>282</v>
      </c>
      <c r="R706" t="s">
        <v>96</v>
      </c>
    </row>
    <row r="707" spans="1:18">
      <c r="A707" s="543">
        <v>706</v>
      </c>
      <c r="B707" s="403">
        <v>43334.561111111114</v>
      </c>
      <c r="C707" t="s">
        <v>96</v>
      </c>
      <c r="D707">
        <v>0.01</v>
      </c>
      <c r="E707" t="s">
        <v>250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456</v>
      </c>
      <c r="Q707">
        <v>283</v>
      </c>
      <c r="R707" t="s">
        <v>96</v>
      </c>
    </row>
    <row r="708" spans="1:18">
      <c r="A708" s="543">
        <v>707</v>
      </c>
      <c r="B708" s="403">
        <v>43334.638888888891</v>
      </c>
      <c r="C708" t="s">
        <v>96</v>
      </c>
      <c r="D708">
        <v>0.01</v>
      </c>
      <c r="E708" t="s">
        <v>250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456</v>
      </c>
      <c r="Q708">
        <v>284</v>
      </c>
      <c r="R708" t="s">
        <v>96</v>
      </c>
    </row>
    <row r="709" spans="1:18">
      <c r="A709" s="543">
        <v>708</v>
      </c>
      <c r="B709" s="403">
        <v>43334.65902777778</v>
      </c>
      <c r="C709" t="s">
        <v>96</v>
      </c>
      <c r="D709">
        <v>0.01</v>
      </c>
      <c r="E709" t="s">
        <v>250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1520</v>
      </c>
      <c r="Q709">
        <v>284</v>
      </c>
      <c r="R709" t="s">
        <v>96</v>
      </c>
    </row>
    <row r="710" spans="1:18">
      <c r="A710" s="543">
        <v>709</v>
      </c>
      <c r="B710" s="403">
        <v>43334.840277777781</v>
      </c>
      <c r="C710" t="s">
        <v>96</v>
      </c>
      <c r="D710">
        <v>0.01</v>
      </c>
      <c r="E710" t="s">
        <v>250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456</v>
      </c>
      <c r="Q710">
        <v>285</v>
      </c>
      <c r="R710" t="s">
        <v>96</v>
      </c>
    </row>
    <row r="711" spans="1:18">
      <c r="A711" s="543">
        <v>710</v>
      </c>
      <c r="B711" s="403">
        <v>43334.845833333333</v>
      </c>
      <c r="C711" t="s">
        <v>96</v>
      </c>
      <c r="D711">
        <v>0.01</v>
      </c>
      <c r="E711" t="s">
        <v>250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1512</v>
      </c>
      <c r="Q711">
        <v>285</v>
      </c>
      <c r="R711" t="s">
        <v>96</v>
      </c>
    </row>
    <row r="712" spans="1:18">
      <c r="A712" s="543">
        <v>711</v>
      </c>
      <c r="B712" s="403">
        <v>43334.856249999997</v>
      </c>
      <c r="C712" t="s">
        <v>96</v>
      </c>
      <c r="D712">
        <v>0.01</v>
      </c>
      <c r="E712" t="s">
        <v>250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1511</v>
      </c>
      <c r="Q712">
        <v>285</v>
      </c>
      <c r="R712" t="s">
        <v>96</v>
      </c>
    </row>
    <row r="713" spans="1:18">
      <c r="A713" s="543">
        <v>712</v>
      </c>
      <c r="B713" s="403">
        <v>43335.109027777777</v>
      </c>
      <c r="C713" t="s">
        <v>96</v>
      </c>
      <c r="D713">
        <v>0.02</v>
      </c>
      <c r="E713" t="s">
        <v>250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1510</v>
      </c>
      <c r="Q713">
        <v>285</v>
      </c>
      <c r="R713" t="s">
        <v>96</v>
      </c>
    </row>
    <row r="714" spans="1:18">
      <c r="A714" s="543">
        <v>713</v>
      </c>
      <c r="B714" s="403">
        <v>43335.197222222225</v>
      </c>
      <c r="C714" t="s">
        <v>96</v>
      </c>
      <c r="D714">
        <v>0.03</v>
      </c>
      <c r="E714" t="s">
        <v>250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1509</v>
      </c>
      <c r="Q714">
        <v>285</v>
      </c>
      <c r="R714" t="s">
        <v>96</v>
      </c>
    </row>
    <row r="715" spans="1:18">
      <c r="A715" s="543">
        <v>714</v>
      </c>
      <c r="B715" s="403">
        <v>43335.79583333333</v>
      </c>
      <c r="C715" t="s">
        <v>96</v>
      </c>
      <c r="D715">
        <v>0.04</v>
      </c>
      <c r="E715" t="s">
        <v>250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1508</v>
      </c>
      <c r="Q715">
        <v>285</v>
      </c>
      <c r="R715" t="s">
        <v>96</v>
      </c>
    </row>
    <row r="716" spans="1:18">
      <c r="A716" s="543">
        <v>715</v>
      </c>
      <c r="B716" s="403">
        <v>43335.805555555555</v>
      </c>
      <c r="C716" t="s">
        <v>97</v>
      </c>
      <c r="D716">
        <v>0.01</v>
      </c>
      <c r="E716" t="s">
        <v>250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456</v>
      </c>
      <c r="Q716">
        <v>286</v>
      </c>
      <c r="R716" t="s">
        <v>97</v>
      </c>
    </row>
    <row r="717" spans="1:18">
      <c r="A717" s="543">
        <v>716</v>
      </c>
      <c r="B717" s="403">
        <v>43336.201388888891</v>
      </c>
      <c r="C717" t="s">
        <v>97</v>
      </c>
      <c r="D717">
        <v>0.01</v>
      </c>
      <c r="E717" t="s">
        <v>250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1501</v>
      </c>
      <c r="Q717">
        <v>286</v>
      </c>
      <c r="R717" t="s">
        <v>97</v>
      </c>
    </row>
    <row r="718" spans="1:18">
      <c r="A718" s="543">
        <v>717</v>
      </c>
      <c r="B718" s="403">
        <v>43336.294444444444</v>
      </c>
      <c r="C718" t="s">
        <v>97</v>
      </c>
      <c r="D718">
        <v>0.01</v>
      </c>
      <c r="E718" t="s">
        <v>250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1500</v>
      </c>
      <c r="Q718">
        <v>286</v>
      </c>
      <c r="R718" t="s">
        <v>97</v>
      </c>
    </row>
    <row r="719" spans="1:18">
      <c r="A719" s="543">
        <v>718</v>
      </c>
      <c r="B719" s="403">
        <v>43336.532638888886</v>
      </c>
      <c r="C719" t="s">
        <v>97</v>
      </c>
      <c r="D719">
        <v>0.02</v>
      </c>
      <c r="E719" t="s">
        <v>250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1502</v>
      </c>
      <c r="Q719">
        <v>286</v>
      </c>
      <c r="R719" t="s">
        <v>97</v>
      </c>
    </row>
    <row r="720" spans="1:18">
      <c r="A720" s="543">
        <v>721</v>
      </c>
      <c r="B720" s="403">
        <v>43336.628472222219</v>
      </c>
      <c r="C720" t="s">
        <v>97</v>
      </c>
      <c r="D720">
        <v>0.03</v>
      </c>
      <c r="E720" t="s">
        <v>250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1503</v>
      </c>
      <c r="Q720">
        <v>286</v>
      </c>
      <c r="R720" t="s">
        <v>97</v>
      </c>
    </row>
    <row r="721" spans="1:18">
      <c r="A721" s="543">
        <v>722</v>
      </c>
      <c r="B721" s="403">
        <v>43342.146527777775</v>
      </c>
      <c r="C721" t="s">
        <v>97</v>
      </c>
      <c r="D721">
        <v>0.09</v>
      </c>
      <c r="E721" t="s">
        <v>250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1497</v>
      </c>
      <c r="Q721">
        <v>286</v>
      </c>
      <c r="R721" t="s">
        <v>97</v>
      </c>
    </row>
    <row r="722" spans="1:18">
      <c r="A722" s="543">
        <v>725</v>
      </c>
      <c r="B722" s="403">
        <v>43342.43472222222</v>
      </c>
      <c r="C722" t="s">
        <v>97</v>
      </c>
      <c r="D722">
        <v>0.06</v>
      </c>
      <c r="E722" t="s">
        <v>250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1498</v>
      </c>
      <c r="Q722">
        <v>286</v>
      </c>
      <c r="R722" t="s">
        <v>97</v>
      </c>
    </row>
    <row r="723" spans="1:18">
      <c r="A723" s="543">
        <v>728</v>
      </c>
      <c r="B723" s="403">
        <v>43342.636805555558</v>
      </c>
      <c r="C723" t="s">
        <v>97</v>
      </c>
      <c r="D723">
        <v>0.04</v>
      </c>
      <c r="E723" t="s">
        <v>250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1499</v>
      </c>
      <c r="Q723">
        <v>286</v>
      </c>
      <c r="R723" t="s">
        <v>97</v>
      </c>
    </row>
    <row r="724" spans="1:18">
      <c r="A724" s="543">
        <v>719</v>
      </c>
      <c r="B724" s="403">
        <v>43336.546527777777</v>
      </c>
      <c r="C724" t="s">
        <v>96</v>
      </c>
      <c r="D724">
        <v>0.01</v>
      </c>
      <c r="E724" t="s">
        <v>250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456</v>
      </c>
      <c r="Q724">
        <v>287</v>
      </c>
      <c r="R724" t="s">
        <v>96</v>
      </c>
    </row>
    <row r="725" spans="1:18">
      <c r="A725" s="543">
        <v>720</v>
      </c>
      <c r="B725" s="403">
        <v>43336.584027777775</v>
      </c>
      <c r="C725" t="s">
        <v>96</v>
      </c>
      <c r="D725">
        <v>0.01</v>
      </c>
      <c r="E725" t="s">
        <v>250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456</v>
      </c>
      <c r="Q725">
        <v>288</v>
      </c>
      <c r="R725" t="s">
        <v>96</v>
      </c>
    </row>
    <row r="726" spans="1:18">
      <c r="A726" s="543">
        <v>723</v>
      </c>
      <c r="B726" s="403">
        <v>43342.396527777775</v>
      </c>
      <c r="C726" t="s">
        <v>96</v>
      </c>
      <c r="D726">
        <v>0.01</v>
      </c>
      <c r="E726" t="s">
        <v>250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456</v>
      </c>
      <c r="Q726">
        <v>289</v>
      </c>
      <c r="R726" t="s">
        <v>96</v>
      </c>
    </row>
    <row r="727" spans="1:18">
      <c r="A727" s="543">
        <v>724</v>
      </c>
      <c r="B727" s="403">
        <v>43342.42291666667</v>
      </c>
      <c r="C727" t="s">
        <v>96</v>
      </c>
      <c r="D727">
        <v>0.01</v>
      </c>
      <c r="E727" t="s">
        <v>250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1507</v>
      </c>
      <c r="Q727">
        <v>289</v>
      </c>
      <c r="R727" t="s">
        <v>96</v>
      </c>
    </row>
    <row r="728" spans="1:18">
      <c r="A728" s="543">
        <v>726</v>
      </c>
      <c r="B728" s="403">
        <v>43342.436111111114</v>
      </c>
      <c r="C728" t="s">
        <v>96</v>
      </c>
      <c r="D728">
        <v>0.01</v>
      </c>
      <c r="E728" t="s">
        <v>250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1506</v>
      </c>
      <c r="Q728">
        <v>289</v>
      </c>
      <c r="R728" t="s">
        <v>96</v>
      </c>
    </row>
    <row r="729" spans="1:18">
      <c r="A729" s="543">
        <v>727</v>
      </c>
      <c r="B729" s="403">
        <v>43342.628472222219</v>
      </c>
      <c r="C729" t="s">
        <v>96</v>
      </c>
      <c r="D729">
        <v>0.02</v>
      </c>
      <c r="E729" t="s">
        <v>250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1505</v>
      </c>
      <c r="Q729">
        <v>289</v>
      </c>
      <c r="R729" t="s">
        <v>96</v>
      </c>
    </row>
    <row r="730" spans="1:18">
      <c r="A730" s="543">
        <v>729</v>
      </c>
      <c r="B730" s="403">
        <v>43342.648611111108</v>
      </c>
      <c r="C730" t="s">
        <v>96</v>
      </c>
      <c r="D730">
        <v>0.03</v>
      </c>
      <c r="E730" t="s">
        <v>250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1504</v>
      </c>
      <c r="Q730">
        <v>289</v>
      </c>
      <c r="R730" t="s">
        <v>96</v>
      </c>
    </row>
    <row r="731" spans="1:18">
      <c r="A731" s="543">
        <v>730</v>
      </c>
      <c r="B731" s="403">
        <v>43343.387499999997</v>
      </c>
      <c r="C731" t="s">
        <v>96</v>
      </c>
      <c r="D731">
        <v>0.01</v>
      </c>
      <c r="E731" t="s">
        <v>250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456</v>
      </c>
      <c r="Q731">
        <v>290</v>
      </c>
      <c r="R731" t="s">
        <v>96</v>
      </c>
    </row>
    <row r="732" spans="1:18">
      <c r="A732" s="543">
        <v>731</v>
      </c>
      <c r="B732" s="403">
        <v>43343.455555555556</v>
      </c>
      <c r="C732" t="s">
        <v>96</v>
      </c>
      <c r="D732">
        <v>0.01</v>
      </c>
      <c r="E732" t="s">
        <v>250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1491</v>
      </c>
      <c r="Q732">
        <v>290</v>
      </c>
      <c r="R732" t="s">
        <v>96</v>
      </c>
    </row>
    <row r="733" spans="1:18">
      <c r="A733" s="543">
        <v>732</v>
      </c>
      <c r="B733" s="403">
        <v>43343.552777777775</v>
      </c>
      <c r="C733" t="s">
        <v>96</v>
      </c>
      <c r="D733">
        <v>0.01</v>
      </c>
      <c r="E733" t="s">
        <v>250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1490</v>
      </c>
      <c r="Q733">
        <v>290</v>
      </c>
      <c r="R733" t="s">
        <v>96</v>
      </c>
    </row>
    <row r="734" spans="1:18">
      <c r="A734" s="543">
        <v>733</v>
      </c>
      <c r="B734" s="403">
        <v>43343.61041666667</v>
      </c>
      <c r="C734" t="s">
        <v>96</v>
      </c>
      <c r="D734">
        <v>0.02</v>
      </c>
      <c r="E734" t="s">
        <v>250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1493</v>
      </c>
      <c r="Q734">
        <v>290</v>
      </c>
      <c r="R734" t="s">
        <v>96</v>
      </c>
    </row>
    <row r="735" spans="1:18">
      <c r="A735" s="543">
        <v>736</v>
      </c>
      <c r="B735" s="403">
        <v>43343.718055555553</v>
      </c>
      <c r="C735" t="s">
        <v>96</v>
      </c>
      <c r="D735">
        <v>0.03</v>
      </c>
      <c r="E735" t="s">
        <v>250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1492</v>
      </c>
      <c r="Q735">
        <v>290</v>
      </c>
      <c r="R735" t="s">
        <v>96</v>
      </c>
    </row>
    <row r="736" spans="1:18">
      <c r="A736" s="543">
        <v>737</v>
      </c>
      <c r="B736" s="403">
        <v>43343.727083333331</v>
      </c>
      <c r="C736" t="s">
        <v>96</v>
      </c>
      <c r="D736">
        <v>0.04</v>
      </c>
      <c r="E736" t="s">
        <v>250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1489</v>
      </c>
      <c r="Q736">
        <v>290</v>
      </c>
      <c r="R736" t="s">
        <v>96</v>
      </c>
    </row>
    <row r="737" spans="1:18">
      <c r="A737" s="543">
        <v>739</v>
      </c>
      <c r="B737" s="403">
        <v>43343.760416666664</v>
      </c>
      <c r="C737" t="s">
        <v>96</v>
      </c>
      <c r="D737">
        <v>0.06</v>
      </c>
      <c r="E737" t="s">
        <v>250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1488</v>
      </c>
      <c r="Q737">
        <v>290</v>
      </c>
      <c r="R737" t="s">
        <v>96</v>
      </c>
    </row>
    <row r="738" spans="1:18">
      <c r="A738" s="543">
        <v>747</v>
      </c>
      <c r="B738" s="403">
        <v>43347.418055555558</v>
      </c>
      <c r="C738" t="s">
        <v>96</v>
      </c>
      <c r="D738">
        <v>0.09</v>
      </c>
      <c r="E738" t="s">
        <v>250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1487</v>
      </c>
      <c r="Q738">
        <v>290</v>
      </c>
      <c r="R738" t="s">
        <v>96</v>
      </c>
    </row>
    <row r="739" spans="1:18">
      <c r="A739" s="543">
        <v>750</v>
      </c>
      <c r="B739" s="403">
        <v>43347.668749999997</v>
      </c>
      <c r="C739" t="s">
        <v>96</v>
      </c>
      <c r="D739">
        <v>0.13</v>
      </c>
      <c r="E739" t="s">
        <v>250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1486</v>
      </c>
      <c r="Q739">
        <v>290</v>
      </c>
      <c r="R739" t="s">
        <v>96</v>
      </c>
    </row>
    <row r="740" spans="1:18">
      <c r="A740" s="543">
        <v>734</v>
      </c>
      <c r="B740" s="403">
        <v>43343.663888888892</v>
      </c>
      <c r="C740" t="s">
        <v>97</v>
      </c>
      <c r="D740">
        <v>0.01</v>
      </c>
      <c r="E740" t="s">
        <v>250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456</v>
      </c>
      <c r="Q740">
        <v>291</v>
      </c>
      <c r="R740" t="s">
        <v>97</v>
      </c>
    </row>
    <row r="741" spans="1:18">
      <c r="A741" s="543">
        <v>735</v>
      </c>
      <c r="B741" s="403">
        <v>43343.695833333331</v>
      </c>
      <c r="C741" t="s">
        <v>97</v>
      </c>
      <c r="D741">
        <v>0.01</v>
      </c>
      <c r="E741" t="s">
        <v>250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1496</v>
      </c>
      <c r="Q741">
        <v>291</v>
      </c>
      <c r="R741" t="s">
        <v>97</v>
      </c>
    </row>
    <row r="742" spans="1:18">
      <c r="A742" s="543">
        <v>738</v>
      </c>
      <c r="B742" s="403">
        <v>43343.751388888886</v>
      </c>
      <c r="C742" t="s">
        <v>97</v>
      </c>
      <c r="D742">
        <v>0.01</v>
      </c>
      <c r="E742" t="s">
        <v>250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456</v>
      </c>
      <c r="Q742">
        <v>292</v>
      </c>
      <c r="R742" t="s">
        <v>97</v>
      </c>
    </row>
    <row r="743" spans="1:18">
      <c r="A743" s="543">
        <v>740</v>
      </c>
      <c r="B743" s="403">
        <v>43343.909722222219</v>
      </c>
      <c r="C743" t="s">
        <v>97</v>
      </c>
      <c r="D743">
        <v>0.01</v>
      </c>
      <c r="E743" t="s">
        <v>250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1495</v>
      </c>
      <c r="Q743">
        <v>292</v>
      </c>
      <c r="R743" t="s">
        <v>97</v>
      </c>
    </row>
    <row r="744" spans="1:18">
      <c r="A744" s="543">
        <v>741</v>
      </c>
      <c r="B744" s="403">
        <v>43346.299305555556</v>
      </c>
      <c r="C744" t="s">
        <v>97</v>
      </c>
      <c r="D744">
        <v>0.01</v>
      </c>
      <c r="E744" t="s">
        <v>250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456</v>
      </c>
      <c r="Q744">
        <v>293</v>
      </c>
      <c r="R744" t="s">
        <v>97</v>
      </c>
    </row>
    <row r="745" spans="1:18">
      <c r="A745" s="543">
        <v>742</v>
      </c>
      <c r="B745" s="403">
        <v>43346.404166666667</v>
      </c>
      <c r="C745" t="s">
        <v>97</v>
      </c>
      <c r="D745">
        <v>0.01</v>
      </c>
      <c r="E745" t="s">
        <v>250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444</v>
      </c>
      <c r="Q745">
        <v>294</v>
      </c>
      <c r="R745" t="s">
        <v>97</v>
      </c>
    </row>
    <row r="746" spans="1:18">
      <c r="A746" s="543">
        <v>743</v>
      </c>
      <c r="B746" s="403">
        <v>43346.423611111109</v>
      </c>
      <c r="C746" t="s">
        <v>97</v>
      </c>
      <c r="D746">
        <v>0.01</v>
      </c>
      <c r="E746" t="s">
        <v>250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456</v>
      </c>
      <c r="Q746">
        <v>295</v>
      </c>
      <c r="R746" t="s">
        <v>97</v>
      </c>
    </row>
    <row r="747" spans="1:18">
      <c r="A747" s="543">
        <v>744</v>
      </c>
      <c r="B747" s="403">
        <v>43346.504861111112</v>
      </c>
      <c r="C747" t="s">
        <v>97</v>
      </c>
      <c r="D747">
        <v>0.01</v>
      </c>
      <c r="E747" t="s">
        <v>250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456</v>
      </c>
      <c r="Q747">
        <v>296</v>
      </c>
      <c r="R747" t="s">
        <v>97</v>
      </c>
    </row>
    <row r="748" spans="1:18">
      <c r="A748" s="543">
        <v>745</v>
      </c>
      <c r="B748" s="403">
        <v>43346.522916666669</v>
      </c>
      <c r="C748" t="s">
        <v>97</v>
      </c>
      <c r="D748">
        <v>0.01</v>
      </c>
      <c r="E748" t="s">
        <v>250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1494</v>
      </c>
      <c r="Q748">
        <v>296</v>
      </c>
      <c r="R748" t="s">
        <v>97</v>
      </c>
    </row>
    <row r="749" spans="1:18">
      <c r="A749" s="543">
        <v>746</v>
      </c>
      <c r="B749" s="403">
        <v>43347.36041666667</v>
      </c>
      <c r="C749" t="s">
        <v>97</v>
      </c>
      <c r="D749">
        <v>0.01</v>
      </c>
      <c r="E749" t="s">
        <v>250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456</v>
      </c>
      <c r="Q749">
        <v>297</v>
      </c>
      <c r="R749" t="s">
        <v>97</v>
      </c>
    </row>
    <row r="750" spans="1:18">
      <c r="A750" s="543">
        <v>748</v>
      </c>
      <c r="B750" s="403">
        <v>43347.436111111114</v>
      </c>
      <c r="C750" t="s">
        <v>97</v>
      </c>
      <c r="D750">
        <v>0.01</v>
      </c>
      <c r="E750" t="s">
        <v>250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456</v>
      </c>
      <c r="Q750">
        <v>298</v>
      </c>
      <c r="R750" t="s">
        <v>97</v>
      </c>
    </row>
    <row r="751" spans="1:18">
      <c r="A751" s="543">
        <v>749</v>
      </c>
      <c r="B751" s="403">
        <v>43347.556944444441</v>
      </c>
      <c r="C751" t="s">
        <v>97</v>
      </c>
      <c r="D751">
        <v>0.01</v>
      </c>
      <c r="E751" t="s">
        <v>250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456</v>
      </c>
      <c r="Q751">
        <v>299</v>
      </c>
      <c r="R751" t="s">
        <v>97</v>
      </c>
    </row>
    <row r="752" spans="1:18">
      <c r="A752" s="543">
        <v>751</v>
      </c>
      <c r="B752" s="403">
        <v>43347.671527777777</v>
      </c>
      <c r="C752" t="s">
        <v>97</v>
      </c>
      <c r="D752">
        <v>0.01</v>
      </c>
      <c r="E752" t="s">
        <v>250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456</v>
      </c>
      <c r="Q752">
        <v>300</v>
      </c>
      <c r="R752" t="s">
        <v>97</v>
      </c>
    </row>
    <row r="753" spans="1:18">
      <c r="A753" s="543">
        <v>752</v>
      </c>
      <c r="B753" s="403">
        <v>43347.70208333333</v>
      </c>
      <c r="C753" t="s">
        <v>97</v>
      </c>
      <c r="D753">
        <v>0.01</v>
      </c>
      <c r="E753" t="s">
        <v>250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1485</v>
      </c>
      <c r="Q753">
        <v>300</v>
      </c>
      <c r="R753" t="s">
        <v>97</v>
      </c>
    </row>
    <row r="754" spans="1:18">
      <c r="A754" s="543">
        <v>753</v>
      </c>
      <c r="B754" s="403">
        <v>43347.734722222223</v>
      </c>
      <c r="C754" t="s">
        <v>97</v>
      </c>
      <c r="D754">
        <v>0.01</v>
      </c>
      <c r="E754" t="s">
        <v>250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1484</v>
      </c>
      <c r="Q754">
        <v>300</v>
      </c>
      <c r="R754" t="s">
        <v>97</v>
      </c>
    </row>
    <row r="755" spans="1:18">
      <c r="A755" s="543">
        <v>754</v>
      </c>
      <c r="B755" s="403">
        <v>43347.77847222222</v>
      </c>
      <c r="C755" t="s">
        <v>97</v>
      </c>
      <c r="D755">
        <v>0.02</v>
      </c>
      <c r="E755" t="s">
        <v>250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1483</v>
      </c>
      <c r="Q755">
        <v>300</v>
      </c>
      <c r="R755" t="s">
        <v>97</v>
      </c>
    </row>
    <row r="756" spans="1:18">
      <c r="A756" s="543">
        <v>755</v>
      </c>
      <c r="B756" s="403">
        <v>43348.137499999997</v>
      </c>
      <c r="C756" t="s">
        <v>97</v>
      </c>
      <c r="D756">
        <v>0.03</v>
      </c>
      <c r="E756" t="s">
        <v>250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1482</v>
      </c>
      <c r="Q756">
        <v>300</v>
      </c>
      <c r="R756" t="s">
        <v>97</v>
      </c>
    </row>
    <row r="757" spans="1:18">
      <c r="A757" s="543">
        <v>757</v>
      </c>
      <c r="B757" s="403">
        <v>43348.20208333333</v>
      </c>
      <c r="C757" t="s">
        <v>97</v>
      </c>
      <c r="D757">
        <v>0.04</v>
      </c>
      <c r="E757" t="s">
        <v>250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1481</v>
      </c>
      <c r="Q757">
        <v>300</v>
      </c>
      <c r="R757" t="s">
        <v>97</v>
      </c>
    </row>
    <row r="758" spans="1:18">
      <c r="A758" s="543">
        <v>756</v>
      </c>
      <c r="B758" s="403">
        <v>43348.149305555555</v>
      </c>
      <c r="C758" t="s">
        <v>96</v>
      </c>
      <c r="D758">
        <v>0.01</v>
      </c>
      <c r="E758" t="s">
        <v>250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456</v>
      </c>
      <c r="Q758">
        <v>301</v>
      </c>
      <c r="R758" t="s">
        <v>96</v>
      </c>
    </row>
    <row r="759" spans="1:18">
      <c r="A759" s="543">
        <v>758</v>
      </c>
      <c r="B759" s="403">
        <v>43348.336805555555</v>
      </c>
      <c r="C759" t="s">
        <v>96</v>
      </c>
      <c r="D759">
        <v>0.01</v>
      </c>
      <c r="E759" t="s">
        <v>250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1480</v>
      </c>
      <c r="Q759">
        <v>301</v>
      </c>
      <c r="R759" t="s">
        <v>96</v>
      </c>
    </row>
    <row r="760" spans="1:18">
      <c r="A760" s="543">
        <v>759</v>
      </c>
      <c r="B760" s="403">
        <v>43348.353472222225</v>
      </c>
      <c r="C760" t="s">
        <v>96</v>
      </c>
      <c r="D760">
        <v>0.01</v>
      </c>
      <c r="E760" t="s">
        <v>250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1479</v>
      </c>
      <c r="Q760">
        <v>301</v>
      </c>
      <c r="R760" t="s">
        <v>96</v>
      </c>
    </row>
    <row r="761" spans="1:18">
      <c r="A761" s="543">
        <v>761</v>
      </c>
      <c r="B761" s="403">
        <v>43348.38958333333</v>
      </c>
      <c r="C761" t="s">
        <v>96</v>
      </c>
      <c r="D761">
        <v>0.02</v>
      </c>
      <c r="E761" t="s">
        <v>250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477</v>
      </c>
      <c r="Q761">
        <v>301</v>
      </c>
      <c r="R761" t="s">
        <v>96</v>
      </c>
    </row>
    <row r="762" spans="1:18">
      <c r="A762" s="543">
        <v>760</v>
      </c>
      <c r="B762" s="403">
        <v>43348.377083333333</v>
      </c>
      <c r="C762" t="s">
        <v>97</v>
      </c>
      <c r="D762">
        <v>0.01</v>
      </c>
      <c r="E762" t="s">
        <v>250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456</v>
      </c>
      <c r="Q762">
        <v>302</v>
      </c>
      <c r="R762" t="s">
        <v>97</v>
      </c>
    </row>
    <row r="763" spans="1:18">
      <c r="A763" s="543">
        <v>762</v>
      </c>
      <c r="B763" s="403">
        <v>43348.415277777778</v>
      </c>
      <c r="C763" t="s">
        <v>97</v>
      </c>
      <c r="D763">
        <v>0.01</v>
      </c>
      <c r="E763" t="s">
        <v>250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456</v>
      </c>
      <c r="Q763">
        <v>303</v>
      </c>
      <c r="R763" t="s">
        <v>97</v>
      </c>
    </row>
    <row r="764" spans="1:18">
      <c r="A764" s="543">
        <v>763</v>
      </c>
      <c r="B764" s="403">
        <v>43348.44027777778</v>
      </c>
      <c r="C764" t="s">
        <v>97</v>
      </c>
      <c r="D764">
        <v>0.01</v>
      </c>
      <c r="E764" t="s">
        <v>250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1473</v>
      </c>
      <c r="Q764">
        <v>303</v>
      </c>
      <c r="R764" t="s">
        <v>97</v>
      </c>
    </row>
    <row r="765" spans="1:18">
      <c r="A765" s="543">
        <v>764</v>
      </c>
      <c r="B765" s="403">
        <v>43348.47152777778</v>
      </c>
      <c r="C765" t="s">
        <v>97</v>
      </c>
      <c r="D765">
        <v>0.01</v>
      </c>
      <c r="E765" t="s">
        <v>250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1472</v>
      </c>
      <c r="Q765">
        <v>303</v>
      </c>
      <c r="R765" t="s">
        <v>97</v>
      </c>
    </row>
    <row r="766" spans="1:18">
      <c r="A766" s="543">
        <v>767</v>
      </c>
      <c r="B766" s="403">
        <v>43348.53402777778</v>
      </c>
      <c r="C766" t="s">
        <v>97</v>
      </c>
      <c r="D766">
        <v>0.02</v>
      </c>
      <c r="E766" t="s">
        <v>250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1471</v>
      </c>
      <c r="Q766">
        <v>303</v>
      </c>
      <c r="R766" t="s">
        <v>97</v>
      </c>
    </row>
    <row r="767" spans="1:18">
      <c r="A767" s="543">
        <v>769</v>
      </c>
      <c r="B767" s="403">
        <v>43348.633333333331</v>
      </c>
      <c r="C767" t="s">
        <v>97</v>
      </c>
      <c r="D767">
        <v>0.03</v>
      </c>
      <c r="E767" t="s">
        <v>250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1470</v>
      </c>
      <c r="Q767">
        <v>303</v>
      </c>
      <c r="R767" t="s">
        <v>97</v>
      </c>
    </row>
    <row r="768" spans="1:18">
      <c r="A768" s="543">
        <v>771</v>
      </c>
      <c r="B768" s="403">
        <v>43348.636805555558</v>
      </c>
      <c r="C768" t="s">
        <v>97</v>
      </c>
      <c r="D768">
        <v>0.04</v>
      </c>
      <c r="E768" t="s">
        <v>250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1469</v>
      </c>
      <c r="Q768">
        <v>303</v>
      </c>
      <c r="R768" t="s">
        <v>97</v>
      </c>
    </row>
    <row r="769" spans="1:18">
      <c r="A769" s="543">
        <v>775</v>
      </c>
      <c r="B769" s="403">
        <v>43349.084722222222</v>
      </c>
      <c r="C769" t="s">
        <v>97</v>
      </c>
      <c r="D769">
        <v>0.06</v>
      </c>
      <c r="E769" t="s">
        <v>250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1468</v>
      </c>
      <c r="Q769">
        <v>303</v>
      </c>
      <c r="R769" t="s">
        <v>97</v>
      </c>
    </row>
    <row r="770" spans="1:18">
      <c r="A770" s="543">
        <v>765</v>
      </c>
      <c r="B770" s="403">
        <v>43348.476388888892</v>
      </c>
      <c r="C770" t="s">
        <v>96</v>
      </c>
      <c r="D770">
        <v>0.01</v>
      </c>
      <c r="E770" t="s">
        <v>250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456</v>
      </c>
      <c r="Q770">
        <v>304</v>
      </c>
      <c r="R770" t="s">
        <v>96</v>
      </c>
    </row>
    <row r="771" spans="1:18">
      <c r="A771" s="543">
        <v>766</v>
      </c>
      <c r="B771" s="403">
        <v>43348.509027777778</v>
      </c>
      <c r="C771" t="s">
        <v>96</v>
      </c>
      <c r="D771">
        <v>0.01</v>
      </c>
      <c r="E771" t="s">
        <v>250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1478</v>
      </c>
      <c r="Q771">
        <v>304</v>
      </c>
      <c r="R771" t="s">
        <v>96</v>
      </c>
    </row>
    <row r="772" spans="1:18">
      <c r="A772" s="543">
        <v>768</v>
      </c>
      <c r="B772" s="403">
        <v>43348.582638888889</v>
      </c>
      <c r="C772" t="s">
        <v>96</v>
      </c>
      <c r="D772">
        <v>0.01</v>
      </c>
      <c r="E772" t="s">
        <v>250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456</v>
      </c>
      <c r="Q772">
        <v>305</v>
      </c>
      <c r="R772" t="s">
        <v>96</v>
      </c>
    </row>
    <row r="773" spans="1:18">
      <c r="A773" s="543">
        <v>770</v>
      </c>
      <c r="B773" s="403">
        <v>43348.633333333331</v>
      </c>
      <c r="C773" t="s">
        <v>96</v>
      </c>
      <c r="D773">
        <v>0.01</v>
      </c>
      <c r="E773" t="s">
        <v>250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444</v>
      </c>
      <c r="Q773">
        <v>306</v>
      </c>
      <c r="R773" t="s">
        <v>96</v>
      </c>
    </row>
    <row r="774" spans="1:18">
      <c r="A774" s="543">
        <v>772</v>
      </c>
      <c r="B774" s="403">
        <v>43348.643055555556</v>
      </c>
      <c r="C774" t="s">
        <v>96</v>
      </c>
      <c r="D774">
        <v>0.01</v>
      </c>
      <c r="E774" t="s">
        <v>250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456</v>
      </c>
      <c r="Q774">
        <v>307</v>
      </c>
      <c r="R774" t="s">
        <v>96</v>
      </c>
    </row>
    <row r="775" spans="1:18">
      <c r="A775" s="543">
        <v>773</v>
      </c>
      <c r="B775" s="403">
        <v>43348.681250000001</v>
      </c>
      <c r="C775" t="s">
        <v>96</v>
      </c>
      <c r="D775">
        <v>0.01</v>
      </c>
      <c r="E775" t="s">
        <v>250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1477</v>
      </c>
      <c r="Q775">
        <v>307</v>
      </c>
      <c r="R775" t="s">
        <v>96</v>
      </c>
    </row>
    <row r="776" spans="1:18">
      <c r="A776" s="543">
        <v>774</v>
      </c>
      <c r="B776" s="403">
        <v>43348.806944444441</v>
      </c>
      <c r="C776" t="s">
        <v>96</v>
      </c>
      <c r="D776">
        <v>0.01</v>
      </c>
      <c r="E776" t="s">
        <v>250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456</v>
      </c>
      <c r="Q776">
        <v>308</v>
      </c>
      <c r="R776" t="s">
        <v>96</v>
      </c>
    </row>
    <row r="777" spans="1:18">
      <c r="A777" s="543">
        <v>776</v>
      </c>
      <c r="B777" s="403">
        <v>43349.090277777781</v>
      </c>
      <c r="C777" t="s">
        <v>96</v>
      </c>
      <c r="D777">
        <v>0.01</v>
      </c>
      <c r="E777" t="s">
        <v>250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444</v>
      </c>
      <c r="Q777">
        <v>309</v>
      </c>
      <c r="R777" t="s">
        <v>96</v>
      </c>
    </row>
    <row r="778" spans="1:18">
      <c r="A778" s="543">
        <v>777</v>
      </c>
      <c r="B778" s="403">
        <v>43349.334722222222</v>
      </c>
      <c r="C778" t="s">
        <v>96</v>
      </c>
      <c r="D778">
        <v>0.01</v>
      </c>
      <c r="E778" t="s">
        <v>250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444</v>
      </c>
      <c r="Q778">
        <v>310</v>
      </c>
      <c r="R778" t="s">
        <v>96</v>
      </c>
    </row>
    <row r="779" spans="1:18">
      <c r="A779" s="543">
        <v>778</v>
      </c>
      <c r="B779" s="403">
        <v>43349.374305555553</v>
      </c>
      <c r="C779" t="s">
        <v>96</v>
      </c>
      <c r="D779">
        <v>0.01</v>
      </c>
      <c r="E779" t="s">
        <v>250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444</v>
      </c>
      <c r="Q779">
        <v>311</v>
      </c>
      <c r="R779" t="s">
        <v>96</v>
      </c>
    </row>
    <row r="780" spans="1:18">
      <c r="A780" s="543">
        <v>779</v>
      </c>
      <c r="B780" s="403">
        <v>43349.404861111114</v>
      </c>
      <c r="C780" t="s">
        <v>96</v>
      </c>
      <c r="D780">
        <v>0.01</v>
      </c>
      <c r="E780" t="s">
        <v>250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456</v>
      </c>
      <c r="Q780">
        <v>312</v>
      </c>
      <c r="R780" t="s">
        <v>96</v>
      </c>
    </row>
    <row r="781" spans="1:18">
      <c r="A781" s="543">
        <v>780</v>
      </c>
      <c r="B781" s="403">
        <v>43349.487500000003</v>
      </c>
      <c r="C781" t="s">
        <v>96</v>
      </c>
      <c r="D781">
        <v>0.01</v>
      </c>
      <c r="E781" t="s">
        <v>250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1476</v>
      </c>
      <c r="Q781">
        <v>312</v>
      </c>
      <c r="R781" t="s">
        <v>96</v>
      </c>
    </row>
    <row r="782" spans="1:18">
      <c r="A782" s="543">
        <v>781</v>
      </c>
      <c r="B782" s="403">
        <v>43349.629166666666</v>
      </c>
      <c r="C782" t="s">
        <v>96</v>
      </c>
      <c r="D782">
        <v>0.01</v>
      </c>
      <c r="E782" t="s">
        <v>250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456</v>
      </c>
      <c r="Q782">
        <v>313</v>
      </c>
      <c r="R782" t="s">
        <v>96</v>
      </c>
    </row>
    <row r="783" spans="1:18">
      <c r="A783" s="543">
        <v>782</v>
      </c>
      <c r="B783" s="403">
        <v>43349.676388888889</v>
      </c>
      <c r="C783" t="s">
        <v>96</v>
      </c>
      <c r="D783">
        <v>0.01</v>
      </c>
      <c r="E783" t="s">
        <v>250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1475</v>
      </c>
      <c r="Q783">
        <v>313</v>
      </c>
      <c r="R783" t="s">
        <v>96</v>
      </c>
    </row>
    <row r="784" spans="1:18">
      <c r="A784" s="543">
        <v>783</v>
      </c>
      <c r="B784" s="403">
        <v>43349.712500000001</v>
      </c>
      <c r="C784" t="s">
        <v>96</v>
      </c>
      <c r="D784">
        <v>0.01</v>
      </c>
      <c r="E784" t="s">
        <v>250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1474</v>
      </c>
      <c r="Q784">
        <v>313</v>
      </c>
      <c r="R784" t="s">
        <v>96</v>
      </c>
    </row>
    <row r="785" spans="1:18">
      <c r="A785" s="543">
        <v>784</v>
      </c>
      <c r="B785" s="403">
        <v>43350.37777777778</v>
      </c>
      <c r="C785" t="s">
        <v>96</v>
      </c>
      <c r="D785">
        <v>0.01</v>
      </c>
      <c r="E785" t="s">
        <v>250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456</v>
      </c>
      <c r="Q785">
        <v>314</v>
      </c>
      <c r="R785" t="s">
        <v>96</v>
      </c>
    </row>
    <row r="786" spans="1:18">
      <c r="A786" s="543">
        <v>785</v>
      </c>
      <c r="B786" s="403">
        <v>43350.518055555556</v>
      </c>
      <c r="C786" t="s">
        <v>96</v>
      </c>
      <c r="D786">
        <v>0.01</v>
      </c>
      <c r="E786" t="s">
        <v>250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1466</v>
      </c>
      <c r="Q786">
        <v>314</v>
      </c>
      <c r="R786" t="s">
        <v>96</v>
      </c>
    </row>
    <row r="787" spans="1:18">
      <c r="A787" s="543">
        <v>786</v>
      </c>
      <c r="B787" s="403">
        <v>43350.547222222223</v>
      </c>
      <c r="C787" t="s">
        <v>96</v>
      </c>
      <c r="D787">
        <v>0.01</v>
      </c>
      <c r="E787" t="s">
        <v>250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1465</v>
      </c>
      <c r="Q787">
        <v>314</v>
      </c>
      <c r="R787" t="s">
        <v>96</v>
      </c>
    </row>
    <row r="788" spans="1:18">
      <c r="A788" s="543">
        <v>787</v>
      </c>
      <c r="B788" s="403">
        <v>43350.607638888891</v>
      </c>
      <c r="C788" t="s">
        <v>96</v>
      </c>
      <c r="D788">
        <v>0.02</v>
      </c>
      <c r="E788" t="s">
        <v>250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1464</v>
      </c>
      <c r="Q788">
        <v>314</v>
      </c>
      <c r="R788" t="s">
        <v>96</v>
      </c>
    </row>
    <row r="789" spans="1:18">
      <c r="A789" s="543">
        <v>788</v>
      </c>
      <c r="B789" s="403">
        <v>43350.616666666669</v>
      </c>
      <c r="C789" t="s">
        <v>96</v>
      </c>
      <c r="D789">
        <v>0.03</v>
      </c>
      <c r="E789" t="s">
        <v>250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1463</v>
      </c>
      <c r="Q789">
        <v>314</v>
      </c>
      <c r="R789" t="s">
        <v>96</v>
      </c>
    </row>
    <row r="790" spans="1:18">
      <c r="A790" s="543">
        <v>792</v>
      </c>
      <c r="B790" s="403">
        <v>43350.763194444444</v>
      </c>
      <c r="C790" t="s">
        <v>96</v>
      </c>
      <c r="D790">
        <v>0.04</v>
      </c>
      <c r="E790" t="s">
        <v>250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1462</v>
      </c>
      <c r="Q790">
        <v>314</v>
      </c>
      <c r="R790" t="s">
        <v>96</v>
      </c>
    </row>
    <row r="791" spans="1:18">
      <c r="A791" s="543">
        <v>794</v>
      </c>
      <c r="B791" s="403">
        <v>43353.259722222225</v>
      </c>
      <c r="C791" t="s">
        <v>96</v>
      </c>
      <c r="D791">
        <v>0.06</v>
      </c>
      <c r="E791" t="s">
        <v>250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1461</v>
      </c>
      <c r="Q791">
        <v>314</v>
      </c>
      <c r="R791" t="s">
        <v>96</v>
      </c>
    </row>
    <row r="792" spans="1:18">
      <c r="A792" s="543">
        <v>789</v>
      </c>
      <c r="B792" s="403">
        <v>43350.619444444441</v>
      </c>
      <c r="C792" t="s">
        <v>97</v>
      </c>
      <c r="D792">
        <v>0.01</v>
      </c>
      <c r="E792" t="s">
        <v>250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456</v>
      </c>
      <c r="Q792">
        <v>315</v>
      </c>
      <c r="R792" t="s">
        <v>97</v>
      </c>
    </row>
    <row r="793" spans="1:18">
      <c r="A793" s="543">
        <v>790</v>
      </c>
      <c r="B793" s="403">
        <v>43350.632638888892</v>
      </c>
      <c r="C793" t="s">
        <v>97</v>
      </c>
      <c r="D793">
        <v>0.01</v>
      </c>
      <c r="E793" t="s">
        <v>250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456</v>
      </c>
      <c r="Q793">
        <v>316</v>
      </c>
      <c r="R793" t="s">
        <v>97</v>
      </c>
    </row>
    <row r="794" spans="1:18">
      <c r="A794" s="543">
        <v>791</v>
      </c>
      <c r="B794" s="403">
        <v>43350.654166666667</v>
      </c>
      <c r="C794" t="s">
        <v>97</v>
      </c>
      <c r="D794">
        <v>0.01</v>
      </c>
      <c r="E794" t="s">
        <v>250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1467</v>
      </c>
      <c r="Q794">
        <v>316</v>
      </c>
      <c r="R794" t="s">
        <v>97</v>
      </c>
    </row>
    <row r="795" spans="1:18">
      <c r="A795" s="543">
        <v>793</v>
      </c>
      <c r="B795" s="403">
        <v>43350.765972222223</v>
      </c>
      <c r="C795" t="s">
        <v>97</v>
      </c>
      <c r="D795">
        <v>0.01</v>
      </c>
      <c r="E795" t="s">
        <v>250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444</v>
      </c>
      <c r="Q795">
        <v>317</v>
      </c>
      <c r="R795" t="s">
        <v>97</v>
      </c>
    </row>
    <row r="796" spans="1:18">
      <c r="A796" s="543">
        <v>795</v>
      </c>
      <c r="B796" s="403">
        <v>43353.381249999999</v>
      </c>
      <c r="C796" t="s">
        <v>97</v>
      </c>
      <c r="D796">
        <v>0.01</v>
      </c>
      <c r="E796" t="s">
        <v>250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456</v>
      </c>
      <c r="Q796">
        <v>318</v>
      </c>
      <c r="R796" t="s">
        <v>97</v>
      </c>
    </row>
    <row r="797" spans="1:18">
      <c r="A797" s="543">
        <v>796</v>
      </c>
      <c r="B797" s="403">
        <v>43353.395833333336</v>
      </c>
      <c r="C797" t="s">
        <v>97</v>
      </c>
      <c r="D797">
        <v>0.01</v>
      </c>
      <c r="E797" t="s">
        <v>250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1458</v>
      </c>
      <c r="Q797">
        <v>318</v>
      </c>
      <c r="R797" t="s">
        <v>97</v>
      </c>
    </row>
    <row r="798" spans="1:18">
      <c r="A798" s="543">
        <v>797</v>
      </c>
      <c r="B798" s="403">
        <v>43353.410416666666</v>
      </c>
      <c r="C798" t="s">
        <v>97</v>
      </c>
      <c r="D798">
        <v>0.01</v>
      </c>
      <c r="E798" t="s">
        <v>250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1457</v>
      </c>
      <c r="Q798">
        <v>318</v>
      </c>
      <c r="R798" t="s">
        <v>97</v>
      </c>
    </row>
    <row r="799" spans="1:18">
      <c r="A799" s="543">
        <v>798</v>
      </c>
      <c r="B799" s="403">
        <v>43353.473611111112</v>
      </c>
      <c r="C799" t="s">
        <v>97</v>
      </c>
      <c r="D799">
        <v>0.02</v>
      </c>
      <c r="E799" t="s">
        <v>250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1456</v>
      </c>
      <c r="Q799">
        <v>318</v>
      </c>
      <c r="R799" t="s">
        <v>97</v>
      </c>
    </row>
    <row r="800" spans="1:18">
      <c r="A800" s="543">
        <v>799</v>
      </c>
      <c r="B800" s="403">
        <v>43353.622916666667</v>
      </c>
      <c r="C800" t="s">
        <v>97</v>
      </c>
      <c r="D800">
        <v>0.03</v>
      </c>
      <c r="E800" t="s">
        <v>250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1455</v>
      </c>
      <c r="Q800">
        <v>318</v>
      </c>
      <c r="R800" t="s">
        <v>97</v>
      </c>
    </row>
    <row r="801" spans="1:18">
      <c r="A801" s="543">
        <v>800</v>
      </c>
      <c r="B801" s="403">
        <v>43353.630555555559</v>
      </c>
      <c r="C801" t="s">
        <v>97</v>
      </c>
      <c r="D801">
        <v>0.04</v>
      </c>
      <c r="E801" t="s">
        <v>250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1454</v>
      </c>
      <c r="Q801">
        <v>318</v>
      </c>
      <c r="R801" t="s">
        <v>97</v>
      </c>
    </row>
    <row r="802" spans="1:18">
      <c r="A802" s="543">
        <v>804</v>
      </c>
      <c r="B802" s="403">
        <v>43354.383333333331</v>
      </c>
      <c r="C802" t="s">
        <v>97</v>
      </c>
      <c r="D802">
        <v>0.06</v>
      </c>
      <c r="E802" t="s">
        <v>250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1453</v>
      </c>
      <c r="Q802">
        <v>318</v>
      </c>
      <c r="R802" t="s">
        <v>97</v>
      </c>
    </row>
    <row r="803" spans="1:18">
      <c r="A803" s="543">
        <v>801</v>
      </c>
      <c r="B803" s="403">
        <v>43353.635416666664</v>
      </c>
      <c r="C803" t="s">
        <v>96</v>
      </c>
      <c r="D803">
        <v>0.01</v>
      </c>
      <c r="E803" t="s">
        <v>250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456</v>
      </c>
      <c r="Q803">
        <v>319</v>
      </c>
      <c r="R803" t="s">
        <v>96</v>
      </c>
    </row>
    <row r="804" spans="1:18">
      <c r="A804" s="543">
        <v>802</v>
      </c>
      <c r="B804" s="403">
        <v>43353.833333333336</v>
      </c>
      <c r="C804" t="s">
        <v>96</v>
      </c>
      <c r="D804">
        <v>0.01</v>
      </c>
      <c r="E804" t="s">
        <v>250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1460</v>
      </c>
      <c r="Q804">
        <v>319</v>
      </c>
      <c r="R804" t="s">
        <v>96</v>
      </c>
    </row>
    <row r="805" spans="1:18">
      <c r="A805" s="543">
        <v>803</v>
      </c>
      <c r="B805" s="403">
        <v>43354.140277777777</v>
      </c>
      <c r="C805" t="s">
        <v>96</v>
      </c>
      <c r="D805">
        <v>0.01</v>
      </c>
      <c r="E805" t="s">
        <v>250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1459</v>
      </c>
      <c r="Q805">
        <v>319</v>
      </c>
      <c r="R805" t="s">
        <v>96</v>
      </c>
    </row>
    <row r="806" spans="1:18">
      <c r="A806" s="543">
        <v>805</v>
      </c>
      <c r="B806" s="403">
        <v>43354.441666666666</v>
      </c>
      <c r="C806" t="s">
        <v>96</v>
      </c>
      <c r="D806">
        <v>0.01</v>
      </c>
      <c r="E806" t="s">
        <v>250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456</v>
      </c>
      <c r="Q806">
        <v>320</v>
      </c>
      <c r="R806" t="s">
        <v>96</v>
      </c>
    </row>
    <row r="807" spans="1:18">
      <c r="A807" s="543">
        <v>806</v>
      </c>
      <c r="B807" s="403">
        <v>43354.449305555558</v>
      </c>
      <c r="C807" t="s">
        <v>96</v>
      </c>
      <c r="D807">
        <v>0.01</v>
      </c>
      <c r="E807" t="s">
        <v>250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1452</v>
      </c>
      <c r="Q807">
        <v>320</v>
      </c>
      <c r="R807" t="s">
        <v>96</v>
      </c>
    </row>
    <row r="808" spans="1:18">
      <c r="A808" s="543">
        <v>807</v>
      </c>
      <c r="B808" s="403">
        <v>43354.495138888888</v>
      </c>
      <c r="C808" t="s">
        <v>96</v>
      </c>
      <c r="D808">
        <v>0.01</v>
      </c>
      <c r="E808" t="s">
        <v>250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1451</v>
      </c>
      <c r="Q808">
        <v>320</v>
      </c>
      <c r="R808" t="s">
        <v>96</v>
      </c>
    </row>
    <row r="809" spans="1:18">
      <c r="A809" s="543">
        <v>808</v>
      </c>
      <c r="B809" s="403">
        <v>43354.523611111108</v>
      </c>
      <c r="C809" t="s">
        <v>96</v>
      </c>
      <c r="D809">
        <v>0.02</v>
      </c>
      <c r="E809" t="s">
        <v>250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1450</v>
      </c>
      <c r="Q809">
        <v>320</v>
      </c>
      <c r="R809" t="s">
        <v>96</v>
      </c>
    </row>
    <row r="810" spans="1:18">
      <c r="A810" s="543">
        <v>809</v>
      </c>
      <c r="B810" s="403">
        <v>43354.587500000001</v>
      </c>
      <c r="C810" t="s">
        <v>96</v>
      </c>
      <c r="D810">
        <v>0.03</v>
      </c>
      <c r="E810" t="s">
        <v>250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1449</v>
      </c>
      <c r="Q810">
        <v>320</v>
      </c>
      <c r="R810" t="s">
        <v>96</v>
      </c>
    </row>
    <row r="811" spans="1:18">
      <c r="A811" s="543">
        <v>810</v>
      </c>
      <c r="B811" s="403">
        <v>43354.591666666667</v>
      </c>
      <c r="C811" t="s">
        <v>97</v>
      </c>
      <c r="D811">
        <v>0.01</v>
      </c>
      <c r="E811" t="s">
        <v>250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456</v>
      </c>
      <c r="Q811">
        <v>321</v>
      </c>
      <c r="R811" t="s">
        <v>97</v>
      </c>
    </row>
    <row r="812" spans="1:18">
      <c r="A812" s="543">
        <v>811</v>
      </c>
      <c r="B812" s="403">
        <v>43354.594444444447</v>
      </c>
      <c r="C812" t="s">
        <v>97</v>
      </c>
      <c r="D812">
        <v>0.01</v>
      </c>
      <c r="E812" t="s">
        <v>250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1448</v>
      </c>
      <c r="Q812">
        <v>321</v>
      </c>
      <c r="R812" t="s">
        <v>97</v>
      </c>
    </row>
    <row r="813" spans="1:18">
      <c r="A813" s="543">
        <v>812</v>
      </c>
      <c r="B813" s="403">
        <v>43354.683333333334</v>
      </c>
      <c r="C813" t="s">
        <v>97</v>
      </c>
      <c r="D813">
        <v>0.01</v>
      </c>
      <c r="E813" t="s">
        <v>250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1447</v>
      </c>
      <c r="Q813">
        <v>321</v>
      </c>
      <c r="R813" t="s">
        <v>97</v>
      </c>
    </row>
    <row r="814" spans="1:18">
      <c r="A814" s="543">
        <v>813</v>
      </c>
      <c r="B814" s="403">
        <v>43354.95</v>
      </c>
      <c r="C814" t="s">
        <v>96</v>
      </c>
      <c r="D814">
        <v>0.01</v>
      </c>
      <c r="E814" t="s">
        <v>250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456</v>
      </c>
      <c r="Q814">
        <v>322</v>
      </c>
      <c r="R814" t="s">
        <v>96</v>
      </c>
    </row>
    <row r="815" spans="1:18">
      <c r="A815" s="543">
        <v>814</v>
      </c>
      <c r="B815" s="403">
        <v>43355.092361111114</v>
      </c>
      <c r="C815" t="s">
        <v>96</v>
      </c>
      <c r="D815">
        <v>0.01</v>
      </c>
      <c r="E815" t="s">
        <v>250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1445</v>
      </c>
      <c r="Q815">
        <v>322</v>
      </c>
      <c r="R815" t="s">
        <v>96</v>
      </c>
    </row>
    <row r="816" spans="1:18">
      <c r="A816" s="543">
        <v>815</v>
      </c>
      <c r="B816" s="403">
        <v>43355.318749999999</v>
      </c>
      <c r="C816" t="s">
        <v>96</v>
      </c>
      <c r="D816">
        <v>0.01</v>
      </c>
      <c r="E816" t="s">
        <v>250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1444</v>
      </c>
      <c r="Q816">
        <v>322</v>
      </c>
      <c r="R816" t="s">
        <v>96</v>
      </c>
    </row>
    <row r="817" spans="1:18">
      <c r="A817" s="543">
        <v>816</v>
      </c>
      <c r="B817" s="403">
        <v>43355.384027777778</v>
      </c>
      <c r="C817" t="s">
        <v>97</v>
      </c>
      <c r="D817">
        <v>0.01</v>
      </c>
      <c r="E817" t="s">
        <v>250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456</v>
      </c>
      <c r="Q817">
        <v>323</v>
      </c>
      <c r="R817" t="s">
        <v>97</v>
      </c>
    </row>
    <row r="818" spans="1:18">
      <c r="A818" s="543">
        <v>817</v>
      </c>
      <c r="B818" s="403">
        <v>43355.402777777781</v>
      </c>
      <c r="C818" t="s">
        <v>97</v>
      </c>
      <c r="D818">
        <v>0.01</v>
      </c>
      <c r="E818" t="s">
        <v>250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1446</v>
      </c>
      <c r="Q818">
        <v>323</v>
      </c>
      <c r="R818" t="s">
        <v>97</v>
      </c>
    </row>
    <row r="819" spans="1:18">
      <c r="A819" s="543">
        <v>818</v>
      </c>
      <c r="B819" s="403">
        <v>43355.606249999997</v>
      </c>
      <c r="C819" t="s">
        <v>97</v>
      </c>
      <c r="D819">
        <v>0.01</v>
      </c>
      <c r="E819" t="s">
        <v>250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456</v>
      </c>
      <c r="Q819">
        <v>324</v>
      </c>
      <c r="R819" t="s">
        <v>97</v>
      </c>
    </row>
    <row r="820" spans="1:18">
      <c r="A820" s="543">
        <v>819</v>
      </c>
      <c r="B820" s="403">
        <v>43355.667361111111</v>
      </c>
      <c r="C820" t="s">
        <v>97</v>
      </c>
      <c r="D820">
        <v>0.01</v>
      </c>
      <c r="E820" t="s">
        <v>250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1443</v>
      </c>
      <c r="Q820">
        <v>324</v>
      </c>
      <c r="R820" t="s">
        <v>97</v>
      </c>
    </row>
    <row r="821" spans="1:18">
      <c r="A821" s="543">
        <v>820</v>
      </c>
      <c r="B821" s="403">
        <v>43355.672222222223</v>
      </c>
      <c r="C821" t="s">
        <v>97</v>
      </c>
      <c r="D821">
        <v>0.01</v>
      </c>
      <c r="E821" t="s">
        <v>250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1442</v>
      </c>
      <c r="Q821">
        <v>324</v>
      </c>
      <c r="R821" t="s">
        <v>97</v>
      </c>
    </row>
    <row r="822" spans="1:18">
      <c r="A822" s="543">
        <v>822</v>
      </c>
      <c r="B822" s="403">
        <v>43355.718055555553</v>
      </c>
      <c r="C822" t="s">
        <v>97</v>
      </c>
      <c r="D822">
        <v>0.02</v>
      </c>
      <c r="E822" t="s">
        <v>250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1441</v>
      </c>
      <c r="Q822">
        <v>324</v>
      </c>
      <c r="R822" t="s">
        <v>97</v>
      </c>
    </row>
    <row r="823" spans="1:18">
      <c r="A823" s="543">
        <v>823</v>
      </c>
      <c r="B823" s="403">
        <v>43355.720833333333</v>
      </c>
      <c r="C823" t="s">
        <v>97</v>
      </c>
      <c r="D823">
        <v>0.03</v>
      </c>
      <c r="E823" t="s">
        <v>250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1440</v>
      </c>
      <c r="Q823">
        <v>324</v>
      </c>
      <c r="R823" t="s">
        <v>97</v>
      </c>
    </row>
    <row r="824" spans="1:18">
      <c r="A824" s="543">
        <v>821</v>
      </c>
      <c r="B824" s="403">
        <v>43355.715277777781</v>
      </c>
      <c r="C824" t="s">
        <v>96</v>
      </c>
      <c r="D824">
        <v>0.01</v>
      </c>
      <c r="E824" t="s">
        <v>250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444</v>
      </c>
      <c r="Q824">
        <v>325</v>
      </c>
      <c r="R824" t="s">
        <v>96</v>
      </c>
    </row>
    <row r="825" spans="1:18">
      <c r="A825" s="543">
        <v>824</v>
      </c>
      <c r="B825" s="403">
        <v>43355.729166666664</v>
      </c>
      <c r="C825" t="s">
        <v>96</v>
      </c>
      <c r="D825">
        <v>0.01</v>
      </c>
      <c r="E825" t="s">
        <v>250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456</v>
      </c>
      <c r="Q825">
        <v>326</v>
      </c>
      <c r="R825" t="s">
        <v>96</v>
      </c>
    </row>
    <row r="826" spans="1:18">
      <c r="A826" s="543">
        <v>825</v>
      </c>
      <c r="B826" s="403">
        <v>43355.738194444442</v>
      </c>
      <c r="C826" t="s">
        <v>96</v>
      </c>
      <c r="D826">
        <v>0.01</v>
      </c>
      <c r="E826" t="s">
        <v>250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1439</v>
      </c>
      <c r="Q826">
        <v>326</v>
      </c>
      <c r="R826" t="s">
        <v>96</v>
      </c>
    </row>
    <row r="827" spans="1:18">
      <c r="A827" s="543">
        <v>826</v>
      </c>
      <c r="B827" s="403">
        <v>43356.458333333336</v>
      </c>
      <c r="C827" t="s">
        <v>96</v>
      </c>
      <c r="D827">
        <v>0.01</v>
      </c>
      <c r="E827" t="s">
        <v>250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1438</v>
      </c>
      <c r="Q827">
        <v>326</v>
      </c>
      <c r="R827" t="s">
        <v>96</v>
      </c>
    </row>
    <row r="828" spans="1:18">
      <c r="A828" s="543">
        <v>827</v>
      </c>
      <c r="B828" s="403">
        <v>43356.463194444441</v>
      </c>
      <c r="C828" t="s">
        <v>97</v>
      </c>
      <c r="D828">
        <v>0.01</v>
      </c>
      <c r="E828" t="s">
        <v>250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456</v>
      </c>
      <c r="Q828">
        <v>327</v>
      </c>
      <c r="R828" t="s">
        <v>97</v>
      </c>
    </row>
    <row r="829" spans="1:18">
      <c r="A829" s="543">
        <v>828</v>
      </c>
      <c r="B829" s="403">
        <v>43356.543055555558</v>
      </c>
      <c r="C829" t="s">
        <v>97</v>
      </c>
      <c r="D829">
        <v>0.01</v>
      </c>
      <c r="E829" t="s">
        <v>250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1436</v>
      </c>
      <c r="Q829">
        <v>327</v>
      </c>
      <c r="R829" t="s">
        <v>97</v>
      </c>
    </row>
    <row r="830" spans="1:18">
      <c r="A830" s="543">
        <v>829</v>
      </c>
      <c r="B830" s="403">
        <v>43356.604861111111</v>
      </c>
      <c r="C830" t="s">
        <v>97</v>
      </c>
      <c r="D830">
        <v>0.01</v>
      </c>
      <c r="E830" t="s">
        <v>250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1435</v>
      </c>
      <c r="Q830">
        <v>327</v>
      </c>
      <c r="R830" t="s">
        <v>97</v>
      </c>
    </row>
    <row r="831" spans="1:18">
      <c r="A831" s="543">
        <v>830</v>
      </c>
      <c r="B831" s="403">
        <v>43356.611805555556</v>
      </c>
      <c r="C831" t="s">
        <v>97</v>
      </c>
      <c r="D831">
        <v>0.02</v>
      </c>
      <c r="E831" t="s">
        <v>250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1434</v>
      </c>
      <c r="Q831">
        <v>327</v>
      </c>
      <c r="R831" t="s">
        <v>97</v>
      </c>
    </row>
    <row r="832" spans="1:18">
      <c r="A832" s="543">
        <v>831</v>
      </c>
      <c r="B832" s="403">
        <v>43356.617361111108</v>
      </c>
      <c r="C832" t="s">
        <v>97</v>
      </c>
      <c r="D832">
        <v>0.03</v>
      </c>
      <c r="E832" t="s">
        <v>250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1433</v>
      </c>
      <c r="Q832">
        <v>327</v>
      </c>
      <c r="R832" t="s">
        <v>97</v>
      </c>
    </row>
    <row r="833" spans="1:18">
      <c r="A833" s="543">
        <v>833</v>
      </c>
      <c r="B833" s="403">
        <v>43356.643750000003</v>
      </c>
      <c r="C833" t="s">
        <v>97</v>
      </c>
      <c r="D833">
        <v>0.04</v>
      </c>
      <c r="E833" t="s">
        <v>250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1432</v>
      </c>
      <c r="Q833">
        <v>327</v>
      </c>
      <c r="R833" t="s">
        <v>97</v>
      </c>
    </row>
    <row r="834" spans="1:18">
      <c r="A834" s="543">
        <v>836</v>
      </c>
      <c r="B834" s="403">
        <v>43357.397222222222</v>
      </c>
      <c r="C834" t="s">
        <v>97</v>
      </c>
      <c r="D834">
        <v>0.06</v>
      </c>
      <c r="E834" t="s">
        <v>250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1431</v>
      </c>
      <c r="Q834">
        <v>327</v>
      </c>
      <c r="R834" t="s">
        <v>97</v>
      </c>
    </row>
    <row r="835" spans="1:18">
      <c r="A835" s="543">
        <v>832</v>
      </c>
      <c r="B835" s="403">
        <v>43356.629166666666</v>
      </c>
      <c r="C835" t="s">
        <v>96</v>
      </c>
      <c r="D835">
        <v>0.01</v>
      </c>
      <c r="E835" t="s">
        <v>250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456</v>
      </c>
      <c r="Q835">
        <v>328</v>
      </c>
      <c r="R835" t="s">
        <v>96</v>
      </c>
    </row>
    <row r="836" spans="1:18">
      <c r="A836" s="543">
        <v>834</v>
      </c>
      <c r="B836" s="403">
        <v>43356.658333333333</v>
      </c>
      <c r="C836" t="s">
        <v>96</v>
      </c>
      <c r="D836">
        <v>0.01</v>
      </c>
      <c r="E836" t="s">
        <v>250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456</v>
      </c>
      <c r="Q836">
        <v>329</v>
      </c>
      <c r="R836" t="s">
        <v>96</v>
      </c>
    </row>
    <row r="837" spans="1:18">
      <c r="A837" s="543">
        <v>835</v>
      </c>
      <c r="B837" s="403">
        <v>43356.691666666666</v>
      </c>
      <c r="C837" t="s">
        <v>96</v>
      </c>
      <c r="D837">
        <v>0.01</v>
      </c>
      <c r="E837" t="s">
        <v>250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1437</v>
      </c>
      <c r="Q837">
        <v>329</v>
      </c>
      <c r="R837" t="s">
        <v>96</v>
      </c>
    </row>
    <row r="838" spans="1:18">
      <c r="A838" s="543">
        <v>837</v>
      </c>
      <c r="B838" s="403">
        <v>43357.468055555553</v>
      </c>
      <c r="C838" t="s">
        <v>96</v>
      </c>
      <c r="D838">
        <v>0.01</v>
      </c>
      <c r="E838" t="s">
        <v>250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456</v>
      </c>
      <c r="Q838">
        <v>330</v>
      </c>
      <c r="R838" t="s">
        <v>96</v>
      </c>
    </row>
    <row r="839" spans="1:18">
      <c r="A839" s="543">
        <v>838</v>
      </c>
      <c r="B839" s="403">
        <v>43357.581944444442</v>
      </c>
      <c r="C839" t="s">
        <v>96</v>
      </c>
      <c r="D839">
        <v>0.01</v>
      </c>
      <c r="E839" t="s">
        <v>250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1430</v>
      </c>
      <c r="Q839">
        <v>330</v>
      </c>
      <c r="R839" t="s">
        <v>96</v>
      </c>
    </row>
    <row r="840" spans="1:18">
      <c r="A840" s="543">
        <v>839</v>
      </c>
      <c r="B840" s="403">
        <v>43357.609027777777</v>
      </c>
      <c r="C840" t="s">
        <v>96</v>
      </c>
      <c r="D840">
        <v>0.01</v>
      </c>
      <c r="E840" t="s">
        <v>250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1429</v>
      </c>
      <c r="Q840">
        <v>330</v>
      </c>
      <c r="R840" t="s">
        <v>96</v>
      </c>
    </row>
    <row r="841" spans="1:18">
      <c r="A841" s="543">
        <v>841</v>
      </c>
      <c r="B841" s="403">
        <v>43357.675694444442</v>
      </c>
      <c r="C841" t="s">
        <v>96</v>
      </c>
      <c r="D841">
        <v>0.02</v>
      </c>
      <c r="E841" t="s">
        <v>250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1428</v>
      </c>
      <c r="Q841">
        <v>330</v>
      </c>
      <c r="R841" t="s">
        <v>96</v>
      </c>
    </row>
    <row r="842" spans="1:18">
      <c r="A842" s="543">
        <v>842</v>
      </c>
      <c r="B842" s="403">
        <v>43357.755555555559</v>
      </c>
      <c r="C842" t="s">
        <v>96</v>
      </c>
      <c r="D842">
        <v>0.03</v>
      </c>
      <c r="E842" t="s">
        <v>250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1427</v>
      </c>
      <c r="Q842">
        <v>330</v>
      </c>
      <c r="R842" t="s">
        <v>96</v>
      </c>
    </row>
    <row r="843" spans="1:18">
      <c r="A843" s="543">
        <v>843</v>
      </c>
      <c r="B843" s="403">
        <v>43357.836111111108</v>
      </c>
      <c r="C843" t="s">
        <v>96</v>
      </c>
      <c r="D843">
        <v>0.04</v>
      </c>
      <c r="E843" t="s">
        <v>250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1426</v>
      </c>
      <c r="Q843">
        <v>330</v>
      </c>
      <c r="R843" t="s">
        <v>96</v>
      </c>
    </row>
    <row r="844" spans="1:18">
      <c r="A844" s="543">
        <v>840</v>
      </c>
      <c r="B844" s="403">
        <v>43357.634722222225</v>
      </c>
      <c r="C844" t="s">
        <v>97</v>
      </c>
      <c r="D844">
        <v>0.01</v>
      </c>
      <c r="E844" t="s">
        <v>250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456</v>
      </c>
      <c r="Q844">
        <v>331</v>
      </c>
      <c r="R844" t="s">
        <v>97</v>
      </c>
    </row>
    <row r="845" spans="1:18">
      <c r="A845" s="543">
        <v>844</v>
      </c>
      <c r="B845" s="403">
        <v>43360.385416666664</v>
      </c>
      <c r="C845" t="s">
        <v>97</v>
      </c>
      <c r="D845">
        <v>0.01</v>
      </c>
      <c r="E845" t="s">
        <v>250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444</v>
      </c>
      <c r="Q845">
        <v>332</v>
      </c>
      <c r="R845" t="s">
        <v>97</v>
      </c>
    </row>
    <row r="846" spans="1:18">
      <c r="A846" s="543">
        <v>845</v>
      </c>
      <c r="B846" s="403">
        <v>43360.415277777778</v>
      </c>
      <c r="C846" t="s">
        <v>97</v>
      </c>
      <c r="D846">
        <v>0.01</v>
      </c>
      <c r="E846" t="s">
        <v>250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481</v>
      </c>
      <c r="Q846">
        <v>332</v>
      </c>
      <c r="R846" t="s">
        <v>97</v>
      </c>
    </row>
    <row r="847" spans="1:18">
      <c r="A847" s="543">
        <v>846</v>
      </c>
      <c r="B847" s="403">
        <v>43360.51666666667</v>
      </c>
      <c r="C847" t="s">
        <v>97</v>
      </c>
      <c r="D847">
        <v>0.01</v>
      </c>
      <c r="E847" t="s">
        <v>250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482</v>
      </c>
      <c r="Q847">
        <v>332</v>
      </c>
      <c r="R847" t="s">
        <v>97</v>
      </c>
    </row>
    <row r="848" spans="1:18">
      <c r="A848" s="543">
        <v>847</v>
      </c>
      <c r="B848" s="403">
        <v>43360.585416666669</v>
      </c>
      <c r="C848" t="s">
        <v>97</v>
      </c>
      <c r="D848">
        <v>0.02</v>
      </c>
      <c r="E848" t="s">
        <v>250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483</v>
      </c>
      <c r="Q848">
        <v>332</v>
      </c>
      <c r="R848" t="s">
        <v>97</v>
      </c>
    </row>
    <row r="849" spans="1:18">
      <c r="A849" s="543">
        <v>848</v>
      </c>
      <c r="B849" s="403">
        <v>43360.637499999997</v>
      </c>
      <c r="C849" t="s">
        <v>97</v>
      </c>
      <c r="D849">
        <v>0.03</v>
      </c>
      <c r="E849" t="s">
        <v>250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484</v>
      </c>
      <c r="Q849">
        <v>332</v>
      </c>
      <c r="R849" t="s">
        <v>97</v>
      </c>
    </row>
    <row r="850" spans="1:18">
      <c r="A850" s="543">
        <v>852</v>
      </c>
      <c r="B850" s="403">
        <v>43361.338888888888</v>
      </c>
      <c r="C850" t="s">
        <v>97</v>
      </c>
      <c r="D850">
        <v>0.04</v>
      </c>
      <c r="E850" t="s">
        <v>250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485</v>
      </c>
      <c r="Q850">
        <v>332</v>
      </c>
      <c r="R850" t="s">
        <v>97</v>
      </c>
    </row>
    <row r="851" spans="1:18">
      <c r="A851" s="543">
        <v>849</v>
      </c>
      <c r="B851" s="403">
        <v>43360.699305555558</v>
      </c>
      <c r="C851" t="s">
        <v>96</v>
      </c>
      <c r="D851">
        <v>0.01</v>
      </c>
      <c r="E851" t="s">
        <v>250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444</v>
      </c>
      <c r="Q851">
        <v>333</v>
      </c>
      <c r="R851" t="s">
        <v>96</v>
      </c>
    </row>
    <row r="852" spans="1:18">
      <c r="A852" s="543">
        <v>850</v>
      </c>
      <c r="B852" s="403">
        <v>43361.034722222219</v>
      </c>
      <c r="C852" t="s">
        <v>96</v>
      </c>
      <c r="D852">
        <v>0.01</v>
      </c>
      <c r="E852" t="s">
        <v>250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478</v>
      </c>
      <c r="Q852">
        <v>333</v>
      </c>
      <c r="R852" t="s">
        <v>96</v>
      </c>
    </row>
    <row r="853" spans="1:18">
      <c r="A853" s="543">
        <v>851</v>
      </c>
      <c r="B853" s="403">
        <v>43361.240277777775</v>
      </c>
      <c r="C853" t="s">
        <v>96</v>
      </c>
      <c r="D853">
        <v>0.01</v>
      </c>
      <c r="E853" t="s">
        <v>250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444</v>
      </c>
      <c r="Q853">
        <v>334</v>
      </c>
      <c r="R853" t="s">
        <v>96</v>
      </c>
    </row>
    <row r="854" spans="1:18">
      <c r="A854" s="543">
        <v>853</v>
      </c>
      <c r="B854" s="403">
        <v>43361.357638888891</v>
      </c>
      <c r="C854" t="s">
        <v>96</v>
      </c>
      <c r="D854">
        <v>0.01</v>
      </c>
      <c r="E854" t="s">
        <v>250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444</v>
      </c>
      <c r="Q854">
        <v>335</v>
      </c>
      <c r="R854" t="s">
        <v>96</v>
      </c>
    </row>
    <row r="855" spans="1:18">
      <c r="A855" s="543">
        <v>854</v>
      </c>
      <c r="B855" s="403">
        <v>43361.375694444447</v>
      </c>
      <c r="C855" t="s">
        <v>96</v>
      </c>
      <c r="D855">
        <v>0.01</v>
      </c>
      <c r="E855" t="s">
        <v>250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479</v>
      </c>
      <c r="Q855">
        <v>335</v>
      </c>
      <c r="R855" t="s">
        <v>96</v>
      </c>
    </row>
    <row r="856" spans="1:18">
      <c r="A856" s="543">
        <v>855</v>
      </c>
      <c r="B856" s="403">
        <v>43361.382638888892</v>
      </c>
      <c r="C856" t="s">
        <v>96</v>
      </c>
      <c r="D856">
        <v>0.01</v>
      </c>
      <c r="E856" t="s">
        <v>250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480</v>
      </c>
      <c r="Q856">
        <v>335</v>
      </c>
      <c r="R856" t="s">
        <v>96</v>
      </c>
    </row>
    <row r="857" spans="1:18">
      <c r="A857" s="543">
        <v>856</v>
      </c>
      <c r="B857" s="403">
        <v>43361.594444444447</v>
      </c>
      <c r="C857" t="s">
        <v>96</v>
      </c>
      <c r="D857">
        <v>0.01</v>
      </c>
      <c r="E857" t="s">
        <v>250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444</v>
      </c>
      <c r="Q857">
        <v>336</v>
      </c>
      <c r="R857" t="s">
        <v>96</v>
      </c>
    </row>
    <row r="858" spans="1:18">
      <c r="A858" s="543">
        <v>857</v>
      </c>
      <c r="B858" s="403">
        <v>43361.620138888888</v>
      </c>
      <c r="C858" t="s">
        <v>96</v>
      </c>
      <c r="D858">
        <v>0.01</v>
      </c>
      <c r="E858" t="s">
        <v>250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444</v>
      </c>
      <c r="Q858">
        <v>337</v>
      </c>
      <c r="R858" t="s">
        <v>96</v>
      </c>
    </row>
    <row r="859" spans="1:18">
      <c r="A859" s="543">
        <v>858</v>
      </c>
      <c r="B859" s="403">
        <v>43361.633333333331</v>
      </c>
      <c r="C859" t="s">
        <v>96</v>
      </c>
      <c r="D859">
        <v>0.01</v>
      </c>
      <c r="E859" t="s">
        <v>250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444</v>
      </c>
      <c r="Q859">
        <v>338</v>
      </c>
      <c r="R859" t="s">
        <v>96</v>
      </c>
    </row>
    <row r="860" spans="1:18">
      <c r="A860" s="543">
        <v>859</v>
      </c>
      <c r="B860" s="403">
        <v>43361.667361111111</v>
      </c>
      <c r="C860" t="s">
        <v>96</v>
      </c>
      <c r="D860">
        <v>0.01</v>
      </c>
      <c r="E860" t="s">
        <v>250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486</v>
      </c>
      <c r="Q860">
        <v>338</v>
      </c>
      <c r="R860" t="s">
        <v>96</v>
      </c>
    </row>
    <row r="861" spans="1:18">
      <c r="A861" s="543">
        <v>860</v>
      </c>
      <c r="B861" s="403">
        <v>43361.76666666667</v>
      </c>
      <c r="C861" t="s">
        <v>96</v>
      </c>
      <c r="D861">
        <v>0.01</v>
      </c>
      <c r="E861" t="s">
        <v>250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487</v>
      </c>
      <c r="Q861">
        <v>338</v>
      </c>
      <c r="R861" t="s">
        <v>96</v>
      </c>
    </row>
    <row r="862" spans="1:18">
      <c r="A862" s="543">
        <v>861</v>
      </c>
      <c r="B862" s="403">
        <v>43361.779166666667</v>
      </c>
      <c r="C862" t="s">
        <v>96</v>
      </c>
      <c r="D862">
        <v>0.02</v>
      </c>
      <c r="E862" t="s">
        <v>250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488</v>
      </c>
      <c r="Q862">
        <v>338</v>
      </c>
      <c r="R862" t="s">
        <v>96</v>
      </c>
    </row>
    <row r="863" spans="1:18">
      <c r="A863" s="543">
        <v>862</v>
      </c>
      <c r="B863" s="403">
        <v>43361.788888888892</v>
      </c>
      <c r="C863" t="s">
        <v>97</v>
      </c>
      <c r="D863">
        <v>0.01</v>
      </c>
      <c r="E863" t="s">
        <v>250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444</v>
      </c>
      <c r="Q863">
        <v>339</v>
      </c>
      <c r="R863" t="s">
        <v>97</v>
      </c>
    </row>
    <row r="864" spans="1:18">
      <c r="A864" s="543">
        <v>863</v>
      </c>
      <c r="B864" s="403">
        <v>43361.939583333333</v>
      </c>
      <c r="C864" t="s">
        <v>97</v>
      </c>
      <c r="D864">
        <v>0.01</v>
      </c>
      <c r="E864" t="s">
        <v>250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489</v>
      </c>
      <c r="Q864">
        <v>339</v>
      </c>
      <c r="R864" t="s">
        <v>97</v>
      </c>
    </row>
    <row r="865" spans="1:18">
      <c r="A865" s="543">
        <v>864</v>
      </c>
      <c r="B865" s="403">
        <v>43362.332638888889</v>
      </c>
      <c r="C865" t="s">
        <v>97</v>
      </c>
      <c r="D865">
        <v>0.01</v>
      </c>
      <c r="E865" t="s">
        <v>250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490</v>
      </c>
      <c r="Q865">
        <v>339</v>
      </c>
      <c r="R865" t="s">
        <v>97</v>
      </c>
    </row>
    <row r="866" spans="1:18">
      <c r="A866" s="543">
        <v>865</v>
      </c>
      <c r="B866" s="403">
        <v>43362.400000000001</v>
      </c>
      <c r="C866" t="s">
        <v>97</v>
      </c>
      <c r="D866">
        <v>0.02</v>
      </c>
      <c r="E866" t="s">
        <v>250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491</v>
      </c>
      <c r="Q866">
        <v>339</v>
      </c>
      <c r="R866" t="s">
        <v>97</v>
      </c>
    </row>
    <row r="867" spans="1:18">
      <c r="A867" s="543">
        <v>866</v>
      </c>
      <c r="B867" s="403">
        <v>43362.443055555559</v>
      </c>
      <c r="C867" t="s">
        <v>96</v>
      </c>
      <c r="D867">
        <v>0.01</v>
      </c>
      <c r="E867" t="s">
        <v>250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444</v>
      </c>
      <c r="Q867">
        <v>340</v>
      </c>
      <c r="R867" t="s">
        <v>96</v>
      </c>
    </row>
    <row r="868" spans="1:18">
      <c r="A868" s="543">
        <v>867</v>
      </c>
      <c r="B868" s="403">
        <v>43362.480555555558</v>
      </c>
      <c r="C868" t="s">
        <v>96</v>
      </c>
      <c r="D868">
        <v>0.01</v>
      </c>
      <c r="E868" t="s">
        <v>250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493</v>
      </c>
      <c r="Q868">
        <v>340</v>
      </c>
      <c r="R868" t="s">
        <v>96</v>
      </c>
    </row>
    <row r="869" spans="1:18">
      <c r="A869" s="543">
        <v>868</v>
      </c>
      <c r="B869" s="403">
        <v>43362.54791666667</v>
      </c>
      <c r="C869" t="s">
        <v>96</v>
      </c>
      <c r="D869">
        <v>0.01</v>
      </c>
      <c r="E869" t="s">
        <v>250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494</v>
      </c>
      <c r="Q869">
        <v>340</v>
      </c>
      <c r="R869" t="s">
        <v>96</v>
      </c>
    </row>
    <row r="870" spans="1:18">
      <c r="A870" s="543">
        <v>869</v>
      </c>
      <c r="B870" s="403">
        <v>43362.590277777781</v>
      </c>
      <c r="C870" t="s">
        <v>96</v>
      </c>
      <c r="D870">
        <v>0.02</v>
      </c>
      <c r="E870" t="s">
        <v>250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495</v>
      </c>
      <c r="Q870">
        <v>340</v>
      </c>
      <c r="R870" t="s">
        <v>96</v>
      </c>
    </row>
    <row r="871" spans="1:18">
      <c r="A871" s="543">
        <v>870</v>
      </c>
      <c r="B871" s="403">
        <v>43362.6</v>
      </c>
      <c r="C871" t="s">
        <v>97</v>
      </c>
      <c r="D871">
        <v>0.01</v>
      </c>
      <c r="E871" t="s">
        <v>250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444</v>
      </c>
      <c r="Q871">
        <v>341</v>
      </c>
      <c r="R871" t="s">
        <v>97</v>
      </c>
    </row>
    <row r="872" spans="1:18">
      <c r="A872" s="543">
        <v>871</v>
      </c>
      <c r="B872" s="403">
        <v>43362.619444444441</v>
      </c>
      <c r="C872" t="s">
        <v>97</v>
      </c>
      <c r="D872">
        <v>0.01</v>
      </c>
      <c r="E872" t="s">
        <v>250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492</v>
      </c>
      <c r="Q872">
        <v>341</v>
      </c>
      <c r="R872" t="s">
        <v>97</v>
      </c>
    </row>
    <row r="873" spans="1:18">
      <c r="A873" s="543">
        <v>872</v>
      </c>
      <c r="B873" s="403">
        <v>43362.668055555558</v>
      </c>
      <c r="C873" t="s">
        <v>97</v>
      </c>
      <c r="D873">
        <v>0.01</v>
      </c>
      <c r="E873" t="s">
        <v>250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444</v>
      </c>
      <c r="Q873">
        <v>342</v>
      </c>
      <c r="R873" t="s">
        <v>97</v>
      </c>
    </row>
    <row r="874" spans="1:18">
      <c r="A874" s="543">
        <v>873</v>
      </c>
      <c r="B874" s="403">
        <v>43362.675000000003</v>
      </c>
      <c r="C874" t="s">
        <v>97</v>
      </c>
      <c r="D874">
        <v>0.01</v>
      </c>
      <c r="E874" t="s">
        <v>250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456</v>
      </c>
      <c r="Q874">
        <v>343</v>
      </c>
      <c r="R874" t="s">
        <v>97</v>
      </c>
    </row>
    <row r="875" spans="1:18">
      <c r="A875" s="543">
        <v>874</v>
      </c>
      <c r="B875" s="403">
        <v>43362.695138888892</v>
      </c>
      <c r="C875" t="s">
        <v>97</v>
      </c>
      <c r="D875">
        <v>0.01</v>
      </c>
      <c r="E875" t="s">
        <v>250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1425</v>
      </c>
      <c r="Q875">
        <v>343</v>
      </c>
      <c r="R875" t="s">
        <v>97</v>
      </c>
    </row>
    <row r="876" spans="1:18">
      <c r="A876" s="543">
        <v>875</v>
      </c>
      <c r="B876" s="403">
        <v>43362.744444444441</v>
      </c>
      <c r="C876" t="s">
        <v>97</v>
      </c>
      <c r="D876">
        <v>0.01</v>
      </c>
      <c r="E876" t="s">
        <v>250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1423</v>
      </c>
      <c r="Q876">
        <v>343</v>
      </c>
      <c r="R876" t="s">
        <v>97</v>
      </c>
    </row>
    <row r="877" spans="1:18">
      <c r="A877" s="543">
        <v>876</v>
      </c>
      <c r="B877" s="403">
        <v>43363.402083333334</v>
      </c>
      <c r="C877" t="s">
        <v>97</v>
      </c>
      <c r="D877">
        <v>0.02</v>
      </c>
      <c r="E877" t="s">
        <v>250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1424</v>
      </c>
      <c r="Q877">
        <v>343</v>
      </c>
      <c r="R877" t="s">
        <v>97</v>
      </c>
    </row>
    <row r="878" spans="1:18">
      <c r="A878" s="543">
        <v>878</v>
      </c>
      <c r="B878" s="403">
        <v>43363.529166666667</v>
      </c>
      <c r="C878" t="s">
        <v>97</v>
      </c>
      <c r="D878">
        <v>0.03</v>
      </c>
      <c r="E878" t="s">
        <v>250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1422</v>
      </c>
      <c r="Q878">
        <v>343</v>
      </c>
      <c r="R878" t="s">
        <v>97</v>
      </c>
    </row>
    <row r="879" spans="1:18">
      <c r="A879" s="543">
        <v>879</v>
      </c>
      <c r="B879" s="403">
        <v>43363.5625</v>
      </c>
      <c r="C879" t="s">
        <v>97</v>
      </c>
      <c r="D879">
        <v>0.04</v>
      </c>
      <c r="E879" t="s">
        <v>250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1421</v>
      </c>
      <c r="Q879">
        <v>343</v>
      </c>
      <c r="R879" t="s">
        <v>97</v>
      </c>
    </row>
    <row r="880" spans="1:18">
      <c r="A880" s="543">
        <v>880</v>
      </c>
      <c r="B880" s="403">
        <v>43363.582638888889</v>
      </c>
      <c r="C880" t="s">
        <v>97</v>
      </c>
      <c r="D880">
        <v>0.06</v>
      </c>
      <c r="E880" t="s">
        <v>250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1420</v>
      </c>
      <c r="Q880">
        <v>343</v>
      </c>
      <c r="R880" t="s">
        <v>97</v>
      </c>
    </row>
    <row r="881" spans="1:18">
      <c r="A881" s="543">
        <v>885</v>
      </c>
      <c r="B881" s="403">
        <v>43363.887499999997</v>
      </c>
      <c r="C881" t="s">
        <v>97</v>
      </c>
      <c r="D881">
        <v>0.09</v>
      </c>
      <c r="E881" t="s">
        <v>250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1419</v>
      </c>
      <c r="Q881">
        <v>343</v>
      </c>
      <c r="R881" t="s">
        <v>97</v>
      </c>
    </row>
    <row r="882" spans="1:18">
      <c r="A882" s="543">
        <v>877</v>
      </c>
      <c r="B882" s="403">
        <v>43363.414583333331</v>
      </c>
      <c r="C882" t="s">
        <v>96</v>
      </c>
      <c r="D882">
        <v>0.01</v>
      </c>
      <c r="E882" t="s">
        <v>250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444</v>
      </c>
      <c r="Q882">
        <v>344</v>
      </c>
      <c r="R882" t="s">
        <v>96</v>
      </c>
    </row>
    <row r="883" spans="1:18">
      <c r="A883" s="543">
        <v>881</v>
      </c>
      <c r="B883" s="403">
        <v>43363.597222222219</v>
      </c>
      <c r="C883" t="s">
        <v>96</v>
      </c>
      <c r="D883">
        <v>0.01</v>
      </c>
      <c r="E883" t="s">
        <v>250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458</v>
      </c>
      <c r="Q883">
        <v>345</v>
      </c>
      <c r="R883" t="s">
        <v>96</v>
      </c>
    </row>
    <row r="884" spans="1:18">
      <c r="A884" s="543">
        <v>882</v>
      </c>
      <c r="B884" s="403">
        <v>43363.651388888888</v>
      </c>
      <c r="C884" t="s">
        <v>96</v>
      </c>
      <c r="D884">
        <v>0.01</v>
      </c>
      <c r="E884" t="s">
        <v>250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496</v>
      </c>
      <c r="Q884">
        <v>345</v>
      </c>
      <c r="R884" t="s">
        <v>96</v>
      </c>
    </row>
    <row r="885" spans="1:18">
      <c r="A885" s="543">
        <v>883</v>
      </c>
      <c r="B885" s="403">
        <v>43363.748611111114</v>
      </c>
      <c r="C885" t="s">
        <v>96</v>
      </c>
      <c r="D885">
        <v>0.01</v>
      </c>
      <c r="E885" t="s">
        <v>250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497</v>
      </c>
      <c r="Q885">
        <v>345</v>
      </c>
      <c r="R885" t="s">
        <v>96</v>
      </c>
    </row>
    <row r="886" spans="1:18">
      <c r="A886" s="543">
        <v>884</v>
      </c>
      <c r="B886" s="403">
        <v>43363.794444444444</v>
      </c>
      <c r="C886" t="s">
        <v>96</v>
      </c>
      <c r="D886">
        <v>0.01</v>
      </c>
      <c r="E886" t="s">
        <v>250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444</v>
      </c>
      <c r="Q886">
        <v>346</v>
      </c>
      <c r="R886" t="s">
        <v>96</v>
      </c>
    </row>
    <row r="887" spans="1:18">
      <c r="A887" s="543">
        <v>886</v>
      </c>
      <c r="B887" s="403">
        <v>43364.402083333334</v>
      </c>
      <c r="C887" t="s">
        <v>96</v>
      </c>
      <c r="D887">
        <v>0.01</v>
      </c>
      <c r="E887" t="s">
        <v>250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444</v>
      </c>
      <c r="Q887">
        <v>347</v>
      </c>
      <c r="R887" t="s">
        <v>96</v>
      </c>
    </row>
    <row r="888" spans="1:18">
      <c r="A888" s="543">
        <v>887</v>
      </c>
      <c r="B888" s="403">
        <v>43364.44027777778</v>
      </c>
      <c r="C888" t="s">
        <v>96</v>
      </c>
      <c r="D888">
        <v>0.01</v>
      </c>
      <c r="E888" t="s">
        <v>250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456</v>
      </c>
      <c r="Q888">
        <v>348</v>
      </c>
      <c r="R888" t="s">
        <v>96</v>
      </c>
    </row>
    <row r="889" spans="1:18">
      <c r="A889" s="543">
        <v>888</v>
      </c>
      <c r="B889" s="403">
        <v>43364.477777777778</v>
      </c>
      <c r="C889" t="s">
        <v>96</v>
      </c>
      <c r="D889">
        <v>0.01</v>
      </c>
      <c r="E889" t="s">
        <v>250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1418</v>
      </c>
      <c r="Q889">
        <v>348</v>
      </c>
      <c r="R889" t="s">
        <v>96</v>
      </c>
    </row>
    <row r="890" spans="1:18">
      <c r="A890" s="543">
        <v>889</v>
      </c>
      <c r="B890" s="403">
        <v>43364.524305555555</v>
      </c>
      <c r="C890" t="s">
        <v>96</v>
      </c>
      <c r="D890">
        <v>0.01</v>
      </c>
      <c r="E890" t="s">
        <v>250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1417</v>
      </c>
      <c r="Q890">
        <v>348</v>
      </c>
      <c r="R890" t="s">
        <v>96</v>
      </c>
    </row>
    <row r="891" spans="1:18">
      <c r="A891" s="543">
        <v>890</v>
      </c>
      <c r="B891" s="403">
        <v>43364.632638888892</v>
      </c>
      <c r="C891" t="s">
        <v>96</v>
      </c>
      <c r="D891">
        <v>0.02</v>
      </c>
      <c r="E891" t="s">
        <v>250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1416</v>
      </c>
      <c r="Q891">
        <v>348</v>
      </c>
      <c r="R891" t="s">
        <v>96</v>
      </c>
    </row>
    <row r="892" spans="1:18">
      <c r="A892" s="543">
        <v>891</v>
      </c>
      <c r="B892" s="403">
        <v>43367.347222222219</v>
      </c>
      <c r="C892" t="s">
        <v>96</v>
      </c>
      <c r="D892">
        <v>0.03</v>
      </c>
      <c r="E892" t="s">
        <v>250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1415</v>
      </c>
      <c r="Q892">
        <v>348</v>
      </c>
      <c r="R892" t="s">
        <v>96</v>
      </c>
    </row>
    <row r="893" spans="1:18">
      <c r="A893" s="543">
        <v>892</v>
      </c>
      <c r="B893" s="403">
        <v>43367.373611111114</v>
      </c>
      <c r="C893" t="s">
        <v>97</v>
      </c>
      <c r="D893">
        <v>0.01</v>
      </c>
      <c r="E893" t="s">
        <v>250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456</v>
      </c>
      <c r="Q893">
        <v>349</v>
      </c>
      <c r="R893" t="s">
        <v>97</v>
      </c>
    </row>
    <row r="894" spans="1:18">
      <c r="A894" s="543">
        <v>893</v>
      </c>
      <c r="B894" s="403">
        <v>43367.390972222223</v>
      </c>
      <c r="C894" t="s">
        <v>97</v>
      </c>
      <c r="D894">
        <v>0.01</v>
      </c>
      <c r="E894" t="s">
        <v>250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1414</v>
      </c>
      <c r="Q894">
        <v>349</v>
      </c>
      <c r="R894" t="s">
        <v>97</v>
      </c>
    </row>
    <row r="895" spans="1:18">
      <c r="A895" s="543">
        <v>894</v>
      </c>
      <c r="B895" s="403">
        <v>43367.430555555555</v>
      </c>
      <c r="C895" t="s">
        <v>97</v>
      </c>
      <c r="D895">
        <v>0.01</v>
      </c>
      <c r="E895" t="s">
        <v>250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1413</v>
      </c>
      <c r="Q895">
        <v>349</v>
      </c>
      <c r="R895" t="s">
        <v>97</v>
      </c>
    </row>
    <row r="896" spans="1:18">
      <c r="A896" s="543">
        <v>895</v>
      </c>
      <c r="B896" s="403">
        <v>43367.502083333333</v>
      </c>
      <c r="C896" t="s">
        <v>97</v>
      </c>
      <c r="D896">
        <v>0.02</v>
      </c>
      <c r="E896" t="s">
        <v>250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1412</v>
      </c>
      <c r="Q896">
        <v>349</v>
      </c>
      <c r="R896" t="s">
        <v>97</v>
      </c>
    </row>
    <row r="897" spans="1:18">
      <c r="A897" s="543">
        <v>898</v>
      </c>
      <c r="B897" s="403">
        <v>43367.630555555559</v>
      </c>
      <c r="C897" t="s">
        <v>97</v>
      </c>
      <c r="D897">
        <v>0.03</v>
      </c>
      <c r="E897" t="s">
        <v>250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1411</v>
      </c>
      <c r="Q897">
        <v>349</v>
      </c>
      <c r="R897" t="s">
        <v>97</v>
      </c>
    </row>
    <row r="898" spans="1:18">
      <c r="A898" s="543">
        <v>900</v>
      </c>
      <c r="B898" s="403">
        <v>43367.640277777777</v>
      </c>
      <c r="C898" t="s">
        <v>97</v>
      </c>
      <c r="D898">
        <v>0.04</v>
      </c>
      <c r="E898" t="s">
        <v>250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1410</v>
      </c>
      <c r="Q898">
        <v>349</v>
      </c>
      <c r="R898" t="s">
        <v>97</v>
      </c>
    </row>
    <row r="899" spans="1:18">
      <c r="A899" s="543">
        <v>896</v>
      </c>
      <c r="B899" s="403">
        <v>43367.540972222225</v>
      </c>
      <c r="C899" t="s">
        <v>96</v>
      </c>
      <c r="D899">
        <v>0.01</v>
      </c>
      <c r="E899" t="s">
        <v>250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456</v>
      </c>
      <c r="Q899">
        <v>350</v>
      </c>
      <c r="R899" t="s">
        <v>96</v>
      </c>
    </row>
    <row r="900" spans="1:18">
      <c r="A900" s="543">
        <v>897</v>
      </c>
      <c r="B900" s="403">
        <v>43367.625</v>
      </c>
      <c r="C900" t="s">
        <v>96</v>
      </c>
      <c r="D900">
        <v>0.01</v>
      </c>
      <c r="E900" t="s">
        <v>250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498</v>
      </c>
      <c r="Q900">
        <v>350</v>
      </c>
      <c r="R900" t="s">
        <v>96</v>
      </c>
    </row>
    <row r="901" spans="1:18">
      <c r="A901" s="543">
        <v>899</v>
      </c>
      <c r="B901" s="403">
        <v>43367.634027777778</v>
      </c>
      <c r="C901" t="s">
        <v>96</v>
      </c>
      <c r="D901">
        <v>0.01</v>
      </c>
      <c r="E901" t="s">
        <v>250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456</v>
      </c>
      <c r="Q901">
        <v>351</v>
      </c>
      <c r="R901" t="s">
        <v>96</v>
      </c>
    </row>
    <row r="902" spans="1:18">
      <c r="A902" s="543">
        <v>901</v>
      </c>
      <c r="B902" s="403">
        <v>43367.644444444442</v>
      </c>
      <c r="C902" t="s">
        <v>96</v>
      </c>
      <c r="D902">
        <v>0.01</v>
      </c>
      <c r="E902" t="s">
        <v>250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456</v>
      </c>
      <c r="Q902">
        <v>352</v>
      </c>
      <c r="R902" t="s">
        <v>96</v>
      </c>
    </row>
    <row r="903" spans="1:18">
      <c r="A903" s="543">
        <v>902</v>
      </c>
      <c r="B903" s="403">
        <v>43367.669444444444</v>
      </c>
      <c r="C903" t="s">
        <v>96</v>
      </c>
      <c r="D903">
        <v>0.01</v>
      </c>
      <c r="E903" t="s">
        <v>250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1407</v>
      </c>
      <c r="Q903">
        <v>352</v>
      </c>
      <c r="R903" t="s">
        <v>96</v>
      </c>
    </row>
    <row r="904" spans="1:18">
      <c r="A904" s="543">
        <v>903</v>
      </c>
      <c r="B904" s="403">
        <v>43367.689583333333</v>
      </c>
      <c r="C904" t="s">
        <v>96</v>
      </c>
      <c r="D904">
        <v>0.01</v>
      </c>
      <c r="E904" t="s">
        <v>250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1406</v>
      </c>
      <c r="Q904">
        <v>352</v>
      </c>
      <c r="R904" t="s">
        <v>96</v>
      </c>
    </row>
    <row r="905" spans="1:18">
      <c r="A905" s="543">
        <v>904</v>
      </c>
      <c r="B905" s="403">
        <v>43367.736111111109</v>
      </c>
      <c r="C905" t="s">
        <v>96</v>
      </c>
      <c r="D905">
        <v>0.02</v>
      </c>
      <c r="E905" t="s">
        <v>250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1405</v>
      </c>
      <c r="Q905">
        <v>352</v>
      </c>
      <c r="R905" t="s">
        <v>96</v>
      </c>
    </row>
    <row r="906" spans="1:18">
      <c r="A906" s="543">
        <v>905</v>
      </c>
      <c r="B906" s="403">
        <v>43367.912499999999</v>
      </c>
      <c r="C906" t="s">
        <v>96</v>
      </c>
      <c r="D906">
        <v>0.03</v>
      </c>
      <c r="E906" t="s">
        <v>250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1404</v>
      </c>
      <c r="Q906">
        <v>352</v>
      </c>
      <c r="R906" t="s">
        <v>96</v>
      </c>
    </row>
    <row r="907" spans="1:18">
      <c r="A907" s="543">
        <v>906</v>
      </c>
      <c r="B907" s="403">
        <v>43368.180555555555</v>
      </c>
      <c r="C907" t="s">
        <v>96</v>
      </c>
      <c r="D907">
        <v>0.04</v>
      </c>
      <c r="E907" t="s">
        <v>250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1403</v>
      </c>
      <c r="Q907">
        <v>352</v>
      </c>
      <c r="R907" t="s">
        <v>96</v>
      </c>
    </row>
    <row r="908" spans="1:18">
      <c r="A908" s="543">
        <v>907</v>
      </c>
      <c r="B908" s="403">
        <v>43368.322222222225</v>
      </c>
      <c r="C908" t="s">
        <v>97</v>
      </c>
      <c r="D908">
        <v>0.01</v>
      </c>
      <c r="E908" t="s">
        <v>250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456</v>
      </c>
      <c r="Q908">
        <v>353</v>
      </c>
      <c r="R908" t="s">
        <v>97</v>
      </c>
    </row>
    <row r="909" spans="1:18">
      <c r="A909" s="543">
        <v>908</v>
      </c>
      <c r="B909" s="403">
        <v>43368.348611111112</v>
      </c>
      <c r="C909" t="s">
        <v>97</v>
      </c>
      <c r="D909">
        <v>0.01</v>
      </c>
      <c r="E909" t="s">
        <v>250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1409</v>
      </c>
      <c r="Q909">
        <v>353</v>
      </c>
      <c r="R909" t="s">
        <v>97</v>
      </c>
    </row>
    <row r="910" spans="1:18">
      <c r="A910" s="543">
        <v>909</v>
      </c>
      <c r="B910" s="403">
        <v>43368.402777777781</v>
      </c>
      <c r="C910" t="s">
        <v>97</v>
      </c>
      <c r="D910">
        <v>0.01</v>
      </c>
      <c r="E910" t="s">
        <v>250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1408</v>
      </c>
      <c r="Q910">
        <v>353</v>
      </c>
      <c r="R910" t="s">
        <v>97</v>
      </c>
    </row>
    <row r="911" spans="1:18">
      <c r="A911" s="543">
        <v>910</v>
      </c>
      <c r="B911" s="403">
        <v>43368.431250000001</v>
      </c>
      <c r="C911" t="s">
        <v>97</v>
      </c>
      <c r="D911">
        <v>0.01</v>
      </c>
      <c r="E911" t="s">
        <v>250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456</v>
      </c>
      <c r="Q911">
        <v>354</v>
      </c>
      <c r="R911" t="s">
        <v>97</v>
      </c>
    </row>
    <row r="912" spans="1:18">
      <c r="A912" s="543">
        <v>911</v>
      </c>
      <c r="B912" s="403">
        <v>43368.45</v>
      </c>
      <c r="C912" t="s">
        <v>97</v>
      </c>
      <c r="D912">
        <v>0.01</v>
      </c>
      <c r="E912" t="s">
        <v>250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1402</v>
      </c>
      <c r="Q912">
        <v>354</v>
      </c>
      <c r="R912" t="s">
        <v>97</v>
      </c>
    </row>
    <row r="913" spans="1:18">
      <c r="A913" s="543">
        <v>912</v>
      </c>
      <c r="B913" s="403">
        <v>43368.556250000001</v>
      </c>
      <c r="C913" t="s">
        <v>97</v>
      </c>
      <c r="D913">
        <v>0.01</v>
      </c>
      <c r="E913" t="s">
        <v>250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1401</v>
      </c>
      <c r="Q913">
        <v>354</v>
      </c>
      <c r="R913" t="s">
        <v>97</v>
      </c>
    </row>
    <row r="914" spans="1:18">
      <c r="A914" s="543">
        <v>913</v>
      </c>
      <c r="B914" s="403">
        <v>43368.570138888892</v>
      </c>
      <c r="C914" t="s">
        <v>97</v>
      </c>
      <c r="D914">
        <v>0.02</v>
      </c>
      <c r="E914" t="s">
        <v>250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1400</v>
      </c>
      <c r="Q914">
        <v>354</v>
      </c>
      <c r="R914" t="s">
        <v>97</v>
      </c>
    </row>
    <row r="915" spans="1:18">
      <c r="A915" s="543">
        <v>914</v>
      </c>
      <c r="B915" s="403">
        <v>43368.634722222225</v>
      </c>
      <c r="C915" t="s">
        <v>96</v>
      </c>
      <c r="D915">
        <v>0.01</v>
      </c>
      <c r="E915" t="s">
        <v>250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456</v>
      </c>
      <c r="Q915">
        <v>355</v>
      </c>
      <c r="R915" t="s">
        <v>96</v>
      </c>
    </row>
    <row r="916" spans="1:18">
      <c r="A916" s="543">
        <v>915</v>
      </c>
      <c r="B916" s="403">
        <v>43368.674305555556</v>
      </c>
      <c r="C916" t="s">
        <v>96</v>
      </c>
      <c r="D916">
        <v>0.01</v>
      </c>
      <c r="E916" t="s">
        <v>250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456</v>
      </c>
      <c r="Q916">
        <v>356</v>
      </c>
      <c r="R916" t="s">
        <v>96</v>
      </c>
    </row>
    <row r="917" spans="1:18">
      <c r="A917" s="543">
        <v>916</v>
      </c>
      <c r="B917" s="403">
        <v>43368.712500000001</v>
      </c>
      <c r="C917" t="s">
        <v>96</v>
      </c>
      <c r="D917">
        <v>0.01</v>
      </c>
      <c r="E917" t="s">
        <v>250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1399</v>
      </c>
      <c r="Q917">
        <v>356</v>
      </c>
      <c r="R917" t="s">
        <v>96</v>
      </c>
    </row>
    <row r="918" spans="1:18">
      <c r="A918" s="543">
        <v>917</v>
      </c>
      <c r="B918" s="403">
        <v>43368.813888888886</v>
      </c>
      <c r="C918" t="s">
        <v>96</v>
      </c>
      <c r="D918">
        <v>0.01</v>
      </c>
      <c r="E918" t="s">
        <v>250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1398</v>
      </c>
      <c r="Q918">
        <v>356</v>
      </c>
      <c r="R918" t="s">
        <v>96</v>
      </c>
    </row>
    <row r="919" spans="1:18">
      <c r="A919" s="543">
        <v>918</v>
      </c>
      <c r="B919" s="403">
        <v>43369.537499999999</v>
      </c>
      <c r="C919" t="s">
        <v>96</v>
      </c>
      <c r="D919">
        <v>0.02</v>
      </c>
      <c r="E919" t="s">
        <v>250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1397</v>
      </c>
      <c r="Q919">
        <v>356</v>
      </c>
      <c r="R919" t="s">
        <v>96</v>
      </c>
    </row>
    <row r="920" spans="1:18">
      <c r="A920" s="543">
        <v>920</v>
      </c>
      <c r="B920" s="403">
        <v>43369.59652777778</v>
      </c>
      <c r="C920" t="s">
        <v>96</v>
      </c>
      <c r="D920">
        <v>0.03</v>
      </c>
      <c r="E920" t="s">
        <v>250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1396</v>
      </c>
      <c r="Q920">
        <v>356</v>
      </c>
      <c r="R920" t="s">
        <v>96</v>
      </c>
    </row>
    <row r="921" spans="1:18">
      <c r="A921" s="543">
        <v>919</v>
      </c>
      <c r="B921" s="403">
        <v>43369.564583333333</v>
      </c>
      <c r="C921" t="s">
        <v>97</v>
      </c>
      <c r="D921">
        <v>0.01</v>
      </c>
      <c r="E921" t="s">
        <v>250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456</v>
      </c>
      <c r="Q921">
        <v>357</v>
      </c>
      <c r="R921" t="s">
        <v>97</v>
      </c>
    </row>
    <row r="922" spans="1:18">
      <c r="A922" s="543">
        <v>921</v>
      </c>
      <c r="B922" s="403">
        <v>43369.697222222225</v>
      </c>
      <c r="C922" t="s">
        <v>97</v>
      </c>
      <c r="D922">
        <v>0.01</v>
      </c>
      <c r="E922" t="s">
        <v>250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456</v>
      </c>
      <c r="Q922">
        <v>358</v>
      </c>
      <c r="R922" t="s">
        <v>97</v>
      </c>
    </row>
    <row r="923" spans="1:18">
      <c r="A923" s="543">
        <v>922</v>
      </c>
      <c r="B923" s="403">
        <v>43369.803472222222</v>
      </c>
      <c r="C923" t="s">
        <v>97</v>
      </c>
      <c r="D923">
        <v>0.01</v>
      </c>
      <c r="E923" t="s">
        <v>250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1395</v>
      </c>
      <c r="Q923">
        <v>358</v>
      </c>
      <c r="R923" t="s">
        <v>97</v>
      </c>
    </row>
    <row r="924" spans="1:18">
      <c r="A924" s="543">
        <v>923</v>
      </c>
      <c r="B924" s="403">
        <v>43369.833333333336</v>
      </c>
      <c r="C924" t="s">
        <v>97</v>
      </c>
      <c r="D924">
        <v>0.01</v>
      </c>
      <c r="E924" t="s">
        <v>250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499</v>
      </c>
      <c r="Q924">
        <v>358</v>
      </c>
      <c r="R924" t="s">
        <v>97</v>
      </c>
    </row>
    <row r="925" spans="1:18">
      <c r="A925" s="543">
        <v>924</v>
      </c>
      <c r="B925" s="403">
        <v>43369.837500000001</v>
      </c>
      <c r="C925" t="s">
        <v>97</v>
      </c>
      <c r="D925">
        <v>0.02</v>
      </c>
      <c r="E925" t="s">
        <v>250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500</v>
      </c>
      <c r="Q925">
        <v>358</v>
      </c>
      <c r="R925" t="s">
        <v>97</v>
      </c>
    </row>
    <row r="926" spans="1:18">
      <c r="A926" s="543">
        <v>925</v>
      </c>
      <c r="B926" s="403">
        <v>43369.85</v>
      </c>
      <c r="C926" t="s">
        <v>96</v>
      </c>
      <c r="D926">
        <v>0.01</v>
      </c>
      <c r="E926" t="s">
        <v>250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456</v>
      </c>
      <c r="Q926">
        <v>359</v>
      </c>
      <c r="R926" t="s">
        <v>96</v>
      </c>
    </row>
    <row r="927" spans="1:18">
      <c r="A927" s="543">
        <v>926</v>
      </c>
      <c r="B927" s="403">
        <v>43369.852777777778</v>
      </c>
      <c r="C927" t="s">
        <v>96</v>
      </c>
      <c r="D927">
        <v>0.01</v>
      </c>
      <c r="E927" t="s">
        <v>250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1394</v>
      </c>
      <c r="Q927">
        <v>359</v>
      </c>
      <c r="R927" t="s">
        <v>96</v>
      </c>
    </row>
    <row r="928" spans="1:18">
      <c r="A928" s="543">
        <v>928</v>
      </c>
      <c r="B928" s="403">
        <v>43369.861805555556</v>
      </c>
      <c r="C928" t="s">
        <v>96</v>
      </c>
      <c r="D928">
        <v>0.01</v>
      </c>
      <c r="E928" t="s">
        <v>250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501</v>
      </c>
      <c r="Q928">
        <v>359</v>
      </c>
      <c r="R928" t="s">
        <v>96</v>
      </c>
    </row>
    <row r="929" spans="1:18">
      <c r="A929" s="543">
        <v>927</v>
      </c>
      <c r="B929" s="403">
        <v>43369.855555555558</v>
      </c>
      <c r="C929" t="s">
        <v>97</v>
      </c>
      <c r="D929">
        <v>0.01</v>
      </c>
      <c r="E929" t="s">
        <v>250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456</v>
      </c>
      <c r="Q929">
        <v>360</v>
      </c>
      <c r="R929" t="s">
        <v>97</v>
      </c>
    </row>
    <row r="930" spans="1:18">
      <c r="A930" s="543">
        <v>929</v>
      </c>
      <c r="B930" s="403">
        <v>43369.872916666667</v>
      </c>
      <c r="C930" t="s">
        <v>97</v>
      </c>
      <c r="D930">
        <v>0.01</v>
      </c>
      <c r="E930" t="s">
        <v>250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456</v>
      </c>
      <c r="Q930">
        <v>361</v>
      </c>
      <c r="R930" t="s">
        <v>97</v>
      </c>
    </row>
    <row r="931" spans="1:18">
      <c r="A931" s="543">
        <v>930</v>
      </c>
      <c r="B931" s="403">
        <v>43369.875694444447</v>
      </c>
      <c r="C931" t="s">
        <v>97</v>
      </c>
      <c r="D931">
        <v>0.01</v>
      </c>
      <c r="E931" t="s">
        <v>250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1393</v>
      </c>
      <c r="Q931">
        <v>361</v>
      </c>
      <c r="R931" t="s">
        <v>97</v>
      </c>
    </row>
    <row r="932" spans="1:18">
      <c r="A932" s="543">
        <v>931</v>
      </c>
      <c r="B932" s="403">
        <v>43369.884027777778</v>
      </c>
      <c r="C932" t="s">
        <v>96</v>
      </c>
      <c r="D932">
        <v>0.01</v>
      </c>
      <c r="E932" t="s">
        <v>250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456</v>
      </c>
      <c r="Q932">
        <v>362</v>
      </c>
      <c r="R932" t="s">
        <v>96</v>
      </c>
    </row>
    <row r="933" spans="1:18">
      <c r="A933" s="543">
        <v>932</v>
      </c>
      <c r="B933" s="403">
        <v>43369.910416666666</v>
      </c>
      <c r="C933" t="s">
        <v>96</v>
      </c>
      <c r="D933">
        <v>0.01</v>
      </c>
      <c r="E933" t="s">
        <v>250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1359</v>
      </c>
      <c r="Q933">
        <v>362</v>
      </c>
      <c r="R933" t="s">
        <v>96</v>
      </c>
    </row>
    <row r="934" spans="1:18">
      <c r="A934" s="543">
        <v>935</v>
      </c>
      <c r="B934" s="403">
        <v>43370.297222222223</v>
      </c>
      <c r="C934" t="s">
        <v>96</v>
      </c>
      <c r="D934">
        <v>0.01</v>
      </c>
      <c r="E934" t="s">
        <v>250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1358</v>
      </c>
      <c r="Q934">
        <v>362</v>
      </c>
      <c r="R934" t="s">
        <v>96</v>
      </c>
    </row>
    <row r="935" spans="1:18">
      <c r="A935" s="543">
        <v>936</v>
      </c>
      <c r="B935" s="403">
        <v>43370.302777777775</v>
      </c>
      <c r="C935" t="s">
        <v>96</v>
      </c>
      <c r="D935">
        <v>0.02</v>
      </c>
      <c r="E935" t="s">
        <v>250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1360</v>
      </c>
      <c r="Q935">
        <v>362</v>
      </c>
      <c r="R935" t="s">
        <v>96</v>
      </c>
    </row>
    <row r="936" spans="1:18">
      <c r="A936" s="543">
        <v>937</v>
      </c>
      <c r="B936" s="403">
        <v>43370.327777777777</v>
      </c>
      <c r="C936" t="s">
        <v>96</v>
      </c>
      <c r="D936">
        <v>0.03</v>
      </c>
      <c r="E936" t="s">
        <v>250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1361</v>
      </c>
      <c r="Q936">
        <v>362</v>
      </c>
      <c r="R936" t="s">
        <v>96</v>
      </c>
    </row>
    <row r="937" spans="1:18">
      <c r="A937" s="543">
        <v>944</v>
      </c>
      <c r="B937" s="403">
        <v>43370.615277777775</v>
      </c>
      <c r="C937" t="s">
        <v>96</v>
      </c>
      <c r="D937">
        <v>0.04</v>
      </c>
      <c r="E937" t="s">
        <v>250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1362</v>
      </c>
      <c r="Q937">
        <v>362</v>
      </c>
      <c r="R937" t="s">
        <v>96</v>
      </c>
    </row>
    <row r="938" spans="1:18">
      <c r="A938" s="543">
        <v>947</v>
      </c>
      <c r="B938" s="403">
        <v>43370.836805555555</v>
      </c>
      <c r="C938" t="s">
        <v>96</v>
      </c>
      <c r="D938">
        <v>0.06</v>
      </c>
      <c r="E938" t="s">
        <v>250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1363</v>
      </c>
      <c r="Q938">
        <v>362</v>
      </c>
      <c r="R938" t="s">
        <v>96</v>
      </c>
    </row>
    <row r="939" spans="1:18">
      <c r="A939" s="543">
        <v>950</v>
      </c>
      <c r="B939" s="403">
        <v>43371.003472222219</v>
      </c>
      <c r="C939" t="s">
        <v>96</v>
      </c>
      <c r="D939">
        <v>0.09</v>
      </c>
      <c r="E939" t="s">
        <v>250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1365</v>
      </c>
      <c r="Q939">
        <v>362</v>
      </c>
      <c r="R939" t="s">
        <v>96</v>
      </c>
    </row>
    <row r="940" spans="1:18">
      <c r="A940" s="543">
        <v>952</v>
      </c>
      <c r="B940" s="403">
        <v>43371.454861111109</v>
      </c>
      <c r="C940" t="s">
        <v>96</v>
      </c>
      <c r="D940">
        <v>0.13</v>
      </c>
      <c r="E940" t="s">
        <v>250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1366</v>
      </c>
      <c r="Q940">
        <v>362</v>
      </c>
      <c r="R940" t="s">
        <v>96</v>
      </c>
    </row>
    <row r="941" spans="1:18">
      <c r="A941" s="543">
        <v>953</v>
      </c>
      <c r="B941" s="403">
        <v>43371.543749999997</v>
      </c>
      <c r="C941" t="s">
        <v>96</v>
      </c>
      <c r="D941">
        <v>0.2</v>
      </c>
      <c r="E941" t="s">
        <v>250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1364</v>
      </c>
      <c r="Q941">
        <v>362</v>
      </c>
      <c r="R941" t="s">
        <v>96</v>
      </c>
    </row>
    <row r="942" spans="1:18">
      <c r="A942" s="543">
        <v>965</v>
      </c>
      <c r="B942" s="403">
        <v>43375.34375</v>
      </c>
      <c r="C942" t="s">
        <v>96</v>
      </c>
      <c r="D942">
        <v>0.32</v>
      </c>
      <c r="E942" t="s">
        <v>250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1357</v>
      </c>
      <c r="Q942">
        <v>362</v>
      </c>
      <c r="R942" t="s">
        <v>96</v>
      </c>
    </row>
    <row r="943" spans="1:18">
      <c r="A943" s="543">
        <v>977</v>
      </c>
      <c r="B943" s="403">
        <v>43376.943749999999</v>
      </c>
      <c r="C943" t="s">
        <v>96</v>
      </c>
      <c r="D943">
        <v>0.52</v>
      </c>
      <c r="E943" t="s">
        <v>250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1356</v>
      </c>
      <c r="Q943">
        <v>362</v>
      </c>
      <c r="R943" t="s">
        <v>96</v>
      </c>
    </row>
    <row r="944" spans="1:18">
      <c r="A944" s="543">
        <v>999</v>
      </c>
      <c r="B944" s="403">
        <v>43382.555555555555</v>
      </c>
      <c r="C944" t="s">
        <v>96</v>
      </c>
      <c r="D944">
        <v>0.86</v>
      </c>
      <c r="E944" t="s">
        <v>250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1355</v>
      </c>
      <c r="Q944">
        <v>362</v>
      </c>
      <c r="R944" t="s">
        <v>96</v>
      </c>
    </row>
    <row r="945" spans="1:18">
      <c r="A945" s="543">
        <v>933</v>
      </c>
      <c r="B945" s="403">
        <v>43369.962500000001</v>
      </c>
      <c r="C945" t="s">
        <v>97</v>
      </c>
      <c r="D945">
        <v>0.01</v>
      </c>
      <c r="E945" t="s">
        <v>250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456</v>
      </c>
      <c r="Q945">
        <v>363</v>
      </c>
      <c r="R945" t="s">
        <v>97</v>
      </c>
    </row>
    <row r="946" spans="1:18">
      <c r="A946" s="543">
        <v>934</v>
      </c>
      <c r="B946" s="403">
        <v>43370.090277777781</v>
      </c>
      <c r="C946" t="s">
        <v>97</v>
      </c>
      <c r="D946">
        <v>0.01</v>
      </c>
      <c r="E946" t="s">
        <v>250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1392</v>
      </c>
      <c r="Q946">
        <v>363</v>
      </c>
      <c r="R946" t="s">
        <v>97</v>
      </c>
    </row>
    <row r="947" spans="1:18">
      <c r="A947" s="543">
        <v>938</v>
      </c>
      <c r="B947" s="403">
        <v>43370.334027777775</v>
      </c>
      <c r="C947" t="s">
        <v>97</v>
      </c>
      <c r="D947">
        <v>0.01</v>
      </c>
      <c r="E947" t="s">
        <v>250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456</v>
      </c>
      <c r="Q947">
        <v>364</v>
      </c>
      <c r="R947" t="s">
        <v>97</v>
      </c>
    </row>
    <row r="948" spans="1:18">
      <c r="A948" s="543">
        <v>939</v>
      </c>
      <c r="B948" s="403">
        <v>43370.357638888891</v>
      </c>
      <c r="C948" t="s">
        <v>97</v>
      </c>
      <c r="D948">
        <v>0.01</v>
      </c>
      <c r="E948" t="s">
        <v>250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456</v>
      </c>
      <c r="Q948">
        <v>365</v>
      </c>
      <c r="R948" t="s">
        <v>97</v>
      </c>
    </row>
    <row r="949" spans="1:18">
      <c r="A949" s="543">
        <v>940</v>
      </c>
      <c r="B949" s="403">
        <v>43370.392361111109</v>
      </c>
      <c r="C949" t="s">
        <v>97</v>
      </c>
      <c r="D949">
        <v>0.01</v>
      </c>
      <c r="E949" t="s">
        <v>250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456</v>
      </c>
      <c r="Q949">
        <v>366</v>
      </c>
      <c r="R949" t="s">
        <v>97</v>
      </c>
    </row>
    <row r="950" spans="1:18">
      <c r="A950" s="543">
        <v>941</v>
      </c>
      <c r="B950" s="403">
        <v>43370.395138888889</v>
      </c>
      <c r="C950" t="s">
        <v>97</v>
      </c>
      <c r="D950">
        <v>0.01</v>
      </c>
      <c r="E950" t="s">
        <v>250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1391</v>
      </c>
      <c r="Q950">
        <v>366</v>
      </c>
      <c r="R950" t="s">
        <v>97</v>
      </c>
    </row>
    <row r="951" spans="1:18">
      <c r="A951" s="543">
        <v>942</v>
      </c>
      <c r="B951" s="403">
        <v>43370.442361111112</v>
      </c>
      <c r="C951" t="s">
        <v>97</v>
      </c>
      <c r="D951">
        <v>0.01</v>
      </c>
      <c r="E951" t="s">
        <v>250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1390</v>
      </c>
      <c r="Q951">
        <v>366</v>
      </c>
      <c r="R951" t="s">
        <v>97</v>
      </c>
    </row>
    <row r="952" spans="1:18">
      <c r="A952" s="543">
        <v>943</v>
      </c>
      <c r="B952" s="403">
        <v>43370.606944444444</v>
      </c>
      <c r="C952" t="s">
        <v>97</v>
      </c>
      <c r="D952">
        <v>0.01</v>
      </c>
      <c r="E952" t="s">
        <v>250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456</v>
      </c>
      <c r="Q952">
        <v>367</v>
      </c>
      <c r="R952" t="s">
        <v>97</v>
      </c>
    </row>
    <row r="953" spans="1:18">
      <c r="A953" s="543">
        <v>945</v>
      </c>
      <c r="B953" s="403">
        <v>43370.628472222219</v>
      </c>
      <c r="C953" t="s">
        <v>97</v>
      </c>
      <c r="D953">
        <v>0.01</v>
      </c>
      <c r="E953" t="s">
        <v>250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456</v>
      </c>
      <c r="Q953">
        <v>368</v>
      </c>
      <c r="R953" t="s">
        <v>97</v>
      </c>
    </row>
    <row r="954" spans="1:18">
      <c r="A954" s="543">
        <v>946</v>
      </c>
      <c r="B954" s="403">
        <v>43370.669444444444</v>
      </c>
      <c r="C954" t="s">
        <v>97</v>
      </c>
      <c r="D954">
        <v>0.01</v>
      </c>
      <c r="E954" t="s">
        <v>250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1389</v>
      </c>
      <c r="Q954">
        <v>368</v>
      </c>
      <c r="R954" t="s">
        <v>97</v>
      </c>
    </row>
    <row r="955" spans="1:18">
      <c r="A955" s="543">
        <v>948</v>
      </c>
      <c r="B955" s="403">
        <v>43370.849305555559</v>
      </c>
      <c r="C955" t="s">
        <v>97</v>
      </c>
      <c r="D955">
        <v>0.01</v>
      </c>
      <c r="E955" t="s">
        <v>250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456</v>
      </c>
      <c r="Q955">
        <v>369</v>
      </c>
      <c r="R955" t="s">
        <v>97</v>
      </c>
    </row>
    <row r="956" spans="1:18">
      <c r="A956" s="543">
        <v>949</v>
      </c>
      <c r="B956" s="403">
        <v>43370.888194444444</v>
      </c>
      <c r="C956" t="s">
        <v>97</v>
      </c>
      <c r="D956">
        <v>0.01</v>
      </c>
      <c r="E956" t="s">
        <v>250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456</v>
      </c>
      <c r="Q956">
        <v>370</v>
      </c>
      <c r="R956" t="s">
        <v>97</v>
      </c>
    </row>
    <row r="957" spans="1:18">
      <c r="A957" s="543">
        <v>951</v>
      </c>
      <c r="B957" s="403">
        <v>43371.424305555556</v>
      </c>
      <c r="C957" t="s">
        <v>97</v>
      </c>
      <c r="D957">
        <v>0.01</v>
      </c>
      <c r="E957" t="s">
        <v>250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456</v>
      </c>
      <c r="Q957">
        <v>371</v>
      </c>
      <c r="R957" t="s">
        <v>97</v>
      </c>
    </row>
    <row r="958" spans="1:18">
      <c r="A958" s="543">
        <v>954</v>
      </c>
      <c r="B958" s="403">
        <v>43371.613194444442</v>
      </c>
      <c r="C958" t="s">
        <v>97</v>
      </c>
      <c r="D958">
        <v>0.01</v>
      </c>
      <c r="E958" t="s">
        <v>250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456</v>
      </c>
      <c r="Q958">
        <v>372</v>
      </c>
      <c r="R958" t="s">
        <v>97</v>
      </c>
    </row>
    <row r="959" spans="1:18">
      <c r="A959" s="543">
        <v>955</v>
      </c>
      <c r="B959" s="403">
        <v>43371.62777777778</v>
      </c>
      <c r="C959" t="s">
        <v>97</v>
      </c>
      <c r="D959">
        <v>0.01</v>
      </c>
      <c r="E959" t="s">
        <v>250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1388</v>
      </c>
      <c r="Q959">
        <v>372</v>
      </c>
      <c r="R959" t="s">
        <v>97</v>
      </c>
    </row>
    <row r="960" spans="1:18">
      <c r="A960" s="543">
        <v>956</v>
      </c>
      <c r="B960" s="403">
        <v>43371.650694444441</v>
      </c>
      <c r="C960" t="s">
        <v>97</v>
      </c>
      <c r="D960">
        <v>0.01</v>
      </c>
      <c r="E960" t="s">
        <v>250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456</v>
      </c>
      <c r="Q960">
        <v>373</v>
      </c>
      <c r="R960" t="s">
        <v>97</v>
      </c>
    </row>
    <row r="961" spans="1:18">
      <c r="A961" s="543">
        <v>957</v>
      </c>
      <c r="B961" s="403">
        <v>43371.69027777778</v>
      </c>
      <c r="C961" t="s">
        <v>97</v>
      </c>
      <c r="D961">
        <v>0.01</v>
      </c>
      <c r="E961" t="s">
        <v>250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1387</v>
      </c>
      <c r="Q961">
        <v>373</v>
      </c>
      <c r="R961" t="s">
        <v>97</v>
      </c>
    </row>
    <row r="962" spans="1:18">
      <c r="A962" s="543">
        <v>958</v>
      </c>
      <c r="B962" s="403">
        <v>43371.706250000003</v>
      </c>
      <c r="C962" t="s">
        <v>97</v>
      </c>
      <c r="D962">
        <v>0.01</v>
      </c>
      <c r="E962" t="s">
        <v>250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1386</v>
      </c>
      <c r="Q962">
        <v>373</v>
      </c>
      <c r="R962" t="s">
        <v>97</v>
      </c>
    </row>
    <row r="963" spans="1:18">
      <c r="A963" s="543">
        <v>959</v>
      </c>
      <c r="B963" s="403">
        <v>43371.716666666667</v>
      </c>
      <c r="C963" t="s">
        <v>97</v>
      </c>
      <c r="D963">
        <v>0.02</v>
      </c>
      <c r="E963" t="s">
        <v>250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1385</v>
      </c>
      <c r="Q963">
        <v>373</v>
      </c>
      <c r="R963" t="s">
        <v>97</v>
      </c>
    </row>
    <row r="964" spans="1:18">
      <c r="A964" s="543">
        <v>960</v>
      </c>
      <c r="B964" s="403">
        <v>43374.376388888886</v>
      </c>
      <c r="C964" t="s">
        <v>97</v>
      </c>
      <c r="D964">
        <v>0.01</v>
      </c>
      <c r="E964" t="s">
        <v>250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456</v>
      </c>
      <c r="Q964">
        <v>374</v>
      </c>
      <c r="R964" t="s">
        <v>97</v>
      </c>
    </row>
    <row r="965" spans="1:18">
      <c r="A965" s="543">
        <v>961</v>
      </c>
      <c r="B965" s="403">
        <v>43374.408333333333</v>
      </c>
      <c r="C965" t="s">
        <v>97</v>
      </c>
      <c r="D965">
        <v>0.01</v>
      </c>
      <c r="E965" t="s">
        <v>250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1384</v>
      </c>
      <c r="Q965">
        <v>374</v>
      </c>
      <c r="R965" t="s">
        <v>97</v>
      </c>
    </row>
    <row r="966" spans="1:18">
      <c r="A966" s="543">
        <v>962</v>
      </c>
      <c r="B966" s="403">
        <v>43374.457638888889</v>
      </c>
      <c r="C966" t="s">
        <v>97</v>
      </c>
      <c r="D966">
        <v>0.01</v>
      </c>
      <c r="E966" t="s">
        <v>250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1383</v>
      </c>
      <c r="Q966">
        <v>374</v>
      </c>
      <c r="R966" t="s">
        <v>97</v>
      </c>
    </row>
    <row r="967" spans="1:18">
      <c r="A967" s="543">
        <v>963</v>
      </c>
      <c r="B967" s="403">
        <v>43374.618055555555</v>
      </c>
      <c r="C967" t="s">
        <v>97</v>
      </c>
      <c r="D967">
        <v>0.02</v>
      </c>
      <c r="E967" t="s">
        <v>250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1382</v>
      </c>
      <c r="Q967">
        <v>374</v>
      </c>
      <c r="R967" t="s">
        <v>97</v>
      </c>
    </row>
    <row r="968" spans="1:18">
      <c r="A968" s="543">
        <v>964</v>
      </c>
      <c r="B968" s="403">
        <v>43374.707638888889</v>
      </c>
      <c r="C968" t="s">
        <v>97</v>
      </c>
      <c r="D968">
        <v>0.01</v>
      </c>
      <c r="E968" t="s">
        <v>250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458</v>
      </c>
      <c r="Q968">
        <v>375</v>
      </c>
      <c r="R968" t="s">
        <v>97</v>
      </c>
    </row>
    <row r="969" spans="1:18">
      <c r="A969" s="543">
        <v>966</v>
      </c>
      <c r="B969" s="403">
        <v>43375.365277777775</v>
      </c>
      <c r="C969" t="s">
        <v>97</v>
      </c>
      <c r="D969">
        <v>0.01</v>
      </c>
      <c r="E969" t="s">
        <v>250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456</v>
      </c>
      <c r="Q969">
        <v>376</v>
      </c>
      <c r="R969" t="s">
        <v>97</v>
      </c>
    </row>
    <row r="970" spans="1:18">
      <c r="A970" s="543">
        <v>967</v>
      </c>
      <c r="B970" s="403">
        <v>43375.386805555558</v>
      </c>
      <c r="C970" t="s">
        <v>97</v>
      </c>
      <c r="D970">
        <v>0.01</v>
      </c>
      <c r="E970" t="s">
        <v>250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456</v>
      </c>
      <c r="Q970">
        <v>377</v>
      </c>
      <c r="R970" t="s">
        <v>97</v>
      </c>
    </row>
    <row r="971" spans="1:18">
      <c r="A971" s="543">
        <v>968</v>
      </c>
      <c r="B971" s="403">
        <v>43375.506944444445</v>
      </c>
      <c r="C971" t="s">
        <v>97</v>
      </c>
      <c r="D971">
        <v>0.01</v>
      </c>
      <c r="E971" t="s">
        <v>250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456</v>
      </c>
      <c r="Q971">
        <v>378</v>
      </c>
      <c r="R971" t="s">
        <v>97</v>
      </c>
    </row>
    <row r="972" spans="1:18">
      <c r="A972" s="543">
        <v>969</v>
      </c>
      <c r="B972" s="403">
        <v>43375.546527777777</v>
      </c>
      <c r="C972" t="s">
        <v>97</v>
      </c>
      <c r="D972">
        <v>0.01</v>
      </c>
      <c r="E972" t="s">
        <v>250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1381</v>
      </c>
      <c r="Q972">
        <v>378</v>
      </c>
      <c r="R972" t="s">
        <v>97</v>
      </c>
    </row>
    <row r="973" spans="1:18">
      <c r="A973" s="543">
        <v>970</v>
      </c>
      <c r="B973" s="403">
        <v>43375.590277777781</v>
      </c>
      <c r="C973" t="s">
        <v>97</v>
      </c>
      <c r="D973">
        <v>0.01</v>
      </c>
      <c r="E973" t="s">
        <v>250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1380</v>
      </c>
      <c r="Q973">
        <v>378</v>
      </c>
      <c r="R973" t="s">
        <v>97</v>
      </c>
    </row>
    <row r="974" spans="1:18">
      <c r="A974" s="543">
        <v>971</v>
      </c>
      <c r="B974" s="403">
        <v>43375.716666666667</v>
      </c>
      <c r="C974" t="s">
        <v>97</v>
      </c>
      <c r="D974">
        <v>0.02</v>
      </c>
      <c r="E974" t="s">
        <v>250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1379</v>
      </c>
      <c r="Q974">
        <v>378</v>
      </c>
      <c r="R974" t="s">
        <v>97</v>
      </c>
    </row>
    <row r="975" spans="1:18">
      <c r="A975" s="543">
        <v>972</v>
      </c>
      <c r="B975" s="403">
        <v>43376.169444444444</v>
      </c>
      <c r="C975" t="s">
        <v>97</v>
      </c>
      <c r="D975">
        <v>0.03</v>
      </c>
      <c r="E975" t="s">
        <v>250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1378</v>
      </c>
      <c r="Q975">
        <v>378</v>
      </c>
      <c r="R975" t="s">
        <v>97</v>
      </c>
    </row>
    <row r="976" spans="1:18">
      <c r="A976" s="543">
        <v>973</v>
      </c>
      <c r="B976" s="403">
        <v>43376.67083333333</v>
      </c>
      <c r="C976" t="s">
        <v>97</v>
      </c>
      <c r="D976">
        <v>0.01</v>
      </c>
      <c r="E976" t="s">
        <v>250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444</v>
      </c>
      <c r="Q976">
        <v>379</v>
      </c>
      <c r="R976" t="s">
        <v>97</v>
      </c>
    </row>
    <row r="977" spans="1:18">
      <c r="A977" s="543">
        <v>974</v>
      </c>
      <c r="B977" s="403">
        <v>43376.699305555558</v>
      </c>
      <c r="C977" t="s">
        <v>97</v>
      </c>
      <c r="D977">
        <v>0.01</v>
      </c>
      <c r="E977" t="s">
        <v>250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456</v>
      </c>
      <c r="Q977">
        <v>380</v>
      </c>
      <c r="R977" t="s">
        <v>97</v>
      </c>
    </row>
    <row r="978" spans="1:18">
      <c r="A978" s="543">
        <v>975</v>
      </c>
      <c r="B978" s="403">
        <v>43376.753472222219</v>
      </c>
      <c r="C978" t="s">
        <v>97</v>
      </c>
      <c r="D978">
        <v>0.01</v>
      </c>
      <c r="E978" t="s">
        <v>250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456</v>
      </c>
      <c r="Q978">
        <v>381</v>
      </c>
      <c r="R978" t="s">
        <v>97</v>
      </c>
    </row>
    <row r="979" spans="1:18">
      <c r="A979" s="543">
        <v>976</v>
      </c>
      <c r="B979" s="403">
        <v>43376.816666666666</v>
      </c>
      <c r="C979" t="s">
        <v>97</v>
      </c>
      <c r="D979">
        <v>0.01</v>
      </c>
      <c r="E979" t="s">
        <v>250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456</v>
      </c>
      <c r="Q979">
        <v>382</v>
      </c>
      <c r="R979" t="s">
        <v>97</v>
      </c>
    </row>
    <row r="980" spans="1:18">
      <c r="A980" s="543">
        <v>978</v>
      </c>
      <c r="B980" s="403">
        <v>43376.991666666669</v>
      </c>
      <c r="C980" t="s">
        <v>97</v>
      </c>
      <c r="D980">
        <v>0.01</v>
      </c>
      <c r="E980" t="s">
        <v>250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456</v>
      </c>
      <c r="Q980">
        <v>383</v>
      </c>
      <c r="R980" t="s">
        <v>97</v>
      </c>
    </row>
    <row r="981" spans="1:18">
      <c r="A981" s="543">
        <v>979</v>
      </c>
      <c r="B981" s="403">
        <v>43377.354861111111</v>
      </c>
      <c r="C981" t="s">
        <v>97</v>
      </c>
      <c r="D981">
        <v>0.01</v>
      </c>
      <c r="E981" t="s">
        <v>250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456</v>
      </c>
      <c r="Q981">
        <v>384</v>
      </c>
      <c r="R981" t="s">
        <v>97</v>
      </c>
    </row>
    <row r="982" spans="1:18">
      <c r="A982" s="543">
        <v>980</v>
      </c>
      <c r="B982" s="403">
        <v>43377.404861111114</v>
      </c>
      <c r="C982" t="s">
        <v>97</v>
      </c>
      <c r="D982">
        <v>0.01</v>
      </c>
      <c r="E982" t="s">
        <v>250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1377</v>
      </c>
      <c r="Q982">
        <v>384</v>
      </c>
      <c r="R982" t="s">
        <v>97</v>
      </c>
    </row>
    <row r="983" spans="1:18">
      <c r="A983" s="543">
        <v>981</v>
      </c>
      <c r="B983" s="403">
        <v>43377.558333333334</v>
      </c>
      <c r="C983" t="s">
        <v>97</v>
      </c>
      <c r="D983">
        <v>0.01</v>
      </c>
      <c r="E983" t="s">
        <v>250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1376</v>
      </c>
      <c r="Q983">
        <v>384</v>
      </c>
      <c r="R983" t="s">
        <v>97</v>
      </c>
    </row>
    <row r="984" spans="1:18">
      <c r="A984" s="543">
        <v>982</v>
      </c>
      <c r="B984" s="403">
        <v>43377.645138888889</v>
      </c>
      <c r="C984" t="s">
        <v>97</v>
      </c>
      <c r="D984">
        <v>0.02</v>
      </c>
      <c r="E984" t="s">
        <v>250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1375</v>
      </c>
      <c r="Q984">
        <v>384</v>
      </c>
      <c r="R984" t="s">
        <v>97</v>
      </c>
    </row>
    <row r="985" spans="1:18">
      <c r="A985" s="543">
        <v>983</v>
      </c>
      <c r="B985" s="403">
        <v>43377.683333333334</v>
      </c>
      <c r="C985" t="s">
        <v>97</v>
      </c>
      <c r="D985">
        <v>0.03</v>
      </c>
      <c r="E985" t="s">
        <v>250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1374</v>
      </c>
      <c r="Q985">
        <v>384</v>
      </c>
      <c r="R985" t="s">
        <v>97</v>
      </c>
    </row>
    <row r="986" spans="1:18">
      <c r="A986" s="543">
        <v>984</v>
      </c>
      <c r="B986" s="403">
        <v>43377.85</v>
      </c>
      <c r="C986" t="s">
        <v>97</v>
      </c>
      <c r="D986">
        <v>0.01</v>
      </c>
      <c r="E986" t="s">
        <v>250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456</v>
      </c>
      <c r="Q986">
        <v>385</v>
      </c>
      <c r="R986" t="s">
        <v>97</v>
      </c>
    </row>
    <row r="987" spans="1:18">
      <c r="A987" s="543">
        <v>985</v>
      </c>
      <c r="B987" s="403">
        <v>43377.910416666666</v>
      </c>
      <c r="C987" t="s">
        <v>97</v>
      </c>
      <c r="D987">
        <v>0.01</v>
      </c>
      <c r="E987" t="s">
        <v>250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1373</v>
      </c>
      <c r="Q987">
        <v>385</v>
      </c>
      <c r="R987" t="s">
        <v>97</v>
      </c>
    </row>
    <row r="988" spans="1:18">
      <c r="A988" s="543">
        <v>986</v>
      </c>
      <c r="B988" s="403">
        <v>43378.345833333333</v>
      </c>
      <c r="C988" t="s">
        <v>97</v>
      </c>
      <c r="D988">
        <v>0.01</v>
      </c>
      <c r="E988" t="s">
        <v>250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456</v>
      </c>
      <c r="Q988">
        <v>386</v>
      </c>
      <c r="R988" t="s">
        <v>97</v>
      </c>
    </row>
    <row r="989" spans="1:18">
      <c r="A989" s="543">
        <v>987</v>
      </c>
      <c r="B989" s="403">
        <v>43378.363194444442</v>
      </c>
      <c r="C989" t="s">
        <v>97</v>
      </c>
      <c r="D989">
        <v>0.01</v>
      </c>
      <c r="E989" t="s">
        <v>250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1372</v>
      </c>
      <c r="Q989">
        <v>386</v>
      </c>
      <c r="R989" t="s">
        <v>97</v>
      </c>
    </row>
    <row r="990" spans="1:18">
      <c r="A990" s="543">
        <v>988</v>
      </c>
      <c r="B990" s="403">
        <v>43378.498611111114</v>
      </c>
      <c r="C990" t="s">
        <v>97</v>
      </c>
      <c r="D990">
        <v>0.01</v>
      </c>
      <c r="E990" t="s">
        <v>250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456</v>
      </c>
      <c r="Q990">
        <v>387</v>
      </c>
      <c r="R990" t="s">
        <v>97</v>
      </c>
    </row>
    <row r="991" spans="1:18">
      <c r="A991" s="543">
        <v>989</v>
      </c>
      <c r="B991" s="403">
        <v>43378.569444444445</v>
      </c>
      <c r="C991" t="s">
        <v>97</v>
      </c>
      <c r="D991">
        <v>0.01</v>
      </c>
      <c r="E991" t="s">
        <v>250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1371</v>
      </c>
      <c r="Q991">
        <v>387</v>
      </c>
      <c r="R991" t="s">
        <v>97</v>
      </c>
    </row>
    <row r="992" spans="1:18">
      <c r="A992" s="543">
        <v>990</v>
      </c>
      <c r="B992" s="403">
        <v>43378.613194444442</v>
      </c>
      <c r="C992" t="s">
        <v>97</v>
      </c>
      <c r="D992">
        <v>0.01</v>
      </c>
      <c r="E992" t="s">
        <v>250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456</v>
      </c>
      <c r="Q992">
        <v>388</v>
      </c>
      <c r="R992" t="s">
        <v>97</v>
      </c>
    </row>
    <row r="993" spans="1:18">
      <c r="A993" s="543">
        <v>991</v>
      </c>
      <c r="B993" s="403">
        <v>43378.615277777775</v>
      </c>
      <c r="C993" t="s">
        <v>97</v>
      </c>
      <c r="D993">
        <v>0.01</v>
      </c>
      <c r="E993" t="s">
        <v>250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1370</v>
      </c>
      <c r="Q993">
        <v>388</v>
      </c>
      <c r="R993" t="s">
        <v>97</v>
      </c>
    </row>
    <row r="994" spans="1:18">
      <c r="A994" s="543">
        <v>992</v>
      </c>
      <c r="B994" s="403">
        <v>43378.621527777781</v>
      </c>
      <c r="C994" t="s">
        <v>97</v>
      </c>
      <c r="D994">
        <v>0.01</v>
      </c>
      <c r="E994" t="s">
        <v>250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1369</v>
      </c>
      <c r="Q994">
        <v>388</v>
      </c>
      <c r="R994" t="s">
        <v>97</v>
      </c>
    </row>
    <row r="995" spans="1:18">
      <c r="A995" s="543">
        <v>993</v>
      </c>
      <c r="B995" s="403">
        <v>43381.461111111108</v>
      </c>
      <c r="C995" t="s">
        <v>97</v>
      </c>
      <c r="D995">
        <v>0.01</v>
      </c>
      <c r="E995" t="s">
        <v>250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456</v>
      </c>
      <c r="Q995">
        <v>389</v>
      </c>
      <c r="R995" t="s">
        <v>97</v>
      </c>
    </row>
    <row r="996" spans="1:18">
      <c r="A996" s="543">
        <v>994</v>
      </c>
      <c r="B996" s="403">
        <v>43381.626388888886</v>
      </c>
      <c r="C996" t="s">
        <v>97</v>
      </c>
      <c r="D996">
        <v>0.01</v>
      </c>
      <c r="E996" t="s">
        <v>250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456</v>
      </c>
      <c r="Q996">
        <v>390</v>
      </c>
      <c r="R996" t="s">
        <v>97</v>
      </c>
    </row>
    <row r="997" spans="1:18">
      <c r="A997" s="543">
        <v>995</v>
      </c>
      <c r="B997" s="403">
        <v>43381.671527777777</v>
      </c>
      <c r="C997" t="s">
        <v>97</v>
      </c>
      <c r="D997">
        <v>0.01</v>
      </c>
      <c r="E997" t="s">
        <v>250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1368</v>
      </c>
      <c r="Q997">
        <v>390</v>
      </c>
      <c r="R997" t="s">
        <v>97</v>
      </c>
    </row>
    <row r="998" spans="1:18">
      <c r="A998" s="543">
        <v>996</v>
      </c>
      <c r="B998" s="403">
        <v>43381.905555555553</v>
      </c>
      <c r="C998" t="s">
        <v>97</v>
      </c>
      <c r="D998">
        <v>0.01</v>
      </c>
      <c r="E998" t="s">
        <v>250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1367</v>
      </c>
      <c r="Q998">
        <v>390</v>
      </c>
      <c r="R998" t="s">
        <v>97</v>
      </c>
    </row>
    <row r="999" spans="1:18">
      <c r="A999" s="543">
        <v>997</v>
      </c>
      <c r="B999" s="403">
        <v>43382.37777777778</v>
      </c>
      <c r="C999" t="s">
        <v>97</v>
      </c>
      <c r="D999">
        <v>0.01</v>
      </c>
      <c r="E999" t="s">
        <v>250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456</v>
      </c>
      <c r="Q999">
        <v>391</v>
      </c>
      <c r="R999" t="s">
        <v>97</v>
      </c>
    </row>
    <row r="1000" spans="1:18">
      <c r="A1000" s="543">
        <v>998</v>
      </c>
      <c r="B1000" s="403">
        <v>43382.505555555559</v>
      </c>
      <c r="C1000" t="s">
        <v>97</v>
      </c>
      <c r="D1000">
        <v>0.01</v>
      </c>
      <c r="E1000" t="s">
        <v>250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456</v>
      </c>
      <c r="Q1000">
        <v>392</v>
      </c>
      <c r="R1000" t="s">
        <v>97</v>
      </c>
    </row>
    <row r="1001" spans="1:18">
      <c r="A1001" s="543">
        <v>1000</v>
      </c>
      <c r="B1001" s="403">
        <v>43382.588194444441</v>
      </c>
      <c r="C1001" t="s">
        <v>97</v>
      </c>
      <c r="D1001">
        <v>0.01</v>
      </c>
      <c r="E1001" t="s">
        <v>250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456</v>
      </c>
      <c r="Q1001">
        <v>393</v>
      </c>
      <c r="R1001" t="s">
        <v>97</v>
      </c>
    </row>
    <row r="1002" spans="1:18">
      <c r="A1002" s="543">
        <v>1001</v>
      </c>
      <c r="B1002" s="403">
        <v>43382.618055555555</v>
      </c>
      <c r="C1002" t="s">
        <v>97</v>
      </c>
      <c r="D1002">
        <v>0.01</v>
      </c>
      <c r="E1002" t="s">
        <v>250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1343</v>
      </c>
      <c r="Q1002">
        <v>393</v>
      </c>
      <c r="R1002" t="s">
        <v>97</v>
      </c>
    </row>
    <row r="1003" spans="1:18">
      <c r="A1003" s="543">
        <v>1002</v>
      </c>
      <c r="B1003" s="403">
        <v>43382.682638888888</v>
      </c>
      <c r="C1003" t="s">
        <v>97</v>
      </c>
      <c r="D1003">
        <v>0.01</v>
      </c>
      <c r="E1003" t="s">
        <v>250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1341</v>
      </c>
      <c r="Q1003">
        <v>393</v>
      </c>
      <c r="R1003" t="s">
        <v>97</v>
      </c>
    </row>
    <row r="1004" spans="1:18">
      <c r="A1004" s="543">
        <v>1003</v>
      </c>
      <c r="B1004" s="403">
        <v>43382.738888888889</v>
      </c>
      <c r="C1004" t="s">
        <v>97</v>
      </c>
      <c r="D1004">
        <v>0.02</v>
      </c>
      <c r="E1004" t="s">
        <v>250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1344</v>
      </c>
      <c r="Q1004">
        <v>393</v>
      </c>
      <c r="R1004" t="s">
        <v>97</v>
      </c>
    </row>
    <row r="1005" spans="1:18">
      <c r="A1005" s="543">
        <v>1004</v>
      </c>
      <c r="B1005" s="403">
        <v>43383.06527777778</v>
      </c>
      <c r="C1005" t="s">
        <v>97</v>
      </c>
      <c r="D1005">
        <v>0.03</v>
      </c>
      <c r="E1005" t="s">
        <v>250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1342</v>
      </c>
      <c r="Q1005">
        <v>393</v>
      </c>
      <c r="R1005" t="s">
        <v>97</v>
      </c>
    </row>
    <row r="1006" spans="1:18">
      <c r="A1006" s="543">
        <v>1005</v>
      </c>
      <c r="B1006" s="403">
        <v>43383.638888888891</v>
      </c>
      <c r="C1006" t="s">
        <v>97</v>
      </c>
      <c r="D1006">
        <v>0.04</v>
      </c>
      <c r="E1006" t="s">
        <v>250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1340</v>
      </c>
      <c r="Q1006">
        <v>393</v>
      </c>
      <c r="R1006" t="s">
        <v>97</v>
      </c>
    </row>
    <row r="1007" spans="1:18">
      <c r="A1007" s="543">
        <v>1006</v>
      </c>
      <c r="B1007" s="403">
        <v>43383.742361111108</v>
      </c>
      <c r="C1007" t="s">
        <v>97</v>
      </c>
      <c r="D1007">
        <v>0.06</v>
      </c>
      <c r="E1007" t="s">
        <v>250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1339</v>
      </c>
      <c r="Q1007">
        <v>393</v>
      </c>
      <c r="R1007" t="s">
        <v>97</v>
      </c>
    </row>
    <row r="1008" spans="1:18">
      <c r="A1008" s="543">
        <v>1010</v>
      </c>
      <c r="B1008" s="403">
        <v>43384.227777777778</v>
      </c>
      <c r="C1008" t="s">
        <v>97</v>
      </c>
      <c r="D1008">
        <v>0.09</v>
      </c>
      <c r="E1008" t="s">
        <v>250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1338</v>
      </c>
      <c r="Q1008">
        <v>393</v>
      </c>
      <c r="R1008" t="s">
        <v>97</v>
      </c>
    </row>
    <row r="1009" spans="1:18">
      <c r="A1009" s="543">
        <v>1013</v>
      </c>
      <c r="B1009" s="403">
        <v>43384.60833333333</v>
      </c>
      <c r="C1009" t="s">
        <v>97</v>
      </c>
      <c r="D1009">
        <v>0.13</v>
      </c>
      <c r="E1009" t="s">
        <v>250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1337</v>
      </c>
      <c r="Q1009">
        <v>393</v>
      </c>
      <c r="R1009" t="s">
        <v>97</v>
      </c>
    </row>
    <row r="1010" spans="1:18">
      <c r="A1010" s="543">
        <v>1007</v>
      </c>
      <c r="B1010" s="403">
        <v>43383.849305555559</v>
      </c>
      <c r="C1010" t="s">
        <v>96</v>
      </c>
      <c r="D1010">
        <v>0.01</v>
      </c>
      <c r="E1010" t="s">
        <v>250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456</v>
      </c>
      <c r="Q1010">
        <v>394</v>
      </c>
      <c r="R1010" t="s">
        <v>96</v>
      </c>
    </row>
    <row r="1011" spans="1:18">
      <c r="A1011" s="543">
        <v>1008</v>
      </c>
      <c r="B1011" s="403">
        <v>43383.877083333333</v>
      </c>
      <c r="C1011" t="s">
        <v>96</v>
      </c>
      <c r="D1011">
        <v>0.01</v>
      </c>
      <c r="E1011" t="s">
        <v>250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1354</v>
      </c>
      <c r="Q1011">
        <v>394</v>
      </c>
      <c r="R1011" t="s">
        <v>96</v>
      </c>
    </row>
    <row r="1012" spans="1:18">
      <c r="A1012" s="543">
        <v>1009</v>
      </c>
      <c r="B1012" s="403">
        <v>43384.169444444444</v>
      </c>
      <c r="C1012" t="s">
        <v>96</v>
      </c>
      <c r="D1012">
        <v>0.01</v>
      </c>
      <c r="E1012" t="s">
        <v>250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456</v>
      </c>
      <c r="Q1012">
        <v>395</v>
      </c>
      <c r="R1012" t="s">
        <v>96</v>
      </c>
    </row>
    <row r="1013" spans="1:18">
      <c r="A1013" s="543">
        <v>1011</v>
      </c>
      <c r="B1013" s="403">
        <v>43384.350694444445</v>
      </c>
      <c r="C1013" t="s">
        <v>96</v>
      </c>
      <c r="D1013">
        <v>0.01</v>
      </c>
      <c r="E1013" t="s">
        <v>250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1353</v>
      </c>
      <c r="Q1013">
        <v>395</v>
      </c>
      <c r="R1013" t="s">
        <v>96</v>
      </c>
    </row>
    <row r="1014" spans="1:18">
      <c r="A1014" s="543">
        <v>1012</v>
      </c>
      <c r="B1014" s="403">
        <v>43384.600694444445</v>
      </c>
      <c r="C1014" t="s">
        <v>96</v>
      </c>
      <c r="D1014">
        <v>0.01</v>
      </c>
      <c r="E1014" t="s">
        <v>250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458</v>
      </c>
      <c r="Q1014">
        <v>396</v>
      </c>
      <c r="R1014" t="s">
        <v>96</v>
      </c>
    </row>
    <row r="1015" spans="1:18">
      <c r="A1015" s="543">
        <v>1014</v>
      </c>
      <c r="B1015" s="403">
        <v>43384.61041666667</v>
      </c>
      <c r="C1015" t="s">
        <v>96</v>
      </c>
      <c r="D1015">
        <v>0.01</v>
      </c>
      <c r="E1015" t="s">
        <v>250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456</v>
      </c>
      <c r="Q1015">
        <v>397</v>
      </c>
      <c r="R1015" t="s">
        <v>96</v>
      </c>
    </row>
    <row r="1016" spans="1:18">
      <c r="A1016" s="543">
        <v>1015</v>
      </c>
      <c r="B1016" s="403">
        <v>43384.624305555553</v>
      </c>
      <c r="C1016" t="s">
        <v>96</v>
      </c>
      <c r="D1016">
        <v>0.01</v>
      </c>
      <c r="E1016" t="s">
        <v>250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1352</v>
      </c>
      <c r="Q1016">
        <v>397</v>
      </c>
      <c r="R1016" t="s">
        <v>96</v>
      </c>
    </row>
    <row r="1017" spans="1:18">
      <c r="A1017" s="543">
        <v>1016</v>
      </c>
      <c r="B1017" s="403">
        <v>43384.640972222223</v>
      </c>
      <c r="C1017" t="s">
        <v>96</v>
      </c>
      <c r="D1017">
        <v>0.01</v>
      </c>
      <c r="E1017" t="s">
        <v>250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1351</v>
      </c>
      <c r="Q1017">
        <v>397</v>
      </c>
      <c r="R1017" t="s">
        <v>96</v>
      </c>
    </row>
    <row r="1018" spans="1:18">
      <c r="A1018" s="543">
        <v>1017</v>
      </c>
      <c r="B1018" s="403">
        <v>43384.856249999997</v>
      </c>
      <c r="C1018" t="s">
        <v>96</v>
      </c>
      <c r="D1018">
        <v>0.01</v>
      </c>
      <c r="E1018" t="s">
        <v>250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456</v>
      </c>
      <c r="Q1018">
        <v>398</v>
      </c>
      <c r="R1018" t="s">
        <v>96</v>
      </c>
    </row>
    <row r="1019" spans="1:18">
      <c r="A1019" s="543">
        <v>1018</v>
      </c>
      <c r="B1019" s="403">
        <v>43385.136805555558</v>
      </c>
      <c r="C1019" t="s">
        <v>96</v>
      </c>
      <c r="D1019">
        <v>0.01</v>
      </c>
      <c r="E1019" t="s">
        <v>250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456</v>
      </c>
      <c r="Q1019">
        <v>399</v>
      </c>
      <c r="R1019" t="s">
        <v>96</v>
      </c>
    </row>
    <row r="1020" spans="1:18">
      <c r="A1020" s="543">
        <v>1019</v>
      </c>
      <c r="B1020" s="403">
        <v>43385.426388888889</v>
      </c>
      <c r="C1020" t="s">
        <v>96</v>
      </c>
      <c r="D1020">
        <v>0.01</v>
      </c>
      <c r="E1020" t="s">
        <v>250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1350</v>
      </c>
      <c r="Q1020">
        <v>399</v>
      </c>
      <c r="R1020" t="s">
        <v>96</v>
      </c>
    </row>
    <row r="1021" spans="1:18">
      <c r="A1021" s="543">
        <v>1020</v>
      </c>
      <c r="B1021" s="403">
        <v>43385.606944444444</v>
      </c>
      <c r="C1021" t="s">
        <v>96</v>
      </c>
      <c r="D1021">
        <v>0.01</v>
      </c>
      <c r="E1021" t="s">
        <v>250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1349</v>
      </c>
      <c r="Q1021">
        <v>399</v>
      </c>
      <c r="R1021" t="s">
        <v>96</v>
      </c>
    </row>
    <row r="1022" spans="1:18">
      <c r="A1022" s="543">
        <v>1021</v>
      </c>
      <c r="B1022" s="403">
        <v>43385.617361111108</v>
      </c>
      <c r="C1022" t="s">
        <v>96</v>
      </c>
      <c r="D1022">
        <v>0.02</v>
      </c>
      <c r="E1022" t="s">
        <v>250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1348</v>
      </c>
      <c r="Q1022">
        <v>399</v>
      </c>
      <c r="R1022" t="s">
        <v>96</v>
      </c>
    </row>
    <row r="1023" spans="1:18">
      <c r="A1023" s="543">
        <v>1022</v>
      </c>
      <c r="B1023" s="403">
        <v>43385.671527777777</v>
      </c>
      <c r="C1023" t="s">
        <v>96</v>
      </c>
      <c r="D1023">
        <v>0.03</v>
      </c>
      <c r="E1023" t="s">
        <v>250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1347</v>
      </c>
      <c r="Q1023">
        <v>399</v>
      </c>
      <c r="R1023" t="s">
        <v>96</v>
      </c>
    </row>
    <row r="1024" spans="1:18">
      <c r="A1024" s="543">
        <v>1023</v>
      </c>
      <c r="B1024" s="403">
        <v>43388.500694444447</v>
      </c>
      <c r="C1024" t="s">
        <v>96</v>
      </c>
      <c r="D1024">
        <v>0.01</v>
      </c>
      <c r="E1024" t="s">
        <v>250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456</v>
      </c>
      <c r="Q1024">
        <v>400</v>
      </c>
      <c r="R1024" t="s">
        <v>96</v>
      </c>
    </row>
    <row r="1025" spans="1:18">
      <c r="A1025" s="543">
        <v>1024</v>
      </c>
      <c r="B1025" s="403">
        <v>43388.628472222219</v>
      </c>
      <c r="C1025" t="s">
        <v>96</v>
      </c>
      <c r="D1025">
        <v>0.01</v>
      </c>
      <c r="E1025" t="s">
        <v>250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456</v>
      </c>
      <c r="Q1025">
        <v>401</v>
      </c>
      <c r="R1025" t="s">
        <v>96</v>
      </c>
    </row>
    <row r="1026" spans="1:18">
      <c r="A1026" s="543">
        <v>1025</v>
      </c>
      <c r="B1026" s="403">
        <v>43388.640277777777</v>
      </c>
      <c r="C1026" t="s">
        <v>96</v>
      </c>
      <c r="D1026">
        <v>0.01</v>
      </c>
      <c r="E1026" t="s">
        <v>250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1346</v>
      </c>
      <c r="Q1026">
        <v>401</v>
      </c>
      <c r="R1026" t="s">
        <v>96</v>
      </c>
    </row>
    <row r="1027" spans="1:18">
      <c r="A1027" s="543">
        <v>1026</v>
      </c>
      <c r="B1027" s="403">
        <v>43388.822222222225</v>
      </c>
      <c r="C1027" t="s">
        <v>96</v>
      </c>
      <c r="D1027">
        <v>0.01</v>
      </c>
      <c r="E1027" t="s">
        <v>250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1345</v>
      </c>
      <c r="Q1027">
        <v>401</v>
      </c>
      <c r="R1027" t="s">
        <v>96</v>
      </c>
    </row>
    <row r="1028" spans="1:18">
      <c r="A1028" s="543">
        <v>1027</v>
      </c>
      <c r="B1028" s="403">
        <v>43389.656944444447</v>
      </c>
      <c r="C1028" t="s">
        <v>96</v>
      </c>
      <c r="D1028">
        <v>0.01</v>
      </c>
      <c r="E1028" t="s">
        <v>250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456</v>
      </c>
      <c r="Q1028">
        <v>402</v>
      </c>
      <c r="R1028" t="s">
        <v>96</v>
      </c>
    </row>
    <row r="1029" spans="1:18">
      <c r="A1029" s="543">
        <v>1028</v>
      </c>
      <c r="B1029" s="403">
        <v>43389.675694444442</v>
      </c>
      <c r="C1029" t="s">
        <v>96</v>
      </c>
      <c r="D1029">
        <v>0.01</v>
      </c>
      <c r="E1029" t="s">
        <v>250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1332</v>
      </c>
      <c r="Q1029">
        <v>402</v>
      </c>
      <c r="R1029" t="s">
        <v>96</v>
      </c>
    </row>
    <row r="1030" spans="1:18">
      <c r="A1030" s="543">
        <v>1029</v>
      </c>
      <c r="B1030" s="403">
        <v>43389.82916666667</v>
      </c>
      <c r="C1030" t="s">
        <v>96</v>
      </c>
      <c r="D1030">
        <v>0.01</v>
      </c>
      <c r="E1030" t="s">
        <v>250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1330</v>
      </c>
      <c r="Q1030">
        <v>402</v>
      </c>
      <c r="R1030" t="s">
        <v>96</v>
      </c>
    </row>
    <row r="1031" spans="1:18">
      <c r="A1031" s="543">
        <v>1030</v>
      </c>
      <c r="B1031" s="403">
        <v>43390.205555555556</v>
      </c>
      <c r="C1031" t="s">
        <v>96</v>
      </c>
      <c r="D1031">
        <v>0.02</v>
      </c>
      <c r="E1031" t="s">
        <v>250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1333</v>
      </c>
      <c r="Q1031">
        <v>402</v>
      </c>
      <c r="R1031" t="s">
        <v>96</v>
      </c>
    </row>
    <row r="1032" spans="1:18">
      <c r="A1032" s="543">
        <v>1031</v>
      </c>
      <c r="B1032" s="403">
        <v>43390.544444444444</v>
      </c>
      <c r="C1032" t="s">
        <v>96</v>
      </c>
      <c r="D1032">
        <v>0.03</v>
      </c>
      <c r="E1032" t="s">
        <v>250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1331</v>
      </c>
      <c r="Q1032">
        <v>402</v>
      </c>
      <c r="R1032" t="s">
        <v>96</v>
      </c>
    </row>
    <row r="1033" spans="1:18">
      <c r="A1033" s="543">
        <v>1033</v>
      </c>
      <c r="B1033" s="403">
        <v>43390.63958333333</v>
      </c>
      <c r="C1033" t="s">
        <v>96</v>
      </c>
      <c r="D1033">
        <v>0.04</v>
      </c>
      <c r="E1033" t="s">
        <v>250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1329</v>
      </c>
      <c r="Q1033">
        <v>402</v>
      </c>
      <c r="R1033" t="s">
        <v>96</v>
      </c>
    </row>
    <row r="1034" spans="1:18">
      <c r="A1034" s="543">
        <v>1036</v>
      </c>
      <c r="B1034" s="403">
        <v>43390.872916666667</v>
      </c>
      <c r="C1034" t="s">
        <v>96</v>
      </c>
      <c r="D1034">
        <v>0.06</v>
      </c>
      <c r="E1034" t="s">
        <v>250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1328</v>
      </c>
      <c r="Q1034">
        <v>402</v>
      </c>
      <c r="R1034" t="s">
        <v>96</v>
      </c>
    </row>
    <row r="1035" spans="1:18">
      <c r="A1035" s="543">
        <v>1038</v>
      </c>
      <c r="B1035" s="403">
        <v>43391.348611111112</v>
      </c>
      <c r="C1035" t="s">
        <v>96</v>
      </c>
      <c r="D1035">
        <v>0.09</v>
      </c>
      <c r="E1035" t="s">
        <v>250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1327</v>
      </c>
      <c r="Q1035">
        <v>402</v>
      </c>
      <c r="R1035" t="s">
        <v>96</v>
      </c>
    </row>
    <row r="1036" spans="1:18">
      <c r="A1036" s="543">
        <v>1044</v>
      </c>
      <c r="B1036" s="403">
        <v>43391.818749999999</v>
      </c>
      <c r="C1036" t="s">
        <v>96</v>
      </c>
      <c r="D1036">
        <v>0.13</v>
      </c>
      <c r="E1036" t="s">
        <v>250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1326</v>
      </c>
      <c r="Q1036">
        <v>402</v>
      </c>
      <c r="R1036" t="s">
        <v>96</v>
      </c>
    </row>
    <row r="1037" spans="1:18">
      <c r="A1037" s="543">
        <v>1032</v>
      </c>
      <c r="B1037" s="403">
        <v>43390.597222222219</v>
      </c>
      <c r="C1037" t="s">
        <v>97</v>
      </c>
      <c r="D1037">
        <v>0.01</v>
      </c>
      <c r="E1037" t="s">
        <v>250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456</v>
      </c>
      <c r="Q1037">
        <v>403</v>
      </c>
      <c r="R1037" t="s">
        <v>97</v>
      </c>
    </row>
    <row r="1038" spans="1:18">
      <c r="A1038" s="543">
        <v>1034</v>
      </c>
      <c r="B1038" s="403">
        <v>43390.679166666669</v>
      </c>
      <c r="C1038" t="s">
        <v>97</v>
      </c>
      <c r="D1038">
        <v>0.01</v>
      </c>
      <c r="E1038" t="s">
        <v>250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1336</v>
      </c>
      <c r="Q1038">
        <v>403</v>
      </c>
      <c r="R1038" t="s">
        <v>97</v>
      </c>
    </row>
    <row r="1039" spans="1:18">
      <c r="A1039" s="543">
        <v>1035</v>
      </c>
      <c r="B1039" s="403">
        <v>43390.837500000001</v>
      </c>
      <c r="C1039" t="s">
        <v>97</v>
      </c>
      <c r="D1039">
        <v>0.01</v>
      </c>
      <c r="E1039" t="s">
        <v>250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444</v>
      </c>
      <c r="Q1039">
        <v>404</v>
      </c>
      <c r="R1039" t="s">
        <v>97</v>
      </c>
    </row>
    <row r="1040" spans="1:18">
      <c r="A1040" s="543">
        <v>1037</v>
      </c>
      <c r="B1040" s="403">
        <v>43390.899305555555</v>
      </c>
      <c r="C1040" t="s">
        <v>97</v>
      </c>
      <c r="D1040">
        <v>0.01</v>
      </c>
      <c r="E1040" t="s">
        <v>250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456</v>
      </c>
      <c r="Q1040">
        <v>405</v>
      </c>
      <c r="R1040" t="s">
        <v>97</v>
      </c>
    </row>
    <row r="1041" spans="1:18">
      <c r="A1041" s="543">
        <v>1039</v>
      </c>
      <c r="B1041" s="403">
        <v>43391.375694444447</v>
      </c>
      <c r="C1041" t="s">
        <v>97</v>
      </c>
      <c r="D1041">
        <v>0.01</v>
      </c>
      <c r="E1041" t="s">
        <v>250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456</v>
      </c>
      <c r="Q1041">
        <v>406</v>
      </c>
      <c r="R1041" t="s">
        <v>97</v>
      </c>
    </row>
    <row r="1042" spans="1:18">
      <c r="A1042" s="543">
        <v>1040</v>
      </c>
      <c r="B1042" s="403">
        <v>43391.397916666669</v>
      </c>
      <c r="C1042" t="s">
        <v>97</v>
      </c>
      <c r="D1042">
        <v>0.01</v>
      </c>
      <c r="E1042" t="s">
        <v>250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1335</v>
      </c>
      <c r="Q1042">
        <v>406</v>
      </c>
      <c r="R1042" t="s">
        <v>97</v>
      </c>
    </row>
    <row r="1043" spans="1:18">
      <c r="A1043" s="543">
        <v>1041</v>
      </c>
      <c r="B1043" s="403">
        <v>43391.45</v>
      </c>
      <c r="C1043" t="s">
        <v>97</v>
      </c>
      <c r="D1043">
        <v>0.01</v>
      </c>
      <c r="E1043" t="s">
        <v>250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1334</v>
      </c>
      <c r="Q1043">
        <v>406</v>
      </c>
      <c r="R1043" t="s">
        <v>97</v>
      </c>
    </row>
    <row r="1044" spans="1:18">
      <c r="A1044" s="543">
        <v>1042</v>
      </c>
      <c r="B1044" s="403">
        <v>43391.686805555553</v>
      </c>
      <c r="C1044" t="s">
        <v>97</v>
      </c>
      <c r="D1044">
        <v>0.01</v>
      </c>
      <c r="E1044" t="s">
        <v>250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456</v>
      </c>
      <c r="Q1044">
        <v>407</v>
      </c>
      <c r="R1044" t="s">
        <v>97</v>
      </c>
    </row>
    <row r="1045" spans="1:18">
      <c r="A1045" s="543">
        <v>1043</v>
      </c>
      <c r="B1045" s="403">
        <v>43391.729166666664</v>
      </c>
      <c r="C1045" t="s">
        <v>97</v>
      </c>
      <c r="D1045">
        <v>0.01</v>
      </c>
      <c r="E1045" t="s">
        <v>250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502</v>
      </c>
      <c r="Q1045">
        <v>407</v>
      </c>
      <c r="R1045" t="s">
        <v>97</v>
      </c>
    </row>
    <row r="1046" spans="1:18">
      <c r="A1046" s="543">
        <v>1045</v>
      </c>
      <c r="B1046" s="403">
        <v>43391.855555555558</v>
      </c>
      <c r="C1046" t="s">
        <v>97</v>
      </c>
      <c r="D1046">
        <v>0.01</v>
      </c>
      <c r="E1046" t="s">
        <v>250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456</v>
      </c>
      <c r="Q1046">
        <v>408</v>
      </c>
      <c r="R1046" t="s">
        <v>97</v>
      </c>
    </row>
    <row r="1047" spans="1:18">
      <c r="A1047" s="543">
        <v>1046</v>
      </c>
      <c r="B1047" s="403">
        <v>43391.90902777778</v>
      </c>
      <c r="C1047" t="s">
        <v>97</v>
      </c>
      <c r="D1047">
        <v>0.01</v>
      </c>
      <c r="E1047" t="s">
        <v>250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456</v>
      </c>
      <c r="Q1047">
        <v>409</v>
      </c>
      <c r="R1047" t="s">
        <v>97</v>
      </c>
    </row>
    <row r="1048" spans="1:18">
      <c r="A1048" s="543">
        <v>1047</v>
      </c>
      <c r="B1048" s="403">
        <v>43392.395833333336</v>
      </c>
      <c r="C1048" t="s">
        <v>97</v>
      </c>
      <c r="D1048">
        <v>0.01</v>
      </c>
      <c r="E1048" t="s">
        <v>250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456</v>
      </c>
      <c r="Q1048">
        <v>410</v>
      </c>
      <c r="R1048" t="s">
        <v>97</v>
      </c>
    </row>
    <row r="1049" spans="1:18">
      <c r="A1049" s="543">
        <v>1048</v>
      </c>
      <c r="B1049" s="403">
        <v>43392.423611111109</v>
      </c>
      <c r="C1049" t="s">
        <v>97</v>
      </c>
      <c r="D1049">
        <v>0.01</v>
      </c>
      <c r="E1049" t="s">
        <v>250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1324</v>
      </c>
      <c r="Q1049">
        <v>410</v>
      </c>
      <c r="R1049" t="s">
        <v>97</v>
      </c>
    </row>
    <row r="1050" spans="1:18">
      <c r="A1050" s="543">
        <v>1049</v>
      </c>
      <c r="B1050" s="403">
        <v>43392.500694444447</v>
      </c>
      <c r="C1050" t="s">
        <v>97</v>
      </c>
      <c r="D1050">
        <v>0.01</v>
      </c>
      <c r="E1050" t="s">
        <v>250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1323</v>
      </c>
      <c r="Q1050">
        <v>410</v>
      </c>
      <c r="R1050" t="s">
        <v>97</v>
      </c>
    </row>
    <row r="1051" spans="1:18">
      <c r="A1051" s="543">
        <v>1050</v>
      </c>
      <c r="B1051" s="403">
        <v>43392.659722222219</v>
      </c>
      <c r="C1051" t="s">
        <v>97</v>
      </c>
      <c r="D1051">
        <v>0.02</v>
      </c>
      <c r="E1051" t="s">
        <v>250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1322</v>
      </c>
      <c r="Q1051">
        <v>410</v>
      </c>
      <c r="R1051" t="s">
        <v>97</v>
      </c>
    </row>
    <row r="1052" spans="1:18">
      <c r="A1052" s="543">
        <v>1051</v>
      </c>
      <c r="B1052" s="403">
        <v>43392.707638888889</v>
      </c>
      <c r="C1052" t="s">
        <v>97</v>
      </c>
      <c r="D1052">
        <v>0.03</v>
      </c>
      <c r="E1052" t="s">
        <v>250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1321</v>
      </c>
      <c r="Q1052">
        <v>410</v>
      </c>
      <c r="R1052" t="s">
        <v>97</v>
      </c>
    </row>
    <row r="1053" spans="1:18">
      <c r="A1053" s="543">
        <v>1052</v>
      </c>
      <c r="B1053" s="403">
        <v>43392.747916666667</v>
      </c>
      <c r="C1053" t="s">
        <v>97</v>
      </c>
      <c r="D1053">
        <v>0.04</v>
      </c>
      <c r="E1053" t="s">
        <v>250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1320</v>
      </c>
      <c r="Q1053">
        <v>410</v>
      </c>
      <c r="R1053" t="s">
        <v>97</v>
      </c>
    </row>
    <row r="1054" spans="1:18">
      <c r="A1054" s="543">
        <v>1053</v>
      </c>
      <c r="B1054" s="403">
        <v>43392.782638888886</v>
      </c>
      <c r="C1054" t="s">
        <v>97</v>
      </c>
      <c r="D1054">
        <v>0.06</v>
      </c>
      <c r="E1054" t="s">
        <v>250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1319</v>
      </c>
      <c r="Q1054">
        <v>410</v>
      </c>
      <c r="R1054" t="s">
        <v>97</v>
      </c>
    </row>
    <row r="1055" spans="1:18">
      <c r="A1055" s="543">
        <v>1054</v>
      </c>
      <c r="B1055" s="403">
        <v>43392.792361111111</v>
      </c>
      <c r="C1055" t="s">
        <v>96</v>
      </c>
      <c r="D1055">
        <v>0.01</v>
      </c>
      <c r="E1055" t="s">
        <v>250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456</v>
      </c>
      <c r="Q1055">
        <v>411</v>
      </c>
      <c r="R1055" t="s">
        <v>96</v>
      </c>
    </row>
    <row r="1056" spans="1:18">
      <c r="A1056" s="543">
        <v>1055</v>
      </c>
      <c r="B1056" s="403">
        <v>43392.884722222225</v>
      </c>
      <c r="C1056" t="s">
        <v>96</v>
      </c>
      <c r="D1056">
        <v>0.01</v>
      </c>
      <c r="E1056" t="s">
        <v>250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1325</v>
      </c>
      <c r="Q1056">
        <v>411</v>
      </c>
      <c r="R1056" t="s">
        <v>96</v>
      </c>
    </row>
    <row r="1057" spans="1:18">
      <c r="A1057" s="543">
        <v>1056</v>
      </c>
      <c r="B1057" s="403">
        <v>43395.376388888886</v>
      </c>
      <c r="C1057" t="s">
        <v>96</v>
      </c>
      <c r="D1057">
        <v>0.01</v>
      </c>
      <c r="E1057" t="s">
        <v>250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456</v>
      </c>
      <c r="Q1057">
        <v>412</v>
      </c>
      <c r="R1057" t="s">
        <v>96</v>
      </c>
    </row>
    <row r="1058" spans="1:18">
      <c r="A1058" s="543">
        <v>1057</v>
      </c>
      <c r="B1058" s="403">
        <v>43395.420138888891</v>
      </c>
      <c r="C1058" t="s">
        <v>96</v>
      </c>
      <c r="D1058">
        <v>0.01</v>
      </c>
      <c r="E1058" t="s">
        <v>250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1315</v>
      </c>
      <c r="Q1058">
        <v>412</v>
      </c>
      <c r="R1058" t="s">
        <v>96</v>
      </c>
    </row>
    <row r="1059" spans="1:18">
      <c r="A1059" s="543">
        <v>1058</v>
      </c>
      <c r="B1059" s="403">
        <v>43395.451388888891</v>
      </c>
      <c r="C1059" t="s">
        <v>96</v>
      </c>
      <c r="D1059">
        <v>0.01</v>
      </c>
      <c r="E1059" t="s">
        <v>250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1314</v>
      </c>
      <c r="Q1059">
        <v>412</v>
      </c>
      <c r="R1059" t="s">
        <v>96</v>
      </c>
    </row>
    <row r="1060" spans="1:18">
      <c r="A1060" s="543">
        <v>1059</v>
      </c>
      <c r="B1060" s="403">
        <v>43395.506249999999</v>
      </c>
      <c r="C1060" t="s">
        <v>96</v>
      </c>
      <c r="D1060">
        <v>0.02</v>
      </c>
      <c r="E1060" t="s">
        <v>250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1313</v>
      </c>
      <c r="Q1060">
        <v>412</v>
      </c>
      <c r="R1060" t="s">
        <v>96</v>
      </c>
    </row>
    <row r="1061" spans="1:18">
      <c r="A1061" s="543">
        <v>1060</v>
      </c>
      <c r="B1061" s="403">
        <v>43395.62777777778</v>
      </c>
      <c r="C1061" t="s">
        <v>96</v>
      </c>
      <c r="D1061">
        <v>0.03</v>
      </c>
      <c r="E1061" t="s">
        <v>250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1312</v>
      </c>
      <c r="Q1061">
        <v>412</v>
      </c>
      <c r="R1061" t="s">
        <v>96</v>
      </c>
    </row>
    <row r="1062" spans="1:18">
      <c r="A1062" s="543">
        <v>1062</v>
      </c>
      <c r="B1062" s="403">
        <v>43395.754861111112</v>
      </c>
      <c r="C1062" t="s">
        <v>96</v>
      </c>
      <c r="D1062">
        <v>0.04</v>
      </c>
      <c r="E1062" t="s">
        <v>250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1311</v>
      </c>
      <c r="Q1062">
        <v>412</v>
      </c>
      <c r="R1062" t="s">
        <v>96</v>
      </c>
    </row>
    <row r="1063" spans="1:18">
      <c r="A1063" s="543">
        <v>1064</v>
      </c>
      <c r="B1063" s="403">
        <v>43396.339583333334</v>
      </c>
      <c r="C1063" t="s">
        <v>96</v>
      </c>
      <c r="D1063">
        <v>0.06</v>
      </c>
      <c r="E1063" t="s">
        <v>250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1310</v>
      </c>
      <c r="Q1063">
        <v>412</v>
      </c>
      <c r="R1063" t="s">
        <v>96</v>
      </c>
    </row>
    <row r="1064" spans="1:18">
      <c r="A1064" s="543">
        <v>1061</v>
      </c>
      <c r="B1064" s="403">
        <v>43395.633333333331</v>
      </c>
      <c r="C1064" t="s">
        <v>97</v>
      </c>
      <c r="D1064">
        <v>0.01</v>
      </c>
      <c r="E1064" t="s">
        <v>250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456</v>
      </c>
      <c r="Q1064">
        <v>413</v>
      </c>
      <c r="R1064" t="s">
        <v>97</v>
      </c>
    </row>
    <row r="1065" spans="1:18">
      <c r="A1065" s="543">
        <v>1063</v>
      </c>
      <c r="B1065" s="403">
        <v>43395.770833333336</v>
      </c>
      <c r="C1065" t="s">
        <v>97</v>
      </c>
      <c r="D1065">
        <v>0.01</v>
      </c>
      <c r="E1065" t="s">
        <v>250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456</v>
      </c>
      <c r="Q1065">
        <v>414</v>
      </c>
      <c r="R1065" t="s">
        <v>97</v>
      </c>
    </row>
    <row r="1066" spans="1:18">
      <c r="A1066" s="543">
        <v>1065</v>
      </c>
      <c r="B1066" s="403">
        <v>43396.359027777777</v>
      </c>
      <c r="C1066" t="s">
        <v>97</v>
      </c>
      <c r="D1066">
        <v>0.01</v>
      </c>
      <c r="E1066" t="s">
        <v>250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456</v>
      </c>
      <c r="Q1066">
        <v>415</v>
      </c>
      <c r="R1066" t="s">
        <v>97</v>
      </c>
    </row>
    <row r="1067" spans="1:18">
      <c r="A1067" s="543">
        <v>1066</v>
      </c>
      <c r="B1067" s="403">
        <v>43396.404166666667</v>
      </c>
      <c r="C1067" t="s">
        <v>97</v>
      </c>
      <c r="D1067">
        <v>0.01</v>
      </c>
      <c r="E1067" t="s">
        <v>250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1318</v>
      </c>
      <c r="Q1067">
        <v>415</v>
      </c>
      <c r="R1067" t="s">
        <v>97</v>
      </c>
    </row>
    <row r="1068" spans="1:18">
      <c r="A1068" s="543">
        <v>1067</v>
      </c>
      <c r="B1068" s="403">
        <v>43396.50277777778</v>
      </c>
      <c r="C1068" t="s">
        <v>97</v>
      </c>
      <c r="D1068">
        <v>0.01</v>
      </c>
      <c r="E1068" t="s">
        <v>250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1317</v>
      </c>
      <c r="Q1068">
        <v>415</v>
      </c>
      <c r="R1068" t="s">
        <v>97</v>
      </c>
    </row>
    <row r="1069" spans="1:18">
      <c r="A1069" s="543">
        <v>1068</v>
      </c>
      <c r="B1069" s="403">
        <v>43396.56527777778</v>
      </c>
      <c r="C1069" t="s">
        <v>97</v>
      </c>
      <c r="D1069">
        <v>0.01</v>
      </c>
      <c r="E1069" t="s">
        <v>250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456</v>
      </c>
      <c r="Q1069">
        <v>416</v>
      </c>
      <c r="R1069" t="s">
        <v>97</v>
      </c>
    </row>
    <row r="1070" spans="1:18">
      <c r="A1070" s="543">
        <v>1069</v>
      </c>
      <c r="B1070" s="403">
        <v>43396.57708333333</v>
      </c>
      <c r="C1070" t="s">
        <v>97</v>
      </c>
      <c r="D1070">
        <v>0.01</v>
      </c>
      <c r="E1070" t="s">
        <v>250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1316</v>
      </c>
      <c r="Q1070">
        <v>416</v>
      </c>
      <c r="R1070" t="s">
        <v>97</v>
      </c>
    </row>
    <row r="1071" spans="1:18">
      <c r="A1071" s="543">
        <v>1070</v>
      </c>
      <c r="B1071" s="403">
        <v>43396.635416666664</v>
      </c>
      <c r="C1071" t="s">
        <v>97</v>
      </c>
      <c r="D1071">
        <v>0.01</v>
      </c>
      <c r="E1071" t="s">
        <v>250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456</v>
      </c>
      <c r="Q1071">
        <v>417</v>
      </c>
      <c r="R1071" t="s">
        <v>97</v>
      </c>
    </row>
    <row r="1072" spans="1:18">
      <c r="A1072" s="543">
        <v>1071</v>
      </c>
      <c r="B1072" s="403">
        <v>43396.648611111108</v>
      </c>
      <c r="C1072" t="s">
        <v>97</v>
      </c>
      <c r="D1072">
        <v>0.01</v>
      </c>
      <c r="E1072" t="s">
        <v>250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503</v>
      </c>
      <c r="Q1072">
        <v>417</v>
      </c>
      <c r="R1072" t="s">
        <v>97</v>
      </c>
    </row>
    <row r="1073" spans="1:18">
      <c r="A1073" s="543">
        <v>1072</v>
      </c>
      <c r="B1073" s="403">
        <v>43396.693055555559</v>
      </c>
      <c r="C1073" t="s">
        <v>97</v>
      </c>
      <c r="D1073">
        <v>0.01</v>
      </c>
      <c r="E1073" t="s">
        <v>250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456</v>
      </c>
      <c r="Q1073">
        <v>418</v>
      </c>
      <c r="R1073" t="s">
        <v>97</v>
      </c>
    </row>
    <row r="1074" spans="1:18">
      <c r="A1074" s="543">
        <v>1073</v>
      </c>
      <c r="B1074" s="403">
        <v>43396.715277777781</v>
      </c>
      <c r="C1074" t="s">
        <v>97</v>
      </c>
      <c r="D1074">
        <v>0.01</v>
      </c>
      <c r="E1074" t="s">
        <v>250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1309</v>
      </c>
      <c r="Q1074">
        <v>418</v>
      </c>
      <c r="R1074" t="s">
        <v>97</v>
      </c>
    </row>
    <row r="1075" spans="1:18">
      <c r="A1075" s="543">
        <v>1074</v>
      </c>
      <c r="B1075" s="403">
        <v>43396.719444444447</v>
      </c>
      <c r="C1075" t="s">
        <v>97</v>
      </c>
      <c r="D1075">
        <v>0.01</v>
      </c>
      <c r="E1075" t="s">
        <v>250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1308</v>
      </c>
      <c r="Q1075">
        <v>418</v>
      </c>
      <c r="R1075" t="s">
        <v>97</v>
      </c>
    </row>
    <row r="1076" spans="1:18">
      <c r="A1076" s="543">
        <v>1075</v>
      </c>
      <c r="B1076" s="403">
        <v>43396.795138888891</v>
      </c>
      <c r="C1076" t="s">
        <v>96</v>
      </c>
      <c r="D1076">
        <v>0.01</v>
      </c>
      <c r="E1076" t="s">
        <v>250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456</v>
      </c>
      <c r="Q1076">
        <v>419</v>
      </c>
      <c r="R1076" t="s">
        <v>96</v>
      </c>
    </row>
    <row r="1077" spans="1:18">
      <c r="A1077" s="543">
        <v>1076</v>
      </c>
      <c r="B1077" s="403">
        <v>43396.867361111108</v>
      </c>
      <c r="C1077" t="s">
        <v>96</v>
      </c>
      <c r="D1077">
        <v>0.01</v>
      </c>
      <c r="E1077" t="s">
        <v>250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1302</v>
      </c>
      <c r="Q1077">
        <v>419</v>
      </c>
      <c r="R1077" t="s">
        <v>96</v>
      </c>
    </row>
    <row r="1078" spans="1:18">
      <c r="A1078" s="543">
        <v>1077</v>
      </c>
      <c r="B1078" s="403">
        <v>43397.34097222222</v>
      </c>
      <c r="C1078" t="s">
        <v>96</v>
      </c>
      <c r="D1078">
        <v>0.01</v>
      </c>
      <c r="E1078" t="s">
        <v>250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1300</v>
      </c>
      <c r="Q1078">
        <v>419</v>
      </c>
      <c r="R1078" t="s">
        <v>96</v>
      </c>
    </row>
    <row r="1079" spans="1:18">
      <c r="A1079" s="543">
        <v>1079</v>
      </c>
      <c r="B1079" s="403">
        <v>43397.397222222222</v>
      </c>
      <c r="C1079" t="s">
        <v>96</v>
      </c>
      <c r="D1079">
        <v>0.02</v>
      </c>
      <c r="E1079" t="s">
        <v>250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1303</v>
      </c>
      <c r="Q1079">
        <v>419</v>
      </c>
      <c r="R1079" t="s">
        <v>96</v>
      </c>
    </row>
    <row r="1080" spans="1:18">
      <c r="A1080" s="543">
        <v>1081</v>
      </c>
      <c r="B1080" s="403">
        <v>43397.416666666664</v>
      </c>
      <c r="C1080" t="s">
        <v>96</v>
      </c>
      <c r="D1080">
        <v>0.03</v>
      </c>
      <c r="E1080" t="s">
        <v>250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1301</v>
      </c>
      <c r="Q1080">
        <v>419</v>
      </c>
      <c r="R1080" t="s">
        <v>96</v>
      </c>
    </row>
    <row r="1081" spans="1:18">
      <c r="A1081" s="543">
        <v>1083</v>
      </c>
      <c r="B1081" s="403">
        <v>43397.449305555558</v>
      </c>
      <c r="C1081" t="s">
        <v>96</v>
      </c>
      <c r="D1081">
        <v>0.04</v>
      </c>
      <c r="E1081" t="s">
        <v>250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1299</v>
      </c>
      <c r="Q1081">
        <v>419</v>
      </c>
      <c r="R1081" t="s">
        <v>96</v>
      </c>
    </row>
    <row r="1082" spans="1:18">
      <c r="A1082" s="543">
        <v>1087</v>
      </c>
      <c r="B1082" s="403">
        <v>43397.586111111108</v>
      </c>
      <c r="C1082" t="s">
        <v>96</v>
      </c>
      <c r="D1082">
        <v>0.06</v>
      </c>
      <c r="E1082" t="s">
        <v>250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1298</v>
      </c>
      <c r="Q1082">
        <v>419</v>
      </c>
      <c r="R1082" t="s">
        <v>96</v>
      </c>
    </row>
    <row r="1083" spans="1:18">
      <c r="A1083" s="543">
        <v>1095</v>
      </c>
      <c r="B1083" s="403">
        <v>43398.720833333333</v>
      </c>
      <c r="C1083" t="s">
        <v>96</v>
      </c>
      <c r="D1083">
        <v>0.09</v>
      </c>
      <c r="E1083" t="s">
        <v>250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1297</v>
      </c>
      <c r="Q1083">
        <v>419</v>
      </c>
      <c r="R1083" t="s">
        <v>96</v>
      </c>
    </row>
    <row r="1084" spans="1:18">
      <c r="A1084" s="543">
        <v>1100</v>
      </c>
      <c r="B1084" s="403">
        <v>43399.543055555558</v>
      </c>
      <c r="C1084" t="s">
        <v>96</v>
      </c>
      <c r="D1084">
        <v>0.13</v>
      </c>
      <c r="E1084" t="s">
        <v>250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1296</v>
      </c>
      <c r="Q1084">
        <v>419</v>
      </c>
      <c r="R1084" t="s">
        <v>96</v>
      </c>
    </row>
    <row r="1085" spans="1:18">
      <c r="A1085" s="543">
        <v>1078</v>
      </c>
      <c r="B1085" s="403">
        <v>43397.378472222219</v>
      </c>
      <c r="C1085" t="s">
        <v>97</v>
      </c>
      <c r="D1085">
        <v>0.01</v>
      </c>
      <c r="E1085" t="s">
        <v>250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444</v>
      </c>
      <c r="Q1085">
        <v>420</v>
      </c>
      <c r="R1085" t="s">
        <v>97</v>
      </c>
    </row>
    <row r="1086" spans="1:18">
      <c r="A1086" s="543">
        <v>1080</v>
      </c>
      <c r="B1086" s="403">
        <v>43397.405555555553</v>
      </c>
      <c r="C1086" t="s">
        <v>97</v>
      </c>
      <c r="D1086">
        <v>0.01</v>
      </c>
      <c r="E1086" t="s">
        <v>250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456</v>
      </c>
      <c r="Q1086">
        <v>421</v>
      </c>
      <c r="R1086" t="s">
        <v>97</v>
      </c>
    </row>
    <row r="1087" spans="1:18">
      <c r="A1087" s="543">
        <v>1082</v>
      </c>
      <c r="B1087" s="403">
        <v>43397.433333333334</v>
      </c>
      <c r="C1087" t="s">
        <v>97</v>
      </c>
      <c r="D1087">
        <v>0.01</v>
      </c>
      <c r="E1087" t="s">
        <v>250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444</v>
      </c>
      <c r="Q1087">
        <v>422</v>
      </c>
      <c r="R1087" t="s">
        <v>97</v>
      </c>
    </row>
    <row r="1088" spans="1:18">
      <c r="A1088" s="543">
        <v>1084</v>
      </c>
      <c r="B1088" s="403">
        <v>43397.464583333334</v>
      </c>
      <c r="C1088" t="s">
        <v>97</v>
      </c>
      <c r="D1088">
        <v>0.01</v>
      </c>
      <c r="E1088" t="s">
        <v>250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456</v>
      </c>
      <c r="Q1088">
        <v>423</v>
      </c>
      <c r="R1088" t="s">
        <v>97</v>
      </c>
    </row>
    <row r="1089" spans="1:18">
      <c r="A1089" s="543">
        <v>1085</v>
      </c>
      <c r="B1089" s="403">
        <v>43397.52847222222</v>
      </c>
      <c r="C1089" t="s">
        <v>97</v>
      </c>
      <c r="D1089">
        <v>0.01</v>
      </c>
      <c r="E1089" t="s">
        <v>250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456</v>
      </c>
      <c r="Q1089">
        <v>424</v>
      </c>
      <c r="R1089" t="s">
        <v>97</v>
      </c>
    </row>
    <row r="1090" spans="1:18">
      <c r="A1090" s="543">
        <v>1086</v>
      </c>
      <c r="B1090" s="403">
        <v>43397.541666666664</v>
      </c>
      <c r="C1090" t="s">
        <v>97</v>
      </c>
      <c r="D1090">
        <v>0.01</v>
      </c>
      <c r="E1090" t="s">
        <v>250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504</v>
      </c>
      <c r="Q1090">
        <v>424</v>
      </c>
      <c r="R1090" t="s">
        <v>97</v>
      </c>
    </row>
    <row r="1091" spans="1:18">
      <c r="A1091" s="543">
        <v>1088</v>
      </c>
      <c r="B1091" s="403">
        <v>43397.590277777781</v>
      </c>
      <c r="C1091" t="s">
        <v>97</v>
      </c>
      <c r="D1091">
        <v>0.01</v>
      </c>
      <c r="E1091" t="s">
        <v>250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456</v>
      </c>
      <c r="Q1091">
        <v>425</v>
      </c>
      <c r="R1091" t="s">
        <v>97</v>
      </c>
    </row>
    <row r="1092" spans="1:18">
      <c r="A1092" s="543">
        <v>1089</v>
      </c>
      <c r="B1092" s="403">
        <v>43397.609722222223</v>
      </c>
      <c r="C1092" t="s">
        <v>97</v>
      </c>
      <c r="D1092">
        <v>0.01</v>
      </c>
      <c r="E1092" t="s">
        <v>250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1307</v>
      </c>
      <c r="Q1092">
        <v>425</v>
      </c>
      <c r="R1092" t="s">
        <v>97</v>
      </c>
    </row>
    <row r="1093" spans="1:18">
      <c r="A1093" s="543">
        <v>1090</v>
      </c>
      <c r="B1093" s="403">
        <v>43397.814583333333</v>
      </c>
      <c r="C1093" t="s">
        <v>97</v>
      </c>
      <c r="D1093">
        <v>0.01</v>
      </c>
      <c r="E1093" t="s">
        <v>250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456</v>
      </c>
      <c r="Q1093">
        <v>426</v>
      </c>
      <c r="R1093" t="s">
        <v>97</v>
      </c>
    </row>
    <row r="1094" spans="1:18">
      <c r="A1094" s="543">
        <v>1091</v>
      </c>
      <c r="B1094" s="403">
        <v>43397.897222222222</v>
      </c>
      <c r="C1094" t="s">
        <v>97</v>
      </c>
      <c r="D1094">
        <v>0.01</v>
      </c>
      <c r="E1094" t="s">
        <v>250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1306</v>
      </c>
      <c r="Q1094">
        <v>426</v>
      </c>
      <c r="R1094" t="s">
        <v>97</v>
      </c>
    </row>
    <row r="1095" spans="1:18">
      <c r="A1095" s="543">
        <v>1092</v>
      </c>
      <c r="B1095" s="403">
        <v>43398.163194444445</v>
      </c>
      <c r="C1095" t="s">
        <v>97</v>
      </c>
      <c r="D1095">
        <v>0.01</v>
      </c>
      <c r="E1095" t="s">
        <v>250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1305</v>
      </c>
      <c r="Q1095">
        <v>426</v>
      </c>
      <c r="R1095" t="s">
        <v>97</v>
      </c>
    </row>
    <row r="1096" spans="1:18">
      <c r="A1096" s="543">
        <v>1093</v>
      </c>
      <c r="B1096" s="403">
        <v>43398.61041666667</v>
      </c>
      <c r="C1096" t="s">
        <v>97</v>
      </c>
      <c r="D1096">
        <v>0.02</v>
      </c>
      <c r="E1096" t="s">
        <v>250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505</v>
      </c>
      <c r="Q1096">
        <v>426</v>
      </c>
      <c r="R1096" t="s">
        <v>97</v>
      </c>
    </row>
    <row r="1097" spans="1:18">
      <c r="A1097" s="543">
        <v>1094</v>
      </c>
      <c r="B1097" s="403">
        <v>43398.655555555553</v>
      </c>
      <c r="C1097" t="s">
        <v>97</v>
      </c>
      <c r="D1097">
        <v>0.01</v>
      </c>
      <c r="E1097" t="s">
        <v>250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456</v>
      </c>
      <c r="Q1097">
        <v>427</v>
      </c>
      <c r="R1097" t="s">
        <v>97</v>
      </c>
    </row>
    <row r="1098" spans="1:18">
      <c r="A1098" s="543">
        <v>1096</v>
      </c>
      <c r="B1098" s="403">
        <v>43398.723611111112</v>
      </c>
      <c r="C1098" t="s">
        <v>97</v>
      </c>
      <c r="D1098">
        <v>0.01</v>
      </c>
      <c r="E1098" t="s">
        <v>250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456</v>
      </c>
      <c r="Q1098">
        <v>428</v>
      </c>
      <c r="R1098" t="s">
        <v>97</v>
      </c>
    </row>
    <row r="1099" spans="1:18">
      <c r="A1099" s="543">
        <v>1097</v>
      </c>
      <c r="B1099" s="403">
        <v>43398.87777777778</v>
      </c>
      <c r="C1099" t="s">
        <v>97</v>
      </c>
      <c r="D1099">
        <v>0.01</v>
      </c>
      <c r="E1099" t="s">
        <v>250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456</v>
      </c>
      <c r="Q1099">
        <v>429</v>
      </c>
      <c r="R1099" t="s">
        <v>97</v>
      </c>
    </row>
    <row r="1100" spans="1:18">
      <c r="A1100" s="543">
        <v>1098</v>
      </c>
      <c r="B1100" s="403">
        <v>43398.97152777778</v>
      </c>
      <c r="C1100" t="s">
        <v>97</v>
      </c>
      <c r="D1100">
        <v>0.01</v>
      </c>
      <c r="E1100" t="s">
        <v>250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1304</v>
      </c>
      <c r="Q1100">
        <v>429</v>
      </c>
      <c r="R1100" t="s">
        <v>97</v>
      </c>
    </row>
    <row r="1101" spans="1:18">
      <c r="A1101" s="543">
        <v>1099</v>
      </c>
      <c r="B1101" s="403">
        <v>43399.497916666667</v>
      </c>
      <c r="C1101" t="s">
        <v>97</v>
      </c>
      <c r="D1101">
        <v>0.01</v>
      </c>
      <c r="E1101" t="s">
        <v>250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456</v>
      </c>
      <c r="Q1101">
        <v>430</v>
      </c>
      <c r="R1101" t="s">
        <v>97</v>
      </c>
    </row>
    <row r="1102" spans="1:18">
      <c r="A1102" s="543">
        <v>1101</v>
      </c>
      <c r="B1102" s="403">
        <v>43399.545138888891</v>
      </c>
      <c r="C1102" t="s">
        <v>97</v>
      </c>
      <c r="D1102">
        <v>0.01</v>
      </c>
      <c r="E1102" t="s">
        <v>250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456</v>
      </c>
      <c r="Q1102">
        <v>431</v>
      </c>
      <c r="R1102" t="s">
        <v>97</v>
      </c>
    </row>
    <row r="1103" spans="1:18">
      <c r="A1103" s="543">
        <v>1102</v>
      </c>
      <c r="B1103" s="403">
        <v>43399.666666666664</v>
      </c>
      <c r="C1103" t="s">
        <v>97</v>
      </c>
      <c r="D1103">
        <v>0.01</v>
      </c>
      <c r="E1103" t="s">
        <v>250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1295</v>
      </c>
      <c r="Q1103">
        <v>431</v>
      </c>
      <c r="R1103" t="s">
        <v>97</v>
      </c>
    </row>
    <row r="1104" spans="1:18">
      <c r="A1104" s="543">
        <v>1103</v>
      </c>
      <c r="B1104" s="403">
        <v>43399.686805555553</v>
      </c>
      <c r="C1104" t="s">
        <v>97</v>
      </c>
      <c r="D1104">
        <v>0.01</v>
      </c>
      <c r="E1104" t="s">
        <v>250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1294</v>
      </c>
      <c r="Q1104">
        <v>431</v>
      </c>
      <c r="R1104" t="s">
        <v>97</v>
      </c>
    </row>
    <row r="1105" spans="1:18">
      <c r="A1105" s="543">
        <v>1104</v>
      </c>
      <c r="B1105" s="403">
        <v>43399.729861111111</v>
      </c>
      <c r="C1105" t="s">
        <v>97</v>
      </c>
      <c r="D1105">
        <v>0.02</v>
      </c>
      <c r="E1105" t="s">
        <v>250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1293</v>
      </c>
      <c r="Q1105">
        <v>431</v>
      </c>
      <c r="R1105" t="s">
        <v>97</v>
      </c>
    </row>
    <row r="1106" spans="1:18">
      <c r="A1106" s="543">
        <v>1105</v>
      </c>
      <c r="B1106" s="403">
        <v>43399.758333333331</v>
      </c>
      <c r="C1106" t="s">
        <v>97</v>
      </c>
      <c r="D1106">
        <v>0.03</v>
      </c>
      <c r="E1106" t="s">
        <v>250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1292</v>
      </c>
      <c r="Q1106">
        <v>431</v>
      </c>
      <c r="R1106" t="s">
        <v>97</v>
      </c>
    </row>
    <row r="1107" spans="1:18">
      <c r="A1107" s="543">
        <v>1107</v>
      </c>
      <c r="B1107" s="403">
        <v>43399.918749999997</v>
      </c>
      <c r="C1107" t="s">
        <v>97</v>
      </c>
      <c r="D1107">
        <v>0.04</v>
      </c>
      <c r="E1107" t="s">
        <v>250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1291</v>
      </c>
      <c r="Q1107">
        <v>431</v>
      </c>
      <c r="R1107" t="s">
        <v>97</v>
      </c>
    </row>
    <row r="1108" spans="1:18">
      <c r="A1108" s="543">
        <v>1106</v>
      </c>
      <c r="B1108" s="403">
        <v>43399.779861111114</v>
      </c>
      <c r="C1108" t="s">
        <v>96</v>
      </c>
      <c r="D1108">
        <v>0.01</v>
      </c>
      <c r="E1108" t="s">
        <v>250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456</v>
      </c>
      <c r="Q1108">
        <v>432</v>
      </c>
      <c r="R1108" t="s">
        <v>96</v>
      </c>
    </row>
    <row r="1109" spans="1:18">
      <c r="A1109" s="543">
        <v>1108</v>
      </c>
      <c r="B1109" s="403">
        <v>43399.922222222223</v>
      </c>
      <c r="C1109" t="s">
        <v>96</v>
      </c>
      <c r="D1109">
        <v>0.01</v>
      </c>
      <c r="E1109" t="s">
        <v>250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456</v>
      </c>
      <c r="Q1109">
        <v>433</v>
      </c>
      <c r="R1109" t="s">
        <v>96</v>
      </c>
    </row>
    <row r="1110" spans="1:18">
      <c r="A1110" s="543">
        <v>1109</v>
      </c>
      <c r="B1110" s="403">
        <v>43399.938888888886</v>
      </c>
      <c r="C1110" t="s">
        <v>96</v>
      </c>
      <c r="D1110">
        <v>0.01</v>
      </c>
      <c r="E1110" t="s">
        <v>250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1290</v>
      </c>
      <c r="Q1110">
        <v>433</v>
      </c>
      <c r="R1110" t="s">
        <v>96</v>
      </c>
    </row>
    <row r="1111" spans="1:18">
      <c r="A1111" s="543">
        <v>1110</v>
      </c>
      <c r="B1111" s="403">
        <v>43402.082638888889</v>
      </c>
      <c r="C1111" t="s">
        <v>96</v>
      </c>
      <c r="D1111">
        <v>0.01</v>
      </c>
      <c r="E1111" t="s">
        <v>250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1289</v>
      </c>
      <c r="Q1111">
        <v>433</v>
      </c>
      <c r="R1111" t="s">
        <v>96</v>
      </c>
    </row>
    <row r="1112" spans="1:18">
      <c r="A1112" s="543">
        <v>1111</v>
      </c>
      <c r="B1112" s="403">
        <v>43402.427777777775</v>
      </c>
      <c r="C1112" t="s">
        <v>96</v>
      </c>
      <c r="D1112">
        <v>0.02</v>
      </c>
      <c r="E1112" t="s">
        <v>250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506</v>
      </c>
      <c r="Q1112">
        <v>433</v>
      </c>
      <c r="R1112" t="s">
        <v>96</v>
      </c>
    </row>
    <row r="1113" spans="1:18">
      <c r="A1113" s="543">
        <v>1112</v>
      </c>
      <c r="B1113" s="403">
        <v>43402.434027777781</v>
      </c>
      <c r="C1113" t="s">
        <v>97</v>
      </c>
      <c r="D1113">
        <v>0.01</v>
      </c>
      <c r="E1113" t="s">
        <v>250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456</v>
      </c>
      <c r="Q1113">
        <v>434</v>
      </c>
      <c r="R1113" t="s">
        <v>97</v>
      </c>
    </row>
    <row r="1114" spans="1:18">
      <c r="A1114" s="543">
        <v>1113</v>
      </c>
      <c r="B1114" s="403">
        <v>43402.440972222219</v>
      </c>
      <c r="C1114" t="s">
        <v>97</v>
      </c>
      <c r="D1114">
        <v>0.01</v>
      </c>
      <c r="E1114" t="s">
        <v>250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1288</v>
      </c>
      <c r="Q1114">
        <v>434</v>
      </c>
      <c r="R1114" t="s">
        <v>97</v>
      </c>
    </row>
    <row r="1115" spans="1:18">
      <c r="A1115" s="543">
        <v>1114</v>
      </c>
      <c r="B1115" s="403">
        <v>43402.465277777781</v>
      </c>
      <c r="C1115" t="s">
        <v>97</v>
      </c>
      <c r="D1115">
        <v>0.01</v>
      </c>
      <c r="E1115" t="s">
        <v>250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1287</v>
      </c>
      <c r="Q1115">
        <v>434</v>
      </c>
      <c r="R1115" t="s">
        <v>97</v>
      </c>
    </row>
    <row r="1116" spans="1:18">
      <c r="A1116" s="543">
        <v>1115</v>
      </c>
      <c r="B1116" s="403">
        <v>43402.472222222219</v>
      </c>
      <c r="C1116" t="s">
        <v>97</v>
      </c>
      <c r="D1116">
        <v>0.02</v>
      </c>
      <c r="E1116" t="s">
        <v>250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1286</v>
      </c>
      <c r="Q1116">
        <v>434</v>
      </c>
      <c r="R1116" t="s">
        <v>97</v>
      </c>
    </row>
    <row r="1117" spans="1:18">
      <c r="A1117" s="543">
        <v>1116</v>
      </c>
      <c r="B1117" s="403">
        <v>43402.48541666667</v>
      </c>
      <c r="C1117" t="s">
        <v>96</v>
      </c>
      <c r="D1117">
        <v>0.01</v>
      </c>
      <c r="E1117" t="s">
        <v>250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456</v>
      </c>
      <c r="Q1117">
        <v>435</v>
      </c>
      <c r="R1117" t="s">
        <v>96</v>
      </c>
    </row>
    <row r="1118" spans="1:18">
      <c r="A1118" s="543">
        <v>1117</v>
      </c>
      <c r="B1118" s="403">
        <v>43402.493055555555</v>
      </c>
      <c r="C1118" t="s">
        <v>96</v>
      </c>
      <c r="D1118">
        <v>0.01</v>
      </c>
      <c r="E1118" t="s">
        <v>250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1282</v>
      </c>
      <c r="Q1118">
        <v>435</v>
      </c>
      <c r="R1118" t="s">
        <v>96</v>
      </c>
    </row>
    <row r="1119" spans="1:18">
      <c r="A1119" s="543">
        <v>1118</v>
      </c>
      <c r="B1119" s="403">
        <v>43402.554861111108</v>
      </c>
      <c r="C1119" t="s">
        <v>96</v>
      </c>
      <c r="D1119">
        <v>0.01</v>
      </c>
      <c r="E1119" t="s">
        <v>250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1281</v>
      </c>
      <c r="Q1119">
        <v>435</v>
      </c>
      <c r="R1119" t="s">
        <v>96</v>
      </c>
    </row>
    <row r="1120" spans="1:18">
      <c r="A1120" s="543">
        <v>1121</v>
      </c>
      <c r="B1120" s="403">
        <v>43402.623611111114</v>
      </c>
      <c r="C1120" t="s">
        <v>96</v>
      </c>
      <c r="D1120">
        <v>0.02</v>
      </c>
      <c r="E1120" t="s">
        <v>250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1280</v>
      </c>
      <c r="Q1120">
        <v>435</v>
      </c>
      <c r="R1120" t="s">
        <v>96</v>
      </c>
    </row>
    <row r="1121" spans="1:18">
      <c r="A1121" s="543">
        <v>1124</v>
      </c>
      <c r="B1121" s="403">
        <v>43403.470138888886</v>
      </c>
      <c r="C1121" t="s">
        <v>96</v>
      </c>
      <c r="D1121">
        <v>0.03</v>
      </c>
      <c r="E1121" t="s">
        <v>250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1279</v>
      </c>
      <c r="Q1121">
        <v>435</v>
      </c>
      <c r="R1121" t="s">
        <v>96</v>
      </c>
    </row>
    <row r="1122" spans="1:18">
      <c r="A1122" s="543">
        <v>1128</v>
      </c>
      <c r="B1122" s="403">
        <v>43404.21875</v>
      </c>
      <c r="C1122" t="s">
        <v>96</v>
      </c>
      <c r="D1122">
        <v>0.04</v>
      </c>
      <c r="E1122" t="s">
        <v>250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1278</v>
      </c>
      <c r="Q1122">
        <v>435</v>
      </c>
      <c r="R1122" t="s">
        <v>96</v>
      </c>
    </row>
    <row r="1123" spans="1:18">
      <c r="A1123" s="543">
        <v>1131</v>
      </c>
      <c r="B1123" s="403">
        <v>43404.586111111108</v>
      </c>
      <c r="C1123" t="s">
        <v>96</v>
      </c>
      <c r="D1123">
        <v>0.06</v>
      </c>
      <c r="E1123" t="s">
        <v>250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1277</v>
      </c>
      <c r="Q1123">
        <v>435</v>
      </c>
      <c r="R1123" t="s">
        <v>96</v>
      </c>
    </row>
    <row r="1124" spans="1:18">
      <c r="A1124" s="543">
        <v>1119</v>
      </c>
      <c r="B1124" s="403">
        <v>43402.559027777781</v>
      </c>
      <c r="C1124" t="s">
        <v>97</v>
      </c>
      <c r="D1124">
        <v>0.01</v>
      </c>
      <c r="E1124" t="s">
        <v>250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444</v>
      </c>
      <c r="Q1124">
        <v>436</v>
      </c>
      <c r="R1124" t="s">
        <v>97</v>
      </c>
    </row>
    <row r="1125" spans="1:18">
      <c r="A1125" s="543">
        <v>1120</v>
      </c>
      <c r="B1125" s="403">
        <v>43402.590277777781</v>
      </c>
      <c r="C1125" t="s">
        <v>97</v>
      </c>
      <c r="D1125">
        <v>0.01</v>
      </c>
      <c r="E1125" t="s">
        <v>250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456</v>
      </c>
      <c r="Q1125">
        <v>437</v>
      </c>
      <c r="R1125" t="s">
        <v>97</v>
      </c>
    </row>
    <row r="1126" spans="1:18">
      <c r="A1126" s="543">
        <v>1122</v>
      </c>
      <c r="B1126" s="403">
        <v>43402.686111111114</v>
      </c>
      <c r="C1126" t="s">
        <v>97</v>
      </c>
      <c r="D1126">
        <v>0.01</v>
      </c>
      <c r="E1126" t="s">
        <v>250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1285</v>
      </c>
      <c r="Q1126">
        <v>437</v>
      </c>
      <c r="R1126" t="s">
        <v>97</v>
      </c>
    </row>
    <row r="1127" spans="1:18">
      <c r="A1127" s="543">
        <v>1123</v>
      </c>
      <c r="B1127" s="403">
        <v>43403.336111111108</v>
      </c>
      <c r="C1127" t="s">
        <v>97</v>
      </c>
      <c r="D1127">
        <v>0.01</v>
      </c>
      <c r="E1127" t="s">
        <v>250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444</v>
      </c>
      <c r="Q1127">
        <v>438</v>
      </c>
      <c r="R1127" t="s">
        <v>97</v>
      </c>
    </row>
    <row r="1128" spans="1:18">
      <c r="A1128" s="543">
        <v>1125</v>
      </c>
      <c r="B1128" s="403">
        <v>43403.472222222219</v>
      </c>
      <c r="C1128" t="s">
        <v>97</v>
      </c>
      <c r="D1128">
        <v>0.01</v>
      </c>
      <c r="E1128" t="s">
        <v>250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456</v>
      </c>
      <c r="Q1128">
        <v>439</v>
      </c>
      <c r="R1128" t="s">
        <v>97</v>
      </c>
    </row>
    <row r="1129" spans="1:18">
      <c r="A1129" s="543">
        <v>1126</v>
      </c>
      <c r="B1129" s="403">
        <v>43403.581944444442</v>
      </c>
      <c r="C1129" t="s">
        <v>97</v>
      </c>
      <c r="D1129">
        <v>0.01</v>
      </c>
      <c r="E1129" t="s">
        <v>250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1284</v>
      </c>
      <c r="Q1129">
        <v>439</v>
      </c>
      <c r="R1129" t="s">
        <v>97</v>
      </c>
    </row>
    <row r="1130" spans="1:18">
      <c r="A1130" s="543">
        <v>1127</v>
      </c>
      <c r="B1130" s="403">
        <v>43404.097222222219</v>
      </c>
      <c r="C1130" t="s">
        <v>97</v>
      </c>
      <c r="D1130">
        <v>0.01</v>
      </c>
      <c r="E1130" t="s">
        <v>250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456</v>
      </c>
      <c r="Q1130">
        <v>440</v>
      </c>
      <c r="R1130" t="s">
        <v>97</v>
      </c>
    </row>
    <row r="1131" spans="1:18">
      <c r="A1131" s="543">
        <v>1129</v>
      </c>
      <c r="B1131" s="403">
        <v>43404.402083333334</v>
      </c>
      <c r="C1131" t="s">
        <v>97</v>
      </c>
      <c r="D1131">
        <v>0.01</v>
      </c>
      <c r="E1131" t="s">
        <v>250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507</v>
      </c>
      <c r="Q1131">
        <v>440</v>
      </c>
      <c r="R1131" t="s">
        <v>97</v>
      </c>
    </row>
    <row r="1132" spans="1:18">
      <c r="A1132" s="543">
        <v>1130</v>
      </c>
      <c r="B1132" s="403">
        <v>43404.51666666667</v>
      </c>
      <c r="C1132" t="s">
        <v>97</v>
      </c>
      <c r="D1132">
        <v>0.01</v>
      </c>
      <c r="E1132" t="s">
        <v>250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456</v>
      </c>
      <c r="Q1132">
        <v>441</v>
      </c>
      <c r="R1132" t="s">
        <v>97</v>
      </c>
    </row>
    <row r="1133" spans="1:18">
      <c r="A1133" s="543">
        <v>1132</v>
      </c>
      <c r="B1133" s="403">
        <v>43404.59097222222</v>
      </c>
      <c r="C1133" t="s">
        <v>97</v>
      </c>
      <c r="D1133">
        <v>0.01</v>
      </c>
      <c r="E1133" t="s">
        <v>250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456</v>
      </c>
      <c r="Q1133">
        <v>442</v>
      </c>
      <c r="R1133" t="s">
        <v>97</v>
      </c>
    </row>
    <row r="1134" spans="1:18">
      <c r="A1134" s="543">
        <v>1133</v>
      </c>
      <c r="B1134" s="403">
        <v>43404.686111111114</v>
      </c>
      <c r="C1134" t="s">
        <v>97</v>
      </c>
      <c r="D1134">
        <v>0.01</v>
      </c>
      <c r="E1134" t="s">
        <v>250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1283</v>
      </c>
      <c r="Q1134">
        <v>442</v>
      </c>
      <c r="R1134" t="s">
        <v>97</v>
      </c>
    </row>
    <row r="1135" spans="1:18">
      <c r="A1135" s="543">
        <v>1134</v>
      </c>
      <c r="B1135" s="403">
        <v>43404.723611111112</v>
      </c>
      <c r="C1135" t="s">
        <v>97</v>
      </c>
      <c r="D1135">
        <v>0.01</v>
      </c>
      <c r="E1135" t="s">
        <v>250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456</v>
      </c>
      <c r="Q1135">
        <v>443</v>
      </c>
      <c r="R1135" t="s">
        <v>97</v>
      </c>
    </row>
    <row r="1136" spans="1:18">
      <c r="A1136" s="543">
        <v>1135</v>
      </c>
      <c r="B1136" s="403">
        <v>43404.836805555555</v>
      </c>
      <c r="C1136" t="s">
        <v>97</v>
      </c>
      <c r="D1136">
        <v>0.01</v>
      </c>
      <c r="E1136" t="s">
        <v>250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456</v>
      </c>
      <c r="Q1136">
        <v>444</v>
      </c>
      <c r="R1136" t="s">
        <v>97</v>
      </c>
    </row>
    <row r="1137" spans="1:18">
      <c r="A1137" s="543">
        <v>1136</v>
      </c>
      <c r="B1137" s="403">
        <v>43405.071527777778</v>
      </c>
      <c r="C1137" t="s">
        <v>97</v>
      </c>
      <c r="D1137">
        <v>0.01</v>
      </c>
      <c r="E1137" t="s">
        <v>250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456</v>
      </c>
      <c r="Q1137">
        <v>445</v>
      </c>
      <c r="R1137" t="s">
        <v>97</v>
      </c>
    </row>
    <row r="1138" spans="1:18">
      <c r="A1138" s="543">
        <v>1137</v>
      </c>
      <c r="B1138" s="403">
        <v>43405.162499999999</v>
      </c>
      <c r="C1138" t="s">
        <v>97</v>
      </c>
      <c r="D1138">
        <v>0.01</v>
      </c>
      <c r="E1138" t="s">
        <v>250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1275</v>
      </c>
      <c r="Q1138">
        <v>445</v>
      </c>
      <c r="R1138" t="s">
        <v>97</v>
      </c>
    </row>
    <row r="1139" spans="1:18">
      <c r="A1139" s="543">
        <v>1138</v>
      </c>
      <c r="B1139" s="403">
        <v>43405.335416666669</v>
      </c>
      <c r="C1139" t="s">
        <v>97</v>
      </c>
      <c r="D1139">
        <v>0.01</v>
      </c>
      <c r="E1139" t="s">
        <v>250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1273</v>
      </c>
      <c r="Q1139">
        <v>445</v>
      </c>
      <c r="R1139" t="s">
        <v>97</v>
      </c>
    </row>
    <row r="1140" spans="1:18">
      <c r="A1140" s="543">
        <v>1139</v>
      </c>
      <c r="B1140" s="403">
        <v>43405.390972222223</v>
      </c>
      <c r="C1140" t="s">
        <v>97</v>
      </c>
      <c r="D1140">
        <v>0.02</v>
      </c>
      <c r="E1140" t="s">
        <v>250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1274</v>
      </c>
      <c r="Q1140">
        <v>445</v>
      </c>
      <c r="R1140" t="s">
        <v>97</v>
      </c>
    </row>
    <row r="1141" spans="1:18">
      <c r="A1141" s="543">
        <v>1140</v>
      </c>
      <c r="B1141" s="403">
        <v>43405.418749999997</v>
      </c>
      <c r="C1141" t="s">
        <v>97</v>
      </c>
      <c r="D1141">
        <v>0.03</v>
      </c>
      <c r="E1141" t="s">
        <v>250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1272</v>
      </c>
      <c r="Q1141">
        <v>445</v>
      </c>
      <c r="R1141" t="s">
        <v>97</v>
      </c>
    </row>
    <row r="1142" spans="1:18">
      <c r="A1142" s="543">
        <v>1142</v>
      </c>
      <c r="B1142" s="403">
        <v>43405.537499999999</v>
      </c>
      <c r="C1142" t="s">
        <v>97</v>
      </c>
      <c r="D1142">
        <v>0.04</v>
      </c>
      <c r="E1142" t="s">
        <v>250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1271</v>
      </c>
      <c r="Q1142">
        <v>445</v>
      </c>
      <c r="R1142" t="s">
        <v>97</v>
      </c>
    </row>
    <row r="1143" spans="1:18">
      <c r="A1143" s="543">
        <v>1148</v>
      </c>
      <c r="B1143" s="403">
        <v>43405.770833333336</v>
      </c>
      <c r="C1143" t="s">
        <v>97</v>
      </c>
      <c r="D1143">
        <v>0.06</v>
      </c>
      <c r="E1143" t="s">
        <v>250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1270</v>
      </c>
      <c r="Q1143">
        <v>445</v>
      </c>
      <c r="R1143" t="s">
        <v>97</v>
      </c>
    </row>
    <row r="1144" spans="1:18">
      <c r="A1144" s="543">
        <v>1153</v>
      </c>
      <c r="B1144" s="403">
        <v>43406.449305555558</v>
      </c>
      <c r="C1144" t="s">
        <v>97</v>
      </c>
      <c r="D1144">
        <v>0.09</v>
      </c>
      <c r="E1144" t="s">
        <v>250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1269</v>
      </c>
      <c r="Q1144">
        <v>445</v>
      </c>
      <c r="R1144" t="s">
        <v>97</v>
      </c>
    </row>
    <row r="1145" spans="1:18">
      <c r="A1145" s="543">
        <v>1141</v>
      </c>
      <c r="B1145" s="403">
        <v>43405.427083333336</v>
      </c>
      <c r="C1145" t="s">
        <v>96</v>
      </c>
      <c r="D1145">
        <v>0.01</v>
      </c>
      <c r="E1145" t="s">
        <v>250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456</v>
      </c>
      <c r="Q1145">
        <v>446</v>
      </c>
      <c r="R1145" t="s">
        <v>96</v>
      </c>
    </row>
    <row r="1146" spans="1:18">
      <c r="A1146" s="543">
        <v>1143</v>
      </c>
      <c r="B1146" s="403">
        <v>43405.540277777778</v>
      </c>
      <c r="C1146" t="s">
        <v>96</v>
      </c>
      <c r="D1146">
        <v>0.01</v>
      </c>
      <c r="E1146" t="s">
        <v>250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456</v>
      </c>
      <c r="Q1146">
        <v>447</v>
      </c>
      <c r="R1146" t="s">
        <v>96</v>
      </c>
    </row>
    <row r="1147" spans="1:18">
      <c r="A1147" s="543">
        <v>1144</v>
      </c>
      <c r="B1147" s="403">
        <v>43405.61041666667</v>
      </c>
      <c r="C1147" t="s">
        <v>96</v>
      </c>
      <c r="D1147">
        <v>0.01</v>
      </c>
      <c r="E1147" t="s">
        <v>250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508</v>
      </c>
      <c r="Q1147">
        <v>447</v>
      </c>
      <c r="R1147" t="s">
        <v>96</v>
      </c>
    </row>
    <row r="1148" spans="1:18">
      <c r="A1148" s="543">
        <v>1145</v>
      </c>
      <c r="B1148" s="403">
        <v>43405.629166666666</v>
      </c>
      <c r="C1148" t="s">
        <v>96</v>
      </c>
      <c r="D1148">
        <v>0.01</v>
      </c>
      <c r="E1148" t="s">
        <v>250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444</v>
      </c>
      <c r="Q1148">
        <v>448</v>
      </c>
      <c r="R1148" t="s">
        <v>96</v>
      </c>
    </row>
    <row r="1149" spans="1:18">
      <c r="A1149" s="543">
        <v>1146</v>
      </c>
      <c r="B1149" s="403">
        <v>43405.651388888888</v>
      </c>
      <c r="C1149" t="s">
        <v>96</v>
      </c>
      <c r="D1149">
        <v>0.01</v>
      </c>
      <c r="E1149" t="s">
        <v>250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456</v>
      </c>
      <c r="Q1149">
        <v>449</v>
      </c>
      <c r="R1149" t="s">
        <v>96</v>
      </c>
    </row>
    <row r="1150" spans="1:18">
      <c r="A1150" s="543">
        <v>1147</v>
      </c>
      <c r="B1150" s="403">
        <v>43405.729861111111</v>
      </c>
      <c r="C1150" t="s">
        <v>96</v>
      </c>
      <c r="D1150">
        <v>0.01</v>
      </c>
      <c r="E1150" t="s">
        <v>250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509</v>
      </c>
      <c r="Q1150">
        <v>449</v>
      </c>
      <c r="R1150" t="s">
        <v>96</v>
      </c>
    </row>
    <row r="1151" spans="1:18">
      <c r="A1151" s="543">
        <v>1149</v>
      </c>
      <c r="B1151" s="403">
        <v>43405.821527777778</v>
      </c>
      <c r="C1151" t="s">
        <v>96</v>
      </c>
      <c r="D1151">
        <v>0.01</v>
      </c>
      <c r="E1151" t="s">
        <v>250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456</v>
      </c>
      <c r="Q1151">
        <v>450</v>
      </c>
      <c r="R1151" t="s">
        <v>96</v>
      </c>
    </row>
    <row r="1152" spans="1:18">
      <c r="A1152" s="543">
        <v>1150</v>
      </c>
      <c r="B1152" s="403">
        <v>43406.089583333334</v>
      </c>
      <c r="C1152" t="s">
        <v>96</v>
      </c>
      <c r="D1152">
        <v>0.01</v>
      </c>
      <c r="E1152" t="s">
        <v>250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1276</v>
      </c>
      <c r="Q1152">
        <v>450</v>
      </c>
      <c r="R1152" t="s">
        <v>96</v>
      </c>
    </row>
    <row r="1153" spans="1:18">
      <c r="A1153" s="543">
        <v>1151</v>
      </c>
      <c r="B1153" s="403">
        <v>43406.281944444447</v>
      </c>
      <c r="C1153" t="s">
        <v>96</v>
      </c>
      <c r="D1153">
        <v>0.01</v>
      </c>
      <c r="E1153" t="s">
        <v>250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456</v>
      </c>
      <c r="Q1153">
        <v>451</v>
      </c>
      <c r="R1153" t="s">
        <v>96</v>
      </c>
    </row>
    <row r="1154" spans="1:18">
      <c r="A1154" s="543">
        <v>1152</v>
      </c>
      <c r="B1154" s="403">
        <v>43406.381249999999</v>
      </c>
      <c r="C1154" t="s">
        <v>96</v>
      </c>
      <c r="D1154">
        <v>0.01</v>
      </c>
      <c r="E1154" t="s">
        <v>250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456</v>
      </c>
      <c r="Q1154">
        <v>452</v>
      </c>
      <c r="R1154" t="s">
        <v>96</v>
      </c>
    </row>
    <row r="1155" spans="1:18">
      <c r="A1155" s="543">
        <v>1154</v>
      </c>
      <c r="B1155" s="403">
        <v>43406.453472222223</v>
      </c>
      <c r="C1155" t="s">
        <v>96</v>
      </c>
      <c r="D1155">
        <v>0.01</v>
      </c>
      <c r="E1155" t="s">
        <v>250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456</v>
      </c>
      <c r="Q1155">
        <v>453</v>
      </c>
      <c r="R1155" t="s">
        <v>96</v>
      </c>
    </row>
    <row r="1156" spans="1:18">
      <c r="A1156" s="543">
        <v>1155</v>
      </c>
      <c r="B1156" s="403">
        <v>43406.549305555556</v>
      </c>
      <c r="C1156" t="s">
        <v>96</v>
      </c>
      <c r="D1156">
        <v>0.01</v>
      </c>
      <c r="E1156" t="s">
        <v>250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456</v>
      </c>
      <c r="Q1156">
        <v>454</v>
      </c>
      <c r="R1156" t="s">
        <v>96</v>
      </c>
    </row>
    <row r="1157" spans="1:18">
      <c r="A1157" s="543">
        <v>1156</v>
      </c>
      <c r="B1157" s="403">
        <v>43406.56527777778</v>
      </c>
      <c r="C1157" t="s">
        <v>96</v>
      </c>
      <c r="D1157">
        <v>0.01</v>
      </c>
      <c r="E1157" t="s">
        <v>250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1267</v>
      </c>
      <c r="Q1157">
        <v>454</v>
      </c>
      <c r="R1157" t="s">
        <v>96</v>
      </c>
    </row>
    <row r="1158" spans="1:18">
      <c r="A1158" s="543">
        <v>1157</v>
      </c>
      <c r="B1158" s="403">
        <v>43406.567361111112</v>
      </c>
      <c r="C1158" t="s">
        <v>96</v>
      </c>
      <c r="D1158">
        <v>0.01</v>
      </c>
      <c r="E1158" t="s">
        <v>250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1266</v>
      </c>
      <c r="Q1158">
        <v>454</v>
      </c>
      <c r="R1158" t="s">
        <v>96</v>
      </c>
    </row>
    <row r="1159" spans="1:18">
      <c r="A1159" s="543">
        <v>1158</v>
      </c>
      <c r="B1159" s="403">
        <v>43406.695833333331</v>
      </c>
      <c r="C1159" t="s">
        <v>96</v>
      </c>
      <c r="D1159">
        <v>0.02</v>
      </c>
      <c r="E1159" t="s">
        <v>250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1265</v>
      </c>
      <c r="Q1159">
        <v>454</v>
      </c>
      <c r="R1159" t="s">
        <v>96</v>
      </c>
    </row>
    <row r="1160" spans="1:18">
      <c r="A1160" s="543">
        <v>1159</v>
      </c>
      <c r="B1160" s="403">
        <v>43406.705555555556</v>
      </c>
      <c r="C1160" t="s">
        <v>96</v>
      </c>
      <c r="D1160">
        <v>0.03</v>
      </c>
      <c r="E1160" t="s">
        <v>250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1264</v>
      </c>
      <c r="Q1160">
        <v>454</v>
      </c>
      <c r="R1160" t="s">
        <v>96</v>
      </c>
    </row>
    <row r="1161" spans="1:18">
      <c r="A1161" s="543">
        <v>1160</v>
      </c>
      <c r="B1161" s="403">
        <v>43406.728472222225</v>
      </c>
      <c r="C1161" t="s">
        <v>97</v>
      </c>
      <c r="D1161">
        <v>0.01</v>
      </c>
      <c r="E1161" t="s">
        <v>250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456</v>
      </c>
      <c r="Q1161">
        <v>455</v>
      </c>
      <c r="R1161" t="s">
        <v>97</v>
      </c>
    </row>
    <row r="1162" spans="1:18">
      <c r="A1162" s="543">
        <v>1161</v>
      </c>
      <c r="B1162" s="403">
        <v>43406.879166666666</v>
      </c>
      <c r="C1162" t="s">
        <v>97</v>
      </c>
      <c r="D1162">
        <v>0.01</v>
      </c>
      <c r="E1162" t="s">
        <v>250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1268</v>
      </c>
      <c r="Q1162">
        <v>455</v>
      </c>
      <c r="R1162" t="s">
        <v>97</v>
      </c>
    </row>
    <row r="1163" spans="1:18">
      <c r="A1163" s="543">
        <v>1162</v>
      </c>
      <c r="B1163" s="403">
        <v>43410.366666666669</v>
      </c>
      <c r="C1163" t="s">
        <v>96</v>
      </c>
      <c r="D1163">
        <v>0.01</v>
      </c>
      <c r="E1163" t="s">
        <v>250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444</v>
      </c>
      <c r="Q1163">
        <v>456</v>
      </c>
      <c r="R1163" t="s">
        <v>96</v>
      </c>
    </row>
    <row r="1164" spans="1:18">
      <c r="A1164" s="543">
        <v>1163</v>
      </c>
      <c r="B1164" s="403">
        <v>43410.372916666667</v>
      </c>
      <c r="C1164" t="s">
        <v>97</v>
      </c>
      <c r="D1164">
        <v>0.01</v>
      </c>
      <c r="E1164" t="s">
        <v>250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456</v>
      </c>
      <c r="Q1164">
        <v>457</v>
      </c>
      <c r="R1164" t="s">
        <v>97</v>
      </c>
    </row>
    <row r="1165" spans="1:18">
      <c r="A1165" s="543">
        <v>1164</v>
      </c>
      <c r="B1165" s="403">
        <v>43410.377083333333</v>
      </c>
      <c r="C1165" t="s">
        <v>97</v>
      </c>
      <c r="D1165">
        <v>0.01</v>
      </c>
      <c r="E1165" t="s">
        <v>250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1263</v>
      </c>
      <c r="Q1165">
        <v>457</v>
      </c>
      <c r="R1165" t="s">
        <v>97</v>
      </c>
    </row>
    <row r="1166" spans="1:18">
      <c r="A1166" s="543">
        <v>1165</v>
      </c>
      <c r="B1166" s="403">
        <v>43410.420138888891</v>
      </c>
      <c r="C1166" t="s">
        <v>96</v>
      </c>
      <c r="D1166">
        <v>0.01</v>
      </c>
      <c r="E1166" t="s">
        <v>250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456</v>
      </c>
      <c r="Q1166">
        <v>458</v>
      </c>
      <c r="R1166" t="s">
        <v>96</v>
      </c>
    </row>
    <row r="1167" spans="1:18">
      <c r="A1167" s="543">
        <v>1166</v>
      </c>
      <c r="B1167" s="403">
        <v>43410.45208333333</v>
      </c>
      <c r="C1167" t="s">
        <v>96</v>
      </c>
      <c r="D1167">
        <v>0.01</v>
      </c>
      <c r="E1167" t="s">
        <v>250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1262</v>
      </c>
      <c r="Q1167">
        <v>458</v>
      </c>
      <c r="R1167" t="s">
        <v>96</v>
      </c>
    </row>
    <row r="1168" spans="1:18">
      <c r="A1168" s="543">
        <v>1167</v>
      </c>
      <c r="B1168" s="403">
        <v>43410.467361111114</v>
      </c>
      <c r="C1168" t="s">
        <v>96</v>
      </c>
      <c r="D1168">
        <v>0.01</v>
      </c>
      <c r="E1168" t="s">
        <v>250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1261</v>
      </c>
      <c r="Q1168">
        <v>458</v>
      </c>
      <c r="R1168" t="s">
        <v>96</v>
      </c>
    </row>
    <row r="1169" spans="1:18">
      <c r="A1169" s="543">
        <v>1168</v>
      </c>
      <c r="B1169" s="403">
        <v>43410.530555555553</v>
      </c>
      <c r="C1169" t="s">
        <v>97</v>
      </c>
      <c r="D1169">
        <v>0.01</v>
      </c>
      <c r="E1169" t="s">
        <v>250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456</v>
      </c>
      <c r="Q1169">
        <v>459</v>
      </c>
      <c r="R1169" t="s">
        <v>97</v>
      </c>
    </row>
    <row r="1170" spans="1:18">
      <c r="A1170" s="543">
        <v>1169</v>
      </c>
      <c r="B1170" s="403">
        <v>43410.547222222223</v>
      </c>
      <c r="C1170" t="s">
        <v>97</v>
      </c>
      <c r="D1170">
        <v>0.01</v>
      </c>
      <c r="E1170" t="s">
        <v>250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1258</v>
      </c>
      <c r="Q1170">
        <v>459</v>
      </c>
      <c r="R1170" t="s">
        <v>97</v>
      </c>
    </row>
    <row r="1171" spans="1:18">
      <c r="A1171" s="543">
        <v>1170</v>
      </c>
      <c r="B1171" s="403">
        <v>43410.586111111108</v>
      </c>
      <c r="C1171" t="s">
        <v>97</v>
      </c>
      <c r="D1171">
        <v>0.01</v>
      </c>
      <c r="E1171" t="s">
        <v>250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1257</v>
      </c>
      <c r="Q1171">
        <v>459</v>
      </c>
      <c r="R1171" t="s">
        <v>97</v>
      </c>
    </row>
    <row r="1172" spans="1:18">
      <c r="A1172" s="543">
        <v>1174</v>
      </c>
      <c r="B1172" s="403">
        <v>43411.069444444445</v>
      </c>
      <c r="C1172" t="s">
        <v>97</v>
      </c>
      <c r="D1172">
        <v>0.02</v>
      </c>
      <c r="E1172" t="s">
        <v>250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510</v>
      </c>
      <c r="Q1172">
        <v>459</v>
      </c>
      <c r="R1172" t="s">
        <v>97</v>
      </c>
    </row>
    <row r="1173" spans="1:18">
      <c r="A1173" s="543">
        <v>1175</v>
      </c>
      <c r="B1173" s="403">
        <v>43411.071527777778</v>
      </c>
      <c r="C1173" t="s">
        <v>97</v>
      </c>
      <c r="D1173">
        <v>0.03</v>
      </c>
      <c r="E1173" t="s">
        <v>250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511</v>
      </c>
      <c r="Q1173">
        <v>459</v>
      </c>
      <c r="R1173" t="s">
        <v>97</v>
      </c>
    </row>
    <row r="1174" spans="1:18">
      <c r="A1174" s="543">
        <v>1177</v>
      </c>
      <c r="B1174" s="403">
        <v>43411.083333333336</v>
      </c>
      <c r="C1174" t="s">
        <v>97</v>
      </c>
      <c r="D1174">
        <v>0.04</v>
      </c>
      <c r="E1174" t="s">
        <v>250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512</v>
      </c>
      <c r="Q1174">
        <v>459</v>
      </c>
      <c r="R1174" t="s">
        <v>97</v>
      </c>
    </row>
    <row r="1175" spans="1:18">
      <c r="A1175" s="543">
        <v>1171</v>
      </c>
      <c r="B1175" s="403">
        <v>43410.617361111108</v>
      </c>
      <c r="C1175" t="s">
        <v>96</v>
      </c>
      <c r="D1175">
        <v>0.01</v>
      </c>
      <c r="E1175" t="s">
        <v>250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456</v>
      </c>
      <c r="Q1175">
        <v>460</v>
      </c>
      <c r="R1175" t="s">
        <v>96</v>
      </c>
    </row>
    <row r="1176" spans="1:18">
      <c r="A1176" s="543">
        <v>1172</v>
      </c>
      <c r="B1176" s="403">
        <v>43410.654166666667</v>
      </c>
      <c r="C1176" t="s">
        <v>96</v>
      </c>
      <c r="D1176">
        <v>0.01</v>
      </c>
      <c r="E1176" t="s">
        <v>250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1260</v>
      </c>
      <c r="Q1176">
        <v>460</v>
      </c>
      <c r="R1176" t="s">
        <v>96</v>
      </c>
    </row>
    <row r="1177" spans="1:18">
      <c r="A1177" s="543">
        <v>1173</v>
      </c>
      <c r="B1177" s="403">
        <v>43410.81527777778</v>
      </c>
      <c r="C1177" t="s">
        <v>96</v>
      </c>
      <c r="D1177">
        <v>0.01</v>
      </c>
      <c r="E1177" t="s">
        <v>250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1259</v>
      </c>
      <c r="Q1177">
        <v>460</v>
      </c>
      <c r="R1177" t="s">
        <v>96</v>
      </c>
    </row>
    <row r="1178" spans="1:18">
      <c r="A1178" s="543">
        <v>1176</v>
      </c>
      <c r="B1178" s="403">
        <v>43411.076388888891</v>
      </c>
      <c r="C1178" t="s">
        <v>96</v>
      </c>
      <c r="D1178">
        <v>0.01</v>
      </c>
      <c r="E1178" t="s">
        <v>250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444</v>
      </c>
      <c r="Q1178">
        <v>461</v>
      </c>
      <c r="R1178" t="s">
        <v>96</v>
      </c>
    </row>
    <row r="1179" spans="1:18">
      <c r="A1179" s="543">
        <v>1178</v>
      </c>
      <c r="B1179" s="403">
        <v>43411.09097222222</v>
      </c>
      <c r="C1179" t="s">
        <v>96</v>
      </c>
      <c r="D1179">
        <v>0.01</v>
      </c>
      <c r="E1179" t="s">
        <v>250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456</v>
      </c>
      <c r="Q1179">
        <v>462</v>
      </c>
      <c r="R1179" t="s">
        <v>96</v>
      </c>
    </row>
    <row r="1180" spans="1:18">
      <c r="A1180" s="543">
        <v>1179</v>
      </c>
      <c r="B1180" s="403">
        <v>43411.09652777778</v>
      </c>
      <c r="C1180" t="s">
        <v>96</v>
      </c>
      <c r="D1180">
        <v>0.01</v>
      </c>
      <c r="E1180" t="s">
        <v>250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1256</v>
      </c>
      <c r="Q1180">
        <v>462</v>
      </c>
      <c r="R1180" t="s">
        <v>96</v>
      </c>
    </row>
    <row r="1181" spans="1:18">
      <c r="A1181" s="543">
        <v>1180</v>
      </c>
      <c r="B1181" s="403">
        <v>43411.098611111112</v>
      </c>
      <c r="C1181" t="s">
        <v>96</v>
      </c>
      <c r="D1181">
        <v>0.01</v>
      </c>
      <c r="E1181" t="s">
        <v>250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1255</v>
      </c>
      <c r="Q1181">
        <v>462</v>
      </c>
      <c r="R1181" t="s">
        <v>96</v>
      </c>
    </row>
    <row r="1182" spans="1:18">
      <c r="A1182" s="543">
        <v>1181</v>
      </c>
      <c r="B1182" s="403">
        <v>43411.1</v>
      </c>
      <c r="C1182" t="s">
        <v>96</v>
      </c>
      <c r="D1182">
        <v>0.02</v>
      </c>
      <c r="E1182" t="s">
        <v>250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1254</v>
      </c>
      <c r="Q1182">
        <v>462</v>
      </c>
      <c r="R1182" t="s">
        <v>96</v>
      </c>
    </row>
    <row r="1183" spans="1:18">
      <c r="A1183" s="543">
        <v>1182</v>
      </c>
      <c r="B1183" s="403">
        <v>43411.111111111109</v>
      </c>
      <c r="C1183" t="s">
        <v>97</v>
      </c>
      <c r="D1183">
        <v>0.01</v>
      </c>
      <c r="E1183" t="s">
        <v>250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456</v>
      </c>
      <c r="Q1183">
        <v>463</v>
      </c>
      <c r="R1183" t="s">
        <v>97</v>
      </c>
    </row>
    <row r="1184" spans="1:18">
      <c r="A1184" s="543">
        <v>1183</v>
      </c>
      <c r="B1184" s="403">
        <v>43411.145833333336</v>
      </c>
      <c r="C1184" t="s">
        <v>97</v>
      </c>
      <c r="D1184">
        <v>0.01</v>
      </c>
      <c r="E1184" t="s">
        <v>250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456</v>
      </c>
      <c r="Q1184">
        <v>464</v>
      </c>
      <c r="R1184" t="s">
        <v>97</v>
      </c>
    </row>
    <row r="1185" spans="1:18">
      <c r="A1185" s="543">
        <v>1185</v>
      </c>
      <c r="B1185" s="403">
        <v>43411.15347222222</v>
      </c>
      <c r="C1185" t="s">
        <v>97</v>
      </c>
      <c r="D1185">
        <v>0.01</v>
      </c>
      <c r="E1185" t="s">
        <v>250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1253</v>
      </c>
      <c r="Q1185">
        <v>464</v>
      </c>
      <c r="R1185" t="s">
        <v>97</v>
      </c>
    </row>
    <row r="1186" spans="1:18">
      <c r="A1186" s="543">
        <v>1186</v>
      </c>
      <c r="B1186" s="403">
        <v>43411.168055555558</v>
      </c>
      <c r="C1186" t="s">
        <v>97</v>
      </c>
      <c r="D1186">
        <v>0.01</v>
      </c>
      <c r="E1186" t="s">
        <v>250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1252</v>
      </c>
      <c r="Q1186">
        <v>464</v>
      </c>
      <c r="R1186" t="s">
        <v>97</v>
      </c>
    </row>
    <row r="1187" spans="1:18">
      <c r="A1187" s="543">
        <v>1188</v>
      </c>
      <c r="B1187" s="403">
        <v>43411.20416666667</v>
      </c>
      <c r="C1187" t="s">
        <v>97</v>
      </c>
      <c r="D1187">
        <v>0.02</v>
      </c>
      <c r="E1187" t="s">
        <v>250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1251</v>
      </c>
      <c r="Q1187">
        <v>464</v>
      </c>
      <c r="R1187" t="s">
        <v>97</v>
      </c>
    </row>
    <row r="1188" spans="1:18">
      <c r="A1188" s="543">
        <v>1193</v>
      </c>
      <c r="B1188" s="403">
        <v>43411.386805555558</v>
      </c>
      <c r="C1188" t="s">
        <v>97</v>
      </c>
      <c r="D1188">
        <v>0.03</v>
      </c>
      <c r="E1188" t="s">
        <v>250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1250</v>
      </c>
      <c r="Q1188">
        <v>464</v>
      </c>
      <c r="R1188" t="s">
        <v>97</v>
      </c>
    </row>
    <row r="1189" spans="1:18">
      <c r="A1189" s="543">
        <v>1195</v>
      </c>
      <c r="B1189" s="403">
        <v>43411.442361111112</v>
      </c>
      <c r="C1189" t="s">
        <v>97</v>
      </c>
      <c r="D1189">
        <v>0.04</v>
      </c>
      <c r="E1189" t="s">
        <v>250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1249</v>
      </c>
      <c r="Q1189">
        <v>464</v>
      </c>
      <c r="R1189" t="s">
        <v>97</v>
      </c>
    </row>
    <row r="1190" spans="1:18">
      <c r="A1190" s="543">
        <v>1184</v>
      </c>
      <c r="B1190" s="403">
        <v>43411.151388888888</v>
      </c>
      <c r="C1190" t="s">
        <v>96</v>
      </c>
      <c r="D1190">
        <v>0.01</v>
      </c>
      <c r="E1190" t="s">
        <v>250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444</v>
      </c>
      <c r="Q1190">
        <v>465</v>
      </c>
      <c r="R1190" t="s">
        <v>96</v>
      </c>
    </row>
    <row r="1191" spans="1:18">
      <c r="A1191" s="543">
        <v>1187</v>
      </c>
      <c r="B1191" s="403">
        <v>43411.178472222222</v>
      </c>
      <c r="C1191" t="s">
        <v>96</v>
      </c>
      <c r="D1191">
        <v>0.01</v>
      </c>
      <c r="E1191" t="s">
        <v>250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444</v>
      </c>
      <c r="Q1191">
        <v>466</v>
      </c>
      <c r="R1191" t="s">
        <v>96</v>
      </c>
    </row>
    <row r="1192" spans="1:18">
      <c r="A1192" s="543">
        <v>1189</v>
      </c>
      <c r="B1192" s="403">
        <v>43411.230555555558</v>
      </c>
      <c r="C1192" t="s">
        <v>96</v>
      </c>
      <c r="D1192">
        <v>0.01</v>
      </c>
      <c r="E1192" t="s">
        <v>250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456</v>
      </c>
      <c r="Q1192">
        <v>467</v>
      </c>
      <c r="R1192" t="s">
        <v>96</v>
      </c>
    </row>
    <row r="1193" spans="1:18">
      <c r="A1193" s="543">
        <v>1190</v>
      </c>
      <c r="B1193" s="403">
        <v>43411.272916666669</v>
      </c>
      <c r="C1193" t="s">
        <v>96</v>
      </c>
      <c r="D1193">
        <v>0.01</v>
      </c>
      <c r="E1193" t="s">
        <v>250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514</v>
      </c>
      <c r="Q1193">
        <v>467</v>
      </c>
      <c r="R1193" t="s">
        <v>96</v>
      </c>
    </row>
    <row r="1194" spans="1:18">
      <c r="A1194" s="543">
        <v>1191</v>
      </c>
      <c r="B1194" s="403">
        <v>43411.324305555558</v>
      </c>
      <c r="C1194" t="s">
        <v>96</v>
      </c>
      <c r="D1194">
        <v>0.01</v>
      </c>
      <c r="E1194" t="s">
        <v>250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513</v>
      </c>
      <c r="Q1194">
        <v>467</v>
      </c>
      <c r="R1194" t="s">
        <v>96</v>
      </c>
    </row>
    <row r="1195" spans="1:18">
      <c r="A1195" s="543">
        <v>1192</v>
      </c>
      <c r="B1195" s="403">
        <v>43411.36041666667</v>
      </c>
      <c r="C1195" t="s">
        <v>96</v>
      </c>
      <c r="D1195">
        <v>0.01</v>
      </c>
      <c r="E1195" t="s">
        <v>250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444</v>
      </c>
      <c r="Q1195">
        <v>468</v>
      </c>
      <c r="R1195" t="s">
        <v>96</v>
      </c>
    </row>
    <row r="1196" spans="1:18">
      <c r="A1196" s="543">
        <v>1194</v>
      </c>
      <c r="B1196" s="403">
        <v>43411.411111111112</v>
      </c>
      <c r="C1196" t="s">
        <v>96</v>
      </c>
      <c r="D1196">
        <v>0.01</v>
      </c>
      <c r="E1196" t="s">
        <v>250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444</v>
      </c>
      <c r="Q1196">
        <v>469</v>
      </c>
      <c r="R1196" t="s">
        <v>96</v>
      </c>
    </row>
    <row r="1197" spans="1:18">
      <c r="A1197" s="543">
        <v>1196</v>
      </c>
      <c r="B1197" s="403">
        <v>43411.507638888892</v>
      </c>
      <c r="C1197" t="s">
        <v>96</v>
      </c>
      <c r="D1197">
        <v>0.01</v>
      </c>
      <c r="E1197" t="s">
        <v>250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456</v>
      </c>
      <c r="Q1197">
        <v>470</v>
      </c>
      <c r="R1197" t="s">
        <v>96</v>
      </c>
    </row>
    <row r="1198" spans="1:18">
      <c r="A1198" s="543">
        <v>1197</v>
      </c>
      <c r="B1198" s="403">
        <v>43411.550694444442</v>
      </c>
      <c r="C1198" t="s">
        <v>96</v>
      </c>
      <c r="D1198">
        <v>0.01</v>
      </c>
      <c r="E1198" t="s">
        <v>250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1231</v>
      </c>
      <c r="Q1198">
        <v>470</v>
      </c>
      <c r="R1198" t="s">
        <v>96</v>
      </c>
    </row>
    <row r="1199" spans="1:18">
      <c r="A1199" s="543">
        <v>1198</v>
      </c>
      <c r="B1199" s="403">
        <v>43411.654166666667</v>
      </c>
      <c r="C1199" t="s">
        <v>96</v>
      </c>
      <c r="D1199">
        <v>0.01</v>
      </c>
      <c r="E1199" t="s">
        <v>250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1230</v>
      </c>
      <c r="Q1199">
        <v>470</v>
      </c>
      <c r="R1199" t="s">
        <v>96</v>
      </c>
    </row>
    <row r="1200" spans="1:18">
      <c r="A1200" s="543">
        <v>1199</v>
      </c>
      <c r="B1200" s="403">
        <v>43411.79791666667</v>
      </c>
      <c r="C1200" t="s">
        <v>96</v>
      </c>
      <c r="D1200">
        <v>0.02</v>
      </c>
      <c r="E1200" t="s">
        <v>250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1232</v>
      </c>
      <c r="Q1200">
        <v>470</v>
      </c>
      <c r="R1200" t="s">
        <v>96</v>
      </c>
    </row>
    <row r="1201" spans="1:18">
      <c r="A1201" s="543">
        <v>1200</v>
      </c>
      <c r="B1201" s="403">
        <v>43411.931944444441</v>
      </c>
      <c r="C1201" t="s">
        <v>96</v>
      </c>
      <c r="D1201">
        <v>0.03</v>
      </c>
      <c r="E1201" t="s">
        <v>250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1233</v>
      </c>
      <c r="Q1201">
        <v>470</v>
      </c>
      <c r="R1201" t="s">
        <v>96</v>
      </c>
    </row>
    <row r="1202" spans="1:18">
      <c r="A1202" s="543">
        <v>1202</v>
      </c>
      <c r="B1202" s="403">
        <v>43412.338194444441</v>
      </c>
      <c r="C1202" t="s">
        <v>96</v>
      </c>
      <c r="D1202">
        <v>0.04</v>
      </c>
      <c r="E1202" t="s">
        <v>250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1235</v>
      </c>
      <c r="Q1202">
        <v>470</v>
      </c>
      <c r="R1202" t="s">
        <v>96</v>
      </c>
    </row>
    <row r="1203" spans="1:18">
      <c r="A1203" s="543">
        <v>1209</v>
      </c>
      <c r="B1203" s="403">
        <v>43412.780555555553</v>
      </c>
      <c r="C1203" t="s">
        <v>96</v>
      </c>
      <c r="D1203">
        <v>0.06</v>
      </c>
      <c r="E1203" t="s">
        <v>250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1236</v>
      </c>
      <c r="Q1203">
        <v>470</v>
      </c>
      <c r="R1203" t="s">
        <v>96</v>
      </c>
    </row>
    <row r="1204" spans="1:18">
      <c r="A1204" s="543">
        <v>1211</v>
      </c>
      <c r="B1204" s="403">
        <v>43412.838194444441</v>
      </c>
      <c r="C1204" t="s">
        <v>96</v>
      </c>
      <c r="D1204">
        <v>0.09</v>
      </c>
      <c r="E1204" t="s">
        <v>250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1237</v>
      </c>
      <c r="Q1204">
        <v>470</v>
      </c>
      <c r="R1204" t="s">
        <v>96</v>
      </c>
    </row>
    <row r="1205" spans="1:18">
      <c r="A1205" s="543">
        <v>1215</v>
      </c>
      <c r="B1205" s="403">
        <v>43413.194444444445</v>
      </c>
      <c r="C1205" t="s">
        <v>96</v>
      </c>
      <c r="D1205">
        <v>0.13</v>
      </c>
      <c r="E1205" t="s">
        <v>250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1234</v>
      </c>
      <c r="Q1205">
        <v>470</v>
      </c>
      <c r="R1205" t="s">
        <v>96</v>
      </c>
    </row>
    <row r="1206" spans="1:18">
      <c r="A1206" s="543">
        <v>1221</v>
      </c>
      <c r="B1206" s="403">
        <v>43413.75277777778</v>
      </c>
      <c r="C1206" t="s">
        <v>96</v>
      </c>
      <c r="D1206">
        <v>0.2</v>
      </c>
      <c r="E1206" t="s">
        <v>250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1229</v>
      </c>
      <c r="Q1206">
        <v>470</v>
      </c>
      <c r="R1206" t="s">
        <v>96</v>
      </c>
    </row>
    <row r="1207" spans="1:18">
      <c r="A1207" s="543">
        <v>1224</v>
      </c>
      <c r="B1207" s="403">
        <v>43416.321527777778</v>
      </c>
      <c r="C1207" t="s">
        <v>96</v>
      </c>
      <c r="D1207">
        <v>0.32</v>
      </c>
      <c r="E1207" t="s">
        <v>250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1228</v>
      </c>
      <c r="Q1207">
        <v>470</v>
      </c>
      <c r="R1207" t="s">
        <v>96</v>
      </c>
    </row>
    <row r="1208" spans="1:18">
      <c r="A1208" s="543">
        <v>1230</v>
      </c>
      <c r="B1208" s="403">
        <v>43416.924305555556</v>
      </c>
      <c r="C1208" t="s">
        <v>96</v>
      </c>
      <c r="D1208">
        <v>0.52</v>
      </c>
      <c r="E1208" t="s">
        <v>250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1227</v>
      </c>
      <c r="Q1208">
        <v>470</v>
      </c>
      <c r="R1208" t="s">
        <v>96</v>
      </c>
    </row>
    <row r="1209" spans="1:18">
      <c r="A1209" s="543">
        <v>1201</v>
      </c>
      <c r="B1209" s="403">
        <v>43411.962500000001</v>
      </c>
      <c r="C1209" t="s">
        <v>97</v>
      </c>
      <c r="D1209">
        <v>0.01</v>
      </c>
      <c r="E1209" t="s">
        <v>250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456</v>
      </c>
      <c r="Q1209">
        <v>471</v>
      </c>
      <c r="R1209" t="s">
        <v>97</v>
      </c>
    </row>
    <row r="1210" spans="1:18">
      <c r="A1210" s="543">
        <v>1203</v>
      </c>
      <c r="B1210" s="403">
        <v>43412.357638888891</v>
      </c>
      <c r="C1210" t="s">
        <v>97</v>
      </c>
      <c r="D1210">
        <v>0.01</v>
      </c>
      <c r="E1210" t="s">
        <v>250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456</v>
      </c>
      <c r="Q1210">
        <v>472</v>
      </c>
      <c r="R1210" t="s">
        <v>97</v>
      </c>
    </row>
    <row r="1211" spans="1:18">
      <c r="A1211" s="543">
        <v>1204</v>
      </c>
      <c r="B1211" s="403">
        <v>43412.377083333333</v>
      </c>
      <c r="C1211" t="s">
        <v>97</v>
      </c>
      <c r="D1211">
        <v>0.01</v>
      </c>
      <c r="E1211" t="s">
        <v>250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1248</v>
      </c>
      <c r="Q1211">
        <v>472</v>
      </c>
      <c r="R1211" t="s">
        <v>97</v>
      </c>
    </row>
    <row r="1212" spans="1:18">
      <c r="A1212" s="543">
        <v>1205</v>
      </c>
      <c r="B1212" s="403">
        <v>43412.435416666667</v>
      </c>
      <c r="C1212" t="s">
        <v>97</v>
      </c>
      <c r="D1212">
        <v>0.01</v>
      </c>
      <c r="E1212" t="s">
        <v>250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458</v>
      </c>
      <c r="Q1212">
        <v>473</v>
      </c>
      <c r="R1212" t="s">
        <v>97</v>
      </c>
    </row>
    <row r="1213" spans="1:18">
      <c r="A1213" s="543">
        <v>1206</v>
      </c>
      <c r="B1213" s="403">
        <v>43412.546527777777</v>
      </c>
      <c r="C1213" t="s">
        <v>97</v>
      </c>
      <c r="D1213">
        <v>0.01</v>
      </c>
      <c r="E1213" t="s">
        <v>250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456</v>
      </c>
      <c r="Q1213">
        <v>474</v>
      </c>
      <c r="R1213" t="s">
        <v>97</v>
      </c>
    </row>
    <row r="1214" spans="1:18">
      <c r="A1214" s="543">
        <v>1207</v>
      </c>
      <c r="B1214" s="403">
        <v>43412.59652777778</v>
      </c>
      <c r="C1214" t="s">
        <v>97</v>
      </c>
      <c r="D1214">
        <v>0.01</v>
      </c>
      <c r="E1214" t="s">
        <v>250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1247</v>
      </c>
      <c r="Q1214">
        <v>474</v>
      </c>
      <c r="R1214" t="s">
        <v>97</v>
      </c>
    </row>
    <row r="1215" spans="1:18">
      <c r="A1215" s="543">
        <v>1208</v>
      </c>
      <c r="B1215" s="403">
        <v>43412.681250000001</v>
      </c>
      <c r="C1215" t="s">
        <v>97</v>
      </c>
      <c r="D1215">
        <v>0.01</v>
      </c>
      <c r="E1215" t="s">
        <v>250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1246</v>
      </c>
      <c r="Q1215">
        <v>474</v>
      </c>
      <c r="R1215" t="s">
        <v>97</v>
      </c>
    </row>
    <row r="1216" spans="1:18">
      <c r="A1216" s="543">
        <v>1210</v>
      </c>
      <c r="B1216" s="403">
        <v>43412.835416666669</v>
      </c>
      <c r="C1216" t="s">
        <v>97</v>
      </c>
      <c r="D1216">
        <v>0.01</v>
      </c>
      <c r="E1216" t="s">
        <v>250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444</v>
      </c>
      <c r="Q1216">
        <v>475</v>
      </c>
      <c r="R1216" t="s">
        <v>97</v>
      </c>
    </row>
    <row r="1217" spans="1:18">
      <c r="A1217" s="543">
        <v>1212</v>
      </c>
      <c r="B1217" s="403">
        <v>43412.840277777781</v>
      </c>
      <c r="C1217" t="s">
        <v>97</v>
      </c>
      <c r="D1217">
        <v>0.01</v>
      </c>
      <c r="E1217" t="s">
        <v>250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444</v>
      </c>
      <c r="Q1217">
        <v>476</v>
      </c>
      <c r="R1217" t="s">
        <v>97</v>
      </c>
    </row>
    <row r="1218" spans="1:18">
      <c r="A1218" s="543">
        <v>1213</v>
      </c>
      <c r="B1218" s="403">
        <v>43412.845138888886</v>
      </c>
      <c r="C1218" t="s">
        <v>97</v>
      </c>
      <c r="D1218">
        <v>0.01</v>
      </c>
      <c r="E1218" t="s">
        <v>250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444</v>
      </c>
      <c r="Q1218">
        <v>477</v>
      </c>
      <c r="R1218" t="s">
        <v>97</v>
      </c>
    </row>
    <row r="1219" spans="1:18">
      <c r="A1219" s="543">
        <v>1214</v>
      </c>
      <c r="B1219" s="403">
        <v>43412.881944444445</v>
      </c>
      <c r="C1219" t="s">
        <v>97</v>
      </c>
      <c r="D1219">
        <v>0.01</v>
      </c>
      <c r="E1219" t="s">
        <v>250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456</v>
      </c>
      <c r="Q1219">
        <v>478</v>
      </c>
      <c r="R1219" t="s">
        <v>97</v>
      </c>
    </row>
    <row r="1220" spans="1:18">
      <c r="A1220" s="543">
        <v>1216</v>
      </c>
      <c r="B1220" s="403">
        <v>43413.352777777778</v>
      </c>
      <c r="C1220" t="s">
        <v>97</v>
      </c>
      <c r="D1220">
        <v>0.01</v>
      </c>
      <c r="E1220" t="s">
        <v>250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444</v>
      </c>
      <c r="Q1220">
        <v>479</v>
      </c>
      <c r="R1220" t="s">
        <v>97</v>
      </c>
    </row>
    <row r="1221" spans="1:18">
      <c r="A1221" s="543">
        <v>1217</v>
      </c>
      <c r="B1221" s="403">
        <v>43413.380555555559</v>
      </c>
      <c r="C1221" t="s">
        <v>97</v>
      </c>
      <c r="D1221">
        <v>0.01</v>
      </c>
      <c r="E1221" t="s">
        <v>250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456</v>
      </c>
      <c r="Q1221">
        <v>480</v>
      </c>
      <c r="R1221" t="s">
        <v>97</v>
      </c>
    </row>
    <row r="1222" spans="1:18">
      <c r="A1222" s="543">
        <v>1218</v>
      </c>
      <c r="B1222" s="403">
        <v>43413.525000000001</v>
      </c>
      <c r="C1222" t="s">
        <v>97</v>
      </c>
      <c r="D1222">
        <v>0.01</v>
      </c>
      <c r="E1222" t="s">
        <v>250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1245</v>
      </c>
      <c r="Q1222">
        <v>480</v>
      </c>
      <c r="R1222" t="s">
        <v>97</v>
      </c>
    </row>
    <row r="1223" spans="1:18">
      <c r="A1223" s="543">
        <v>1219</v>
      </c>
      <c r="B1223" s="403">
        <v>43413.613194444442</v>
      </c>
      <c r="C1223" t="s">
        <v>97</v>
      </c>
      <c r="D1223">
        <v>0.01</v>
      </c>
      <c r="E1223" t="s">
        <v>250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456</v>
      </c>
      <c r="Q1223">
        <v>481</v>
      </c>
      <c r="R1223" t="s">
        <v>97</v>
      </c>
    </row>
    <row r="1224" spans="1:18">
      <c r="A1224" s="543">
        <v>1220</v>
      </c>
      <c r="B1224" s="403">
        <v>43413.625694444447</v>
      </c>
      <c r="C1224" t="s">
        <v>97</v>
      </c>
      <c r="D1224">
        <v>0.01</v>
      </c>
      <c r="E1224" t="s">
        <v>250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1244</v>
      </c>
      <c r="Q1224">
        <v>481</v>
      </c>
      <c r="R1224" t="s">
        <v>97</v>
      </c>
    </row>
    <row r="1225" spans="1:18">
      <c r="A1225" s="543">
        <v>1222</v>
      </c>
      <c r="B1225" s="403">
        <v>43413.756249999999</v>
      </c>
      <c r="C1225" t="s">
        <v>97</v>
      </c>
      <c r="D1225">
        <v>0.01</v>
      </c>
      <c r="E1225" t="s">
        <v>250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456</v>
      </c>
      <c r="Q1225">
        <v>482</v>
      </c>
      <c r="R1225" t="s">
        <v>97</v>
      </c>
    </row>
    <row r="1226" spans="1:18">
      <c r="A1226" s="543">
        <v>1223</v>
      </c>
      <c r="B1226" s="403">
        <v>43413.782638888886</v>
      </c>
      <c r="C1226" t="s">
        <v>97</v>
      </c>
      <c r="D1226">
        <v>0.01</v>
      </c>
      <c r="E1226" t="s">
        <v>250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1243</v>
      </c>
      <c r="Q1226">
        <v>482</v>
      </c>
      <c r="R1226" t="s">
        <v>97</v>
      </c>
    </row>
    <row r="1227" spans="1:18">
      <c r="A1227" s="543">
        <v>1225</v>
      </c>
      <c r="B1227" s="403">
        <v>43416.324305555558</v>
      </c>
      <c r="C1227" t="s">
        <v>97</v>
      </c>
      <c r="D1227">
        <v>0.01</v>
      </c>
      <c r="E1227" t="s">
        <v>250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456</v>
      </c>
      <c r="Q1227">
        <v>483</v>
      </c>
      <c r="R1227" t="s">
        <v>97</v>
      </c>
    </row>
    <row r="1228" spans="1:18">
      <c r="A1228" s="543">
        <v>1226</v>
      </c>
      <c r="B1228" s="403">
        <v>43416.399305555555</v>
      </c>
      <c r="C1228" t="s">
        <v>97</v>
      </c>
      <c r="D1228">
        <v>0.01</v>
      </c>
      <c r="E1228" t="s">
        <v>250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456</v>
      </c>
      <c r="Q1228">
        <v>484</v>
      </c>
      <c r="R1228" t="s">
        <v>97</v>
      </c>
    </row>
    <row r="1229" spans="1:18">
      <c r="A1229" s="543">
        <v>1227</v>
      </c>
      <c r="B1229" s="403">
        <v>43416.415277777778</v>
      </c>
      <c r="C1229" t="s">
        <v>97</v>
      </c>
      <c r="D1229">
        <v>0.01</v>
      </c>
      <c r="E1229" t="s">
        <v>250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1242</v>
      </c>
      <c r="Q1229">
        <v>484</v>
      </c>
      <c r="R1229" t="s">
        <v>97</v>
      </c>
    </row>
    <row r="1230" spans="1:18">
      <c r="A1230" s="543">
        <v>1228</v>
      </c>
      <c r="B1230" s="403">
        <v>43416.62222222222</v>
      </c>
      <c r="C1230" t="s">
        <v>97</v>
      </c>
      <c r="D1230">
        <v>0.01</v>
      </c>
      <c r="E1230" t="s">
        <v>250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1241</v>
      </c>
      <c r="Q1230">
        <v>484</v>
      </c>
      <c r="R1230" t="s">
        <v>97</v>
      </c>
    </row>
    <row r="1231" spans="1:18">
      <c r="A1231" s="543">
        <v>1229</v>
      </c>
      <c r="B1231" s="403">
        <v>43416.728472222225</v>
      </c>
      <c r="C1231" t="s">
        <v>97</v>
      </c>
      <c r="D1231">
        <v>0.01</v>
      </c>
      <c r="E1231" t="s">
        <v>250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456</v>
      </c>
      <c r="Q1231">
        <v>485</v>
      </c>
      <c r="R1231" t="s">
        <v>97</v>
      </c>
    </row>
    <row r="1232" spans="1:18">
      <c r="A1232" s="543">
        <v>1231</v>
      </c>
      <c r="B1232" s="403">
        <v>43417.081944444442</v>
      </c>
      <c r="C1232" t="s">
        <v>97</v>
      </c>
      <c r="D1232">
        <v>0.01</v>
      </c>
      <c r="E1232" t="s">
        <v>250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456</v>
      </c>
      <c r="Q1232">
        <v>486</v>
      </c>
      <c r="R1232" t="s">
        <v>97</v>
      </c>
    </row>
    <row r="1233" spans="1:18">
      <c r="A1233" s="543">
        <v>1232</v>
      </c>
      <c r="B1233" s="403">
        <v>43417.188888888886</v>
      </c>
      <c r="C1233" t="s">
        <v>97</v>
      </c>
      <c r="D1233">
        <v>0.01</v>
      </c>
      <c r="E1233" t="s">
        <v>250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1240</v>
      </c>
      <c r="Q1233">
        <v>486</v>
      </c>
      <c r="R1233" t="s">
        <v>97</v>
      </c>
    </row>
    <row r="1234" spans="1:18">
      <c r="A1234" s="543">
        <v>1233</v>
      </c>
      <c r="B1234" s="403">
        <v>43417.338888888888</v>
      </c>
      <c r="C1234" t="s">
        <v>97</v>
      </c>
      <c r="D1234">
        <v>0.01</v>
      </c>
      <c r="E1234" t="s">
        <v>250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1239</v>
      </c>
      <c r="Q1234">
        <v>486</v>
      </c>
      <c r="R1234" t="s">
        <v>97</v>
      </c>
    </row>
    <row r="1235" spans="1:18">
      <c r="A1235" s="543">
        <v>1234</v>
      </c>
      <c r="B1235" s="403">
        <v>43417.390277777777</v>
      </c>
      <c r="C1235" t="s">
        <v>97</v>
      </c>
      <c r="D1235">
        <v>0.01</v>
      </c>
      <c r="E1235" t="s">
        <v>250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456</v>
      </c>
      <c r="Q1235">
        <v>487</v>
      </c>
      <c r="R1235" t="s">
        <v>97</v>
      </c>
    </row>
    <row r="1236" spans="1:18">
      <c r="A1236" s="543">
        <v>1235</v>
      </c>
      <c r="B1236" s="403">
        <v>43417.400694444441</v>
      </c>
      <c r="C1236" t="s">
        <v>97</v>
      </c>
      <c r="D1236">
        <v>0.01</v>
      </c>
      <c r="E1236" t="s">
        <v>250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1238</v>
      </c>
      <c r="Q1236">
        <v>487</v>
      </c>
      <c r="R1236" t="s">
        <v>97</v>
      </c>
    </row>
    <row r="1237" spans="1:18">
      <c r="A1237" s="543">
        <v>1236</v>
      </c>
      <c r="B1237" s="403">
        <v>43417.463888888888</v>
      </c>
      <c r="C1237" t="s">
        <v>97</v>
      </c>
      <c r="D1237">
        <v>0.01</v>
      </c>
      <c r="E1237" t="s">
        <v>250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456</v>
      </c>
      <c r="Q1237">
        <v>488</v>
      </c>
      <c r="R1237" t="s">
        <v>97</v>
      </c>
    </row>
    <row r="1238" spans="1:18">
      <c r="A1238" s="543">
        <v>1237</v>
      </c>
      <c r="B1238" s="403">
        <v>43417.505555555559</v>
      </c>
      <c r="C1238" t="s">
        <v>97</v>
      </c>
      <c r="D1238">
        <v>0.01</v>
      </c>
      <c r="E1238" t="s">
        <v>250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1220</v>
      </c>
      <c r="Q1238">
        <v>488</v>
      </c>
      <c r="R1238" t="s">
        <v>97</v>
      </c>
    </row>
    <row r="1239" spans="1:18">
      <c r="A1239" s="543">
        <v>1238</v>
      </c>
      <c r="B1239" s="403">
        <v>43417.557638888888</v>
      </c>
      <c r="C1239" t="s">
        <v>97</v>
      </c>
      <c r="D1239">
        <v>0.01</v>
      </c>
      <c r="E1239" t="s">
        <v>250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1218</v>
      </c>
      <c r="Q1239">
        <v>488</v>
      </c>
      <c r="R1239" t="s">
        <v>97</v>
      </c>
    </row>
    <row r="1240" spans="1:18">
      <c r="A1240" s="543">
        <v>1239</v>
      </c>
      <c r="B1240" s="403">
        <v>43417.597916666666</v>
      </c>
      <c r="C1240" t="s">
        <v>97</v>
      </c>
      <c r="D1240">
        <v>0.02</v>
      </c>
      <c r="E1240" t="s">
        <v>250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1219</v>
      </c>
      <c r="Q1240">
        <v>488</v>
      </c>
      <c r="R1240" t="s">
        <v>97</v>
      </c>
    </row>
    <row r="1241" spans="1:18">
      <c r="A1241" s="543">
        <v>1240</v>
      </c>
      <c r="B1241" s="403">
        <v>43417.718055555553</v>
      </c>
      <c r="C1241" t="s">
        <v>97</v>
      </c>
      <c r="D1241">
        <v>0.03</v>
      </c>
      <c r="E1241" t="s">
        <v>250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1217</v>
      </c>
      <c r="Q1241">
        <v>488</v>
      </c>
      <c r="R1241" t="s">
        <v>97</v>
      </c>
    </row>
    <row r="1242" spans="1:18">
      <c r="A1242" s="543">
        <v>1241</v>
      </c>
      <c r="B1242" s="403">
        <v>43418.001388888886</v>
      </c>
      <c r="C1242" t="s">
        <v>97</v>
      </c>
      <c r="D1242">
        <v>0.04</v>
      </c>
      <c r="E1242" t="s">
        <v>250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1216</v>
      </c>
      <c r="Q1242">
        <v>488</v>
      </c>
      <c r="R1242" t="s">
        <v>97</v>
      </c>
    </row>
    <row r="1243" spans="1:18">
      <c r="A1243" s="543">
        <v>1242</v>
      </c>
      <c r="B1243" s="403">
        <v>43418.661805555559</v>
      </c>
      <c r="C1243" t="s">
        <v>97</v>
      </c>
      <c r="D1243">
        <v>0.06</v>
      </c>
      <c r="E1243" t="s">
        <v>250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1215</v>
      </c>
      <c r="Q1243">
        <v>488</v>
      </c>
      <c r="R1243" t="s">
        <v>97</v>
      </c>
    </row>
    <row r="1244" spans="1:18">
      <c r="A1244" s="543">
        <v>1253</v>
      </c>
      <c r="B1244" s="403">
        <v>43419.381944444445</v>
      </c>
      <c r="C1244" t="s">
        <v>97</v>
      </c>
      <c r="D1244">
        <v>0.09</v>
      </c>
      <c r="E1244" t="s">
        <v>250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1214</v>
      </c>
      <c r="Q1244">
        <v>488</v>
      </c>
      <c r="R1244" t="s">
        <v>97</v>
      </c>
    </row>
    <row r="1245" spans="1:18">
      <c r="A1245" s="543">
        <v>1243</v>
      </c>
      <c r="B1245" s="403">
        <v>43418.665277777778</v>
      </c>
      <c r="C1245" t="s">
        <v>96</v>
      </c>
      <c r="D1245">
        <v>0.01</v>
      </c>
      <c r="E1245" t="s">
        <v>250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456</v>
      </c>
      <c r="Q1245">
        <v>489</v>
      </c>
      <c r="R1245" t="s">
        <v>96</v>
      </c>
    </row>
    <row r="1246" spans="1:18">
      <c r="A1246" s="543">
        <v>1244</v>
      </c>
      <c r="B1246" s="403">
        <v>43418.677083333336</v>
      </c>
      <c r="C1246" t="s">
        <v>96</v>
      </c>
      <c r="D1246">
        <v>0.01</v>
      </c>
      <c r="E1246" t="s">
        <v>250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1226</v>
      </c>
      <c r="Q1246">
        <v>489</v>
      </c>
      <c r="R1246" t="s">
        <v>96</v>
      </c>
    </row>
    <row r="1247" spans="1:18">
      <c r="A1247" s="543">
        <v>1245</v>
      </c>
      <c r="B1247" s="403">
        <v>43418.688194444447</v>
      </c>
      <c r="C1247" t="s">
        <v>96</v>
      </c>
      <c r="D1247">
        <v>0.01</v>
      </c>
      <c r="E1247" t="s">
        <v>250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1225</v>
      </c>
      <c r="Q1247">
        <v>489</v>
      </c>
      <c r="R1247" t="s">
        <v>96</v>
      </c>
    </row>
    <row r="1248" spans="1:18">
      <c r="A1248" s="543">
        <v>1246</v>
      </c>
      <c r="B1248" s="403">
        <v>43418.779166666667</v>
      </c>
      <c r="C1248" t="s">
        <v>96</v>
      </c>
      <c r="D1248">
        <v>0.02</v>
      </c>
      <c r="E1248" t="s">
        <v>250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1224</v>
      </c>
      <c r="Q1248">
        <v>489</v>
      </c>
      <c r="R1248" t="s">
        <v>96</v>
      </c>
    </row>
    <row r="1249" spans="1:18">
      <c r="A1249" s="543">
        <v>1247</v>
      </c>
      <c r="B1249" s="403">
        <v>43418.845833333333</v>
      </c>
      <c r="C1249" t="s">
        <v>96</v>
      </c>
      <c r="D1249">
        <v>0.01</v>
      </c>
      <c r="E1249" t="s">
        <v>250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456</v>
      </c>
      <c r="Q1249">
        <v>490</v>
      </c>
      <c r="R1249" t="s">
        <v>96</v>
      </c>
    </row>
    <row r="1250" spans="1:18">
      <c r="A1250" s="543">
        <v>1248</v>
      </c>
      <c r="B1250" s="403">
        <v>43418.849305555559</v>
      </c>
      <c r="C1250" t="s">
        <v>96</v>
      </c>
      <c r="D1250">
        <v>0.01</v>
      </c>
      <c r="E1250" t="s">
        <v>250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1223</v>
      </c>
      <c r="Q1250">
        <v>490</v>
      </c>
      <c r="R1250" t="s">
        <v>96</v>
      </c>
    </row>
    <row r="1251" spans="1:18">
      <c r="A1251" s="543">
        <v>1249</v>
      </c>
      <c r="B1251" s="403">
        <v>43418.872916666667</v>
      </c>
      <c r="C1251" t="s">
        <v>96</v>
      </c>
      <c r="D1251">
        <v>0.01</v>
      </c>
      <c r="E1251" t="s">
        <v>250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456</v>
      </c>
      <c r="Q1251">
        <v>491</v>
      </c>
      <c r="R1251" t="s">
        <v>96</v>
      </c>
    </row>
    <row r="1252" spans="1:18">
      <c r="A1252" s="543">
        <v>1250</v>
      </c>
      <c r="B1252" s="403">
        <v>43418.916666666664</v>
      </c>
      <c r="C1252" t="s">
        <v>96</v>
      </c>
      <c r="D1252">
        <v>0.01</v>
      </c>
      <c r="E1252" t="s">
        <v>250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1222</v>
      </c>
      <c r="Q1252">
        <v>491</v>
      </c>
      <c r="R1252" t="s">
        <v>96</v>
      </c>
    </row>
    <row r="1253" spans="1:18">
      <c r="A1253" s="543">
        <v>1251</v>
      </c>
      <c r="B1253" s="403">
        <v>43418.947916666664</v>
      </c>
      <c r="C1253" t="s">
        <v>96</v>
      </c>
      <c r="D1253">
        <v>0.01</v>
      </c>
      <c r="E1253" t="s">
        <v>250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1221</v>
      </c>
      <c r="Q1253">
        <v>491</v>
      </c>
      <c r="R1253" t="s">
        <v>96</v>
      </c>
    </row>
    <row r="1254" spans="1:18">
      <c r="A1254" s="543">
        <v>1252</v>
      </c>
      <c r="B1254" s="403">
        <v>43419.335416666669</v>
      </c>
      <c r="C1254" t="s">
        <v>96</v>
      </c>
      <c r="D1254">
        <v>0.01</v>
      </c>
      <c r="E1254" t="s">
        <v>250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456</v>
      </c>
      <c r="Q1254">
        <v>492</v>
      </c>
      <c r="R1254" t="s">
        <v>96</v>
      </c>
    </row>
    <row r="1255" spans="1:18">
      <c r="A1255" s="543">
        <v>1254</v>
      </c>
      <c r="B1255" s="403">
        <v>43419.384722222225</v>
      </c>
      <c r="C1255" t="s">
        <v>96</v>
      </c>
      <c r="D1255">
        <v>0.01</v>
      </c>
      <c r="E1255" t="s">
        <v>250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456</v>
      </c>
      <c r="Q1255">
        <v>493</v>
      </c>
      <c r="R1255" t="s">
        <v>96</v>
      </c>
    </row>
    <row r="1256" spans="1:18">
      <c r="A1256" s="543">
        <v>1255</v>
      </c>
      <c r="B1256" s="403">
        <v>43419.412499999999</v>
      </c>
      <c r="C1256" t="s">
        <v>96</v>
      </c>
      <c r="D1256">
        <v>0.01</v>
      </c>
      <c r="E1256" t="s">
        <v>250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1213</v>
      </c>
      <c r="Q1256">
        <v>493</v>
      </c>
      <c r="R1256" t="s">
        <v>96</v>
      </c>
    </row>
    <row r="1257" spans="1:18">
      <c r="A1257" s="543">
        <v>1256</v>
      </c>
      <c r="B1257" s="403">
        <v>43419.413888888892</v>
      </c>
      <c r="C1257" t="s">
        <v>96</v>
      </c>
      <c r="D1257">
        <v>0.01</v>
      </c>
      <c r="E1257" t="s">
        <v>250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1212</v>
      </c>
      <c r="Q1257">
        <v>493</v>
      </c>
      <c r="R1257" t="s">
        <v>96</v>
      </c>
    </row>
    <row r="1258" spans="1:18">
      <c r="A1258" s="543">
        <v>1257</v>
      </c>
      <c r="B1258" s="403">
        <v>43419.450694444444</v>
      </c>
      <c r="C1258" t="s">
        <v>96</v>
      </c>
      <c r="D1258">
        <v>0.02</v>
      </c>
      <c r="E1258" t="s">
        <v>250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1211</v>
      </c>
      <c r="Q1258">
        <v>493</v>
      </c>
      <c r="R1258" t="s">
        <v>96</v>
      </c>
    </row>
    <row r="1259" spans="1:18">
      <c r="A1259" s="543">
        <v>1258</v>
      </c>
      <c r="B1259" s="403">
        <v>43419.45416666667</v>
      </c>
      <c r="C1259" t="s">
        <v>96</v>
      </c>
      <c r="D1259">
        <v>0.03</v>
      </c>
      <c r="E1259" t="s">
        <v>250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1210</v>
      </c>
      <c r="Q1259">
        <v>493</v>
      </c>
      <c r="R1259" t="s">
        <v>96</v>
      </c>
    </row>
    <row r="1260" spans="1:18">
      <c r="A1260" s="543">
        <v>1259</v>
      </c>
      <c r="B1260" s="403">
        <v>43419.474305555559</v>
      </c>
      <c r="C1260" t="s">
        <v>97</v>
      </c>
      <c r="D1260">
        <v>0.01</v>
      </c>
      <c r="E1260" t="s">
        <v>250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456</v>
      </c>
      <c r="Q1260">
        <v>494</v>
      </c>
      <c r="R1260" t="s">
        <v>97</v>
      </c>
    </row>
    <row r="1261" spans="1:18">
      <c r="A1261" s="543">
        <v>1260</v>
      </c>
      <c r="B1261" s="403">
        <v>43419.494444444441</v>
      </c>
      <c r="C1261" t="s">
        <v>97</v>
      </c>
      <c r="D1261">
        <v>0.01</v>
      </c>
      <c r="E1261" t="s">
        <v>250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1200</v>
      </c>
      <c r="Q1261">
        <v>494</v>
      </c>
      <c r="R1261" t="s">
        <v>97</v>
      </c>
    </row>
    <row r="1262" spans="1:18">
      <c r="A1262" s="543">
        <v>1261</v>
      </c>
      <c r="B1262" s="403">
        <v>43419.513194444444</v>
      </c>
      <c r="C1262" t="s">
        <v>97</v>
      </c>
      <c r="D1262">
        <v>0.01</v>
      </c>
      <c r="E1262" t="s">
        <v>250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1199</v>
      </c>
      <c r="Q1262">
        <v>494</v>
      </c>
      <c r="R1262" t="s">
        <v>97</v>
      </c>
    </row>
    <row r="1263" spans="1:18">
      <c r="A1263" s="543">
        <v>1262</v>
      </c>
      <c r="B1263" s="403">
        <v>43419.736805555556</v>
      </c>
      <c r="C1263" t="s">
        <v>97</v>
      </c>
      <c r="D1263">
        <v>0.02</v>
      </c>
      <c r="E1263" t="s">
        <v>250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1202</v>
      </c>
      <c r="Q1263">
        <v>494</v>
      </c>
      <c r="R1263" t="s">
        <v>97</v>
      </c>
    </row>
    <row r="1264" spans="1:18">
      <c r="A1264" s="543">
        <v>1266</v>
      </c>
      <c r="B1264" s="403">
        <v>43419.848611111112</v>
      </c>
      <c r="C1264" t="s">
        <v>97</v>
      </c>
      <c r="D1264">
        <v>0.03</v>
      </c>
      <c r="E1264" t="s">
        <v>250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1203</v>
      </c>
      <c r="Q1264">
        <v>494</v>
      </c>
      <c r="R1264" t="s">
        <v>97</v>
      </c>
    </row>
    <row r="1265" spans="1:18">
      <c r="A1265" s="543">
        <v>1272</v>
      </c>
      <c r="B1265" s="403">
        <v>43420.384027777778</v>
      </c>
      <c r="C1265" t="s">
        <v>97</v>
      </c>
      <c r="D1265">
        <v>0.04</v>
      </c>
      <c r="E1265" t="s">
        <v>250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1201</v>
      </c>
      <c r="Q1265">
        <v>494</v>
      </c>
      <c r="R1265" t="s">
        <v>97</v>
      </c>
    </row>
    <row r="1266" spans="1:18">
      <c r="A1266" s="543">
        <v>1276</v>
      </c>
      <c r="B1266" s="403">
        <v>43420.618055555555</v>
      </c>
      <c r="C1266" t="s">
        <v>97</v>
      </c>
      <c r="D1266">
        <v>0.06</v>
      </c>
      <c r="E1266" t="s">
        <v>250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1198</v>
      </c>
      <c r="Q1266">
        <v>494</v>
      </c>
      <c r="R1266" t="s">
        <v>97</v>
      </c>
    </row>
    <row r="1267" spans="1:18">
      <c r="A1267" s="543">
        <v>1277</v>
      </c>
      <c r="B1267" s="403">
        <v>43420.631944444445</v>
      </c>
      <c r="C1267" t="s">
        <v>97</v>
      </c>
      <c r="D1267">
        <v>0.09</v>
      </c>
      <c r="E1267" t="s">
        <v>250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1197</v>
      </c>
      <c r="Q1267">
        <v>494</v>
      </c>
      <c r="R1267" t="s">
        <v>97</v>
      </c>
    </row>
    <row r="1268" spans="1:18">
      <c r="A1268" s="543">
        <v>1283</v>
      </c>
      <c r="B1268" s="403">
        <v>43423.410416666666</v>
      </c>
      <c r="C1268" t="s">
        <v>97</v>
      </c>
      <c r="D1268">
        <v>0.13</v>
      </c>
      <c r="E1268" t="s">
        <v>250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1196</v>
      </c>
      <c r="Q1268">
        <v>494</v>
      </c>
      <c r="R1268" t="s">
        <v>97</v>
      </c>
    </row>
    <row r="1269" spans="1:18">
      <c r="A1269" s="543">
        <v>1286</v>
      </c>
      <c r="B1269" s="403">
        <v>43423.6875</v>
      </c>
      <c r="C1269" t="s">
        <v>97</v>
      </c>
      <c r="D1269">
        <v>0.2</v>
      </c>
      <c r="E1269" t="s">
        <v>250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1195</v>
      </c>
      <c r="Q1269">
        <v>494</v>
      </c>
      <c r="R1269" t="s">
        <v>97</v>
      </c>
    </row>
    <row r="1270" spans="1:18">
      <c r="A1270" s="543">
        <v>1263</v>
      </c>
      <c r="B1270" s="403">
        <v>43419.785416666666</v>
      </c>
      <c r="C1270" t="s">
        <v>96</v>
      </c>
      <c r="D1270">
        <v>0.01</v>
      </c>
      <c r="E1270" t="s">
        <v>250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456</v>
      </c>
      <c r="Q1270">
        <v>495</v>
      </c>
      <c r="R1270" t="s">
        <v>96</v>
      </c>
    </row>
    <row r="1271" spans="1:18">
      <c r="A1271" s="543">
        <v>1264</v>
      </c>
      <c r="B1271" s="403">
        <v>43419.82708333333</v>
      </c>
      <c r="C1271" t="s">
        <v>96</v>
      </c>
      <c r="D1271">
        <v>0.01</v>
      </c>
      <c r="E1271" t="s">
        <v>250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444</v>
      </c>
      <c r="Q1271">
        <v>496</v>
      </c>
      <c r="R1271" t="s">
        <v>96</v>
      </c>
    </row>
    <row r="1272" spans="1:18">
      <c r="A1272" s="543">
        <v>1265</v>
      </c>
      <c r="B1272" s="403">
        <v>43419.833333333336</v>
      </c>
      <c r="C1272" t="s">
        <v>96</v>
      </c>
      <c r="D1272">
        <v>0.01</v>
      </c>
      <c r="E1272" t="s">
        <v>250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515</v>
      </c>
      <c r="Q1272">
        <v>496</v>
      </c>
      <c r="R1272" t="s">
        <v>96</v>
      </c>
    </row>
    <row r="1273" spans="1:18">
      <c r="A1273" s="543">
        <v>1267</v>
      </c>
      <c r="B1273" s="403">
        <v>43419.85833333333</v>
      </c>
      <c r="C1273" t="s">
        <v>96</v>
      </c>
      <c r="D1273">
        <v>0.01</v>
      </c>
      <c r="E1273" t="s">
        <v>250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456</v>
      </c>
      <c r="Q1273">
        <v>497</v>
      </c>
      <c r="R1273" t="s">
        <v>96</v>
      </c>
    </row>
    <row r="1274" spans="1:18">
      <c r="A1274" s="543">
        <v>1268</v>
      </c>
      <c r="B1274" s="403">
        <v>43419.87777777778</v>
      </c>
      <c r="C1274" t="s">
        <v>96</v>
      </c>
      <c r="D1274">
        <v>0.01</v>
      </c>
      <c r="E1274" t="s">
        <v>250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1209</v>
      </c>
      <c r="Q1274">
        <v>497</v>
      </c>
      <c r="R1274" t="s">
        <v>96</v>
      </c>
    </row>
    <row r="1275" spans="1:18">
      <c r="A1275" s="543">
        <v>1269</v>
      </c>
      <c r="B1275" s="403">
        <v>43419.944444444445</v>
      </c>
      <c r="C1275" t="s">
        <v>96</v>
      </c>
      <c r="D1275">
        <v>0.01</v>
      </c>
      <c r="E1275" t="s">
        <v>250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1208</v>
      </c>
      <c r="Q1275">
        <v>497</v>
      </c>
      <c r="R1275" t="s">
        <v>96</v>
      </c>
    </row>
    <row r="1276" spans="1:18">
      <c r="A1276" s="543">
        <v>1270</v>
      </c>
      <c r="B1276" s="403">
        <v>43420.361805555556</v>
      </c>
      <c r="C1276" t="s">
        <v>96</v>
      </c>
      <c r="D1276">
        <v>0.01</v>
      </c>
      <c r="E1276" t="s">
        <v>250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444</v>
      </c>
      <c r="Q1276">
        <v>498</v>
      </c>
      <c r="R1276" t="s">
        <v>96</v>
      </c>
    </row>
    <row r="1277" spans="1:18">
      <c r="A1277" s="543">
        <v>1271</v>
      </c>
      <c r="B1277" s="403">
        <v>43420.372916666667</v>
      </c>
      <c r="C1277" t="s">
        <v>96</v>
      </c>
      <c r="D1277">
        <v>0.01</v>
      </c>
      <c r="E1277" t="s">
        <v>250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516</v>
      </c>
      <c r="Q1277">
        <v>498</v>
      </c>
      <c r="R1277" t="s">
        <v>96</v>
      </c>
    </row>
    <row r="1278" spans="1:18">
      <c r="A1278" s="543">
        <v>1273</v>
      </c>
      <c r="B1278" s="403">
        <v>43420.402777777781</v>
      </c>
      <c r="C1278" t="s">
        <v>96</v>
      </c>
      <c r="D1278">
        <v>0.01</v>
      </c>
      <c r="E1278" t="s">
        <v>250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456</v>
      </c>
      <c r="Q1278">
        <v>499</v>
      </c>
      <c r="R1278" t="s">
        <v>96</v>
      </c>
    </row>
    <row r="1279" spans="1:18">
      <c r="A1279" s="543">
        <v>1274</v>
      </c>
      <c r="B1279" s="403">
        <v>43420.45208333333</v>
      </c>
      <c r="C1279" t="s">
        <v>96</v>
      </c>
      <c r="D1279">
        <v>0.01</v>
      </c>
      <c r="E1279" t="s">
        <v>250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1207</v>
      </c>
      <c r="Q1279">
        <v>499</v>
      </c>
      <c r="R1279" t="s">
        <v>96</v>
      </c>
    </row>
    <row r="1280" spans="1:18">
      <c r="A1280" s="543">
        <v>1275</v>
      </c>
      <c r="B1280" s="403">
        <v>43420.479861111111</v>
      </c>
      <c r="C1280" t="s">
        <v>96</v>
      </c>
      <c r="D1280">
        <v>0.01</v>
      </c>
      <c r="E1280" t="s">
        <v>250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1206</v>
      </c>
      <c r="Q1280">
        <v>499</v>
      </c>
      <c r="R1280" t="s">
        <v>96</v>
      </c>
    </row>
    <row r="1281" spans="1:18">
      <c r="A1281" s="543">
        <v>1278</v>
      </c>
      <c r="B1281" s="403">
        <v>43420.634722222225</v>
      </c>
      <c r="C1281" t="s">
        <v>96</v>
      </c>
      <c r="D1281">
        <v>0.01</v>
      </c>
      <c r="E1281" t="s">
        <v>250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444</v>
      </c>
      <c r="Q1281">
        <v>500</v>
      </c>
      <c r="R1281" t="s">
        <v>96</v>
      </c>
    </row>
    <row r="1282" spans="1:18">
      <c r="A1282" s="543">
        <v>1279</v>
      </c>
      <c r="B1282" s="403">
        <v>43420.65</v>
      </c>
      <c r="C1282" t="s">
        <v>96</v>
      </c>
      <c r="D1282">
        <v>0.01</v>
      </c>
      <c r="E1282" t="s">
        <v>250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456</v>
      </c>
      <c r="Q1282">
        <v>501</v>
      </c>
      <c r="R1282" t="s">
        <v>96</v>
      </c>
    </row>
    <row r="1283" spans="1:18">
      <c r="A1283" s="543">
        <v>1280</v>
      </c>
      <c r="B1283" s="403">
        <v>43420.695138888892</v>
      </c>
      <c r="C1283" t="s">
        <v>96</v>
      </c>
      <c r="D1283">
        <v>0.01</v>
      </c>
      <c r="E1283" t="s">
        <v>250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1205</v>
      </c>
      <c r="Q1283">
        <v>501</v>
      </c>
      <c r="R1283" t="s">
        <v>96</v>
      </c>
    </row>
    <row r="1284" spans="1:18">
      <c r="A1284" s="543">
        <v>1281</v>
      </c>
      <c r="B1284" s="403">
        <v>43420.77847222222</v>
      </c>
      <c r="C1284" t="s">
        <v>96</v>
      </c>
      <c r="D1284">
        <v>0.01</v>
      </c>
      <c r="E1284" t="s">
        <v>250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456</v>
      </c>
      <c r="Q1284">
        <v>502</v>
      </c>
      <c r="R1284" t="s">
        <v>96</v>
      </c>
    </row>
    <row r="1285" spans="1:18">
      <c r="A1285" s="543">
        <v>1282</v>
      </c>
      <c r="B1285" s="403">
        <v>43423.226388888892</v>
      </c>
      <c r="C1285" t="s">
        <v>96</v>
      </c>
      <c r="D1285">
        <v>0.01</v>
      </c>
      <c r="E1285" t="s">
        <v>250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1204</v>
      </c>
      <c r="Q1285">
        <v>502</v>
      </c>
      <c r="R1285" t="s">
        <v>96</v>
      </c>
    </row>
    <row r="1286" spans="1:18">
      <c r="A1286" s="543">
        <v>1284</v>
      </c>
      <c r="B1286" s="403">
        <v>43423.488194444442</v>
      </c>
      <c r="C1286" t="s">
        <v>96</v>
      </c>
      <c r="D1286">
        <v>0.01</v>
      </c>
      <c r="E1286" t="s">
        <v>250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456</v>
      </c>
      <c r="Q1286">
        <v>503</v>
      </c>
      <c r="R1286" t="s">
        <v>96</v>
      </c>
    </row>
    <row r="1287" spans="1:18">
      <c r="A1287" s="543">
        <v>1285</v>
      </c>
      <c r="B1287" s="403">
        <v>43423.654861111114</v>
      </c>
      <c r="C1287" t="s">
        <v>96</v>
      </c>
      <c r="D1287">
        <v>0.01</v>
      </c>
      <c r="E1287" t="s">
        <v>250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456</v>
      </c>
      <c r="Q1287">
        <v>504</v>
      </c>
      <c r="R1287" t="s">
        <v>96</v>
      </c>
    </row>
    <row r="1288" spans="1:18">
      <c r="A1288" s="543">
        <v>1287</v>
      </c>
      <c r="B1288" s="403">
        <v>43423.747916666667</v>
      </c>
      <c r="C1288" t="s">
        <v>96</v>
      </c>
      <c r="D1288">
        <v>0.01</v>
      </c>
      <c r="E1288" t="s">
        <v>250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456</v>
      </c>
      <c r="Q1288">
        <v>505</v>
      </c>
      <c r="R1288" t="s">
        <v>96</v>
      </c>
    </row>
    <row r="1289" spans="1:18">
      <c r="A1289" s="543">
        <v>1288</v>
      </c>
      <c r="B1289" s="403">
        <v>43424.402777777781</v>
      </c>
      <c r="C1289" t="s">
        <v>96</v>
      </c>
      <c r="D1289">
        <v>0.01</v>
      </c>
      <c r="E1289" t="s">
        <v>250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456</v>
      </c>
      <c r="Q1289">
        <v>506</v>
      </c>
      <c r="R1289" t="s">
        <v>96</v>
      </c>
    </row>
    <row r="1290" spans="1:18">
      <c r="A1290" s="543">
        <v>1289</v>
      </c>
      <c r="B1290" s="403">
        <v>43424.408333333333</v>
      </c>
      <c r="C1290" t="s">
        <v>96</v>
      </c>
      <c r="D1290">
        <v>0.01</v>
      </c>
      <c r="E1290" t="s">
        <v>250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1193</v>
      </c>
      <c r="Q1290">
        <v>506</v>
      </c>
      <c r="R1290" t="s">
        <v>96</v>
      </c>
    </row>
    <row r="1291" spans="1:18">
      <c r="A1291" s="543">
        <v>1290</v>
      </c>
      <c r="B1291" s="403">
        <v>43424.418055555558</v>
      </c>
      <c r="C1291" t="s">
        <v>96</v>
      </c>
      <c r="D1291">
        <v>0.01</v>
      </c>
      <c r="E1291" t="s">
        <v>250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1192</v>
      </c>
      <c r="Q1291">
        <v>506</v>
      </c>
      <c r="R1291" t="s">
        <v>96</v>
      </c>
    </row>
    <row r="1292" spans="1:18">
      <c r="A1292" s="543">
        <v>1291</v>
      </c>
      <c r="B1292" s="403">
        <v>43424.609722222223</v>
      </c>
      <c r="C1292" t="s">
        <v>96</v>
      </c>
      <c r="D1292">
        <v>0.02</v>
      </c>
      <c r="E1292" t="s">
        <v>250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1191</v>
      </c>
      <c r="Q1292">
        <v>506</v>
      </c>
      <c r="R1292" t="s">
        <v>96</v>
      </c>
    </row>
    <row r="1293" spans="1:18">
      <c r="A1293" s="543">
        <v>1292</v>
      </c>
      <c r="B1293" s="403">
        <v>43424.640972222223</v>
      </c>
      <c r="C1293" t="s">
        <v>96</v>
      </c>
      <c r="D1293">
        <v>0.03</v>
      </c>
      <c r="E1293" t="s">
        <v>250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1190</v>
      </c>
      <c r="Q1293">
        <v>506</v>
      </c>
      <c r="R1293" t="s">
        <v>96</v>
      </c>
    </row>
    <row r="1294" spans="1:18">
      <c r="A1294" s="543">
        <v>1295</v>
      </c>
      <c r="B1294" s="403">
        <v>43424.77847222222</v>
      </c>
      <c r="C1294" t="s">
        <v>96</v>
      </c>
      <c r="D1294">
        <v>0.04</v>
      </c>
      <c r="E1294" t="s">
        <v>250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1189</v>
      </c>
      <c r="Q1294">
        <v>506</v>
      </c>
      <c r="R1294" t="s">
        <v>96</v>
      </c>
    </row>
    <row r="1295" spans="1:18">
      <c r="A1295" s="543">
        <v>1296</v>
      </c>
      <c r="B1295" s="403">
        <v>43424.81527777778</v>
      </c>
      <c r="C1295" t="s">
        <v>96</v>
      </c>
      <c r="D1295">
        <v>0.06</v>
      </c>
      <c r="E1295" t="s">
        <v>250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1188</v>
      </c>
      <c r="Q1295">
        <v>506</v>
      </c>
      <c r="R1295" t="s">
        <v>96</v>
      </c>
    </row>
    <row r="1296" spans="1:18">
      <c r="A1296" s="543">
        <v>1293</v>
      </c>
      <c r="B1296" s="403">
        <v>43424.672222222223</v>
      </c>
      <c r="C1296" t="s">
        <v>97</v>
      </c>
      <c r="D1296">
        <v>0.01</v>
      </c>
      <c r="E1296" t="s">
        <v>250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456</v>
      </c>
      <c r="Q1296">
        <v>507</v>
      </c>
      <c r="R1296" t="s">
        <v>97</v>
      </c>
    </row>
    <row r="1297" spans="1:18">
      <c r="A1297" s="543">
        <v>1294</v>
      </c>
      <c r="B1297" s="403">
        <v>43424.70416666667</v>
      </c>
      <c r="C1297" t="s">
        <v>97</v>
      </c>
      <c r="D1297">
        <v>0.01</v>
      </c>
      <c r="E1297" t="s">
        <v>250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1194</v>
      </c>
      <c r="Q1297">
        <v>507</v>
      </c>
      <c r="R1297" t="s">
        <v>97</v>
      </c>
    </row>
    <row r="1298" spans="1:18">
      <c r="A1298" s="543">
        <v>1297</v>
      </c>
      <c r="B1298" s="403">
        <v>43424.832638888889</v>
      </c>
      <c r="C1298" t="s">
        <v>97</v>
      </c>
      <c r="D1298">
        <v>0.01</v>
      </c>
      <c r="E1298" t="s">
        <v>250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456</v>
      </c>
      <c r="Q1298">
        <v>508</v>
      </c>
      <c r="R1298" t="s">
        <v>97</v>
      </c>
    </row>
    <row r="1299" spans="1:18">
      <c r="A1299" s="543">
        <v>1298</v>
      </c>
      <c r="B1299" s="403">
        <v>43425.255555555559</v>
      </c>
      <c r="C1299" t="s">
        <v>97</v>
      </c>
      <c r="D1299">
        <v>0.01</v>
      </c>
      <c r="E1299" t="s">
        <v>250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1187</v>
      </c>
      <c r="Q1299">
        <v>508</v>
      </c>
      <c r="R1299" t="s">
        <v>97</v>
      </c>
    </row>
    <row r="1300" spans="1:18">
      <c r="A1300" s="543">
        <v>1299</v>
      </c>
      <c r="B1300" s="403">
        <v>43425.326388888891</v>
      </c>
      <c r="C1300" t="s">
        <v>97</v>
      </c>
      <c r="D1300">
        <v>0.01</v>
      </c>
      <c r="E1300" t="s">
        <v>250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1186</v>
      </c>
      <c r="Q1300">
        <v>508</v>
      </c>
      <c r="R1300" t="s">
        <v>97</v>
      </c>
    </row>
    <row r="1301" spans="1:18">
      <c r="A1301" s="543">
        <v>1300</v>
      </c>
      <c r="B1301" s="403">
        <v>43425.402083333334</v>
      </c>
      <c r="C1301" t="s">
        <v>97</v>
      </c>
      <c r="D1301">
        <v>0.02</v>
      </c>
      <c r="E1301" t="s">
        <v>250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1185</v>
      </c>
      <c r="Q1301">
        <v>508</v>
      </c>
      <c r="R1301" t="s">
        <v>97</v>
      </c>
    </row>
    <row r="1302" spans="1:18">
      <c r="A1302" s="543">
        <v>1301</v>
      </c>
      <c r="B1302" s="403">
        <v>43425.413888888892</v>
      </c>
      <c r="C1302" t="s">
        <v>96</v>
      </c>
      <c r="D1302">
        <v>0.01</v>
      </c>
      <c r="E1302" t="s">
        <v>250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444</v>
      </c>
      <c r="Q1302">
        <v>509</v>
      </c>
      <c r="R1302" t="s">
        <v>96</v>
      </c>
    </row>
    <row r="1303" spans="1:18">
      <c r="A1303" s="543">
        <v>1302</v>
      </c>
      <c r="B1303" s="403">
        <v>43425.4375</v>
      </c>
      <c r="C1303" t="s">
        <v>96</v>
      </c>
      <c r="D1303">
        <v>0.01</v>
      </c>
      <c r="E1303" t="s">
        <v>250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517</v>
      </c>
      <c r="Q1303">
        <v>509</v>
      </c>
      <c r="R1303" t="s">
        <v>96</v>
      </c>
    </row>
    <row r="1304" spans="1:18">
      <c r="A1304" s="543">
        <v>1303</v>
      </c>
      <c r="B1304" s="403">
        <v>43425.44027777778</v>
      </c>
      <c r="C1304" t="s">
        <v>96</v>
      </c>
      <c r="D1304">
        <v>0.01</v>
      </c>
      <c r="E1304" t="s">
        <v>250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518</v>
      </c>
      <c r="Q1304">
        <v>509</v>
      </c>
      <c r="R1304" t="s">
        <v>96</v>
      </c>
    </row>
    <row r="1305" spans="1:18">
      <c r="A1305" s="543">
        <v>1304</v>
      </c>
      <c r="B1305" s="403">
        <v>43425.502083333333</v>
      </c>
      <c r="C1305" t="s">
        <v>97</v>
      </c>
      <c r="D1305">
        <v>0.01</v>
      </c>
      <c r="E1305" t="s">
        <v>250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456</v>
      </c>
      <c r="Q1305">
        <v>510</v>
      </c>
      <c r="R1305" t="s">
        <v>97</v>
      </c>
    </row>
    <row r="1306" spans="1:18">
      <c r="A1306" s="543">
        <v>1305</v>
      </c>
      <c r="B1306" s="403">
        <v>43425.512499999997</v>
      </c>
      <c r="C1306" t="s">
        <v>97</v>
      </c>
      <c r="D1306">
        <v>0.01</v>
      </c>
      <c r="E1306" t="s">
        <v>250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521</v>
      </c>
      <c r="Q1306">
        <v>510</v>
      </c>
      <c r="R1306" t="s">
        <v>97</v>
      </c>
    </row>
    <row r="1307" spans="1:18">
      <c r="A1307" s="543">
        <v>1306</v>
      </c>
      <c r="B1307" s="403">
        <v>43425.517361111109</v>
      </c>
      <c r="C1307" t="s">
        <v>97</v>
      </c>
      <c r="D1307">
        <v>0.01</v>
      </c>
      <c r="E1307" t="s">
        <v>250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520</v>
      </c>
      <c r="Q1307">
        <v>510</v>
      </c>
      <c r="R1307" t="s">
        <v>97</v>
      </c>
    </row>
    <row r="1308" spans="1:18">
      <c r="A1308" s="543">
        <v>1309</v>
      </c>
      <c r="B1308" s="403">
        <v>43425.606944444444</v>
      </c>
      <c r="C1308" t="s">
        <v>97</v>
      </c>
      <c r="D1308">
        <v>0.02</v>
      </c>
      <c r="E1308" t="s">
        <v>250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519</v>
      </c>
      <c r="Q1308">
        <v>510</v>
      </c>
      <c r="R1308" t="s">
        <v>97</v>
      </c>
    </row>
    <row r="1309" spans="1:18">
      <c r="A1309" s="543">
        <v>1307</v>
      </c>
      <c r="B1309" s="403">
        <v>43425.527777777781</v>
      </c>
      <c r="C1309" t="s">
        <v>96</v>
      </c>
      <c r="D1309">
        <v>0.01</v>
      </c>
      <c r="E1309" t="s">
        <v>250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456</v>
      </c>
      <c r="Q1309">
        <v>511</v>
      </c>
      <c r="R1309" t="s">
        <v>96</v>
      </c>
    </row>
    <row r="1310" spans="1:18">
      <c r="A1310" s="543">
        <v>1308</v>
      </c>
      <c r="B1310" s="403">
        <v>43425.545138888891</v>
      </c>
      <c r="C1310" t="s">
        <v>96</v>
      </c>
      <c r="D1310">
        <v>0.01</v>
      </c>
      <c r="E1310" t="s">
        <v>250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1184</v>
      </c>
      <c r="Q1310">
        <v>511</v>
      </c>
      <c r="R1310" t="s">
        <v>96</v>
      </c>
    </row>
    <row r="1311" spans="1:18">
      <c r="A1311" s="543">
        <v>1310</v>
      </c>
      <c r="B1311" s="403">
        <v>43425.611111111109</v>
      </c>
      <c r="C1311" t="s">
        <v>96</v>
      </c>
      <c r="D1311">
        <v>0.01</v>
      </c>
      <c r="E1311" t="s">
        <v>250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456</v>
      </c>
      <c r="Q1311">
        <v>512</v>
      </c>
      <c r="R1311" t="s">
        <v>96</v>
      </c>
    </row>
    <row r="1312" spans="1:18">
      <c r="A1312" s="543">
        <v>1311</v>
      </c>
      <c r="B1312" s="403">
        <v>43425.630555555559</v>
      </c>
      <c r="C1312" t="s">
        <v>96</v>
      </c>
      <c r="D1312">
        <v>0.01</v>
      </c>
      <c r="E1312" t="s">
        <v>250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1183</v>
      </c>
      <c r="Q1312">
        <v>512</v>
      </c>
      <c r="R1312" t="s">
        <v>96</v>
      </c>
    </row>
    <row r="1313" spans="1:18">
      <c r="A1313" s="543">
        <v>1312</v>
      </c>
      <c r="B1313" s="403">
        <v>43425.664583333331</v>
      </c>
      <c r="C1313" t="s">
        <v>96</v>
      </c>
      <c r="D1313">
        <v>0.01</v>
      </c>
      <c r="E1313" t="s">
        <v>250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1182</v>
      </c>
      <c r="Q1313">
        <v>512</v>
      </c>
      <c r="R1313" t="s">
        <v>96</v>
      </c>
    </row>
    <row r="1314" spans="1:18">
      <c r="A1314" s="543">
        <v>1313</v>
      </c>
      <c r="B1314" s="403">
        <v>43425.732638888891</v>
      </c>
      <c r="C1314" t="s">
        <v>97</v>
      </c>
      <c r="D1314">
        <v>0.01</v>
      </c>
      <c r="E1314" t="s">
        <v>250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444</v>
      </c>
      <c r="Q1314">
        <v>513</v>
      </c>
      <c r="R1314" t="s">
        <v>97</v>
      </c>
    </row>
    <row r="1315" spans="1:18">
      <c r="A1315" s="543">
        <v>1314</v>
      </c>
      <c r="B1315" s="403">
        <v>43426.309027777781</v>
      </c>
      <c r="C1315" t="s">
        <v>97</v>
      </c>
      <c r="D1315">
        <v>0.01</v>
      </c>
      <c r="E1315" t="s">
        <v>250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456</v>
      </c>
      <c r="Q1315">
        <v>514</v>
      </c>
      <c r="R1315" t="s">
        <v>97</v>
      </c>
    </row>
    <row r="1316" spans="1:18">
      <c r="A1316" s="543">
        <v>1315</v>
      </c>
      <c r="B1316" s="403">
        <v>43426.470833333333</v>
      </c>
      <c r="C1316" t="s">
        <v>97</v>
      </c>
      <c r="D1316">
        <v>0.01</v>
      </c>
      <c r="E1316" t="s">
        <v>250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522</v>
      </c>
      <c r="Q1316">
        <v>514</v>
      </c>
      <c r="R1316" t="s">
        <v>97</v>
      </c>
    </row>
    <row r="1317" spans="1:18">
      <c r="A1317" s="543">
        <v>1316</v>
      </c>
      <c r="B1317" s="403">
        <v>43426.480555555558</v>
      </c>
      <c r="C1317" t="s">
        <v>97</v>
      </c>
      <c r="D1317">
        <v>0.01</v>
      </c>
      <c r="E1317" t="s">
        <v>250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523</v>
      </c>
      <c r="Q1317">
        <v>514</v>
      </c>
      <c r="R1317" t="s">
        <v>97</v>
      </c>
    </row>
    <row r="1318" spans="1:18">
      <c r="A1318" s="543">
        <v>1317</v>
      </c>
      <c r="B1318" s="403">
        <v>43426.522222222222</v>
      </c>
      <c r="C1318" t="s">
        <v>97</v>
      </c>
      <c r="D1318">
        <v>0.01</v>
      </c>
      <c r="E1318" t="s">
        <v>250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456</v>
      </c>
      <c r="Q1318">
        <v>515</v>
      </c>
      <c r="R1318" t="s">
        <v>97</v>
      </c>
    </row>
    <row r="1319" spans="1:18">
      <c r="A1319" s="543">
        <v>1318</v>
      </c>
      <c r="B1319" s="403">
        <v>43426.583333333336</v>
      </c>
      <c r="C1319" t="s">
        <v>96</v>
      </c>
      <c r="D1319">
        <v>0.01</v>
      </c>
      <c r="E1319" t="s">
        <v>250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456</v>
      </c>
      <c r="Q1319">
        <v>516</v>
      </c>
      <c r="R1319" t="s">
        <v>96</v>
      </c>
    </row>
    <row r="1320" spans="1:18">
      <c r="A1320" s="543">
        <v>1319</v>
      </c>
      <c r="B1320" s="403">
        <v>43426.668749999997</v>
      </c>
      <c r="C1320" t="s">
        <v>96</v>
      </c>
      <c r="D1320">
        <v>0.01</v>
      </c>
      <c r="E1320" t="s">
        <v>250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1181</v>
      </c>
      <c r="Q1320">
        <v>516</v>
      </c>
      <c r="R1320" t="s">
        <v>96</v>
      </c>
    </row>
    <row r="1321" spans="1:18">
      <c r="A1321" s="543">
        <v>1320</v>
      </c>
      <c r="B1321" s="403">
        <v>43426.671527777777</v>
      </c>
      <c r="C1321" t="s">
        <v>97</v>
      </c>
      <c r="D1321">
        <v>0.01</v>
      </c>
      <c r="E1321" t="s">
        <v>250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456</v>
      </c>
      <c r="Q1321">
        <v>517</v>
      </c>
      <c r="R1321" t="s">
        <v>97</v>
      </c>
    </row>
    <row r="1322" spans="1:18">
      <c r="A1322" s="543">
        <v>1321</v>
      </c>
      <c r="B1322" s="403">
        <v>43427.192361111112</v>
      </c>
      <c r="C1322" t="s">
        <v>97</v>
      </c>
      <c r="D1322">
        <v>0.01</v>
      </c>
      <c r="E1322" t="s">
        <v>250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1180</v>
      </c>
      <c r="Q1322">
        <v>517</v>
      </c>
      <c r="R1322" t="s">
        <v>97</v>
      </c>
    </row>
    <row r="1323" spans="1:18">
      <c r="A1323" s="543">
        <v>1322</v>
      </c>
      <c r="B1323" s="403">
        <v>43427.398611111108</v>
      </c>
      <c r="C1323" t="s">
        <v>96</v>
      </c>
      <c r="D1323">
        <v>0.01</v>
      </c>
      <c r="E1323" t="s">
        <v>250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456</v>
      </c>
      <c r="Q1323">
        <v>518</v>
      </c>
      <c r="R1323" t="s">
        <v>96</v>
      </c>
    </row>
    <row r="1324" spans="1:18">
      <c r="A1324" s="543">
        <v>1323</v>
      </c>
      <c r="B1324" s="403">
        <v>43427.402083333334</v>
      </c>
      <c r="C1324" t="s">
        <v>96</v>
      </c>
      <c r="D1324">
        <v>0.01</v>
      </c>
      <c r="E1324" t="s">
        <v>250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1178</v>
      </c>
      <c r="Q1324">
        <v>518</v>
      </c>
      <c r="R1324" t="s">
        <v>96</v>
      </c>
    </row>
    <row r="1325" spans="1:18">
      <c r="A1325" s="543">
        <v>1325</v>
      </c>
      <c r="B1325" s="403">
        <v>43427.484027777777</v>
      </c>
      <c r="C1325" t="s">
        <v>96</v>
      </c>
      <c r="D1325">
        <v>0.01</v>
      </c>
      <c r="E1325" t="s">
        <v>250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1177</v>
      </c>
      <c r="Q1325">
        <v>518</v>
      </c>
      <c r="R1325" t="s">
        <v>96</v>
      </c>
    </row>
    <row r="1326" spans="1:18">
      <c r="A1326" s="543">
        <v>1326</v>
      </c>
      <c r="B1326" s="403">
        <v>43427.513888888891</v>
      </c>
      <c r="C1326" t="s">
        <v>96</v>
      </c>
      <c r="D1326">
        <v>0.02</v>
      </c>
      <c r="E1326" t="s">
        <v>250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1176</v>
      </c>
      <c r="Q1326">
        <v>518</v>
      </c>
      <c r="R1326" t="s">
        <v>96</v>
      </c>
    </row>
    <row r="1327" spans="1:18">
      <c r="A1327" s="543">
        <v>1324</v>
      </c>
      <c r="B1327" s="403">
        <v>43427.414583333331</v>
      </c>
      <c r="C1327" t="s">
        <v>97</v>
      </c>
      <c r="D1327">
        <v>0.01</v>
      </c>
      <c r="E1327" t="s">
        <v>250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456</v>
      </c>
      <c r="Q1327">
        <v>519</v>
      </c>
      <c r="R1327" t="s">
        <v>97</v>
      </c>
    </row>
    <row r="1328" spans="1:18">
      <c r="A1328" s="543">
        <v>1327</v>
      </c>
      <c r="B1328" s="403">
        <v>43427.518750000003</v>
      </c>
      <c r="C1328" t="s">
        <v>97</v>
      </c>
      <c r="D1328">
        <v>0.01</v>
      </c>
      <c r="E1328" t="s">
        <v>250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456</v>
      </c>
      <c r="Q1328">
        <v>520</v>
      </c>
      <c r="R1328" t="s">
        <v>97</v>
      </c>
    </row>
    <row r="1329" spans="1:18">
      <c r="A1329" s="543">
        <v>1328</v>
      </c>
      <c r="B1329" s="403">
        <v>43427.556944444441</v>
      </c>
      <c r="C1329" t="s">
        <v>97</v>
      </c>
      <c r="D1329">
        <v>0.01</v>
      </c>
      <c r="E1329" t="s">
        <v>250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1179</v>
      </c>
      <c r="Q1329">
        <v>520</v>
      </c>
      <c r="R1329" t="s">
        <v>97</v>
      </c>
    </row>
    <row r="1330" spans="1:18">
      <c r="A1330" s="543">
        <v>1329</v>
      </c>
      <c r="B1330" s="403">
        <v>43427.719444444447</v>
      </c>
      <c r="C1330" t="s">
        <v>97</v>
      </c>
      <c r="D1330">
        <v>0.01</v>
      </c>
      <c r="E1330" t="s">
        <v>250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456</v>
      </c>
      <c r="Q1330">
        <v>521</v>
      </c>
      <c r="R1330" t="s">
        <v>97</v>
      </c>
    </row>
    <row r="1331" spans="1:18">
      <c r="A1331" s="543">
        <v>1330</v>
      </c>
      <c r="B1331" s="403">
        <v>43430.355555555558</v>
      </c>
      <c r="C1331" t="s">
        <v>97</v>
      </c>
      <c r="D1331">
        <v>0.01</v>
      </c>
      <c r="E1331" t="s">
        <v>250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444</v>
      </c>
      <c r="Q1331">
        <v>522</v>
      </c>
      <c r="R1331" t="s">
        <v>97</v>
      </c>
    </row>
    <row r="1332" spans="1:18">
      <c r="A1332" s="543">
        <v>1331</v>
      </c>
      <c r="B1332" s="403">
        <v>43430.37777777778</v>
      </c>
      <c r="C1332" t="s">
        <v>97</v>
      </c>
      <c r="D1332">
        <v>0.01</v>
      </c>
      <c r="E1332" t="s">
        <v>250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456</v>
      </c>
      <c r="Q1332">
        <v>523</v>
      </c>
      <c r="R1332" t="s">
        <v>97</v>
      </c>
    </row>
    <row r="1333" spans="1:18">
      <c r="A1333" s="543">
        <v>1332</v>
      </c>
      <c r="B1333" s="403">
        <v>43430.408333333333</v>
      </c>
      <c r="C1333" t="s">
        <v>96</v>
      </c>
      <c r="D1333">
        <v>0.01</v>
      </c>
      <c r="E1333" t="s">
        <v>250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444</v>
      </c>
      <c r="Q1333">
        <v>524</v>
      </c>
      <c r="R1333" t="s">
        <v>96</v>
      </c>
    </row>
    <row r="1334" spans="1:18">
      <c r="A1334" s="543">
        <v>1333</v>
      </c>
      <c r="B1334" s="403">
        <v>43430.441666666666</v>
      </c>
      <c r="C1334" t="s">
        <v>96</v>
      </c>
      <c r="D1334">
        <v>0.01</v>
      </c>
      <c r="E1334" t="s">
        <v>250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456</v>
      </c>
      <c r="Q1334">
        <v>525</v>
      </c>
      <c r="R1334" t="s">
        <v>96</v>
      </c>
    </row>
    <row r="1335" spans="1:18">
      <c r="A1335" s="543">
        <v>1334</v>
      </c>
      <c r="B1335" s="403">
        <v>43430.474305555559</v>
      </c>
      <c r="C1335" t="s">
        <v>96</v>
      </c>
      <c r="D1335">
        <v>0.01</v>
      </c>
      <c r="E1335" t="s">
        <v>250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1172</v>
      </c>
      <c r="Q1335">
        <v>525</v>
      </c>
      <c r="R1335" t="s">
        <v>96</v>
      </c>
    </row>
    <row r="1336" spans="1:18">
      <c r="A1336" s="543">
        <v>1336</v>
      </c>
      <c r="B1336" s="403">
        <v>43430.661111111112</v>
      </c>
      <c r="C1336" t="s">
        <v>96</v>
      </c>
      <c r="D1336">
        <v>0.01</v>
      </c>
      <c r="E1336" t="s">
        <v>250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1171</v>
      </c>
      <c r="Q1336">
        <v>525</v>
      </c>
      <c r="R1336" t="s">
        <v>96</v>
      </c>
    </row>
    <row r="1337" spans="1:18">
      <c r="A1337" s="543">
        <v>1338</v>
      </c>
      <c r="B1337" s="403">
        <v>43430.706944444442</v>
      </c>
      <c r="C1337" t="s">
        <v>96</v>
      </c>
      <c r="D1337">
        <v>0.02</v>
      </c>
      <c r="E1337" t="s">
        <v>250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1170</v>
      </c>
      <c r="Q1337">
        <v>525</v>
      </c>
      <c r="R1337" t="s">
        <v>96</v>
      </c>
    </row>
    <row r="1338" spans="1:18">
      <c r="A1338" s="543">
        <v>1341</v>
      </c>
      <c r="B1338" s="403">
        <v>43431.352083333331</v>
      </c>
      <c r="C1338" t="s">
        <v>96</v>
      </c>
      <c r="D1338">
        <v>0.03</v>
      </c>
      <c r="E1338" t="s">
        <v>250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1169</v>
      </c>
      <c r="Q1338">
        <v>525</v>
      </c>
      <c r="R1338" t="s">
        <v>96</v>
      </c>
    </row>
    <row r="1339" spans="1:18">
      <c r="A1339" s="543">
        <v>1346</v>
      </c>
      <c r="B1339" s="403">
        <v>43431.67083333333</v>
      </c>
      <c r="C1339" t="s">
        <v>96</v>
      </c>
      <c r="D1339">
        <v>0.04</v>
      </c>
      <c r="E1339" t="s">
        <v>250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1168</v>
      </c>
      <c r="Q1339">
        <v>525</v>
      </c>
      <c r="R1339" t="s">
        <v>96</v>
      </c>
    </row>
    <row r="1340" spans="1:18">
      <c r="A1340" s="543">
        <v>1348</v>
      </c>
      <c r="B1340" s="403">
        <v>43431.763888888891</v>
      </c>
      <c r="C1340" t="s">
        <v>96</v>
      </c>
      <c r="D1340">
        <v>0.06</v>
      </c>
      <c r="E1340" t="s">
        <v>250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1167</v>
      </c>
      <c r="Q1340">
        <v>525</v>
      </c>
      <c r="R1340" t="s">
        <v>96</v>
      </c>
    </row>
    <row r="1341" spans="1:18">
      <c r="A1341" s="543">
        <v>1335</v>
      </c>
      <c r="B1341" s="403">
        <v>43430.602083333331</v>
      </c>
      <c r="C1341" t="s">
        <v>97</v>
      </c>
      <c r="D1341">
        <v>0.01</v>
      </c>
      <c r="E1341" t="s">
        <v>250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444</v>
      </c>
      <c r="Q1341">
        <v>526</v>
      </c>
      <c r="R1341" t="s">
        <v>97</v>
      </c>
    </row>
    <row r="1342" spans="1:18">
      <c r="A1342" s="543">
        <v>1337</v>
      </c>
      <c r="B1342" s="403">
        <v>43430.675000000003</v>
      </c>
      <c r="C1342" t="s">
        <v>97</v>
      </c>
      <c r="D1342">
        <v>0.01</v>
      </c>
      <c r="E1342" t="s">
        <v>250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444</v>
      </c>
      <c r="Q1342">
        <v>527</v>
      </c>
      <c r="R1342" t="s">
        <v>97</v>
      </c>
    </row>
    <row r="1343" spans="1:18">
      <c r="A1343" s="543">
        <v>1339</v>
      </c>
      <c r="B1343" s="403">
        <v>43430.712500000001</v>
      </c>
      <c r="C1343" t="s">
        <v>97</v>
      </c>
      <c r="D1343">
        <v>0.01</v>
      </c>
      <c r="E1343" t="s">
        <v>250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444</v>
      </c>
      <c r="Q1343">
        <v>528</v>
      </c>
      <c r="R1343" t="s">
        <v>97</v>
      </c>
    </row>
    <row r="1344" spans="1:18">
      <c r="A1344" s="543">
        <v>1340</v>
      </c>
      <c r="B1344" s="403">
        <v>43431.337500000001</v>
      </c>
      <c r="C1344" t="s">
        <v>97</v>
      </c>
      <c r="D1344">
        <v>0.01</v>
      </c>
      <c r="E1344" t="s">
        <v>250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458</v>
      </c>
      <c r="Q1344">
        <v>529</v>
      </c>
      <c r="R1344" t="s">
        <v>97</v>
      </c>
    </row>
    <row r="1345" spans="1:18">
      <c r="A1345" s="543">
        <v>1342</v>
      </c>
      <c r="B1345" s="403">
        <v>43431.405555555553</v>
      </c>
      <c r="C1345" t="s">
        <v>97</v>
      </c>
      <c r="D1345">
        <v>0.01</v>
      </c>
      <c r="E1345" t="s">
        <v>250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456</v>
      </c>
      <c r="Q1345">
        <v>530</v>
      </c>
      <c r="R1345" t="s">
        <v>97</v>
      </c>
    </row>
    <row r="1346" spans="1:18">
      <c r="A1346" s="543">
        <v>1343</v>
      </c>
      <c r="B1346" s="403">
        <v>43431.472222222219</v>
      </c>
      <c r="C1346" t="s">
        <v>97</v>
      </c>
      <c r="D1346">
        <v>0.01</v>
      </c>
      <c r="E1346" t="s">
        <v>250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1175</v>
      </c>
      <c r="Q1346">
        <v>530</v>
      </c>
      <c r="R1346" t="s">
        <v>97</v>
      </c>
    </row>
    <row r="1347" spans="1:18">
      <c r="A1347" s="543">
        <v>1344</v>
      </c>
      <c r="B1347" s="403">
        <v>43431.5</v>
      </c>
      <c r="C1347" t="s">
        <v>97</v>
      </c>
      <c r="D1347">
        <v>0.01</v>
      </c>
      <c r="E1347" t="s">
        <v>250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456</v>
      </c>
      <c r="Q1347">
        <v>531</v>
      </c>
      <c r="R1347" t="s">
        <v>97</v>
      </c>
    </row>
    <row r="1348" spans="1:18">
      <c r="A1348" s="543">
        <v>1345</v>
      </c>
      <c r="B1348" s="403">
        <v>43431.586805555555</v>
      </c>
      <c r="C1348" t="s">
        <v>97</v>
      </c>
      <c r="D1348">
        <v>0.01</v>
      </c>
      <c r="E1348" t="s">
        <v>250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524</v>
      </c>
      <c r="Q1348">
        <v>531</v>
      </c>
      <c r="R1348" t="s">
        <v>97</v>
      </c>
    </row>
    <row r="1349" spans="1:18">
      <c r="A1349" s="543">
        <v>1347</v>
      </c>
      <c r="B1349" s="403">
        <v>43431.763194444444</v>
      </c>
      <c r="C1349" t="s">
        <v>97</v>
      </c>
      <c r="D1349">
        <v>0.01</v>
      </c>
      <c r="E1349" t="s">
        <v>250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456</v>
      </c>
      <c r="Q1349">
        <v>532</v>
      </c>
      <c r="R1349" t="s">
        <v>97</v>
      </c>
    </row>
    <row r="1350" spans="1:18">
      <c r="A1350" s="543">
        <v>1349</v>
      </c>
      <c r="B1350" s="403">
        <v>43431.801388888889</v>
      </c>
      <c r="C1350" t="s">
        <v>97</v>
      </c>
      <c r="D1350">
        <v>0.01</v>
      </c>
      <c r="E1350" t="s">
        <v>250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1174</v>
      </c>
      <c r="Q1350">
        <v>532</v>
      </c>
      <c r="R1350" t="s">
        <v>97</v>
      </c>
    </row>
    <row r="1351" spans="1:18">
      <c r="A1351" s="543">
        <v>1350</v>
      </c>
      <c r="B1351" s="403">
        <v>43432.414583333331</v>
      </c>
      <c r="C1351" t="s">
        <v>97</v>
      </c>
      <c r="D1351">
        <v>0.01</v>
      </c>
      <c r="E1351" t="s">
        <v>250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456</v>
      </c>
      <c r="Q1351">
        <v>533</v>
      </c>
      <c r="R1351" t="s">
        <v>97</v>
      </c>
    </row>
    <row r="1352" spans="1:18">
      <c r="A1352" s="543">
        <v>1351</v>
      </c>
      <c r="B1352" s="403">
        <v>43432.50277777778</v>
      </c>
      <c r="C1352" t="s">
        <v>97</v>
      </c>
      <c r="D1352">
        <v>0.01</v>
      </c>
      <c r="E1352" t="s">
        <v>250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1173</v>
      </c>
      <c r="Q1352">
        <v>533</v>
      </c>
      <c r="R1352" t="s">
        <v>97</v>
      </c>
    </row>
    <row r="1353" spans="1:18">
      <c r="A1353" s="543">
        <v>1352</v>
      </c>
      <c r="B1353" s="403">
        <v>43432.665972222225</v>
      </c>
      <c r="C1353" t="s">
        <v>97</v>
      </c>
      <c r="D1353">
        <v>0.01</v>
      </c>
      <c r="E1353" t="s">
        <v>250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456</v>
      </c>
      <c r="Q1353">
        <v>534</v>
      </c>
      <c r="R1353" t="s">
        <v>97</v>
      </c>
    </row>
    <row r="1354" spans="1:18">
      <c r="A1354" s="543">
        <v>1353</v>
      </c>
      <c r="B1354" s="403">
        <v>43432.691666666666</v>
      </c>
      <c r="C1354" t="s">
        <v>97</v>
      </c>
      <c r="D1354">
        <v>0.01</v>
      </c>
      <c r="E1354" t="s">
        <v>250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1164</v>
      </c>
      <c r="Q1354">
        <v>534</v>
      </c>
      <c r="R1354" t="s">
        <v>97</v>
      </c>
    </row>
    <row r="1355" spans="1:18">
      <c r="A1355" s="543">
        <v>1354</v>
      </c>
      <c r="B1355" s="403">
        <v>43432.754166666666</v>
      </c>
      <c r="C1355" t="s">
        <v>97</v>
      </c>
      <c r="D1355">
        <v>0.03</v>
      </c>
      <c r="E1355" t="s">
        <v>250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1163</v>
      </c>
      <c r="Q1355">
        <v>534</v>
      </c>
      <c r="R1355" t="s">
        <v>97</v>
      </c>
    </row>
    <row r="1356" spans="1:18">
      <c r="A1356" s="543">
        <v>1355</v>
      </c>
      <c r="B1356" s="403">
        <v>43432.756249999999</v>
      </c>
      <c r="C1356" t="s">
        <v>97</v>
      </c>
      <c r="D1356">
        <v>0.04</v>
      </c>
      <c r="E1356" t="s">
        <v>250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1162</v>
      </c>
      <c r="Q1356">
        <v>534</v>
      </c>
      <c r="R1356" t="s">
        <v>97</v>
      </c>
    </row>
    <row r="1357" spans="1:18">
      <c r="A1357" s="543">
        <v>1358</v>
      </c>
      <c r="B1357" s="403">
        <v>43432.799305555556</v>
      </c>
      <c r="C1357" t="s">
        <v>97</v>
      </c>
      <c r="D1357">
        <v>0.06</v>
      </c>
      <c r="E1357" t="s">
        <v>250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1161</v>
      </c>
      <c r="Q1357">
        <v>534</v>
      </c>
      <c r="R1357" t="s">
        <v>97</v>
      </c>
    </row>
    <row r="1358" spans="1:18">
      <c r="A1358" s="543">
        <v>1361</v>
      </c>
      <c r="B1358" s="403">
        <v>43433.363194444442</v>
      </c>
      <c r="C1358" t="s">
        <v>97</v>
      </c>
      <c r="D1358">
        <v>0.09</v>
      </c>
      <c r="E1358" t="s">
        <v>250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1160</v>
      </c>
      <c r="Q1358">
        <v>534</v>
      </c>
      <c r="R1358" t="s">
        <v>97</v>
      </c>
    </row>
    <row r="1359" spans="1:18">
      <c r="A1359" s="543">
        <v>1356</v>
      </c>
      <c r="B1359" s="403">
        <v>43432.76666666667</v>
      </c>
      <c r="C1359" t="s">
        <v>96</v>
      </c>
      <c r="D1359">
        <v>0.01</v>
      </c>
      <c r="E1359" t="s">
        <v>250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444</v>
      </c>
      <c r="Q1359">
        <v>535</v>
      </c>
      <c r="R1359" t="s">
        <v>96</v>
      </c>
    </row>
    <row r="1360" spans="1:18">
      <c r="A1360" s="543">
        <v>1357</v>
      </c>
      <c r="B1360" s="403">
        <v>43432.772916666669</v>
      </c>
      <c r="C1360" t="s">
        <v>96</v>
      </c>
      <c r="D1360">
        <v>0.01</v>
      </c>
      <c r="E1360" t="s">
        <v>250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525</v>
      </c>
      <c r="Q1360">
        <v>535</v>
      </c>
      <c r="R1360" t="s">
        <v>96</v>
      </c>
    </row>
    <row r="1361" spans="1:18">
      <c r="A1361" s="543">
        <v>1359</v>
      </c>
      <c r="B1361" s="403">
        <v>43432.802777777775</v>
      </c>
      <c r="C1361" t="s">
        <v>96</v>
      </c>
      <c r="D1361">
        <v>0.01</v>
      </c>
      <c r="E1361" t="s">
        <v>250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444</v>
      </c>
      <c r="Q1361">
        <v>536</v>
      </c>
      <c r="R1361" t="s">
        <v>96</v>
      </c>
    </row>
    <row r="1362" spans="1:18">
      <c r="A1362" s="543">
        <v>1360</v>
      </c>
      <c r="B1362" s="403">
        <v>43432.834027777775</v>
      </c>
      <c r="C1362" t="s">
        <v>96</v>
      </c>
      <c r="D1362">
        <v>0.01</v>
      </c>
      <c r="E1362" t="s">
        <v>250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456</v>
      </c>
      <c r="Q1362">
        <v>537</v>
      </c>
      <c r="R1362" t="s">
        <v>96</v>
      </c>
    </row>
    <row r="1363" spans="1:18">
      <c r="A1363" s="543">
        <v>1362</v>
      </c>
      <c r="B1363" s="403">
        <v>43433.375694444447</v>
      </c>
      <c r="C1363" t="s">
        <v>96</v>
      </c>
      <c r="D1363">
        <v>0.01</v>
      </c>
      <c r="E1363" t="s">
        <v>250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456</v>
      </c>
      <c r="Q1363">
        <v>538</v>
      </c>
      <c r="R1363" t="s">
        <v>96</v>
      </c>
    </row>
    <row r="1364" spans="1:18">
      <c r="A1364" s="543">
        <v>1363</v>
      </c>
      <c r="B1364" s="403">
        <v>43433.408333333333</v>
      </c>
      <c r="C1364" t="s">
        <v>96</v>
      </c>
      <c r="D1364">
        <v>0.01</v>
      </c>
      <c r="E1364" t="s">
        <v>250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1166</v>
      </c>
      <c r="Q1364">
        <v>538</v>
      </c>
      <c r="R1364" t="s">
        <v>96</v>
      </c>
    </row>
    <row r="1365" spans="1:18">
      <c r="A1365" s="543">
        <v>1364</v>
      </c>
      <c r="B1365" s="403">
        <v>43433.488194444442</v>
      </c>
      <c r="C1365" t="s">
        <v>96</v>
      </c>
      <c r="D1365">
        <v>0.01</v>
      </c>
      <c r="E1365" t="s">
        <v>250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1165</v>
      </c>
      <c r="Q1365">
        <v>538</v>
      </c>
      <c r="R1365" t="s">
        <v>96</v>
      </c>
    </row>
    <row r="1366" spans="1:18">
      <c r="A1366" s="543">
        <v>1365</v>
      </c>
      <c r="B1366" s="403">
        <v>43433.590277777781</v>
      </c>
      <c r="C1366" t="s">
        <v>96</v>
      </c>
      <c r="D1366">
        <v>0.01</v>
      </c>
      <c r="E1366" t="s">
        <v>250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456</v>
      </c>
      <c r="Q1366">
        <v>539</v>
      </c>
      <c r="R1366" t="s">
        <v>96</v>
      </c>
    </row>
    <row r="1367" spans="1:18">
      <c r="A1367" s="543">
        <v>1366</v>
      </c>
      <c r="B1367" s="403">
        <v>43433.625694444447</v>
      </c>
      <c r="C1367" t="s">
        <v>96</v>
      </c>
      <c r="D1367">
        <v>0.01</v>
      </c>
      <c r="E1367" t="s">
        <v>250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526</v>
      </c>
      <c r="Q1367">
        <v>539</v>
      </c>
      <c r="R1367" t="s">
        <v>96</v>
      </c>
    </row>
    <row r="1368" spans="1:18">
      <c r="A1368" s="543">
        <v>1367</v>
      </c>
      <c r="B1368" s="403">
        <v>43433.727083333331</v>
      </c>
      <c r="C1368" t="s">
        <v>96</v>
      </c>
      <c r="D1368">
        <v>0.01</v>
      </c>
      <c r="E1368" t="s">
        <v>250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456</v>
      </c>
      <c r="Q1368">
        <v>540</v>
      </c>
      <c r="R1368" t="s">
        <v>96</v>
      </c>
    </row>
    <row r="1369" spans="1:18">
      <c r="A1369" s="543">
        <v>1368</v>
      </c>
      <c r="B1369" s="403">
        <v>43433.774305555555</v>
      </c>
      <c r="C1369" t="s">
        <v>96</v>
      </c>
      <c r="D1369">
        <v>0.01</v>
      </c>
      <c r="E1369" t="s">
        <v>250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527</v>
      </c>
      <c r="Q1369">
        <v>540</v>
      </c>
      <c r="R1369" t="s">
        <v>96</v>
      </c>
    </row>
    <row r="1370" spans="1:18">
      <c r="A1370" s="543">
        <v>1369</v>
      </c>
      <c r="B1370" s="403">
        <v>43434.326388888891</v>
      </c>
      <c r="C1370" t="s">
        <v>96</v>
      </c>
      <c r="D1370">
        <v>0.01</v>
      </c>
      <c r="E1370" t="s">
        <v>250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456</v>
      </c>
      <c r="Q1370">
        <v>541</v>
      </c>
      <c r="R1370" t="s">
        <v>96</v>
      </c>
    </row>
    <row r="1371" spans="1:18">
      <c r="A1371" s="543">
        <v>1370</v>
      </c>
      <c r="B1371" s="403">
        <v>43434.379861111112</v>
      </c>
      <c r="C1371" t="s">
        <v>96</v>
      </c>
      <c r="D1371">
        <v>0.01</v>
      </c>
      <c r="E1371" t="s">
        <v>250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1159</v>
      </c>
      <c r="Q1371">
        <v>541</v>
      </c>
      <c r="R1371" t="s">
        <v>96</v>
      </c>
    </row>
    <row r="1372" spans="1:18">
      <c r="A1372" s="543">
        <v>1371</v>
      </c>
      <c r="B1372" s="403">
        <v>43434.46597222222</v>
      </c>
      <c r="C1372" t="s">
        <v>96</v>
      </c>
      <c r="D1372">
        <v>0.01</v>
      </c>
      <c r="E1372" t="s">
        <v>250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1158</v>
      </c>
      <c r="Q1372">
        <v>541</v>
      </c>
      <c r="R1372" t="s">
        <v>96</v>
      </c>
    </row>
    <row r="1373" spans="1:18">
      <c r="A1373" s="543">
        <v>1372</v>
      </c>
      <c r="B1373" s="403">
        <v>43434.65</v>
      </c>
      <c r="C1373" t="s">
        <v>96</v>
      </c>
      <c r="D1373">
        <v>0.02</v>
      </c>
      <c r="E1373" t="s">
        <v>250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1157</v>
      </c>
      <c r="Q1373">
        <v>541</v>
      </c>
      <c r="R1373" t="s">
        <v>96</v>
      </c>
    </row>
    <row r="1374" spans="1:18">
      <c r="A1374" s="543">
        <v>1373</v>
      </c>
      <c r="B1374" s="403">
        <v>43434.688888888886</v>
      </c>
      <c r="C1374" t="s">
        <v>96</v>
      </c>
      <c r="D1374">
        <v>0.03</v>
      </c>
      <c r="E1374" t="s">
        <v>250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1156</v>
      </c>
      <c r="Q1374">
        <v>541</v>
      </c>
      <c r="R1374" t="s">
        <v>96</v>
      </c>
    </row>
    <row r="1375" spans="1:18">
      <c r="A1375" s="543">
        <v>1374</v>
      </c>
      <c r="B1375" s="403">
        <v>43434.71875</v>
      </c>
      <c r="C1375" t="s">
        <v>96</v>
      </c>
      <c r="D1375">
        <v>0.04</v>
      </c>
      <c r="E1375" t="s">
        <v>250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1155</v>
      </c>
      <c r="Q1375">
        <v>541</v>
      </c>
      <c r="R1375" t="s">
        <v>96</v>
      </c>
    </row>
    <row r="1376" spans="1:18">
      <c r="A1376" s="543">
        <v>1375</v>
      </c>
      <c r="B1376" s="403">
        <v>43434.731944444444</v>
      </c>
      <c r="C1376" t="s">
        <v>97</v>
      </c>
      <c r="D1376">
        <v>0.01</v>
      </c>
      <c r="E1376" t="s">
        <v>250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444</v>
      </c>
      <c r="Q1376">
        <v>542</v>
      </c>
      <c r="R1376" t="s">
        <v>97</v>
      </c>
    </row>
    <row r="1377" spans="1:18">
      <c r="A1377" s="543">
        <v>1376</v>
      </c>
      <c r="B1377" s="403">
        <v>43434.915277777778</v>
      </c>
      <c r="C1377" t="s">
        <v>97</v>
      </c>
      <c r="D1377">
        <v>0.01</v>
      </c>
      <c r="E1377" t="s">
        <v>250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456</v>
      </c>
      <c r="Q1377">
        <v>543</v>
      </c>
      <c r="R1377" t="s">
        <v>97</v>
      </c>
    </row>
    <row r="1378" spans="1:18">
      <c r="A1378" s="543">
        <v>1377</v>
      </c>
      <c r="B1378" s="403">
        <v>43437</v>
      </c>
      <c r="C1378" t="s">
        <v>97</v>
      </c>
      <c r="D1378">
        <v>0.01</v>
      </c>
      <c r="E1378" t="s">
        <v>250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1154</v>
      </c>
      <c r="Q1378">
        <v>543</v>
      </c>
      <c r="R1378" t="s">
        <v>97</v>
      </c>
    </row>
    <row r="1379" spans="1:18">
      <c r="A1379" s="543">
        <v>1378</v>
      </c>
      <c r="B1379" s="403">
        <v>43437.146527777775</v>
      </c>
      <c r="C1379" t="s">
        <v>97</v>
      </c>
      <c r="D1379">
        <v>0.01</v>
      </c>
      <c r="E1379" t="s">
        <v>250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1153</v>
      </c>
      <c r="Q1379">
        <v>543</v>
      </c>
      <c r="R1379" t="s">
        <v>97</v>
      </c>
    </row>
    <row r="1380" spans="1:18">
      <c r="A1380" s="543">
        <v>1379</v>
      </c>
      <c r="B1380" s="403">
        <v>43437.290972222225</v>
      </c>
      <c r="C1380" t="s">
        <v>97</v>
      </c>
      <c r="D1380">
        <v>0.02</v>
      </c>
      <c r="E1380" t="s">
        <v>250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1152</v>
      </c>
      <c r="Q1380">
        <v>543</v>
      </c>
      <c r="R1380" t="s">
        <v>97</v>
      </c>
    </row>
    <row r="1381" spans="1:18">
      <c r="A1381" s="543">
        <v>1380</v>
      </c>
      <c r="B1381" s="403">
        <v>43437.327777777777</v>
      </c>
      <c r="C1381" t="s">
        <v>96</v>
      </c>
      <c r="D1381">
        <v>0.01</v>
      </c>
      <c r="E1381" t="s">
        <v>250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444</v>
      </c>
      <c r="Q1381">
        <v>544</v>
      </c>
      <c r="R1381" t="s">
        <v>96</v>
      </c>
    </row>
    <row r="1382" spans="1:18">
      <c r="A1382" s="543">
        <v>1381</v>
      </c>
      <c r="B1382" s="403">
        <v>43437.372916666667</v>
      </c>
      <c r="C1382" t="s">
        <v>96</v>
      </c>
      <c r="D1382">
        <v>0.01</v>
      </c>
      <c r="E1382" t="s">
        <v>250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456</v>
      </c>
      <c r="Q1382">
        <v>545</v>
      </c>
      <c r="R1382" t="s">
        <v>96</v>
      </c>
    </row>
    <row r="1383" spans="1:18">
      <c r="A1383" s="543">
        <v>1382</v>
      </c>
      <c r="B1383" s="403">
        <v>43437.398611111108</v>
      </c>
      <c r="C1383" t="s">
        <v>96</v>
      </c>
      <c r="D1383">
        <v>0.01</v>
      </c>
      <c r="E1383" t="s">
        <v>250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1151</v>
      </c>
      <c r="Q1383">
        <v>545</v>
      </c>
      <c r="R1383" t="s">
        <v>96</v>
      </c>
    </row>
    <row r="1384" spans="1:18">
      <c r="A1384" s="543">
        <v>1383</v>
      </c>
      <c r="B1384" s="403">
        <v>43437.479861111111</v>
      </c>
      <c r="C1384" t="s">
        <v>96</v>
      </c>
      <c r="D1384">
        <v>0.01</v>
      </c>
      <c r="E1384" t="s">
        <v>250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1150</v>
      </c>
      <c r="Q1384">
        <v>545</v>
      </c>
      <c r="R1384" t="s">
        <v>96</v>
      </c>
    </row>
    <row r="1385" spans="1:18">
      <c r="A1385" s="543">
        <v>1384</v>
      </c>
      <c r="B1385" s="403">
        <v>43437.500694444447</v>
      </c>
      <c r="C1385" t="s">
        <v>96</v>
      </c>
      <c r="D1385">
        <v>0.02</v>
      </c>
      <c r="E1385" t="s">
        <v>250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1149</v>
      </c>
      <c r="Q1385">
        <v>545</v>
      </c>
      <c r="R1385" t="s">
        <v>96</v>
      </c>
    </row>
    <row r="1386" spans="1:18">
      <c r="A1386" s="543">
        <v>1385</v>
      </c>
      <c r="B1386" s="403">
        <v>43437.602777777778</v>
      </c>
      <c r="C1386" t="s">
        <v>97</v>
      </c>
      <c r="D1386">
        <v>0.01</v>
      </c>
      <c r="E1386" t="s">
        <v>250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456</v>
      </c>
      <c r="Q1386">
        <v>546</v>
      </c>
      <c r="R1386" t="s">
        <v>97</v>
      </c>
    </row>
    <row r="1387" spans="1:18">
      <c r="A1387" s="543">
        <v>1386</v>
      </c>
      <c r="B1387" s="403">
        <v>43437.658333333333</v>
      </c>
      <c r="C1387" t="s">
        <v>97</v>
      </c>
      <c r="D1387">
        <v>0.01</v>
      </c>
      <c r="E1387" t="s">
        <v>250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1147</v>
      </c>
      <c r="Q1387">
        <v>546</v>
      </c>
      <c r="R1387" t="s">
        <v>97</v>
      </c>
    </row>
    <row r="1388" spans="1:18">
      <c r="A1388" s="543">
        <v>1387</v>
      </c>
      <c r="B1388" s="403">
        <v>43437.698611111111</v>
      </c>
      <c r="C1388" t="s">
        <v>97</v>
      </c>
      <c r="D1388">
        <v>0.01</v>
      </c>
      <c r="E1388" t="s">
        <v>250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1146</v>
      </c>
      <c r="Q1388">
        <v>546</v>
      </c>
      <c r="R1388" t="s">
        <v>97</v>
      </c>
    </row>
    <row r="1389" spans="1:18">
      <c r="A1389" s="543">
        <v>1390</v>
      </c>
      <c r="B1389" s="403">
        <v>43438.21597222222</v>
      </c>
      <c r="C1389" t="s">
        <v>97</v>
      </c>
      <c r="D1389">
        <v>0.02</v>
      </c>
      <c r="E1389" t="s">
        <v>250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1145</v>
      </c>
      <c r="Q1389">
        <v>546</v>
      </c>
      <c r="R1389" t="s">
        <v>97</v>
      </c>
    </row>
    <row r="1390" spans="1:18">
      <c r="A1390" s="543">
        <v>1391</v>
      </c>
      <c r="B1390" s="403">
        <v>43438.304861111108</v>
      </c>
      <c r="C1390" t="s">
        <v>97</v>
      </c>
      <c r="D1390">
        <v>0.03</v>
      </c>
      <c r="E1390" t="s">
        <v>250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1144</v>
      </c>
      <c r="Q1390">
        <v>546</v>
      </c>
      <c r="R1390" t="s">
        <v>97</v>
      </c>
    </row>
    <row r="1391" spans="1:18">
      <c r="A1391" s="543">
        <v>1394</v>
      </c>
      <c r="B1391" s="403">
        <v>43438.444444444445</v>
      </c>
      <c r="C1391" t="s">
        <v>97</v>
      </c>
      <c r="D1391">
        <v>0.04</v>
      </c>
      <c r="E1391" t="s">
        <v>250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1143</v>
      </c>
      <c r="Q1391">
        <v>546</v>
      </c>
      <c r="R1391" t="s">
        <v>97</v>
      </c>
    </row>
    <row r="1392" spans="1:18">
      <c r="A1392" s="543">
        <v>1388</v>
      </c>
      <c r="B1392" s="403">
        <v>43437.761111111111</v>
      </c>
      <c r="C1392" t="s">
        <v>96</v>
      </c>
      <c r="D1392">
        <v>0.01</v>
      </c>
      <c r="E1392" t="s">
        <v>250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456</v>
      </c>
      <c r="Q1392">
        <v>547</v>
      </c>
      <c r="R1392" t="s">
        <v>96</v>
      </c>
    </row>
    <row r="1393" spans="1:18">
      <c r="A1393" s="543">
        <v>1389</v>
      </c>
      <c r="B1393" s="403">
        <v>43437.839583333334</v>
      </c>
      <c r="C1393" t="s">
        <v>96</v>
      </c>
      <c r="D1393">
        <v>0.01</v>
      </c>
      <c r="E1393" t="s">
        <v>250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1148</v>
      </c>
      <c r="Q1393">
        <v>547</v>
      </c>
      <c r="R1393" t="s">
        <v>96</v>
      </c>
    </row>
    <row r="1394" spans="1:18">
      <c r="A1394" s="543">
        <v>1392</v>
      </c>
      <c r="B1394" s="403">
        <v>43438.313888888886</v>
      </c>
      <c r="C1394" t="s">
        <v>96</v>
      </c>
      <c r="D1394">
        <v>0.01</v>
      </c>
      <c r="E1394" t="s">
        <v>250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456</v>
      </c>
      <c r="Q1394">
        <v>548</v>
      </c>
      <c r="R1394" t="s">
        <v>96</v>
      </c>
    </row>
    <row r="1395" spans="1:18">
      <c r="A1395" s="543">
        <v>1393</v>
      </c>
      <c r="B1395" s="403">
        <v>43438.395138888889</v>
      </c>
      <c r="C1395" t="s">
        <v>96</v>
      </c>
      <c r="D1395">
        <v>0.01</v>
      </c>
      <c r="E1395" t="s">
        <v>250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456</v>
      </c>
      <c r="Q1395">
        <v>549</v>
      </c>
      <c r="R1395" t="s">
        <v>96</v>
      </c>
    </row>
    <row r="1396" spans="1:18">
      <c r="A1396" s="543">
        <v>1395</v>
      </c>
      <c r="B1396" s="403">
        <v>43438.447916666664</v>
      </c>
      <c r="C1396" t="s">
        <v>96</v>
      </c>
      <c r="D1396">
        <v>0.01</v>
      </c>
      <c r="E1396" t="s">
        <v>250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456</v>
      </c>
      <c r="Q1396">
        <v>550</v>
      </c>
      <c r="R1396" t="s">
        <v>96</v>
      </c>
    </row>
    <row r="1397" spans="1:18">
      <c r="A1397" s="543">
        <v>1396</v>
      </c>
      <c r="B1397" s="403">
        <v>43438.519444444442</v>
      </c>
      <c r="C1397" t="s">
        <v>96</v>
      </c>
      <c r="D1397">
        <v>0.01</v>
      </c>
      <c r="E1397" t="s">
        <v>250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1139</v>
      </c>
      <c r="Q1397">
        <v>550</v>
      </c>
      <c r="R1397" t="s">
        <v>96</v>
      </c>
    </row>
    <row r="1398" spans="1:18">
      <c r="A1398" s="543">
        <v>1397</v>
      </c>
      <c r="B1398" s="403">
        <v>43438.613888888889</v>
      </c>
      <c r="C1398" t="s">
        <v>96</v>
      </c>
      <c r="D1398">
        <v>0.01</v>
      </c>
      <c r="E1398" t="s">
        <v>250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1138</v>
      </c>
      <c r="Q1398">
        <v>550</v>
      </c>
      <c r="R1398" t="s">
        <v>96</v>
      </c>
    </row>
    <row r="1399" spans="1:18">
      <c r="A1399" s="543">
        <v>1398</v>
      </c>
      <c r="B1399" s="403">
        <v>43438.685416666667</v>
      </c>
      <c r="C1399" t="s">
        <v>96</v>
      </c>
      <c r="D1399">
        <v>0.02</v>
      </c>
      <c r="E1399" t="s">
        <v>250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1137</v>
      </c>
      <c r="Q1399">
        <v>550</v>
      </c>
      <c r="R1399" t="s">
        <v>96</v>
      </c>
    </row>
    <row r="1400" spans="1:18">
      <c r="A1400" s="543">
        <v>1399</v>
      </c>
      <c r="B1400" s="403">
        <v>43438.700694444444</v>
      </c>
      <c r="C1400" t="s">
        <v>96</v>
      </c>
      <c r="D1400">
        <v>0.03</v>
      </c>
      <c r="E1400" t="s">
        <v>250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1136</v>
      </c>
      <c r="Q1400">
        <v>550</v>
      </c>
      <c r="R1400" t="s">
        <v>96</v>
      </c>
    </row>
    <row r="1401" spans="1:18">
      <c r="A1401" s="543">
        <v>1401</v>
      </c>
      <c r="B1401" s="403">
        <v>43438.753472222219</v>
      </c>
      <c r="C1401" t="s">
        <v>96</v>
      </c>
      <c r="D1401">
        <v>0.04</v>
      </c>
      <c r="E1401" t="s">
        <v>250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1135</v>
      </c>
      <c r="Q1401">
        <v>550</v>
      </c>
      <c r="R1401" t="s">
        <v>96</v>
      </c>
    </row>
    <row r="1402" spans="1:18">
      <c r="A1402" s="543">
        <v>1400</v>
      </c>
      <c r="B1402" s="403">
        <v>43438.711805555555</v>
      </c>
      <c r="C1402" t="s">
        <v>97</v>
      </c>
      <c r="D1402">
        <v>0.01</v>
      </c>
      <c r="E1402" t="s">
        <v>250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444</v>
      </c>
      <c r="Q1402">
        <v>551</v>
      </c>
      <c r="R1402" t="s">
        <v>97</v>
      </c>
    </row>
    <row r="1403" spans="1:18">
      <c r="A1403" s="543">
        <v>1402</v>
      </c>
      <c r="B1403" s="403">
        <v>43438.763194444444</v>
      </c>
      <c r="C1403" t="s">
        <v>97</v>
      </c>
      <c r="D1403">
        <v>0.01</v>
      </c>
      <c r="E1403" t="s">
        <v>250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456</v>
      </c>
      <c r="Q1403">
        <v>552</v>
      </c>
      <c r="R1403" t="s">
        <v>97</v>
      </c>
    </row>
    <row r="1404" spans="1:18">
      <c r="A1404" s="543">
        <v>1403</v>
      </c>
      <c r="B1404" s="403">
        <v>43438.78402777778</v>
      </c>
      <c r="C1404" t="s">
        <v>97</v>
      </c>
      <c r="D1404">
        <v>0.01</v>
      </c>
      <c r="E1404" t="s">
        <v>250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1142</v>
      </c>
      <c r="Q1404">
        <v>552</v>
      </c>
      <c r="R1404" t="s">
        <v>97</v>
      </c>
    </row>
    <row r="1405" spans="1:18">
      <c r="A1405" s="543">
        <v>1404</v>
      </c>
      <c r="B1405" s="403">
        <v>43439.295138888891</v>
      </c>
      <c r="C1405" t="s">
        <v>97</v>
      </c>
      <c r="D1405">
        <v>0.01</v>
      </c>
      <c r="E1405" t="s">
        <v>250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456</v>
      </c>
      <c r="Q1405">
        <v>553</v>
      </c>
      <c r="R1405" t="s">
        <v>97</v>
      </c>
    </row>
    <row r="1406" spans="1:18">
      <c r="A1406" s="543">
        <v>1405</v>
      </c>
      <c r="B1406" s="403">
        <v>43439.356944444444</v>
      </c>
      <c r="C1406" t="s">
        <v>97</v>
      </c>
      <c r="D1406">
        <v>0.01</v>
      </c>
      <c r="E1406" t="s">
        <v>250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1141</v>
      </c>
      <c r="Q1406">
        <v>553</v>
      </c>
      <c r="R1406" t="s">
        <v>97</v>
      </c>
    </row>
    <row r="1407" spans="1:18">
      <c r="A1407" s="543">
        <v>1406</v>
      </c>
      <c r="B1407" s="403">
        <v>43439.501388888886</v>
      </c>
      <c r="C1407" t="s">
        <v>97</v>
      </c>
      <c r="D1407">
        <v>0.01</v>
      </c>
      <c r="E1407" t="s">
        <v>250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1140</v>
      </c>
      <c r="Q1407">
        <v>553</v>
      </c>
      <c r="R1407" t="s">
        <v>97</v>
      </c>
    </row>
    <row r="1408" spans="1:18">
      <c r="A1408" s="543">
        <v>1407</v>
      </c>
      <c r="B1408" s="403">
        <v>43439.669444444444</v>
      </c>
      <c r="C1408" t="s">
        <v>97</v>
      </c>
      <c r="D1408">
        <v>0.01</v>
      </c>
      <c r="E1408" t="s">
        <v>250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444</v>
      </c>
      <c r="Q1408">
        <v>554</v>
      </c>
      <c r="R1408" t="s">
        <v>97</v>
      </c>
    </row>
    <row r="1409" spans="1:18">
      <c r="A1409" s="543">
        <v>1408</v>
      </c>
      <c r="B1409" s="403">
        <v>43439.706944444442</v>
      </c>
      <c r="C1409" t="s">
        <v>97</v>
      </c>
      <c r="D1409">
        <v>0.01</v>
      </c>
      <c r="E1409" t="s">
        <v>250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528</v>
      </c>
      <c r="Q1409">
        <v>554</v>
      </c>
      <c r="R1409" t="s">
        <v>97</v>
      </c>
    </row>
    <row r="1410" spans="1:18">
      <c r="A1410" s="543">
        <v>1409</v>
      </c>
      <c r="B1410" s="403">
        <v>43439.743055555555</v>
      </c>
      <c r="C1410" t="s">
        <v>97</v>
      </c>
      <c r="D1410">
        <v>0.01</v>
      </c>
      <c r="E1410" t="s">
        <v>250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529</v>
      </c>
      <c r="Q1410">
        <v>554</v>
      </c>
      <c r="R1410" t="s">
        <v>97</v>
      </c>
    </row>
    <row r="1411" spans="1:18">
      <c r="A1411" s="543">
        <v>1410</v>
      </c>
      <c r="B1411" s="403">
        <v>43440.398611111108</v>
      </c>
      <c r="C1411" t="s">
        <v>97</v>
      </c>
      <c r="D1411">
        <v>0.01</v>
      </c>
      <c r="E1411" t="s">
        <v>250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458</v>
      </c>
      <c r="Q1411">
        <v>555</v>
      </c>
      <c r="R1411" t="s">
        <v>97</v>
      </c>
    </row>
    <row r="1412" spans="1:18">
      <c r="A1412" s="543">
        <v>1411</v>
      </c>
      <c r="B1412" s="403">
        <v>43440.434027777781</v>
      </c>
      <c r="C1412" t="s">
        <v>97</v>
      </c>
      <c r="D1412">
        <v>0.01</v>
      </c>
      <c r="E1412" t="s">
        <v>250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530</v>
      </c>
      <c r="Q1412">
        <v>555</v>
      </c>
      <c r="R1412" t="s">
        <v>97</v>
      </c>
    </row>
    <row r="1413" spans="1:18">
      <c r="A1413" s="543">
        <v>1412</v>
      </c>
      <c r="B1413" s="403">
        <v>43440.586805555555</v>
      </c>
      <c r="C1413" t="s">
        <v>97</v>
      </c>
      <c r="D1413">
        <v>0.01</v>
      </c>
      <c r="E1413" t="s">
        <v>250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531</v>
      </c>
      <c r="Q1413">
        <v>555</v>
      </c>
      <c r="R1413" t="s">
        <v>97</v>
      </c>
    </row>
    <row r="1414" spans="1:18">
      <c r="A1414" s="543">
        <v>1413</v>
      </c>
      <c r="B1414" s="403">
        <v>43440.597222222219</v>
      </c>
      <c r="C1414" t="s">
        <v>97</v>
      </c>
      <c r="D1414">
        <v>0.02</v>
      </c>
      <c r="E1414" t="s">
        <v>250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532</v>
      </c>
      <c r="Q1414">
        <v>555</v>
      </c>
      <c r="R1414" t="s">
        <v>97</v>
      </c>
    </row>
    <row r="1415" spans="1:18">
      <c r="A1415" s="543">
        <v>1414</v>
      </c>
      <c r="B1415" s="403">
        <v>43440.636111111111</v>
      </c>
      <c r="C1415" t="s">
        <v>97</v>
      </c>
      <c r="D1415">
        <v>0.03</v>
      </c>
      <c r="E1415" t="s">
        <v>250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533</v>
      </c>
      <c r="Q1415">
        <v>555</v>
      </c>
      <c r="R1415" t="s">
        <v>97</v>
      </c>
    </row>
    <row r="1416" spans="1:18">
      <c r="A1416" s="543">
        <v>1415</v>
      </c>
      <c r="B1416" s="403">
        <v>43440.680555555555</v>
      </c>
      <c r="C1416" t="s">
        <v>97</v>
      </c>
      <c r="D1416">
        <v>0.04</v>
      </c>
      <c r="E1416" t="s">
        <v>250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534</v>
      </c>
      <c r="Q1416">
        <v>555</v>
      </c>
      <c r="R1416" t="s">
        <v>97</v>
      </c>
    </row>
    <row r="1417" spans="1:18">
      <c r="A1417" s="543">
        <v>1416</v>
      </c>
      <c r="B1417" s="403">
        <v>43440.694444444445</v>
      </c>
      <c r="C1417" t="s">
        <v>96</v>
      </c>
      <c r="D1417">
        <v>0.01</v>
      </c>
      <c r="E1417" t="s">
        <v>250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444</v>
      </c>
      <c r="Q1417">
        <v>556</v>
      </c>
      <c r="R1417" t="s">
        <v>96</v>
      </c>
    </row>
    <row r="1418" spans="1:18">
      <c r="A1418" s="543">
        <v>1417</v>
      </c>
      <c r="B1418" s="403">
        <v>43440.706250000003</v>
      </c>
      <c r="C1418" t="s">
        <v>96</v>
      </c>
      <c r="D1418">
        <v>0.01</v>
      </c>
      <c r="E1418" t="s">
        <v>250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536</v>
      </c>
      <c r="Q1418">
        <v>556</v>
      </c>
      <c r="R1418" t="s">
        <v>96</v>
      </c>
    </row>
    <row r="1419" spans="1:18">
      <c r="A1419" s="543">
        <v>1418</v>
      </c>
      <c r="B1419" s="403">
        <v>43440.72152777778</v>
      </c>
      <c r="C1419" t="s">
        <v>96</v>
      </c>
      <c r="D1419">
        <v>0.01</v>
      </c>
      <c r="E1419" t="s">
        <v>250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537</v>
      </c>
      <c r="Q1419">
        <v>556</v>
      </c>
      <c r="R1419" t="s">
        <v>96</v>
      </c>
    </row>
    <row r="1420" spans="1:18">
      <c r="A1420" s="543">
        <v>1419</v>
      </c>
      <c r="B1420" s="403">
        <v>43440.786111111112</v>
      </c>
      <c r="C1420" t="s">
        <v>97</v>
      </c>
      <c r="D1420">
        <v>0.01</v>
      </c>
      <c r="E1420" t="s">
        <v>250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444</v>
      </c>
      <c r="Q1420">
        <v>557</v>
      </c>
      <c r="R1420" t="s">
        <v>97</v>
      </c>
    </row>
    <row r="1421" spans="1:18">
      <c r="A1421" s="543">
        <v>1420</v>
      </c>
      <c r="B1421" s="403">
        <v>43440.806250000001</v>
      </c>
      <c r="C1421" t="s">
        <v>97</v>
      </c>
      <c r="D1421">
        <v>0.01</v>
      </c>
      <c r="E1421" t="s">
        <v>250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535</v>
      </c>
      <c r="Q1421">
        <v>557</v>
      </c>
      <c r="R1421" t="s">
        <v>97</v>
      </c>
    </row>
    <row r="1422" spans="1:18">
      <c r="A1422" s="543">
        <v>1421</v>
      </c>
      <c r="B1422" s="403">
        <v>43440.895833333336</v>
      </c>
      <c r="C1422" t="s">
        <v>97</v>
      </c>
      <c r="D1422">
        <v>0.01</v>
      </c>
      <c r="E1422" t="s">
        <v>250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444</v>
      </c>
      <c r="Q1422">
        <v>558</v>
      </c>
      <c r="R1422" t="s">
        <v>97</v>
      </c>
    </row>
    <row r="1423" spans="1:18">
      <c r="A1423" s="543">
        <v>1422</v>
      </c>
      <c r="B1423" s="403">
        <v>43441.429166666669</v>
      </c>
      <c r="C1423" t="s">
        <v>97</v>
      </c>
      <c r="D1423">
        <v>0.01</v>
      </c>
      <c r="E1423" t="s">
        <v>250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444</v>
      </c>
      <c r="Q1423">
        <v>559</v>
      </c>
      <c r="R1423" t="s">
        <v>97</v>
      </c>
    </row>
    <row r="1424" spans="1:18">
      <c r="A1424" s="543">
        <v>1423</v>
      </c>
      <c r="B1424" s="403">
        <v>43441.521527777775</v>
      </c>
      <c r="C1424" t="s">
        <v>97</v>
      </c>
      <c r="D1424">
        <v>0.01</v>
      </c>
      <c r="E1424" t="s">
        <v>250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444</v>
      </c>
      <c r="Q1424">
        <v>560</v>
      </c>
      <c r="R1424" t="s">
        <v>97</v>
      </c>
    </row>
    <row r="1425" spans="1:18">
      <c r="A1425" s="543">
        <v>1424</v>
      </c>
      <c r="B1425" s="403">
        <v>43441.585416666669</v>
      </c>
      <c r="C1425" t="s">
        <v>97</v>
      </c>
      <c r="D1425">
        <v>0.01</v>
      </c>
      <c r="E1425" t="s">
        <v>250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444</v>
      </c>
      <c r="Q1425">
        <v>561</v>
      </c>
      <c r="R1425" t="s">
        <v>97</v>
      </c>
    </row>
    <row r="1426" spans="1:18">
      <c r="A1426" s="543">
        <v>1425</v>
      </c>
      <c r="B1426" s="403">
        <v>43441.606249999997</v>
      </c>
      <c r="C1426" t="s">
        <v>97</v>
      </c>
      <c r="D1426">
        <v>0.01</v>
      </c>
      <c r="E1426" t="s">
        <v>250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539</v>
      </c>
      <c r="Q1426">
        <v>561</v>
      </c>
      <c r="R1426" t="s">
        <v>97</v>
      </c>
    </row>
    <row r="1427" spans="1:18">
      <c r="A1427" s="543">
        <v>1426</v>
      </c>
      <c r="B1427" s="403">
        <v>43441.60833333333</v>
      </c>
      <c r="C1427" t="s">
        <v>97</v>
      </c>
      <c r="D1427">
        <v>0.01</v>
      </c>
      <c r="E1427" t="s">
        <v>250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538</v>
      </c>
      <c r="Q1427">
        <v>561</v>
      </c>
      <c r="R1427" t="s">
        <v>97</v>
      </c>
    </row>
    <row r="1428" spans="1:18">
      <c r="A1428" s="543">
        <v>1427</v>
      </c>
      <c r="B1428" s="403">
        <v>43441.615972222222</v>
      </c>
      <c r="C1428" t="s">
        <v>96</v>
      </c>
      <c r="D1428">
        <v>0.01</v>
      </c>
      <c r="E1428" t="s">
        <v>250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444</v>
      </c>
      <c r="Q1428">
        <v>562</v>
      </c>
      <c r="R1428" t="s">
        <v>96</v>
      </c>
    </row>
    <row r="1429" spans="1:18">
      <c r="A1429" s="543">
        <v>1428</v>
      </c>
      <c r="B1429" s="403">
        <v>43441.62222222222</v>
      </c>
      <c r="C1429" t="s">
        <v>97</v>
      </c>
      <c r="D1429">
        <v>0.01</v>
      </c>
      <c r="E1429" t="s">
        <v>250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444</v>
      </c>
      <c r="Q1429">
        <v>563</v>
      </c>
      <c r="R1429" t="s">
        <v>97</v>
      </c>
    </row>
    <row r="1430" spans="1:18">
      <c r="A1430" s="543">
        <v>1429</v>
      </c>
      <c r="B1430" s="403">
        <v>43441.634722222225</v>
      </c>
      <c r="C1430" t="s">
        <v>97</v>
      </c>
      <c r="D1430">
        <v>0.01</v>
      </c>
      <c r="E1430" t="s">
        <v>250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456</v>
      </c>
      <c r="Q1430">
        <v>564</v>
      </c>
      <c r="R1430" t="s">
        <v>97</v>
      </c>
    </row>
    <row r="1431" spans="1:18">
      <c r="A1431" s="543">
        <v>1431</v>
      </c>
      <c r="B1431" s="403">
        <v>43441.652777777781</v>
      </c>
      <c r="C1431" t="s">
        <v>97</v>
      </c>
      <c r="D1431">
        <v>0.01</v>
      </c>
      <c r="E1431" t="s">
        <v>250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1134</v>
      </c>
      <c r="Q1431">
        <v>564</v>
      </c>
      <c r="R1431" t="s">
        <v>97</v>
      </c>
    </row>
    <row r="1432" spans="1:18">
      <c r="A1432" s="543">
        <v>1435</v>
      </c>
      <c r="B1432" s="403">
        <v>43441.813194444447</v>
      </c>
      <c r="C1432" t="s">
        <v>97</v>
      </c>
      <c r="D1432">
        <v>0.01</v>
      </c>
      <c r="E1432" t="s">
        <v>250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541</v>
      </c>
      <c r="Q1432">
        <v>564</v>
      </c>
      <c r="R1432" t="s">
        <v>97</v>
      </c>
    </row>
    <row r="1433" spans="1:18">
      <c r="A1433" s="543">
        <v>1437</v>
      </c>
      <c r="B1433" s="403">
        <v>43441.873611111114</v>
      </c>
      <c r="C1433" t="s">
        <v>97</v>
      </c>
      <c r="D1433">
        <v>0.02</v>
      </c>
      <c r="E1433" t="s">
        <v>250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542</v>
      </c>
      <c r="Q1433">
        <v>564</v>
      </c>
      <c r="R1433" t="s">
        <v>97</v>
      </c>
    </row>
    <row r="1434" spans="1:18">
      <c r="A1434" s="543">
        <v>1430</v>
      </c>
      <c r="B1434" s="403">
        <v>43441.645833333336</v>
      </c>
      <c r="C1434" t="s">
        <v>96</v>
      </c>
      <c r="D1434">
        <v>0.01</v>
      </c>
      <c r="E1434" t="s">
        <v>250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444</v>
      </c>
      <c r="Q1434">
        <v>565</v>
      </c>
      <c r="R1434" t="s">
        <v>96</v>
      </c>
    </row>
    <row r="1435" spans="1:18">
      <c r="A1435" s="543">
        <v>1432</v>
      </c>
      <c r="B1435" s="403">
        <v>43441.660416666666</v>
      </c>
      <c r="C1435" t="s">
        <v>96</v>
      </c>
      <c r="D1435">
        <v>0.01</v>
      </c>
      <c r="E1435" t="s">
        <v>250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444</v>
      </c>
      <c r="Q1435">
        <v>566</v>
      </c>
      <c r="R1435" t="s">
        <v>96</v>
      </c>
    </row>
    <row r="1436" spans="1:18">
      <c r="A1436" s="543">
        <v>1433</v>
      </c>
      <c r="B1436" s="403">
        <v>43441.668749999997</v>
      </c>
      <c r="C1436" t="s">
        <v>96</v>
      </c>
      <c r="D1436">
        <v>0.01</v>
      </c>
      <c r="E1436" t="s">
        <v>250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540</v>
      </c>
      <c r="Q1436">
        <v>566</v>
      </c>
      <c r="R1436" t="s">
        <v>96</v>
      </c>
    </row>
    <row r="1437" spans="1:18">
      <c r="A1437" s="543">
        <v>1434</v>
      </c>
      <c r="B1437" s="403">
        <v>43441.731944444444</v>
      </c>
      <c r="C1437" t="s">
        <v>96</v>
      </c>
      <c r="D1437">
        <v>0.01</v>
      </c>
      <c r="E1437" t="s">
        <v>250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456</v>
      </c>
      <c r="Q1437">
        <v>567</v>
      </c>
      <c r="R1437" t="s">
        <v>96</v>
      </c>
    </row>
    <row r="1438" spans="1:18">
      <c r="A1438" s="543">
        <v>1436</v>
      </c>
      <c r="B1438" s="403">
        <v>43441.821527777778</v>
      </c>
      <c r="C1438" t="s">
        <v>96</v>
      </c>
      <c r="D1438">
        <v>0.01</v>
      </c>
      <c r="E1438" t="s">
        <v>250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444</v>
      </c>
      <c r="Q1438">
        <v>568</v>
      </c>
      <c r="R1438" t="s">
        <v>96</v>
      </c>
    </row>
    <row r="1439" spans="1:18">
      <c r="A1439" s="543">
        <v>1438</v>
      </c>
      <c r="B1439" s="403">
        <v>43441.918749999997</v>
      </c>
      <c r="C1439" t="s">
        <v>96</v>
      </c>
      <c r="D1439">
        <v>0.01</v>
      </c>
      <c r="E1439" t="s">
        <v>250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456</v>
      </c>
      <c r="Q1439">
        <v>569</v>
      </c>
      <c r="R1439" t="s">
        <v>96</v>
      </c>
    </row>
    <row r="1440" spans="1:18">
      <c r="A1440" s="543">
        <v>1439</v>
      </c>
      <c r="B1440" s="403">
        <v>43441.956944444442</v>
      </c>
      <c r="C1440" t="s">
        <v>96</v>
      </c>
      <c r="D1440">
        <v>0.01</v>
      </c>
      <c r="E1440" t="s">
        <v>250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1133</v>
      </c>
      <c r="Q1440">
        <v>569</v>
      </c>
      <c r="R1440" t="s">
        <v>96</v>
      </c>
    </row>
    <row r="1441" spans="1:18">
      <c r="A1441" s="543">
        <v>1440</v>
      </c>
      <c r="B1441" s="403">
        <v>43444.098611111112</v>
      </c>
      <c r="C1441" t="s">
        <v>97</v>
      </c>
      <c r="D1441">
        <v>0.01</v>
      </c>
      <c r="E1441" t="s">
        <v>250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444</v>
      </c>
      <c r="Q1441">
        <v>570</v>
      </c>
      <c r="R1441" t="s">
        <v>97</v>
      </c>
    </row>
    <row r="1442" spans="1:18">
      <c r="A1442" s="543">
        <v>1441</v>
      </c>
      <c r="B1442" s="403">
        <v>43444.103472222225</v>
      </c>
      <c r="C1442" t="s">
        <v>97</v>
      </c>
      <c r="D1442">
        <v>0.01</v>
      </c>
      <c r="E1442" t="s">
        <v>250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543</v>
      </c>
      <c r="Q1442">
        <v>570</v>
      </c>
      <c r="R1442" t="s">
        <v>97</v>
      </c>
    </row>
    <row r="1443" spans="1:18">
      <c r="A1443" s="543">
        <v>1442</v>
      </c>
      <c r="B1443" s="403">
        <v>43444.136111111111</v>
      </c>
      <c r="C1443" t="s">
        <v>96</v>
      </c>
      <c r="D1443">
        <v>0.01</v>
      </c>
      <c r="E1443" t="s">
        <v>250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456</v>
      </c>
      <c r="Q1443">
        <v>571</v>
      </c>
      <c r="R1443" t="s">
        <v>96</v>
      </c>
    </row>
    <row r="1444" spans="1:18">
      <c r="A1444" s="543">
        <v>1443</v>
      </c>
      <c r="B1444" s="403">
        <v>43444.23541666667</v>
      </c>
      <c r="C1444" t="s">
        <v>96</v>
      </c>
      <c r="D1444">
        <v>0.01</v>
      </c>
      <c r="E1444" t="s">
        <v>250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1130</v>
      </c>
      <c r="Q1444">
        <v>571</v>
      </c>
      <c r="R1444" t="s">
        <v>96</v>
      </c>
    </row>
    <row r="1445" spans="1:18">
      <c r="A1445" s="543">
        <v>1444</v>
      </c>
      <c r="B1445" s="403">
        <v>43444.407638888886</v>
      </c>
      <c r="C1445" t="s">
        <v>96</v>
      </c>
      <c r="D1445">
        <v>0.01</v>
      </c>
      <c r="E1445" t="s">
        <v>250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1128</v>
      </c>
      <c r="Q1445">
        <v>571</v>
      </c>
      <c r="R1445" t="s">
        <v>96</v>
      </c>
    </row>
    <row r="1446" spans="1:18">
      <c r="A1446" s="543">
        <v>1447</v>
      </c>
      <c r="B1446" s="403">
        <v>43444.636805555558</v>
      </c>
      <c r="C1446" t="s">
        <v>96</v>
      </c>
      <c r="D1446">
        <v>0.02</v>
      </c>
      <c r="E1446" t="s">
        <v>250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1129</v>
      </c>
      <c r="Q1446">
        <v>571</v>
      </c>
      <c r="R1446" t="s">
        <v>96</v>
      </c>
    </row>
    <row r="1447" spans="1:18">
      <c r="A1447" s="543">
        <v>1449</v>
      </c>
      <c r="B1447" s="403">
        <v>43444.706944444442</v>
      </c>
      <c r="C1447" t="s">
        <v>96</v>
      </c>
      <c r="D1447">
        <v>0.03</v>
      </c>
      <c r="E1447" t="s">
        <v>250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1127</v>
      </c>
      <c r="Q1447">
        <v>571</v>
      </c>
      <c r="R1447" t="s">
        <v>96</v>
      </c>
    </row>
    <row r="1448" spans="1:18">
      <c r="A1448" s="543">
        <v>1450</v>
      </c>
      <c r="B1448" s="403">
        <v>43444.711805555555</v>
      </c>
      <c r="C1448" t="s">
        <v>96</v>
      </c>
      <c r="D1448">
        <v>0.04</v>
      </c>
      <c r="E1448" t="s">
        <v>250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1126</v>
      </c>
      <c r="Q1448">
        <v>571</v>
      </c>
      <c r="R1448" t="s">
        <v>96</v>
      </c>
    </row>
    <row r="1449" spans="1:18">
      <c r="A1449" s="543">
        <v>1455</v>
      </c>
      <c r="B1449" s="403">
        <v>43445.63958333333</v>
      </c>
      <c r="C1449" t="s">
        <v>96</v>
      </c>
      <c r="D1449">
        <v>0.06</v>
      </c>
      <c r="E1449" t="s">
        <v>250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1125</v>
      </c>
      <c r="Q1449">
        <v>571</v>
      </c>
      <c r="R1449" t="s">
        <v>96</v>
      </c>
    </row>
    <row r="1450" spans="1:18">
      <c r="A1450" s="543">
        <v>1457</v>
      </c>
      <c r="B1450" s="403">
        <v>43445.690972222219</v>
      </c>
      <c r="C1450" t="s">
        <v>96</v>
      </c>
      <c r="D1450">
        <v>0.09</v>
      </c>
      <c r="E1450" t="s">
        <v>250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1124</v>
      </c>
      <c r="Q1450">
        <v>571</v>
      </c>
      <c r="R1450" t="s">
        <v>96</v>
      </c>
    </row>
    <row r="1451" spans="1:18">
      <c r="A1451" s="543">
        <v>1445</v>
      </c>
      <c r="B1451" s="403">
        <v>43444.456944444442</v>
      </c>
      <c r="C1451" t="s">
        <v>97</v>
      </c>
      <c r="D1451">
        <v>0.01</v>
      </c>
      <c r="E1451" t="s">
        <v>250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456</v>
      </c>
      <c r="Q1451">
        <v>572</v>
      </c>
      <c r="R1451" t="s">
        <v>97</v>
      </c>
    </row>
    <row r="1452" spans="1:18">
      <c r="A1452" s="543">
        <v>1446</v>
      </c>
      <c r="B1452" s="403">
        <v>43444.523611111108</v>
      </c>
      <c r="C1452" t="s">
        <v>97</v>
      </c>
      <c r="D1452">
        <v>0.01</v>
      </c>
      <c r="E1452" t="s">
        <v>250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1132</v>
      </c>
      <c r="Q1452">
        <v>572</v>
      </c>
      <c r="R1452" t="s">
        <v>97</v>
      </c>
    </row>
    <row r="1453" spans="1:18">
      <c r="A1453" s="543">
        <v>1448</v>
      </c>
      <c r="B1453" s="403">
        <v>43444.662499999999</v>
      </c>
      <c r="C1453" t="s">
        <v>97</v>
      </c>
      <c r="D1453">
        <v>0.01</v>
      </c>
      <c r="E1453" t="s">
        <v>250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444</v>
      </c>
      <c r="Q1453">
        <v>573</v>
      </c>
      <c r="R1453" t="s">
        <v>97</v>
      </c>
    </row>
    <row r="1454" spans="1:18">
      <c r="A1454" s="543">
        <v>1451</v>
      </c>
      <c r="B1454" s="403">
        <v>43444.719444444447</v>
      </c>
      <c r="C1454" t="s">
        <v>97</v>
      </c>
      <c r="D1454">
        <v>0.01</v>
      </c>
      <c r="E1454" t="s">
        <v>250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444</v>
      </c>
      <c r="Q1454">
        <v>574</v>
      </c>
      <c r="R1454" t="s">
        <v>97</v>
      </c>
    </row>
    <row r="1455" spans="1:18">
      <c r="A1455" s="543">
        <v>1452</v>
      </c>
      <c r="B1455" s="403">
        <v>43445.345138888886</v>
      </c>
      <c r="C1455" t="s">
        <v>97</v>
      </c>
      <c r="D1455">
        <v>0.01</v>
      </c>
      <c r="E1455" t="s">
        <v>250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456</v>
      </c>
      <c r="Q1455">
        <v>575</v>
      </c>
      <c r="R1455" t="s">
        <v>97</v>
      </c>
    </row>
    <row r="1456" spans="1:18">
      <c r="A1456" s="543">
        <v>1453</v>
      </c>
      <c r="B1456" s="403">
        <v>43445.402083333334</v>
      </c>
      <c r="C1456" t="s">
        <v>97</v>
      </c>
      <c r="D1456">
        <v>0.01</v>
      </c>
      <c r="E1456" t="s">
        <v>250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1131</v>
      </c>
      <c r="Q1456">
        <v>575</v>
      </c>
      <c r="R1456" t="s">
        <v>97</v>
      </c>
    </row>
    <row r="1457" spans="1:18">
      <c r="A1457" s="543">
        <v>1454</v>
      </c>
      <c r="B1457" s="403">
        <v>43445.630555555559</v>
      </c>
      <c r="C1457" t="s">
        <v>97</v>
      </c>
      <c r="D1457">
        <v>0.01</v>
      </c>
      <c r="E1457" t="s">
        <v>250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444</v>
      </c>
      <c r="Q1457">
        <v>576</v>
      </c>
      <c r="R1457" t="s">
        <v>97</v>
      </c>
    </row>
    <row r="1458" spans="1:18">
      <c r="A1458" s="543">
        <v>1456</v>
      </c>
      <c r="B1458" s="403">
        <v>43445.648611111108</v>
      </c>
      <c r="C1458" t="s">
        <v>97</v>
      </c>
      <c r="D1458">
        <v>0.01</v>
      </c>
      <c r="E1458" t="s">
        <v>250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444</v>
      </c>
      <c r="Q1458">
        <v>577</v>
      </c>
      <c r="R1458" t="s">
        <v>97</v>
      </c>
    </row>
    <row r="1459" spans="1:18">
      <c r="A1459" s="543">
        <v>1458</v>
      </c>
      <c r="B1459" s="403">
        <v>43445.703472222223</v>
      </c>
      <c r="C1459" t="s">
        <v>97</v>
      </c>
      <c r="D1459">
        <v>0.01</v>
      </c>
      <c r="E1459" t="s">
        <v>250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444</v>
      </c>
      <c r="Q1459">
        <v>578</v>
      </c>
      <c r="R1459" t="s">
        <v>97</v>
      </c>
    </row>
    <row r="1460" spans="1:18">
      <c r="A1460" s="543">
        <v>1459</v>
      </c>
      <c r="B1460" s="403">
        <v>43445.743055555555</v>
      </c>
      <c r="C1460" t="s">
        <v>97</v>
      </c>
      <c r="D1460">
        <v>0.01</v>
      </c>
      <c r="E1460" t="s">
        <v>250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456</v>
      </c>
      <c r="Q1460">
        <v>579</v>
      </c>
      <c r="R1460" t="s">
        <v>97</v>
      </c>
    </row>
    <row r="1461" spans="1:18">
      <c r="A1461" s="543">
        <v>1460</v>
      </c>
      <c r="B1461" s="403">
        <v>43445.872916666667</v>
      </c>
      <c r="C1461" t="s">
        <v>97</v>
      </c>
      <c r="D1461">
        <v>0.01</v>
      </c>
      <c r="E1461" t="s">
        <v>250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1121</v>
      </c>
      <c r="Q1461">
        <v>579</v>
      </c>
      <c r="R1461" t="s">
        <v>97</v>
      </c>
    </row>
    <row r="1462" spans="1:18">
      <c r="A1462" s="543">
        <v>1461</v>
      </c>
      <c r="B1462" s="403">
        <v>43446.578472222223</v>
      </c>
      <c r="C1462" t="s">
        <v>97</v>
      </c>
      <c r="D1462">
        <v>0.01</v>
      </c>
      <c r="E1462" t="s">
        <v>250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1120</v>
      </c>
      <c r="Q1462">
        <v>579</v>
      </c>
      <c r="R1462" t="s">
        <v>97</v>
      </c>
    </row>
    <row r="1463" spans="1:18">
      <c r="A1463" s="543">
        <v>1462</v>
      </c>
      <c r="B1463" s="403">
        <v>43446.583333333336</v>
      </c>
      <c r="C1463" t="s">
        <v>97</v>
      </c>
      <c r="D1463">
        <v>0.02</v>
      </c>
      <c r="E1463" t="s">
        <v>250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1119</v>
      </c>
      <c r="Q1463">
        <v>579</v>
      </c>
      <c r="R1463" t="s">
        <v>97</v>
      </c>
    </row>
    <row r="1464" spans="1:18">
      <c r="A1464" s="543">
        <v>1463</v>
      </c>
      <c r="B1464" s="403">
        <v>43446.654166666667</v>
      </c>
      <c r="C1464" t="s">
        <v>97</v>
      </c>
      <c r="D1464">
        <v>0.03</v>
      </c>
      <c r="E1464" t="s">
        <v>250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1118</v>
      </c>
      <c r="Q1464">
        <v>579</v>
      </c>
      <c r="R1464" t="s">
        <v>97</v>
      </c>
    </row>
    <row r="1465" spans="1:18">
      <c r="A1465" s="543">
        <v>1464</v>
      </c>
      <c r="B1465" s="403">
        <v>43446.69027777778</v>
      </c>
      <c r="C1465" t="s">
        <v>97</v>
      </c>
      <c r="D1465">
        <v>0.04</v>
      </c>
      <c r="E1465" t="s">
        <v>250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1117</v>
      </c>
      <c r="Q1465">
        <v>579</v>
      </c>
      <c r="R1465" t="s">
        <v>97</v>
      </c>
    </row>
    <row r="1466" spans="1:18">
      <c r="A1466" s="543">
        <v>1465</v>
      </c>
      <c r="B1466" s="403">
        <v>43446.800694444442</v>
      </c>
      <c r="C1466" t="s">
        <v>96</v>
      </c>
      <c r="D1466">
        <v>0.01</v>
      </c>
      <c r="E1466" t="s">
        <v>250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456</v>
      </c>
      <c r="Q1466">
        <v>580</v>
      </c>
      <c r="R1466" t="s">
        <v>96</v>
      </c>
    </row>
    <row r="1467" spans="1:18">
      <c r="A1467" s="543">
        <v>1466</v>
      </c>
      <c r="B1467" s="403">
        <v>43446.833333333336</v>
      </c>
      <c r="C1467" t="s">
        <v>96</v>
      </c>
      <c r="D1467">
        <v>0.01</v>
      </c>
      <c r="E1467" t="s">
        <v>250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1123</v>
      </c>
      <c r="Q1467">
        <v>580</v>
      </c>
      <c r="R1467" t="s">
        <v>96</v>
      </c>
    </row>
    <row r="1468" spans="1:18">
      <c r="A1468" s="543">
        <v>1467</v>
      </c>
      <c r="B1468" s="403">
        <v>43447.423611111109</v>
      </c>
      <c r="C1468" t="s">
        <v>96</v>
      </c>
      <c r="D1468">
        <v>0.01</v>
      </c>
      <c r="E1468" t="s">
        <v>250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456</v>
      </c>
      <c r="Q1468">
        <v>581</v>
      </c>
      <c r="R1468" t="s">
        <v>96</v>
      </c>
    </row>
    <row r="1469" spans="1:18">
      <c r="A1469" s="543">
        <v>1468</v>
      </c>
      <c r="B1469" s="403">
        <v>43447.45416666667</v>
      </c>
      <c r="C1469" t="s">
        <v>96</v>
      </c>
      <c r="D1469">
        <v>0.01</v>
      </c>
      <c r="E1469" t="s">
        <v>250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1122</v>
      </c>
      <c r="Q1469">
        <v>581</v>
      </c>
      <c r="R1469" t="s">
        <v>96</v>
      </c>
    </row>
    <row r="1470" spans="1:18">
      <c r="A1470" s="543">
        <v>1469</v>
      </c>
      <c r="B1470" s="403">
        <v>43447.580555555556</v>
      </c>
      <c r="C1470" t="s">
        <v>96</v>
      </c>
      <c r="D1470">
        <v>0.01</v>
      </c>
      <c r="E1470" t="s">
        <v>250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456</v>
      </c>
      <c r="Q1470">
        <v>582</v>
      </c>
      <c r="R1470" t="s">
        <v>96</v>
      </c>
    </row>
    <row r="1471" spans="1:18">
      <c r="A1471" s="543">
        <v>1470</v>
      </c>
      <c r="B1471" s="403">
        <v>43447.613888888889</v>
      </c>
      <c r="C1471" t="s">
        <v>96</v>
      </c>
      <c r="D1471">
        <v>0.01</v>
      </c>
      <c r="E1471" t="s">
        <v>250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444</v>
      </c>
      <c r="Q1471">
        <v>583</v>
      </c>
      <c r="R1471" t="s">
        <v>96</v>
      </c>
    </row>
    <row r="1472" spans="1:18">
      <c r="A1472" s="543">
        <v>1471</v>
      </c>
      <c r="B1472" s="403">
        <v>43447.640277777777</v>
      </c>
      <c r="C1472" t="s">
        <v>96</v>
      </c>
      <c r="D1472">
        <v>0.01</v>
      </c>
      <c r="E1472" t="s">
        <v>250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456</v>
      </c>
      <c r="Q1472">
        <v>584</v>
      </c>
      <c r="R1472" t="s">
        <v>96</v>
      </c>
    </row>
    <row r="1473" spans="1:18">
      <c r="A1473" s="543">
        <v>1472</v>
      </c>
      <c r="B1473" s="403">
        <v>43447.648611111108</v>
      </c>
      <c r="C1473" t="s">
        <v>96</v>
      </c>
      <c r="D1473">
        <v>0.01</v>
      </c>
      <c r="E1473" t="s">
        <v>250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1116</v>
      </c>
      <c r="Q1473">
        <v>584</v>
      </c>
      <c r="R1473" t="s">
        <v>96</v>
      </c>
    </row>
    <row r="1474" spans="1:18">
      <c r="A1474" s="543">
        <v>1473</v>
      </c>
      <c r="B1474" s="403">
        <v>43447.661111111112</v>
      </c>
      <c r="C1474" t="s">
        <v>97</v>
      </c>
      <c r="D1474">
        <v>0.01</v>
      </c>
      <c r="E1474" t="s">
        <v>250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456</v>
      </c>
      <c r="Q1474">
        <v>585</v>
      </c>
      <c r="R1474" t="s">
        <v>97</v>
      </c>
    </row>
    <row r="1475" spans="1:18">
      <c r="A1475" s="543">
        <v>1474</v>
      </c>
      <c r="B1475" s="403">
        <v>43447.669444444444</v>
      </c>
      <c r="C1475" t="s">
        <v>97</v>
      </c>
      <c r="D1475">
        <v>0.01</v>
      </c>
      <c r="E1475" t="s">
        <v>250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1115</v>
      </c>
      <c r="Q1475">
        <v>585</v>
      </c>
      <c r="R1475" t="s">
        <v>97</v>
      </c>
    </row>
    <row r="1476" spans="1:18">
      <c r="A1476" s="543">
        <v>1475</v>
      </c>
      <c r="B1476" s="403">
        <v>43447.755555555559</v>
      </c>
      <c r="C1476" t="s">
        <v>97</v>
      </c>
      <c r="D1476">
        <v>0.01</v>
      </c>
      <c r="E1476" t="s">
        <v>250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1114</v>
      </c>
      <c r="Q1476">
        <v>585</v>
      </c>
      <c r="R1476" t="s">
        <v>97</v>
      </c>
    </row>
    <row r="1477" spans="1:18">
      <c r="A1477" s="543">
        <v>1476</v>
      </c>
      <c r="B1477" s="403">
        <v>43447.814583333333</v>
      </c>
      <c r="C1477" t="s">
        <v>96</v>
      </c>
      <c r="D1477">
        <v>0.01</v>
      </c>
      <c r="E1477" t="s">
        <v>250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456</v>
      </c>
      <c r="Q1477">
        <v>586</v>
      </c>
      <c r="R1477" t="s">
        <v>96</v>
      </c>
    </row>
    <row r="1478" spans="1:18">
      <c r="A1478" s="543">
        <v>1477</v>
      </c>
      <c r="B1478" s="403">
        <v>43448.309027777781</v>
      </c>
      <c r="C1478" t="s">
        <v>96</v>
      </c>
      <c r="D1478">
        <v>0.01</v>
      </c>
      <c r="E1478" t="s">
        <v>250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1113</v>
      </c>
      <c r="Q1478">
        <v>586</v>
      </c>
      <c r="R1478" t="s">
        <v>96</v>
      </c>
    </row>
    <row r="1479" spans="1:18">
      <c r="A1479" s="543">
        <v>1478</v>
      </c>
      <c r="B1479" s="403">
        <v>43448.386805555558</v>
      </c>
      <c r="C1479" t="s">
        <v>96</v>
      </c>
      <c r="D1479">
        <v>0.01</v>
      </c>
      <c r="E1479" t="s">
        <v>250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1112</v>
      </c>
      <c r="Q1479">
        <v>586</v>
      </c>
      <c r="R1479" t="s">
        <v>96</v>
      </c>
    </row>
    <row r="1480" spans="1:18">
      <c r="A1480" s="543">
        <v>1479</v>
      </c>
      <c r="B1480" s="403">
        <v>43448.398611111108</v>
      </c>
      <c r="C1480" t="s">
        <v>96</v>
      </c>
      <c r="D1480">
        <v>0.02</v>
      </c>
      <c r="E1480" t="s">
        <v>250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1111</v>
      </c>
      <c r="Q1480">
        <v>586</v>
      </c>
      <c r="R1480" t="s">
        <v>96</v>
      </c>
    </row>
    <row r="1481" spans="1:18">
      <c r="A1481" s="543">
        <v>1480</v>
      </c>
      <c r="B1481" s="403">
        <v>43448.404166666667</v>
      </c>
      <c r="C1481" t="s">
        <v>96</v>
      </c>
      <c r="D1481">
        <v>0.03</v>
      </c>
      <c r="E1481" t="s">
        <v>250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1110</v>
      </c>
      <c r="Q1481">
        <v>586</v>
      </c>
      <c r="R1481" t="s">
        <v>96</v>
      </c>
    </row>
    <row r="1482" spans="1:18">
      <c r="A1482" s="543">
        <v>1481</v>
      </c>
      <c r="B1482" s="403">
        <v>43448.414583333331</v>
      </c>
      <c r="C1482" t="s">
        <v>96</v>
      </c>
      <c r="D1482">
        <v>0.04</v>
      </c>
      <c r="E1482" t="s">
        <v>250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1109</v>
      </c>
      <c r="Q1482">
        <v>586</v>
      </c>
      <c r="R1482" t="s">
        <v>96</v>
      </c>
    </row>
    <row r="1483" spans="1:18">
      <c r="A1483" s="543">
        <v>1483</v>
      </c>
      <c r="B1483" s="403">
        <v>43448.606249999997</v>
      </c>
      <c r="C1483" t="s">
        <v>96</v>
      </c>
      <c r="D1483">
        <v>0.06</v>
      </c>
      <c r="E1483" t="s">
        <v>250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1108</v>
      </c>
      <c r="Q1483">
        <v>586</v>
      </c>
      <c r="R1483" t="s">
        <v>96</v>
      </c>
    </row>
    <row r="1484" spans="1:18">
      <c r="A1484" s="543">
        <v>1482</v>
      </c>
      <c r="B1484" s="403">
        <v>43448.423611111109</v>
      </c>
      <c r="C1484" t="s">
        <v>97</v>
      </c>
      <c r="D1484">
        <v>0.01</v>
      </c>
      <c r="E1484" t="s">
        <v>250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456</v>
      </c>
      <c r="Q1484">
        <v>587</v>
      </c>
      <c r="R1484" t="s">
        <v>97</v>
      </c>
    </row>
    <row r="1485" spans="1:18">
      <c r="A1485" s="543">
        <v>1484</v>
      </c>
      <c r="B1485" s="403">
        <v>43448.609027777777</v>
      </c>
      <c r="C1485" t="s">
        <v>97</v>
      </c>
      <c r="D1485">
        <v>0.01</v>
      </c>
      <c r="E1485" t="s">
        <v>250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456</v>
      </c>
      <c r="Q1485">
        <v>588</v>
      </c>
      <c r="R1485" t="s">
        <v>97</v>
      </c>
    </row>
    <row r="1486" spans="1:18">
      <c r="A1486" s="543">
        <v>1485</v>
      </c>
      <c r="B1486" s="403">
        <v>43448.685416666667</v>
      </c>
      <c r="C1486" t="s">
        <v>97</v>
      </c>
      <c r="D1486">
        <v>0.01</v>
      </c>
      <c r="E1486" t="s">
        <v>250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1096</v>
      </c>
      <c r="Q1486">
        <v>588</v>
      </c>
      <c r="R1486" t="s">
        <v>97</v>
      </c>
    </row>
    <row r="1487" spans="1:18">
      <c r="A1487" s="543">
        <v>1486</v>
      </c>
      <c r="B1487" s="403">
        <v>43448.765277777777</v>
      </c>
      <c r="C1487" t="s">
        <v>97</v>
      </c>
      <c r="D1487">
        <v>0.01</v>
      </c>
      <c r="E1487" t="s">
        <v>250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1095</v>
      </c>
      <c r="Q1487">
        <v>588</v>
      </c>
      <c r="R1487" t="s">
        <v>97</v>
      </c>
    </row>
    <row r="1488" spans="1:18">
      <c r="A1488" s="543">
        <v>1487</v>
      </c>
      <c r="B1488" s="403">
        <v>43451.374305555553</v>
      </c>
      <c r="C1488" t="s">
        <v>97</v>
      </c>
      <c r="D1488">
        <v>0.02</v>
      </c>
      <c r="E1488" t="s">
        <v>250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1097</v>
      </c>
      <c r="Q1488">
        <v>588</v>
      </c>
      <c r="R1488" t="s">
        <v>97</v>
      </c>
    </row>
    <row r="1489" spans="1:18">
      <c r="A1489" s="543">
        <v>1488</v>
      </c>
      <c r="B1489" s="403">
        <v>43451.463888888888</v>
      </c>
      <c r="C1489" t="s">
        <v>97</v>
      </c>
      <c r="D1489">
        <v>0.03</v>
      </c>
      <c r="E1489" t="s">
        <v>250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1099</v>
      </c>
      <c r="Q1489">
        <v>588</v>
      </c>
      <c r="R1489" t="s">
        <v>97</v>
      </c>
    </row>
    <row r="1490" spans="1:18">
      <c r="A1490" s="543">
        <v>1490</v>
      </c>
      <c r="B1490" s="403">
        <v>43451.543055555558</v>
      </c>
      <c r="C1490" t="s">
        <v>97</v>
      </c>
      <c r="D1490">
        <v>0.04</v>
      </c>
      <c r="E1490" t="s">
        <v>250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1098</v>
      </c>
      <c r="Q1490">
        <v>588</v>
      </c>
      <c r="R1490" t="s">
        <v>97</v>
      </c>
    </row>
    <row r="1491" spans="1:18">
      <c r="A1491" s="543">
        <v>1494</v>
      </c>
      <c r="B1491" s="403">
        <v>43452.397916666669</v>
      </c>
      <c r="C1491" t="s">
        <v>97</v>
      </c>
      <c r="D1491">
        <v>0.06</v>
      </c>
      <c r="E1491" t="s">
        <v>250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1094</v>
      </c>
      <c r="Q1491">
        <v>588</v>
      </c>
      <c r="R1491" t="s">
        <v>97</v>
      </c>
    </row>
    <row r="1492" spans="1:18">
      <c r="A1492" s="543">
        <v>1496</v>
      </c>
      <c r="B1492" s="403">
        <v>43452.503472222219</v>
      </c>
      <c r="C1492" t="s">
        <v>97</v>
      </c>
      <c r="D1492">
        <v>0.09</v>
      </c>
      <c r="E1492" t="s">
        <v>250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1093</v>
      </c>
      <c r="Q1492">
        <v>588</v>
      </c>
      <c r="R1492" t="s">
        <v>97</v>
      </c>
    </row>
    <row r="1493" spans="1:18">
      <c r="A1493" s="543">
        <v>1502</v>
      </c>
      <c r="B1493" s="403">
        <v>43453.65347222222</v>
      </c>
      <c r="C1493" t="s">
        <v>97</v>
      </c>
      <c r="D1493">
        <v>0.13</v>
      </c>
      <c r="E1493" t="s">
        <v>250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1092</v>
      </c>
      <c r="Q1493">
        <v>588</v>
      </c>
      <c r="R1493" t="s">
        <v>97</v>
      </c>
    </row>
    <row r="1494" spans="1:18">
      <c r="A1494" s="543">
        <v>1507</v>
      </c>
      <c r="B1494" s="403">
        <v>43454.425694444442</v>
      </c>
      <c r="C1494" t="s">
        <v>97</v>
      </c>
      <c r="D1494">
        <v>0.2</v>
      </c>
      <c r="E1494" t="s">
        <v>250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1091</v>
      </c>
      <c r="Q1494">
        <v>588</v>
      </c>
      <c r="R1494" t="s">
        <v>97</v>
      </c>
    </row>
    <row r="1495" spans="1:18">
      <c r="A1495" s="543">
        <v>1489</v>
      </c>
      <c r="B1495" s="403">
        <v>43451.472222222219</v>
      </c>
      <c r="C1495" t="s">
        <v>96</v>
      </c>
      <c r="D1495">
        <v>0.01</v>
      </c>
      <c r="E1495" t="s">
        <v>250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456</v>
      </c>
      <c r="Q1495">
        <v>589</v>
      </c>
      <c r="R1495" t="s">
        <v>96</v>
      </c>
    </row>
    <row r="1496" spans="1:18">
      <c r="A1496" s="543">
        <v>1491</v>
      </c>
      <c r="B1496" s="403">
        <v>43451.552083333336</v>
      </c>
      <c r="C1496" t="s">
        <v>96</v>
      </c>
      <c r="D1496">
        <v>0.01</v>
      </c>
      <c r="E1496" t="s">
        <v>250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456</v>
      </c>
      <c r="Q1496">
        <v>590</v>
      </c>
      <c r="R1496" t="s">
        <v>96</v>
      </c>
    </row>
    <row r="1497" spans="1:18">
      <c r="A1497" s="543">
        <v>1492</v>
      </c>
      <c r="B1497" s="403">
        <v>43452.063888888886</v>
      </c>
      <c r="C1497" t="s">
        <v>96</v>
      </c>
      <c r="D1497">
        <v>0.01</v>
      </c>
      <c r="E1497" t="s">
        <v>250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456</v>
      </c>
      <c r="Q1497">
        <v>591</v>
      </c>
      <c r="R1497" t="s">
        <v>96</v>
      </c>
    </row>
    <row r="1498" spans="1:18">
      <c r="A1498" s="543">
        <v>1493</v>
      </c>
      <c r="B1498" s="403">
        <v>43452.25</v>
      </c>
      <c r="C1498" t="s">
        <v>96</v>
      </c>
      <c r="D1498">
        <v>0.01</v>
      </c>
      <c r="E1498" t="s">
        <v>250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456</v>
      </c>
      <c r="Q1498">
        <v>592</v>
      </c>
      <c r="R1498" t="s">
        <v>96</v>
      </c>
    </row>
    <row r="1499" spans="1:18">
      <c r="A1499" s="543">
        <v>1495</v>
      </c>
      <c r="B1499" s="403">
        <v>43452.42083333333</v>
      </c>
      <c r="C1499" t="s">
        <v>96</v>
      </c>
      <c r="D1499">
        <v>0.01</v>
      </c>
      <c r="E1499" t="s">
        <v>250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456</v>
      </c>
      <c r="Q1499">
        <v>593</v>
      </c>
      <c r="R1499" t="s">
        <v>96</v>
      </c>
    </row>
    <row r="1500" spans="1:18">
      <c r="A1500" s="543">
        <v>1497</v>
      </c>
      <c r="B1500" s="403">
        <v>43452.577777777777</v>
      </c>
      <c r="C1500" t="s">
        <v>96</v>
      </c>
      <c r="D1500">
        <v>0.01</v>
      </c>
      <c r="E1500" t="s">
        <v>250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456</v>
      </c>
      <c r="Q1500">
        <v>594</v>
      </c>
      <c r="R1500" t="s">
        <v>96</v>
      </c>
    </row>
    <row r="1501" spans="1:18">
      <c r="A1501" s="543">
        <v>1498</v>
      </c>
      <c r="B1501" s="403">
        <v>43452.642361111109</v>
      </c>
      <c r="C1501" t="s">
        <v>96</v>
      </c>
      <c r="D1501">
        <v>0.01</v>
      </c>
      <c r="E1501" t="s">
        <v>250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1107</v>
      </c>
      <c r="Q1501">
        <v>594</v>
      </c>
      <c r="R1501" t="s">
        <v>96</v>
      </c>
    </row>
    <row r="1502" spans="1:18">
      <c r="A1502" s="543">
        <v>1499</v>
      </c>
      <c r="B1502" s="403">
        <v>43452.793749999997</v>
      </c>
      <c r="C1502" t="s">
        <v>96</v>
      </c>
      <c r="D1502">
        <v>0.01</v>
      </c>
      <c r="E1502" t="s">
        <v>250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1106</v>
      </c>
      <c r="Q1502">
        <v>594</v>
      </c>
      <c r="R1502" t="s">
        <v>96</v>
      </c>
    </row>
    <row r="1503" spans="1:18">
      <c r="A1503" s="543">
        <v>1500</v>
      </c>
      <c r="B1503" s="403">
        <v>43453.36041666667</v>
      </c>
      <c r="C1503" t="s">
        <v>96</v>
      </c>
      <c r="D1503">
        <v>0.01</v>
      </c>
      <c r="E1503" t="s">
        <v>250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456</v>
      </c>
      <c r="Q1503">
        <v>595</v>
      </c>
      <c r="R1503" t="s">
        <v>96</v>
      </c>
    </row>
    <row r="1504" spans="1:18">
      <c r="A1504" s="543">
        <v>1501</v>
      </c>
      <c r="B1504" s="403">
        <v>43453.490972222222</v>
      </c>
      <c r="C1504" t="s">
        <v>96</v>
      </c>
      <c r="D1504">
        <v>0.01</v>
      </c>
      <c r="E1504" t="s">
        <v>250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456</v>
      </c>
      <c r="Q1504">
        <v>596</v>
      </c>
      <c r="R1504" t="s">
        <v>96</v>
      </c>
    </row>
    <row r="1505" spans="1:18">
      <c r="A1505" s="543">
        <v>1503</v>
      </c>
      <c r="B1505" s="403">
        <v>43453.704861111109</v>
      </c>
      <c r="C1505" t="s">
        <v>96</v>
      </c>
      <c r="D1505">
        <v>0.01</v>
      </c>
      <c r="E1505" t="s">
        <v>250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456</v>
      </c>
      <c r="Q1505">
        <v>597</v>
      </c>
      <c r="R1505" t="s">
        <v>96</v>
      </c>
    </row>
    <row r="1506" spans="1:18">
      <c r="A1506" s="543">
        <v>1504</v>
      </c>
      <c r="B1506" s="403">
        <v>43453.844444444447</v>
      </c>
      <c r="C1506" t="s">
        <v>96</v>
      </c>
      <c r="D1506">
        <v>0.01</v>
      </c>
      <c r="E1506" t="s">
        <v>250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456</v>
      </c>
      <c r="Q1506">
        <v>598</v>
      </c>
      <c r="R1506" t="s">
        <v>96</v>
      </c>
    </row>
    <row r="1507" spans="1:18">
      <c r="A1507" s="543">
        <v>1505</v>
      </c>
      <c r="B1507" s="403">
        <v>43453.857638888891</v>
      </c>
      <c r="C1507" t="s">
        <v>96</v>
      </c>
      <c r="D1507">
        <v>0.01</v>
      </c>
      <c r="E1507" t="s">
        <v>250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1105</v>
      </c>
      <c r="Q1507">
        <v>598</v>
      </c>
      <c r="R1507" t="s">
        <v>96</v>
      </c>
    </row>
    <row r="1508" spans="1:18">
      <c r="A1508" s="543">
        <v>1506</v>
      </c>
      <c r="B1508" s="403">
        <v>43454.371527777781</v>
      </c>
      <c r="C1508" t="s">
        <v>96</v>
      </c>
      <c r="D1508">
        <v>0.01</v>
      </c>
      <c r="E1508" t="s">
        <v>250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456</v>
      </c>
      <c r="Q1508">
        <v>599</v>
      </c>
      <c r="R1508" t="s">
        <v>96</v>
      </c>
    </row>
    <row r="1509" spans="1:18">
      <c r="A1509" s="543">
        <v>1508</v>
      </c>
      <c r="B1509" s="403">
        <v>43454.475694444445</v>
      </c>
      <c r="C1509" t="s">
        <v>96</v>
      </c>
      <c r="D1509">
        <v>0.01</v>
      </c>
      <c r="E1509" t="s">
        <v>250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456</v>
      </c>
      <c r="Q1509">
        <v>600</v>
      </c>
      <c r="R1509" t="s">
        <v>96</v>
      </c>
    </row>
    <row r="1510" spans="1:18">
      <c r="A1510" s="543">
        <v>1509</v>
      </c>
      <c r="B1510" s="403">
        <v>43454.519444444442</v>
      </c>
      <c r="C1510" t="s">
        <v>96</v>
      </c>
      <c r="D1510">
        <v>0.01</v>
      </c>
      <c r="E1510" t="s">
        <v>250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1104</v>
      </c>
      <c r="Q1510">
        <v>600</v>
      </c>
      <c r="R1510" t="s">
        <v>96</v>
      </c>
    </row>
    <row r="1511" spans="1:18">
      <c r="A1511" s="543">
        <v>1510</v>
      </c>
      <c r="B1511" s="403">
        <v>43454.578472222223</v>
      </c>
      <c r="C1511" t="s">
        <v>96</v>
      </c>
      <c r="D1511">
        <v>0.01</v>
      </c>
      <c r="E1511" t="s">
        <v>250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1103</v>
      </c>
      <c r="Q1511">
        <v>600</v>
      </c>
      <c r="R1511" t="s">
        <v>96</v>
      </c>
    </row>
    <row r="1512" spans="1:18">
      <c r="A1512" s="543">
        <v>1511</v>
      </c>
      <c r="B1512" s="403">
        <v>43454.67291666667</v>
      </c>
      <c r="C1512" t="s">
        <v>96</v>
      </c>
      <c r="D1512">
        <v>0.02</v>
      </c>
      <c r="E1512" t="s">
        <v>250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1102</v>
      </c>
      <c r="Q1512">
        <v>600</v>
      </c>
      <c r="R1512" t="s">
        <v>96</v>
      </c>
    </row>
    <row r="1513" spans="1:18">
      <c r="A1513" s="543">
        <v>1512</v>
      </c>
      <c r="B1513" s="403">
        <v>43454.69027777778</v>
      </c>
      <c r="C1513" t="s">
        <v>96</v>
      </c>
      <c r="D1513">
        <v>0.03</v>
      </c>
      <c r="E1513" t="s">
        <v>250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1101</v>
      </c>
      <c r="Q1513">
        <v>600</v>
      </c>
      <c r="R1513" t="s">
        <v>96</v>
      </c>
    </row>
    <row r="1514" spans="1:18">
      <c r="A1514" s="543">
        <v>1513</v>
      </c>
      <c r="B1514" s="403">
        <v>43454.702777777777</v>
      </c>
      <c r="C1514" t="s">
        <v>96</v>
      </c>
      <c r="D1514">
        <v>0.04</v>
      </c>
      <c r="E1514" t="s">
        <v>250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1100</v>
      </c>
      <c r="Q1514">
        <v>600</v>
      </c>
      <c r="R1514" t="s">
        <v>96</v>
      </c>
    </row>
    <row r="1515" spans="1:18">
      <c r="A1515" s="543">
        <v>1514</v>
      </c>
      <c r="B1515" s="403">
        <v>43454.792361111111</v>
      </c>
      <c r="C1515" t="s">
        <v>96</v>
      </c>
      <c r="D1515">
        <v>0.01</v>
      </c>
      <c r="E1515" t="s">
        <v>250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444</v>
      </c>
      <c r="Q1515">
        <v>601</v>
      </c>
      <c r="R1515" t="s">
        <v>96</v>
      </c>
    </row>
    <row r="1516" spans="1:18">
      <c r="A1516" s="543">
        <v>1515</v>
      </c>
      <c r="B1516" s="403">
        <v>43454.854861111111</v>
      </c>
      <c r="C1516" t="s">
        <v>96</v>
      </c>
      <c r="D1516">
        <v>0.01</v>
      </c>
      <c r="E1516" t="s">
        <v>250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456</v>
      </c>
      <c r="Q1516">
        <v>602</v>
      </c>
      <c r="R1516" t="s">
        <v>96</v>
      </c>
    </row>
    <row r="1517" spans="1:18">
      <c r="A1517" s="543">
        <v>1516</v>
      </c>
      <c r="B1517" s="403">
        <v>43454.875694444447</v>
      </c>
      <c r="C1517" t="s">
        <v>96</v>
      </c>
      <c r="D1517">
        <v>0.01</v>
      </c>
      <c r="E1517" t="s">
        <v>250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1088</v>
      </c>
      <c r="Q1517">
        <v>602</v>
      </c>
      <c r="R1517" t="s">
        <v>96</v>
      </c>
    </row>
    <row r="1518" spans="1:18">
      <c r="A1518" s="543">
        <v>1517</v>
      </c>
      <c r="B1518" s="403">
        <v>43454.942361111112</v>
      </c>
      <c r="C1518" t="s">
        <v>96</v>
      </c>
      <c r="D1518">
        <v>0.01</v>
      </c>
      <c r="E1518" t="s">
        <v>250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1086</v>
      </c>
      <c r="Q1518">
        <v>602</v>
      </c>
      <c r="R1518" t="s">
        <v>96</v>
      </c>
    </row>
    <row r="1519" spans="1:18">
      <c r="A1519" s="543">
        <v>1518</v>
      </c>
      <c r="B1519" s="403">
        <v>43455.417361111111</v>
      </c>
      <c r="C1519" t="s">
        <v>96</v>
      </c>
      <c r="D1519">
        <v>0.02</v>
      </c>
      <c r="E1519" t="s">
        <v>250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1087</v>
      </c>
      <c r="Q1519">
        <v>602</v>
      </c>
      <c r="R1519" t="s">
        <v>96</v>
      </c>
    </row>
    <row r="1520" spans="1:18">
      <c r="A1520" s="543">
        <v>1519</v>
      </c>
      <c r="B1520" s="403">
        <v>43455.432638888888</v>
      </c>
      <c r="C1520" t="s">
        <v>96</v>
      </c>
      <c r="D1520">
        <v>0.03</v>
      </c>
      <c r="E1520" t="s">
        <v>250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1085</v>
      </c>
      <c r="Q1520">
        <v>602</v>
      </c>
      <c r="R1520" t="s">
        <v>96</v>
      </c>
    </row>
    <row r="1521" spans="1:18">
      <c r="A1521" s="543">
        <v>1520</v>
      </c>
      <c r="B1521" s="403">
        <v>43455.55972222222</v>
      </c>
      <c r="C1521" t="s">
        <v>96</v>
      </c>
      <c r="D1521">
        <v>0.04</v>
      </c>
      <c r="E1521" t="s">
        <v>250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1084</v>
      </c>
      <c r="Q1521">
        <v>602</v>
      </c>
      <c r="R1521" t="s">
        <v>96</v>
      </c>
    </row>
    <row r="1522" spans="1:18">
      <c r="A1522" s="543">
        <v>1521</v>
      </c>
      <c r="B1522" s="403">
        <v>43455.683333333334</v>
      </c>
      <c r="C1522" t="s">
        <v>96</v>
      </c>
      <c r="D1522">
        <v>0.06</v>
      </c>
      <c r="E1522" t="s">
        <v>250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1083</v>
      </c>
      <c r="Q1522">
        <v>602</v>
      </c>
      <c r="R1522" t="s">
        <v>96</v>
      </c>
    </row>
    <row r="1523" spans="1:18">
      <c r="A1523" s="543">
        <v>1525</v>
      </c>
      <c r="B1523" s="403">
        <v>43455.8</v>
      </c>
      <c r="C1523" t="s">
        <v>96</v>
      </c>
      <c r="D1523">
        <v>0.09</v>
      </c>
      <c r="E1523" t="s">
        <v>250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1082</v>
      </c>
      <c r="Q1523">
        <v>602</v>
      </c>
      <c r="R1523" t="s">
        <v>96</v>
      </c>
    </row>
    <row r="1524" spans="1:18">
      <c r="A1524" s="543">
        <v>1522</v>
      </c>
      <c r="B1524" s="403">
        <v>43455.697222222225</v>
      </c>
      <c r="C1524" t="s">
        <v>97</v>
      </c>
      <c r="D1524">
        <v>0.01</v>
      </c>
      <c r="E1524" t="s">
        <v>250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456</v>
      </c>
      <c r="Q1524">
        <v>603</v>
      </c>
      <c r="R1524" t="s">
        <v>97</v>
      </c>
    </row>
    <row r="1525" spans="1:18">
      <c r="A1525" s="543">
        <v>1523</v>
      </c>
      <c r="B1525" s="403">
        <v>43455.705555555556</v>
      </c>
      <c r="C1525" t="s">
        <v>97</v>
      </c>
      <c r="D1525">
        <v>0.01</v>
      </c>
      <c r="E1525" t="s">
        <v>250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1090</v>
      </c>
      <c r="Q1525">
        <v>603</v>
      </c>
      <c r="R1525" t="s">
        <v>97</v>
      </c>
    </row>
    <row r="1526" spans="1:18">
      <c r="A1526" s="543">
        <v>1524</v>
      </c>
      <c r="B1526" s="403">
        <v>43455.709027777775</v>
      </c>
      <c r="C1526" t="s">
        <v>97</v>
      </c>
      <c r="D1526">
        <v>0.01</v>
      </c>
      <c r="E1526" t="s">
        <v>250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1089</v>
      </c>
      <c r="Q1526">
        <v>603</v>
      </c>
      <c r="R1526" t="s">
        <v>97</v>
      </c>
    </row>
    <row r="1527" spans="1:18">
      <c r="A1527" s="543">
        <v>1526</v>
      </c>
      <c r="B1527" s="403">
        <v>43455.815972222219</v>
      </c>
      <c r="C1527" t="s">
        <v>97</v>
      </c>
      <c r="D1527">
        <v>0.01</v>
      </c>
      <c r="E1527" t="s">
        <v>250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456</v>
      </c>
      <c r="Q1527">
        <v>604</v>
      </c>
      <c r="R1527" t="s">
        <v>97</v>
      </c>
    </row>
    <row r="1528" spans="1:18">
      <c r="A1528" s="543">
        <v>1527</v>
      </c>
      <c r="B1528" s="403">
        <v>43458</v>
      </c>
      <c r="C1528" t="s">
        <v>97</v>
      </c>
      <c r="D1528">
        <v>0.01</v>
      </c>
      <c r="E1528" t="s">
        <v>250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456</v>
      </c>
      <c r="Q1528">
        <v>605</v>
      </c>
      <c r="R1528" t="s">
        <v>97</v>
      </c>
    </row>
    <row r="1529" spans="1:18">
      <c r="A1529" s="543">
        <v>1528</v>
      </c>
      <c r="B1529" s="403">
        <v>43458.07916666667</v>
      </c>
      <c r="C1529" t="s">
        <v>97</v>
      </c>
      <c r="D1529">
        <v>0.01</v>
      </c>
      <c r="E1529" t="s">
        <v>250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1081</v>
      </c>
      <c r="Q1529">
        <v>605</v>
      </c>
      <c r="R1529" t="s">
        <v>97</v>
      </c>
    </row>
    <row r="1530" spans="1:18">
      <c r="A1530" s="543">
        <v>1529</v>
      </c>
      <c r="B1530" s="403">
        <v>43458.25</v>
      </c>
      <c r="C1530" t="s">
        <v>97</v>
      </c>
      <c r="D1530">
        <v>0.01</v>
      </c>
      <c r="E1530" t="s">
        <v>250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1080</v>
      </c>
      <c r="Q1530">
        <v>605</v>
      </c>
      <c r="R1530" t="s">
        <v>97</v>
      </c>
    </row>
    <row r="1531" spans="1:18">
      <c r="A1531" s="543">
        <v>1530</v>
      </c>
      <c r="B1531" s="403">
        <v>43458.421527777777</v>
      </c>
      <c r="C1531" t="s">
        <v>97</v>
      </c>
      <c r="D1531">
        <v>0.02</v>
      </c>
      <c r="E1531" t="s">
        <v>250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1079</v>
      </c>
      <c r="Q1531">
        <v>605</v>
      </c>
      <c r="R1531" t="s">
        <v>97</v>
      </c>
    </row>
    <row r="1532" spans="1:18">
      <c r="A1532" s="543">
        <v>1531</v>
      </c>
      <c r="B1532" s="403">
        <v>43458.645833333336</v>
      </c>
      <c r="C1532" t="s">
        <v>97</v>
      </c>
      <c r="D1532">
        <v>0.03</v>
      </c>
      <c r="E1532" t="s">
        <v>250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1078</v>
      </c>
      <c r="Q1532">
        <v>605</v>
      </c>
      <c r="R1532" t="s">
        <v>97</v>
      </c>
    </row>
    <row r="1533" spans="1:18">
      <c r="A1533" s="543">
        <v>1532</v>
      </c>
      <c r="B1533" s="403">
        <v>43458.662499999999</v>
      </c>
      <c r="C1533" t="s">
        <v>96</v>
      </c>
      <c r="D1533">
        <v>0.01</v>
      </c>
      <c r="E1533" t="s">
        <v>250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456</v>
      </c>
      <c r="Q1533">
        <v>606</v>
      </c>
      <c r="R1533" t="s">
        <v>96</v>
      </c>
    </row>
    <row r="1534" spans="1:18">
      <c r="A1534" s="543">
        <v>1533</v>
      </c>
      <c r="B1534" s="403">
        <v>43458.6875</v>
      </c>
      <c r="C1534" t="s">
        <v>96</v>
      </c>
      <c r="D1534">
        <v>0.01</v>
      </c>
      <c r="E1534" t="s">
        <v>250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1075</v>
      </c>
      <c r="Q1534">
        <v>606</v>
      </c>
      <c r="R1534" t="s">
        <v>96</v>
      </c>
    </row>
    <row r="1535" spans="1:18">
      <c r="A1535" s="543">
        <v>1534</v>
      </c>
      <c r="B1535" s="403">
        <v>43458.692361111112</v>
      </c>
      <c r="C1535" t="s">
        <v>96</v>
      </c>
      <c r="D1535">
        <v>0.01</v>
      </c>
      <c r="E1535" t="s">
        <v>250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1074</v>
      </c>
      <c r="Q1535">
        <v>606</v>
      </c>
      <c r="R1535" t="s">
        <v>96</v>
      </c>
    </row>
    <row r="1536" spans="1:18">
      <c r="A1536" s="543">
        <v>1535</v>
      </c>
      <c r="B1536" s="403">
        <v>43460.387499999997</v>
      </c>
      <c r="C1536" t="s">
        <v>96</v>
      </c>
      <c r="D1536">
        <v>0.02</v>
      </c>
      <c r="E1536" t="s">
        <v>250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1073</v>
      </c>
      <c r="Q1536">
        <v>606</v>
      </c>
      <c r="R1536" t="s">
        <v>96</v>
      </c>
    </row>
    <row r="1537" spans="1:18">
      <c r="A1537" s="543">
        <v>1537</v>
      </c>
      <c r="B1537" s="403">
        <v>43460.542361111111</v>
      </c>
      <c r="C1537" t="s">
        <v>96</v>
      </c>
      <c r="D1537">
        <v>0.03</v>
      </c>
      <c r="E1537" t="s">
        <v>250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1072</v>
      </c>
      <c r="Q1537">
        <v>606</v>
      </c>
      <c r="R1537" t="s">
        <v>96</v>
      </c>
    </row>
    <row r="1538" spans="1:18">
      <c r="A1538" s="543">
        <v>1540</v>
      </c>
      <c r="B1538" s="403">
        <v>43460.787499999999</v>
      </c>
      <c r="C1538" t="s">
        <v>96</v>
      </c>
      <c r="D1538">
        <v>0.04</v>
      </c>
      <c r="E1538" t="s">
        <v>250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1071</v>
      </c>
      <c r="Q1538">
        <v>606</v>
      </c>
      <c r="R1538" t="s">
        <v>96</v>
      </c>
    </row>
    <row r="1539" spans="1:18">
      <c r="A1539" s="543">
        <v>1542</v>
      </c>
      <c r="B1539" s="403">
        <v>43460.881944444445</v>
      </c>
      <c r="C1539" t="s">
        <v>96</v>
      </c>
      <c r="D1539">
        <v>0.06</v>
      </c>
      <c r="E1539" t="s">
        <v>250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1070</v>
      </c>
      <c r="Q1539">
        <v>606</v>
      </c>
      <c r="R1539" t="s">
        <v>96</v>
      </c>
    </row>
    <row r="1540" spans="1:18">
      <c r="A1540" s="543">
        <v>1536</v>
      </c>
      <c r="B1540" s="403">
        <v>43460.459027777775</v>
      </c>
      <c r="C1540" t="s">
        <v>97</v>
      </c>
      <c r="D1540">
        <v>0.01</v>
      </c>
      <c r="E1540" t="s">
        <v>250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456</v>
      </c>
      <c r="Q1540">
        <v>607</v>
      </c>
      <c r="R1540" t="s">
        <v>97</v>
      </c>
    </row>
    <row r="1541" spans="1:18">
      <c r="A1541" s="543">
        <v>1538</v>
      </c>
      <c r="B1541" s="403">
        <v>43460.673611111109</v>
      </c>
      <c r="C1541" t="s">
        <v>97</v>
      </c>
      <c r="D1541">
        <v>0.01</v>
      </c>
      <c r="E1541" t="s">
        <v>250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1077</v>
      </c>
      <c r="Q1541">
        <v>607</v>
      </c>
      <c r="R1541" t="s">
        <v>97</v>
      </c>
    </row>
    <row r="1542" spans="1:18">
      <c r="A1542" s="543">
        <v>1539</v>
      </c>
      <c r="B1542" s="403">
        <v>43460.704861111109</v>
      </c>
      <c r="C1542" t="s">
        <v>97</v>
      </c>
      <c r="D1542">
        <v>0.01</v>
      </c>
      <c r="E1542" t="s">
        <v>250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1076</v>
      </c>
      <c r="Q1542">
        <v>607</v>
      </c>
      <c r="R1542" t="s">
        <v>97</v>
      </c>
    </row>
    <row r="1543" spans="1:18">
      <c r="A1543" s="543">
        <v>1541</v>
      </c>
      <c r="B1543" s="403">
        <v>43460.81527777778</v>
      </c>
      <c r="C1543" t="s">
        <v>97</v>
      </c>
      <c r="D1543">
        <v>0.01</v>
      </c>
      <c r="E1543" t="s">
        <v>250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444</v>
      </c>
      <c r="Q1543">
        <v>608</v>
      </c>
      <c r="R1543" t="s">
        <v>97</v>
      </c>
    </row>
    <row r="1544" spans="1:18">
      <c r="A1544" s="543">
        <v>1543</v>
      </c>
      <c r="B1544" s="403">
        <v>43461.136111111111</v>
      </c>
      <c r="C1544" t="s">
        <v>97</v>
      </c>
      <c r="D1544">
        <v>0.01</v>
      </c>
      <c r="E1544" t="s">
        <v>250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456</v>
      </c>
      <c r="Q1544">
        <v>609</v>
      </c>
      <c r="R1544" t="s">
        <v>97</v>
      </c>
    </row>
    <row r="1545" spans="1:18">
      <c r="A1545" s="543">
        <v>1544</v>
      </c>
      <c r="B1545" s="403">
        <v>43461.392361111109</v>
      </c>
      <c r="C1545" t="s">
        <v>97</v>
      </c>
      <c r="D1545">
        <v>0.01</v>
      </c>
      <c r="E1545" t="s">
        <v>250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1069</v>
      </c>
      <c r="Q1545">
        <v>609</v>
      </c>
      <c r="R1545" t="s">
        <v>97</v>
      </c>
    </row>
    <row r="1546" spans="1:18">
      <c r="A1546" s="543">
        <v>1545</v>
      </c>
      <c r="B1546" s="403">
        <v>43461.518750000003</v>
      </c>
      <c r="C1546" t="s">
        <v>97</v>
      </c>
      <c r="D1546">
        <v>0.01</v>
      </c>
      <c r="E1546" t="s">
        <v>250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1068</v>
      </c>
      <c r="Q1546">
        <v>609</v>
      </c>
      <c r="R1546" t="s">
        <v>97</v>
      </c>
    </row>
    <row r="1547" spans="1:18">
      <c r="A1547" s="543">
        <v>1546</v>
      </c>
      <c r="B1547" s="403">
        <v>43461.529166666667</v>
      </c>
      <c r="C1547" t="s">
        <v>96</v>
      </c>
      <c r="D1547">
        <v>0.01</v>
      </c>
      <c r="E1547" t="s">
        <v>250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456</v>
      </c>
      <c r="Q1547">
        <v>610</v>
      </c>
      <c r="R1547" t="s">
        <v>96</v>
      </c>
    </row>
    <row r="1548" spans="1:18">
      <c r="A1548" s="543">
        <v>1547</v>
      </c>
      <c r="B1548" s="403">
        <v>43461.538888888892</v>
      </c>
      <c r="C1548" t="s">
        <v>96</v>
      </c>
      <c r="D1548">
        <v>0.01</v>
      </c>
      <c r="E1548" t="s">
        <v>250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1067</v>
      </c>
      <c r="Q1548">
        <v>610</v>
      </c>
      <c r="R1548" t="s">
        <v>96</v>
      </c>
    </row>
    <row r="1549" spans="1:18">
      <c r="A1549" s="543">
        <v>1548</v>
      </c>
      <c r="B1549" s="403">
        <v>43461.581944444442</v>
      </c>
      <c r="C1549" t="s">
        <v>96</v>
      </c>
      <c r="D1549">
        <v>0.01</v>
      </c>
      <c r="E1549" t="s">
        <v>250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1066</v>
      </c>
      <c r="Q1549">
        <v>610</v>
      </c>
      <c r="R1549" t="s">
        <v>96</v>
      </c>
    </row>
    <row r="1550" spans="1:18">
      <c r="A1550" s="543">
        <v>1549</v>
      </c>
      <c r="B1550" s="403">
        <v>43461.587500000001</v>
      </c>
      <c r="C1550" t="s">
        <v>97</v>
      </c>
      <c r="D1550">
        <v>0.01</v>
      </c>
      <c r="E1550" t="s">
        <v>250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456</v>
      </c>
      <c r="Q1550">
        <v>611</v>
      </c>
      <c r="R1550" t="s">
        <v>97</v>
      </c>
    </row>
    <row r="1551" spans="1:18">
      <c r="A1551" s="543">
        <v>1550</v>
      </c>
      <c r="B1551" s="403">
        <v>43461.613888888889</v>
      </c>
      <c r="C1551" t="s">
        <v>97</v>
      </c>
      <c r="D1551">
        <v>0.01</v>
      </c>
      <c r="E1551" t="s">
        <v>250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1055</v>
      </c>
      <c r="Q1551">
        <v>611</v>
      </c>
      <c r="R1551" t="s">
        <v>97</v>
      </c>
    </row>
    <row r="1552" spans="1:18">
      <c r="A1552" s="543">
        <v>1551</v>
      </c>
      <c r="B1552" s="403">
        <v>43461.618750000001</v>
      </c>
      <c r="C1552" t="s">
        <v>97</v>
      </c>
      <c r="D1552">
        <v>0.01</v>
      </c>
      <c r="E1552" t="s">
        <v>250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1054</v>
      </c>
      <c r="Q1552">
        <v>611</v>
      </c>
      <c r="R1552" t="s">
        <v>97</v>
      </c>
    </row>
    <row r="1553" spans="1:18">
      <c r="A1553" s="543">
        <v>1553</v>
      </c>
      <c r="B1553" s="403">
        <v>43461.667361111111</v>
      </c>
      <c r="C1553" t="s">
        <v>97</v>
      </c>
      <c r="D1553">
        <v>0.02</v>
      </c>
      <c r="E1553" t="s">
        <v>250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1053</v>
      </c>
      <c r="Q1553">
        <v>611</v>
      </c>
      <c r="R1553" t="s">
        <v>97</v>
      </c>
    </row>
    <row r="1554" spans="1:18">
      <c r="A1554" s="543">
        <v>1557</v>
      </c>
      <c r="B1554" s="403">
        <v>43461.775000000001</v>
      </c>
      <c r="C1554" t="s">
        <v>97</v>
      </c>
      <c r="D1554">
        <v>0.03</v>
      </c>
      <c r="E1554" t="s">
        <v>250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1052</v>
      </c>
      <c r="Q1554">
        <v>611</v>
      </c>
      <c r="R1554" t="s">
        <v>97</v>
      </c>
    </row>
    <row r="1555" spans="1:18">
      <c r="A1555" s="543">
        <v>1561</v>
      </c>
      <c r="B1555" s="403">
        <v>43462.155555555553</v>
      </c>
      <c r="C1555" t="s">
        <v>97</v>
      </c>
      <c r="D1555">
        <v>0.04</v>
      </c>
      <c r="E1555" t="s">
        <v>250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1051</v>
      </c>
      <c r="Q1555">
        <v>611</v>
      </c>
      <c r="R1555" t="s">
        <v>97</v>
      </c>
    </row>
    <row r="1556" spans="1:18">
      <c r="A1556" s="543">
        <v>1575</v>
      </c>
      <c r="B1556" s="403">
        <v>43467.290277777778</v>
      </c>
      <c r="C1556" t="s">
        <v>97</v>
      </c>
      <c r="D1556">
        <v>0.06</v>
      </c>
      <c r="E1556" t="s">
        <v>250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1050</v>
      </c>
      <c r="Q1556">
        <v>611</v>
      </c>
      <c r="R1556" t="s">
        <v>97</v>
      </c>
    </row>
    <row r="1557" spans="1:18">
      <c r="A1557" s="543">
        <v>1552</v>
      </c>
      <c r="B1557" s="403">
        <v>43461.625</v>
      </c>
      <c r="C1557" t="s">
        <v>96</v>
      </c>
      <c r="D1557">
        <v>0.01</v>
      </c>
      <c r="E1557" t="s">
        <v>250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456</v>
      </c>
      <c r="Q1557">
        <v>612</v>
      </c>
      <c r="R1557" t="s">
        <v>96</v>
      </c>
    </row>
    <row r="1558" spans="1:18">
      <c r="A1558" s="543">
        <v>1554</v>
      </c>
      <c r="B1558" s="403">
        <v>43461.668749999997</v>
      </c>
      <c r="C1558" t="s">
        <v>96</v>
      </c>
      <c r="D1558">
        <v>0.01</v>
      </c>
      <c r="E1558" t="s">
        <v>250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456</v>
      </c>
      <c r="Q1558">
        <v>613</v>
      </c>
      <c r="R1558" t="s">
        <v>96</v>
      </c>
    </row>
    <row r="1559" spans="1:18">
      <c r="A1559" s="543">
        <v>1555</v>
      </c>
      <c r="B1559" s="403">
        <v>43461.695833333331</v>
      </c>
      <c r="C1559" t="s">
        <v>96</v>
      </c>
      <c r="D1559">
        <v>0.01</v>
      </c>
      <c r="E1559" t="s">
        <v>250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1065</v>
      </c>
      <c r="Q1559">
        <v>613</v>
      </c>
      <c r="R1559" t="s">
        <v>96</v>
      </c>
    </row>
    <row r="1560" spans="1:18">
      <c r="A1560" s="543">
        <v>1556</v>
      </c>
      <c r="B1560" s="403">
        <v>43461.707638888889</v>
      </c>
      <c r="C1560" t="s">
        <v>96</v>
      </c>
      <c r="D1560">
        <v>0.01</v>
      </c>
      <c r="E1560" t="s">
        <v>250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1064</v>
      </c>
      <c r="Q1560">
        <v>613</v>
      </c>
      <c r="R1560" t="s">
        <v>96</v>
      </c>
    </row>
    <row r="1561" spans="1:18">
      <c r="A1561" s="543">
        <v>1558</v>
      </c>
      <c r="B1561" s="403">
        <v>43461.786111111112</v>
      </c>
      <c r="C1561" t="s">
        <v>96</v>
      </c>
      <c r="D1561">
        <v>0.01</v>
      </c>
      <c r="E1561" t="s">
        <v>250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456</v>
      </c>
      <c r="Q1561">
        <v>614</v>
      </c>
      <c r="R1561" t="s">
        <v>96</v>
      </c>
    </row>
    <row r="1562" spans="1:18">
      <c r="A1562" s="543">
        <v>1559</v>
      </c>
      <c r="B1562" s="403">
        <v>43461.844444444447</v>
      </c>
      <c r="C1562" t="s">
        <v>96</v>
      </c>
      <c r="D1562">
        <v>0.01</v>
      </c>
      <c r="E1562" t="s">
        <v>250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456</v>
      </c>
      <c r="Q1562">
        <v>615</v>
      </c>
      <c r="R1562" t="s">
        <v>96</v>
      </c>
    </row>
    <row r="1563" spans="1:18">
      <c r="A1563" s="543">
        <v>1560</v>
      </c>
      <c r="B1563" s="403">
        <v>43461.907638888886</v>
      </c>
      <c r="C1563" t="s">
        <v>96</v>
      </c>
      <c r="D1563">
        <v>0.01</v>
      </c>
      <c r="E1563" t="s">
        <v>250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1063</v>
      </c>
      <c r="Q1563">
        <v>615</v>
      </c>
      <c r="R1563" t="s">
        <v>96</v>
      </c>
    </row>
    <row r="1564" spans="1:18">
      <c r="A1564" s="543">
        <v>1562</v>
      </c>
      <c r="B1564" s="403">
        <v>43462.351388888892</v>
      </c>
      <c r="C1564" t="s">
        <v>96</v>
      </c>
      <c r="D1564">
        <v>0.01</v>
      </c>
      <c r="E1564" t="s">
        <v>250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456</v>
      </c>
      <c r="Q1564">
        <v>616</v>
      </c>
      <c r="R1564" t="s">
        <v>96</v>
      </c>
    </row>
    <row r="1565" spans="1:18">
      <c r="A1565" s="543">
        <v>1563</v>
      </c>
      <c r="B1565" s="403">
        <v>43462.385416666664</v>
      </c>
      <c r="C1565" t="s">
        <v>96</v>
      </c>
      <c r="D1565">
        <v>0.01</v>
      </c>
      <c r="E1565" t="s">
        <v>250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456</v>
      </c>
      <c r="Q1565">
        <v>617</v>
      </c>
      <c r="R1565" t="s">
        <v>96</v>
      </c>
    </row>
    <row r="1566" spans="1:18">
      <c r="A1566" s="543">
        <v>1564</v>
      </c>
      <c r="B1566" s="403">
        <v>43462.420138888891</v>
      </c>
      <c r="C1566" t="s">
        <v>96</v>
      </c>
      <c r="D1566">
        <v>0.01</v>
      </c>
      <c r="E1566" t="s">
        <v>250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1062</v>
      </c>
      <c r="Q1566">
        <v>617</v>
      </c>
      <c r="R1566" t="s">
        <v>96</v>
      </c>
    </row>
    <row r="1567" spans="1:18">
      <c r="A1567" s="543">
        <v>1565</v>
      </c>
      <c r="B1567" s="403">
        <v>43462.509027777778</v>
      </c>
      <c r="C1567" t="s">
        <v>96</v>
      </c>
      <c r="D1567">
        <v>0.01</v>
      </c>
      <c r="E1567" t="s">
        <v>250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456</v>
      </c>
      <c r="Q1567">
        <v>618</v>
      </c>
      <c r="R1567" t="s">
        <v>96</v>
      </c>
    </row>
    <row r="1568" spans="1:18">
      <c r="A1568" s="543">
        <v>1566</v>
      </c>
      <c r="B1568" s="403">
        <v>43462.579861111109</v>
      </c>
      <c r="C1568" t="s">
        <v>96</v>
      </c>
      <c r="D1568">
        <v>0.01</v>
      </c>
      <c r="E1568" t="s">
        <v>250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1061</v>
      </c>
      <c r="Q1568">
        <v>618</v>
      </c>
      <c r="R1568" t="s">
        <v>96</v>
      </c>
    </row>
    <row r="1569" spans="1:18">
      <c r="A1569" s="543">
        <v>1567</v>
      </c>
      <c r="B1569" s="403">
        <v>43462.605555555558</v>
      </c>
      <c r="C1569" t="s">
        <v>96</v>
      </c>
      <c r="D1569">
        <v>0.01</v>
      </c>
      <c r="E1569" t="s">
        <v>250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1060</v>
      </c>
      <c r="Q1569">
        <v>618</v>
      </c>
      <c r="R1569" t="s">
        <v>96</v>
      </c>
    </row>
    <row r="1570" spans="1:18">
      <c r="A1570" s="543">
        <v>1568</v>
      </c>
      <c r="B1570" s="403">
        <v>43465.246527777781</v>
      </c>
      <c r="C1570" t="s">
        <v>96</v>
      </c>
      <c r="D1570">
        <v>0.02</v>
      </c>
      <c r="E1570" t="s">
        <v>250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1059</v>
      </c>
      <c r="Q1570">
        <v>618</v>
      </c>
      <c r="R1570" t="s">
        <v>96</v>
      </c>
    </row>
    <row r="1571" spans="1:18">
      <c r="A1571" s="543">
        <v>1569</v>
      </c>
      <c r="B1571" s="403">
        <v>43465.529166666667</v>
      </c>
      <c r="C1571" t="s">
        <v>96</v>
      </c>
      <c r="D1571">
        <v>0.01</v>
      </c>
      <c r="E1571" t="s">
        <v>250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456</v>
      </c>
      <c r="Q1571">
        <v>619</v>
      </c>
      <c r="R1571" t="s">
        <v>96</v>
      </c>
    </row>
    <row r="1572" spans="1:18">
      <c r="A1572" s="543">
        <v>1570</v>
      </c>
      <c r="B1572" s="403">
        <v>43465.543055555558</v>
      </c>
      <c r="C1572" t="s">
        <v>96</v>
      </c>
      <c r="D1572">
        <v>0.01</v>
      </c>
      <c r="E1572" t="s">
        <v>250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1058</v>
      </c>
      <c r="Q1572">
        <v>619</v>
      </c>
      <c r="R1572" t="s">
        <v>96</v>
      </c>
    </row>
    <row r="1573" spans="1:18">
      <c r="A1573" s="543">
        <v>1571</v>
      </c>
      <c r="B1573" s="403">
        <v>43465.682638888888</v>
      </c>
      <c r="C1573" t="s">
        <v>96</v>
      </c>
      <c r="D1573">
        <v>0.01</v>
      </c>
      <c r="E1573" t="s">
        <v>250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1057</v>
      </c>
      <c r="Q1573">
        <v>619</v>
      </c>
      <c r="R1573" t="s">
        <v>96</v>
      </c>
    </row>
    <row r="1574" spans="1:18">
      <c r="A1574" s="543">
        <v>1572</v>
      </c>
      <c r="B1574" s="403">
        <v>43465.749305555553</v>
      </c>
      <c r="C1574" t="s">
        <v>96</v>
      </c>
      <c r="D1574">
        <v>0.01</v>
      </c>
      <c r="E1574" t="s">
        <v>250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456</v>
      </c>
      <c r="Q1574">
        <v>620</v>
      </c>
      <c r="R1574" t="s">
        <v>96</v>
      </c>
    </row>
    <row r="1575" spans="1:18">
      <c r="A1575" s="543">
        <v>1573</v>
      </c>
      <c r="B1575" s="403">
        <v>43465.81527777778</v>
      </c>
      <c r="C1575" t="s">
        <v>96</v>
      </c>
      <c r="D1575">
        <v>0.01</v>
      </c>
      <c r="E1575" t="s">
        <v>250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1056</v>
      </c>
      <c r="Q1575">
        <v>620</v>
      </c>
      <c r="R1575" t="s">
        <v>96</v>
      </c>
    </row>
    <row r="1576" spans="1:18">
      <c r="A1576" s="543">
        <v>1574</v>
      </c>
      <c r="B1576" s="403">
        <v>43467.150694444441</v>
      </c>
      <c r="C1576" t="s">
        <v>96</v>
      </c>
      <c r="D1576">
        <v>0.01</v>
      </c>
      <c r="E1576" t="s">
        <v>250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456</v>
      </c>
      <c r="Q1576">
        <v>621</v>
      </c>
      <c r="R1576" t="s">
        <v>96</v>
      </c>
    </row>
    <row r="1577" spans="1:18">
      <c r="A1577" s="543">
        <v>1576</v>
      </c>
      <c r="B1577" s="403">
        <v>43467.302083333336</v>
      </c>
      <c r="C1577" t="s">
        <v>96</v>
      </c>
      <c r="D1577">
        <v>0.01</v>
      </c>
      <c r="E1577" t="s">
        <v>250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456</v>
      </c>
      <c r="Q1577">
        <v>622</v>
      </c>
      <c r="R1577" t="s">
        <v>96</v>
      </c>
    </row>
    <row r="1578" spans="1:18">
      <c r="A1578" s="543">
        <v>1577</v>
      </c>
      <c r="B1578" s="403">
        <v>43467.356944444444</v>
      </c>
      <c r="C1578" t="s">
        <v>96</v>
      </c>
      <c r="D1578">
        <v>0.01</v>
      </c>
      <c r="E1578" t="s">
        <v>250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1043</v>
      </c>
      <c r="Q1578">
        <v>622</v>
      </c>
      <c r="R1578" t="s">
        <v>96</v>
      </c>
    </row>
    <row r="1579" spans="1:18">
      <c r="A1579" s="543">
        <v>1578</v>
      </c>
      <c r="B1579" s="403">
        <v>43467.383333333331</v>
      </c>
      <c r="C1579" t="s">
        <v>96</v>
      </c>
      <c r="D1579">
        <v>0.01</v>
      </c>
      <c r="E1579" t="s">
        <v>250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1042</v>
      </c>
      <c r="Q1579">
        <v>622</v>
      </c>
      <c r="R1579" t="s">
        <v>96</v>
      </c>
    </row>
    <row r="1580" spans="1:18">
      <c r="A1580" s="543">
        <v>1579</v>
      </c>
      <c r="B1580" s="403">
        <v>43467.395833333336</v>
      </c>
      <c r="C1580" t="s">
        <v>96</v>
      </c>
      <c r="D1580">
        <v>0.02</v>
      </c>
      <c r="E1580" t="s">
        <v>250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1045</v>
      </c>
      <c r="Q1580">
        <v>622</v>
      </c>
      <c r="R1580" t="s">
        <v>96</v>
      </c>
    </row>
    <row r="1581" spans="1:18">
      <c r="A1581" s="543">
        <v>1580</v>
      </c>
      <c r="B1581" s="403">
        <v>43467.398611111108</v>
      </c>
      <c r="C1581" t="s">
        <v>96</v>
      </c>
      <c r="D1581">
        <v>0.03</v>
      </c>
      <c r="E1581" t="s">
        <v>250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1046</v>
      </c>
      <c r="Q1581">
        <v>622</v>
      </c>
      <c r="R1581" t="s">
        <v>96</v>
      </c>
    </row>
    <row r="1582" spans="1:18">
      <c r="A1582" s="543">
        <v>1583</v>
      </c>
      <c r="B1582" s="403">
        <v>43467.556944444441</v>
      </c>
      <c r="C1582" t="s">
        <v>96</v>
      </c>
      <c r="D1582">
        <v>0.04</v>
      </c>
      <c r="E1582" t="s">
        <v>250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1044</v>
      </c>
      <c r="Q1582">
        <v>622</v>
      </c>
      <c r="R1582" t="s">
        <v>96</v>
      </c>
    </row>
    <row r="1583" spans="1:18">
      <c r="A1583" s="543">
        <v>1585</v>
      </c>
      <c r="B1583" s="403">
        <v>43467.597916666666</v>
      </c>
      <c r="C1583" t="s">
        <v>96</v>
      </c>
      <c r="D1583">
        <v>0.06</v>
      </c>
      <c r="E1583" t="s">
        <v>250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1041</v>
      </c>
      <c r="Q1583">
        <v>622</v>
      </c>
      <c r="R1583" t="s">
        <v>96</v>
      </c>
    </row>
    <row r="1584" spans="1:18">
      <c r="A1584" s="543">
        <v>1587</v>
      </c>
      <c r="B1584" s="403">
        <v>43467.617361111108</v>
      </c>
      <c r="C1584" t="s">
        <v>96</v>
      </c>
      <c r="D1584">
        <v>0.09</v>
      </c>
      <c r="E1584" t="s">
        <v>250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1040</v>
      </c>
      <c r="Q1584">
        <v>622</v>
      </c>
      <c r="R1584" t="s">
        <v>96</v>
      </c>
    </row>
    <row r="1585" spans="1:18">
      <c r="A1585" s="543">
        <v>1591</v>
      </c>
      <c r="B1585" s="403">
        <v>43467.757638888892</v>
      </c>
      <c r="C1585" t="s">
        <v>96</v>
      </c>
      <c r="D1585">
        <v>0.13</v>
      </c>
      <c r="E1585" t="s">
        <v>250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546</v>
      </c>
      <c r="Q1585">
        <v>622</v>
      </c>
      <c r="R1585" t="s">
        <v>96</v>
      </c>
    </row>
    <row r="1586" spans="1:18">
      <c r="A1586" s="543">
        <v>1597</v>
      </c>
      <c r="B1586" s="403">
        <v>43468.038194444445</v>
      </c>
      <c r="C1586" t="s">
        <v>96</v>
      </c>
      <c r="D1586">
        <v>0.2</v>
      </c>
      <c r="E1586" t="s">
        <v>250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545</v>
      </c>
      <c r="Q1586">
        <v>622</v>
      </c>
      <c r="R1586" t="s">
        <v>96</v>
      </c>
    </row>
    <row r="1587" spans="1:18">
      <c r="A1587" s="543">
        <v>1581</v>
      </c>
      <c r="B1587" s="403">
        <v>43467.401388888888</v>
      </c>
      <c r="C1587" t="s">
        <v>97</v>
      </c>
      <c r="D1587">
        <v>0.01</v>
      </c>
      <c r="E1587" t="s">
        <v>250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456</v>
      </c>
      <c r="Q1587">
        <v>623</v>
      </c>
      <c r="R1587" t="s">
        <v>97</v>
      </c>
    </row>
    <row r="1588" spans="1:18">
      <c r="A1588" s="543">
        <v>1582</v>
      </c>
      <c r="B1588" s="403">
        <v>43467.458333333336</v>
      </c>
      <c r="C1588" t="s">
        <v>97</v>
      </c>
      <c r="D1588">
        <v>0.01</v>
      </c>
      <c r="E1588" t="s">
        <v>250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456</v>
      </c>
      <c r="Q1588">
        <v>624</v>
      </c>
      <c r="R1588" t="s">
        <v>97</v>
      </c>
    </row>
    <row r="1589" spans="1:18">
      <c r="A1589" s="543">
        <v>1584</v>
      </c>
      <c r="B1589" s="403">
        <v>43467.56527777778</v>
      </c>
      <c r="C1589" t="s">
        <v>97</v>
      </c>
      <c r="D1589">
        <v>0.01</v>
      </c>
      <c r="E1589" t="s">
        <v>250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456</v>
      </c>
      <c r="Q1589">
        <v>625</v>
      </c>
      <c r="R1589" t="s">
        <v>97</v>
      </c>
    </row>
    <row r="1590" spans="1:18">
      <c r="A1590" s="543">
        <v>1586</v>
      </c>
      <c r="B1590" s="403">
        <v>43467.606944444444</v>
      </c>
      <c r="C1590" t="s">
        <v>97</v>
      </c>
      <c r="D1590">
        <v>0.01</v>
      </c>
      <c r="E1590" t="s">
        <v>250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458</v>
      </c>
      <c r="Q1590">
        <v>626</v>
      </c>
      <c r="R1590" t="s">
        <v>97</v>
      </c>
    </row>
    <row r="1591" spans="1:18">
      <c r="A1591" s="543">
        <v>1588</v>
      </c>
      <c r="B1591" s="403">
        <v>43467.632638888892</v>
      </c>
      <c r="C1591" t="s">
        <v>97</v>
      </c>
      <c r="D1591">
        <v>0.01</v>
      </c>
      <c r="E1591" t="s">
        <v>250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444</v>
      </c>
      <c r="Q1591">
        <v>627</v>
      </c>
      <c r="R1591" t="s">
        <v>97</v>
      </c>
    </row>
    <row r="1592" spans="1:18">
      <c r="A1592" s="543">
        <v>1589</v>
      </c>
      <c r="B1592" s="403">
        <v>43467.670138888891</v>
      </c>
      <c r="C1592" t="s">
        <v>97</v>
      </c>
      <c r="D1592">
        <v>0.01</v>
      </c>
      <c r="E1592" t="s">
        <v>250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444</v>
      </c>
      <c r="Q1592">
        <v>628</v>
      </c>
      <c r="R1592" t="s">
        <v>97</v>
      </c>
    </row>
    <row r="1593" spans="1:18">
      <c r="A1593" s="543">
        <v>1590</v>
      </c>
      <c r="B1593" s="403">
        <v>43467.741666666669</v>
      </c>
      <c r="C1593" t="s">
        <v>97</v>
      </c>
      <c r="D1593">
        <v>0.01</v>
      </c>
      <c r="E1593" t="s">
        <v>250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444</v>
      </c>
      <c r="Q1593">
        <v>629</v>
      </c>
      <c r="R1593" t="s">
        <v>97</v>
      </c>
    </row>
    <row r="1594" spans="1:18">
      <c r="A1594" s="543">
        <v>1592</v>
      </c>
      <c r="B1594" s="403">
        <v>43467.768750000003</v>
      </c>
      <c r="C1594" t="s">
        <v>97</v>
      </c>
      <c r="D1594">
        <v>0.01</v>
      </c>
      <c r="E1594" t="s">
        <v>250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456</v>
      </c>
      <c r="Q1594">
        <v>630</v>
      </c>
      <c r="R1594" t="s">
        <v>97</v>
      </c>
    </row>
    <row r="1595" spans="1:18">
      <c r="A1595" s="543">
        <v>1593</v>
      </c>
      <c r="B1595" s="403">
        <v>43467.803472222222</v>
      </c>
      <c r="C1595" t="s">
        <v>97</v>
      </c>
      <c r="D1595">
        <v>0.01</v>
      </c>
      <c r="E1595" t="s">
        <v>250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456</v>
      </c>
      <c r="Q1595">
        <v>631</v>
      </c>
      <c r="R1595" t="s">
        <v>97</v>
      </c>
    </row>
    <row r="1596" spans="1:18">
      <c r="A1596" s="543">
        <v>1594</v>
      </c>
      <c r="B1596" s="403">
        <v>43467.888194444444</v>
      </c>
      <c r="C1596" t="s">
        <v>97</v>
      </c>
      <c r="D1596">
        <v>0.01</v>
      </c>
      <c r="E1596" t="s">
        <v>250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544</v>
      </c>
      <c r="Q1596">
        <v>631</v>
      </c>
      <c r="R1596" t="s">
        <v>97</v>
      </c>
    </row>
    <row r="1597" spans="1:18">
      <c r="A1597" s="543">
        <v>1595</v>
      </c>
      <c r="B1597" s="403">
        <v>43467.991666666669</v>
      </c>
      <c r="C1597" t="s">
        <v>97</v>
      </c>
      <c r="D1597">
        <v>0.01</v>
      </c>
      <c r="E1597" t="s">
        <v>250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456</v>
      </c>
      <c r="Q1597">
        <v>632</v>
      </c>
      <c r="R1597" t="s">
        <v>97</v>
      </c>
    </row>
    <row r="1598" spans="1:18">
      <c r="A1598" s="543">
        <v>1596</v>
      </c>
      <c r="B1598" s="403">
        <v>43468.003472222219</v>
      </c>
      <c r="C1598" t="s">
        <v>97</v>
      </c>
      <c r="D1598">
        <v>0.01</v>
      </c>
      <c r="E1598" t="s">
        <v>250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444</v>
      </c>
      <c r="Q1598">
        <v>633</v>
      </c>
      <c r="R1598" t="s">
        <v>97</v>
      </c>
    </row>
    <row r="1599" spans="1:18">
      <c r="A1599" s="543">
        <v>1598</v>
      </c>
      <c r="B1599" s="403">
        <v>43468.05972222222</v>
      </c>
      <c r="C1599" t="s">
        <v>97</v>
      </c>
      <c r="D1599">
        <v>0.01</v>
      </c>
      <c r="E1599" t="s">
        <v>250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456</v>
      </c>
      <c r="Q1599">
        <v>634</v>
      </c>
      <c r="R1599" t="s">
        <v>97</v>
      </c>
    </row>
    <row r="1600" spans="1:18">
      <c r="A1600" s="543">
        <v>1599</v>
      </c>
      <c r="B1600" s="403">
        <v>43468.143750000003</v>
      </c>
      <c r="C1600" t="s">
        <v>97</v>
      </c>
      <c r="D1600">
        <v>0.01</v>
      </c>
      <c r="E1600" t="s">
        <v>250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1049</v>
      </c>
      <c r="Q1600">
        <v>634</v>
      </c>
      <c r="R1600" t="s">
        <v>97</v>
      </c>
    </row>
    <row r="1601" spans="1:18">
      <c r="A1601" s="543">
        <v>1600</v>
      </c>
      <c r="B1601" s="403">
        <v>43468.186805555553</v>
      </c>
      <c r="C1601" t="s">
        <v>97</v>
      </c>
      <c r="D1601">
        <v>0.01</v>
      </c>
      <c r="E1601" t="s">
        <v>250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1048</v>
      </c>
      <c r="Q1601">
        <v>634</v>
      </c>
      <c r="R1601" t="s">
        <v>97</v>
      </c>
    </row>
    <row r="1602" spans="1:18">
      <c r="A1602" s="543">
        <v>1601</v>
      </c>
      <c r="B1602" s="403">
        <v>43468.413888888892</v>
      </c>
      <c r="C1602" t="s">
        <v>97</v>
      </c>
      <c r="D1602">
        <v>0.02</v>
      </c>
      <c r="E1602" t="s">
        <v>250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1047</v>
      </c>
      <c r="Q1602">
        <v>634</v>
      </c>
      <c r="R1602" t="s">
        <v>97</v>
      </c>
    </row>
    <row r="1603" spans="1:18">
      <c r="A1603" s="543">
        <v>1602</v>
      </c>
      <c r="B1603" s="403">
        <v>43468.606249999997</v>
      </c>
      <c r="C1603" t="s">
        <v>97</v>
      </c>
      <c r="D1603">
        <v>0.01</v>
      </c>
      <c r="E1603" t="s">
        <v>250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456</v>
      </c>
      <c r="Q1603">
        <v>635</v>
      </c>
      <c r="R1603" t="s">
        <v>97</v>
      </c>
    </row>
    <row r="1604" spans="1:18">
      <c r="A1604" s="543">
        <v>1603</v>
      </c>
      <c r="B1604" s="403">
        <v>43468.625</v>
      </c>
      <c r="C1604" t="s">
        <v>97</v>
      </c>
      <c r="D1604">
        <v>0.01</v>
      </c>
      <c r="E1604" t="s">
        <v>250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1039</v>
      </c>
      <c r="Q1604">
        <v>635</v>
      </c>
      <c r="R1604" t="s">
        <v>97</v>
      </c>
    </row>
    <row r="1605" spans="1:18">
      <c r="A1605" s="543">
        <v>1604</v>
      </c>
      <c r="B1605" s="403">
        <v>43468.668055555558</v>
      </c>
      <c r="C1605" t="s">
        <v>97</v>
      </c>
      <c r="D1605">
        <v>0.01</v>
      </c>
      <c r="E1605" t="s">
        <v>250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1038</v>
      </c>
      <c r="Q1605">
        <v>635</v>
      </c>
      <c r="R1605" t="s">
        <v>97</v>
      </c>
    </row>
    <row r="1606" spans="1:18">
      <c r="A1606" s="543">
        <v>1605</v>
      </c>
      <c r="B1606" s="403">
        <v>43468.672222222223</v>
      </c>
      <c r="C1606" t="s">
        <v>97</v>
      </c>
      <c r="D1606">
        <v>0.02</v>
      </c>
      <c r="E1606" t="s">
        <v>250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1037</v>
      </c>
      <c r="Q1606">
        <v>635</v>
      </c>
      <c r="R1606" t="s">
        <v>97</v>
      </c>
    </row>
    <row r="1607" spans="1:18">
      <c r="A1607" s="543">
        <v>1606</v>
      </c>
      <c r="B1607" s="403">
        <v>43468.683333333334</v>
      </c>
      <c r="C1607" t="s">
        <v>96</v>
      </c>
      <c r="D1607">
        <v>0.01</v>
      </c>
      <c r="E1607" t="s">
        <v>250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456</v>
      </c>
      <c r="Q1607">
        <v>636</v>
      </c>
      <c r="R1607" t="s">
        <v>96</v>
      </c>
    </row>
    <row r="1608" spans="1:18">
      <c r="A1608" s="543">
        <v>1607</v>
      </c>
      <c r="B1608" s="403">
        <v>43468.705555555556</v>
      </c>
      <c r="C1608" t="s">
        <v>96</v>
      </c>
      <c r="D1608">
        <v>0.01</v>
      </c>
      <c r="E1608" t="s">
        <v>250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547</v>
      </c>
      <c r="Q1608">
        <v>636</v>
      </c>
      <c r="R1608" t="s">
        <v>96</v>
      </c>
    </row>
    <row r="1609" spans="1:18">
      <c r="A1609" s="543">
        <v>1608</v>
      </c>
      <c r="B1609" s="403">
        <v>43468.734722222223</v>
      </c>
      <c r="C1609" t="s">
        <v>96</v>
      </c>
      <c r="D1609">
        <v>0.01</v>
      </c>
      <c r="E1609" t="s">
        <v>250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456</v>
      </c>
      <c r="Q1609">
        <v>637</v>
      </c>
      <c r="R1609" t="s">
        <v>96</v>
      </c>
    </row>
    <row r="1610" spans="1:18">
      <c r="A1610" s="543">
        <v>1609</v>
      </c>
      <c r="B1610" s="403">
        <v>43469.415277777778</v>
      </c>
      <c r="C1610" t="s">
        <v>96</v>
      </c>
      <c r="D1610">
        <v>0.01</v>
      </c>
      <c r="E1610" t="s">
        <v>250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456</v>
      </c>
      <c r="Q1610">
        <v>638</v>
      </c>
      <c r="R1610" t="s">
        <v>96</v>
      </c>
    </row>
    <row r="1611" spans="1:18">
      <c r="A1611" s="543">
        <v>1610</v>
      </c>
      <c r="B1611" s="403">
        <v>43469.605555555558</v>
      </c>
      <c r="C1611" t="s">
        <v>96</v>
      </c>
      <c r="D1611">
        <v>0.01</v>
      </c>
      <c r="E1611" t="s">
        <v>250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1036</v>
      </c>
      <c r="Q1611">
        <v>638</v>
      </c>
      <c r="R1611" t="s">
        <v>96</v>
      </c>
    </row>
    <row r="1612" spans="1:18">
      <c r="A1612" s="543">
        <v>1611</v>
      </c>
      <c r="B1612" s="403">
        <v>43469.614583333336</v>
      </c>
      <c r="C1612" t="s">
        <v>96</v>
      </c>
      <c r="D1612">
        <v>0.01</v>
      </c>
      <c r="E1612" t="s">
        <v>250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1035</v>
      </c>
      <c r="Q1612">
        <v>638</v>
      </c>
      <c r="R1612" t="s">
        <v>96</v>
      </c>
    </row>
    <row r="1613" spans="1:18">
      <c r="A1613" s="543">
        <v>1613</v>
      </c>
      <c r="B1613" s="403">
        <v>43469.640972222223</v>
      </c>
      <c r="C1613" t="s">
        <v>96</v>
      </c>
      <c r="D1613">
        <v>0.02</v>
      </c>
      <c r="E1613" t="s">
        <v>250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1034</v>
      </c>
      <c r="Q1613">
        <v>638</v>
      </c>
      <c r="R1613" t="s">
        <v>96</v>
      </c>
    </row>
    <row r="1614" spans="1:18">
      <c r="A1614" s="543">
        <v>1612</v>
      </c>
      <c r="B1614" s="403">
        <v>43469.62777777778</v>
      </c>
      <c r="C1614" t="s">
        <v>97</v>
      </c>
      <c r="D1614">
        <v>0.01</v>
      </c>
      <c r="E1614" t="s">
        <v>250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444</v>
      </c>
      <c r="Q1614">
        <v>639</v>
      </c>
      <c r="R1614" t="s">
        <v>97</v>
      </c>
    </row>
    <row r="1615" spans="1:18">
      <c r="A1615" s="543">
        <v>1614</v>
      </c>
      <c r="B1615" s="403">
        <v>43469.65347222222</v>
      </c>
      <c r="C1615" t="s">
        <v>97</v>
      </c>
      <c r="D1615">
        <v>0.01</v>
      </c>
      <c r="E1615" t="s">
        <v>250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456</v>
      </c>
      <c r="Q1615">
        <v>640</v>
      </c>
      <c r="R1615" t="s">
        <v>97</v>
      </c>
    </row>
    <row r="1616" spans="1:18">
      <c r="A1616" s="543">
        <v>1615</v>
      </c>
      <c r="B1616" s="403">
        <v>43469.681944444441</v>
      </c>
      <c r="C1616" t="s">
        <v>97</v>
      </c>
      <c r="D1616">
        <v>0.01</v>
      </c>
      <c r="E1616" t="s">
        <v>250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1020</v>
      </c>
      <c r="Q1616">
        <v>640</v>
      </c>
      <c r="R1616" t="s">
        <v>97</v>
      </c>
    </row>
    <row r="1617" spans="1:18">
      <c r="A1617" s="543">
        <v>1616</v>
      </c>
      <c r="B1617" s="403">
        <v>43469.686111111114</v>
      </c>
      <c r="C1617" t="s">
        <v>97</v>
      </c>
      <c r="D1617">
        <v>0.01</v>
      </c>
      <c r="E1617" t="s">
        <v>250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1019</v>
      </c>
      <c r="Q1617">
        <v>640</v>
      </c>
      <c r="R1617" t="s">
        <v>97</v>
      </c>
    </row>
    <row r="1618" spans="1:18">
      <c r="A1618" s="543">
        <v>1617</v>
      </c>
      <c r="B1618" s="403">
        <v>43469.69027777778</v>
      </c>
      <c r="C1618" t="s">
        <v>97</v>
      </c>
      <c r="D1618">
        <v>0.02</v>
      </c>
      <c r="E1618" t="s">
        <v>250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1022</v>
      </c>
      <c r="Q1618">
        <v>640</v>
      </c>
      <c r="R1618" t="s">
        <v>97</v>
      </c>
    </row>
    <row r="1619" spans="1:18">
      <c r="A1619" s="543">
        <v>1619</v>
      </c>
      <c r="B1619" s="403">
        <v>43469.709722222222</v>
      </c>
      <c r="C1619" t="s">
        <v>97</v>
      </c>
      <c r="D1619">
        <v>0.03</v>
      </c>
      <c r="E1619" t="s">
        <v>250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1024</v>
      </c>
      <c r="Q1619">
        <v>640</v>
      </c>
      <c r="R1619" t="s">
        <v>97</v>
      </c>
    </row>
    <row r="1620" spans="1:18">
      <c r="A1620" s="543">
        <v>1623</v>
      </c>
      <c r="B1620" s="403">
        <v>43472.370138888888</v>
      </c>
      <c r="C1620" t="s">
        <v>97</v>
      </c>
      <c r="D1620">
        <v>0.04</v>
      </c>
      <c r="E1620" t="s">
        <v>250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1023</v>
      </c>
      <c r="Q1620">
        <v>640</v>
      </c>
      <c r="R1620" t="s">
        <v>97</v>
      </c>
    </row>
    <row r="1621" spans="1:18">
      <c r="A1621" s="543">
        <v>1626</v>
      </c>
      <c r="B1621" s="403">
        <v>43472.597916666666</v>
      </c>
      <c r="C1621" t="s">
        <v>97</v>
      </c>
      <c r="D1621">
        <v>0.06</v>
      </c>
      <c r="E1621" t="s">
        <v>250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1021</v>
      </c>
      <c r="Q1621">
        <v>640</v>
      </c>
      <c r="R1621" t="s">
        <v>97</v>
      </c>
    </row>
    <row r="1622" spans="1:18">
      <c r="A1622" s="543">
        <v>1628</v>
      </c>
      <c r="B1622" s="403">
        <v>43472.793749999997</v>
      </c>
      <c r="C1622" t="s">
        <v>97</v>
      </c>
      <c r="D1622">
        <v>0.09</v>
      </c>
      <c r="E1622" t="s">
        <v>250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1018</v>
      </c>
      <c r="Q1622">
        <v>640</v>
      </c>
      <c r="R1622" t="s">
        <v>97</v>
      </c>
    </row>
    <row r="1623" spans="1:18">
      <c r="A1623" s="543">
        <v>1638</v>
      </c>
      <c r="B1623" s="403">
        <v>43474.652083333334</v>
      </c>
      <c r="C1623" t="s">
        <v>97</v>
      </c>
      <c r="D1623">
        <v>0.13</v>
      </c>
      <c r="E1623" t="s">
        <v>250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1017</v>
      </c>
      <c r="Q1623">
        <v>640</v>
      </c>
      <c r="R1623" t="s">
        <v>97</v>
      </c>
    </row>
    <row r="1624" spans="1:18">
      <c r="A1624" s="543">
        <v>1643</v>
      </c>
      <c r="B1624" s="403">
        <v>43474.833333333336</v>
      </c>
      <c r="C1624" t="s">
        <v>97</v>
      </c>
      <c r="D1624">
        <v>0.2</v>
      </c>
      <c r="E1624" t="s">
        <v>250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1016</v>
      </c>
      <c r="Q1624">
        <v>640</v>
      </c>
      <c r="R1624" t="s">
        <v>97</v>
      </c>
    </row>
    <row r="1625" spans="1:18">
      <c r="A1625" s="543">
        <v>1618</v>
      </c>
      <c r="B1625" s="403">
        <v>43469.697916666664</v>
      </c>
      <c r="C1625" t="s">
        <v>96</v>
      </c>
      <c r="D1625">
        <v>0.01</v>
      </c>
      <c r="E1625" t="s">
        <v>250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444</v>
      </c>
      <c r="Q1625">
        <v>641</v>
      </c>
      <c r="R1625" t="s">
        <v>96</v>
      </c>
    </row>
    <row r="1626" spans="1:18">
      <c r="A1626" s="543">
        <v>1620</v>
      </c>
      <c r="B1626" s="403">
        <v>43469.712500000001</v>
      </c>
      <c r="C1626" t="s">
        <v>96</v>
      </c>
      <c r="D1626">
        <v>0.01</v>
      </c>
      <c r="E1626" t="s">
        <v>250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456</v>
      </c>
      <c r="Q1626">
        <v>642</v>
      </c>
      <c r="R1626" t="s">
        <v>96</v>
      </c>
    </row>
    <row r="1627" spans="1:18">
      <c r="A1627" s="543">
        <v>1621</v>
      </c>
      <c r="B1627" s="403">
        <v>43469.759027777778</v>
      </c>
      <c r="C1627" t="s">
        <v>96</v>
      </c>
      <c r="D1627">
        <v>0.01</v>
      </c>
      <c r="E1627" t="s">
        <v>250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1033</v>
      </c>
      <c r="Q1627">
        <v>642</v>
      </c>
      <c r="R1627" t="s">
        <v>96</v>
      </c>
    </row>
    <row r="1628" spans="1:18">
      <c r="A1628" s="543">
        <v>1622</v>
      </c>
      <c r="B1628" s="403">
        <v>43472.29583333333</v>
      </c>
      <c r="C1628" t="s">
        <v>96</v>
      </c>
      <c r="D1628">
        <v>0.01</v>
      </c>
      <c r="E1628" t="s">
        <v>250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456</v>
      </c>
      <c r="Q1628">
        <v>643</v>
      </c>
      <c r="R1628" t="s">
        <v>96</v>
      </c>
    </row>
    <row r="1629" spans="1:18">
      <c r="A1629" s="543">
        <v>1624</v>
      </c>
      <c r="B1629" s="403">
        <v>43472.407638888886</v>
      </c>
      <c r="C1629" t="s">
        <v>96</v>
      </c>
      <c r="D1629">
        <v>0.01</v>
      </c>
      <c r="E1629" t="s">
        <v>250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444</v>
      </c>
      <c r="Q1629">
        <v>644</v>
      </c>
      <c r="R1629" t="s">
        <v>96</v>
      </c>
    </row>
    <row r="1630" spans="1:18">
      <c r="A1630" s="543">
        <v>1625</v>
      </c>
      <c r="B1630" s="403">
        <v>43472.457638888889</v>
      </c>
      <c r="C1630" t="s">
        <v>96</v>
      </c>
      <c r="D1630">
        <v>0.01</v>
      </c>
      <c r="E1630" t="s">
        <v>250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456</v>
      </c>
      <c r="Q1630">
        <v>645</v>
      </c>
      <c r="R1630" t="s">
        <v>96</v>
      </c>
    </row>
    <row r="1631" spans="1:18">
      <c r="A1631" s="543">
        <v>1627</v>
      </c>
      <c r="B1631" s="403">
        <v>43472.668749999997</v>
      </c>
      <c r="C1631" t="s">
        <v>96</v>
      </c>
      <c r="D1631">
        <v>0.01</v>
      </c>
      <c r="E1631" t="s">
        <v>250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456</v>
      </c>
      <c r="Q1631">
        <v>646</v>
      </c>
      <c r="R1631" t="s">
        <v>96</v>
      </c>
    </row>
    <row r="1632" spans="1:18">
      <c r="A1632" s="543">
        <v>1629</v>
      </c>
      <c r="B1632" s="403">
        <v>43473.127083333333</v>
      </c>
      <c r="C1632" t="s">
        <v>96</v>
      </c>
      <c r="D1632">
        <v>0.01</v>
      </c>
      <c r="E1632" t="s">
        <v>250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456</v>
      </c>
      <c r="Q1632">
        <v>647</v>
      </c>
      <c r="R1632" t="s">
        <v>96</v>
      </c>
    </row>
    <row r="1633" spans="1:18">
      <c r="A1633" s="543">
        <v>1630</v>
      </c>
      <c r="B1633" s="403">
        <v>43473.475694444445</v>
      </c>
      <c r="C1633" t="s">
        <v>96</v>
      </c>
      <c r="D1633">
        <v>0.01</v>
      </c>
      <c r="E1633" t="s">
        <v>250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456</v>
      </c>
      <c r="Q1633">
        <v>648</v>
      </c>
      <c r="R1633" t="s">
        <v>96</v>
      </c>
    </row>
    <row r="1634" spans="1:18">
      <c r="A1634" s="543">
        <v>1631</v>
      </c>
      <c r="B1634" s="403">
        <v>43473.546527777777</v>
      </c>
      <c r="C1634" t="s">
        <v>96</v>
      </c>
      <c r="D1634">
        <v>0.01</v>
      </c>
      <c r="E1634" t="s">
        <v>250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456</v>
      </c>
      <c r="Q1634">
        <v>649</v>
      </c>
      <c r="R1634" t="s">
        <v>96</v>
      </c>
    </row>
    <row r="1635" spans="1:18">
      <c r="A1635" s="543">
        <v>1632</v>
      </c>
      <c r="B1635" s="403">
        <v>43473.575694444444</v>
      </c>
      <c r="C1635" t="s">
        <v>96</v>
      </c>
      <c r="D1635">
        <v>0.01</v>
      </c>
      <c r="E1635" t="s">
        <v>250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1032</v>
      </c>
      <c r="Q1635">
        <v>649</v>
      </c>
      <c r="R1635" t="s">
        <v>96</v>
      </c>
    </row>
    <row r="1636" spans="1:18">
      <c r="A1636" s="543">
        <v>1633</v>
      </c>
      <c r="B1636" s="403">
        <v>43473.618055555555</v>
      </c>
      <c r="C1636" t="s">
        <v>96</v>
      </c>
      <c r="D1636">
        <v>0.01</v>
      </c>
      <c r="E1636" t="s">
        <v>250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1031</v>
      </c>
      <c r="Q1636">
        <v>649</v>
      </c>
      <c r="R1636" t="s">
        <v>96</v>
      </c>
    </row>
    <row r="1637" spans="1:18">
      <c r="A1637" s="543">
        <v>1634</v>
      </c>
      <c r="B1637" s="403">
        <v>43474.121527777781</v>
      </c>
      <c r="C1637" t="s">
        <v>96</v>
      </c>
      <c r="D1637">
        <v>0.01</v>
      </c>
      <c r="E1637" t="s">
        <v>250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456</v>
      </c>
      <c r="Q1637">
        <v>650</v>
      </c>
      <c r="R1637" t="s">
        <v>96</v>
      </c>
    </row>
    <row r="1638" spans="1:18">
      <c r="A1638" s="543">
        <v>1635</v>
      </c>
      <c r="B1638" s="403">
        <v>43474.161111111112</v>
      </c>
      <c r="C1638" t="s">
        <v>96</v>
      </c>
      <c r="D1638">
        <v>0.01</v>
      </c>
      <c r="E1638" t="s">
        <v>250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1030</v>
      </c>
      <c r="Q1638">
        <v>650</v>
      </c>
      <c r="R1638" t="s">
        <v>96</v>
      </c>
    </row>
    <row r="1639" spans="1:18">
      <c r="A1639" s="543">
        <v>1636</v>
      </c>
      <c r="B1639" s="403">
        <v>43474.37222222222</v>
      </c>
      <c r="C1639" t="s">
        <v>96</v>
      </c>
      <c r="D1639">
        <v>0.01</v>
      </c>
      <c r="E1639" t="s">
        <v>250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456</v>
      </c>
      <c r="Q1639">
        <v>651</v>
      </c>
      <c r="R1639" t="s">
        <v>96</v>
      </c>
    </row>
    <row r="1640" spans="1:18">
      <c r="A1640" s="543">
        <v>1637</v>
      </c>
      <c r="B1640" s="403">
        <v>43474.466666666667</v>
      </c>
      <c r="C1640" t="s">
        <v>96</v>
      </c>
      <c r="D1640">
        <v>0.01</v>
      </c>
      <c r="E1640" t="s">
        <v>250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1029</v>
      </c>
      <c r="Q1640">
        <v>651</v>
      </c>
      <c r="R1640" t="s">
        <v>96</v>
      </c>
    </row>
    <row r="1641" spans="1:18">
      <c r="A1641" s="543">
        <v>1639</v>
      </c>
      <c r="B1641" s="403">
        <v>43474.684027777781</v>
      </c>
      <c r="C1641" t="s">
        <v>96</v>
      </c>
      <c r="D1641">
        <v>0.01</v>
      </c>
      <c r="E1641" t="s">
        <v>250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444</v>
      </c>
      <c r="Q1641">
        <v>652</v>
      </c>
      <c r="R1641" t="s">
        <v>96</v>
      </c>
    </row>
    <row r="1642" spans="1:18">
      <c r="A1642" s="543">
        <v>1640</v>
      </c>
      <c r="B1642" s="403">
        <v>43474.692361111112</v>
      </c>
      <c r="C1642" t="s">
        <v>96</v>
      </c>
      <c r="D1642">
        <v>0.01</v>
      </c>
      <c r="E1642" t="s">
        <v>250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548</v>
      </c>
      <c r="Q1642">
        <v>652</v>
      </c>
      <c r="R1642" t="s">
        <v>96</v>
      </c>
    </row>
    <row r="1643" spans="1:18">
      <c r="A1643" s="543">
        <v>1641</v>
      </c>
      <c r="B1643" s="403">
        <v>43474.706944444442</v>
      </c>
      <c r="C1643" t="s">
        <v>96</v>
      </c>
      <c r="D1643">
        <v>0.01</v>
      </c>
      <c r="E1643" t="s">
        <v>250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549</v>
      </c>
      <c r="Q1643">
        <v>652</v>
      </c>
      <c r="R1643" t="s">
        <v>96</v>
      </c>
    </row>
    <row r="1644" spans="1:18">
      <c r="A1644" s="543">
        <v>1642</v>
      </c>
      <c r="B1644" s="403">
        <v>43474.744444444441</v>
      </c>
      <c r="C1644" t="s">
        <v>96</v>
      </c>
      <c r="D1644">
        <v>0.01</v>
      </c>
      <c r="E1644" t="s">
        <v>250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444</v>
      </c>
      <c r="Q1644">
        <v>653</v>
      </c>
      <c r="R1644" t="s">
        <v>96</v>
      </c>
    </row>
    <row r="1645" spans="1:18">
      <c r="A1645" s="543">
        <v>1644</v>
      </c>
      <c r="B1645" s="403">
        <v>43474.844444444447</v>
      </c>
      <c r="C1645" t="s">
        <v>96</v>
      </c>
      <c r="D1645">
        <v>0.01</v>
      </c>
      <c r="E1645" t="s">
        <v>250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444</v>
      </c>
      <c r="Q1645">
        <v>654</v>
      </c>
      <c r="R1645" t="s">
        <v>96</v>
      </c>
    </row>
    <row r="1646" spans="1:18">
      <c r="A1646" s="543">
        <v>1645</v>
      </c>
      <c r="B1646" s="403">
        <v>43474.861805555556</v>
      </c>
      <c r="C1646" t="s">
        <v>96</v>
      </c>
      <c r="D1646">
        <v>0.01</v>
      </c>
      <c r="E1646" t="s">
        <v>250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444</v>
      </c>
      <c r="Q1646">
        <v>655</v>
      </c>
      <c r="R1646" t="s">
        <v>96</v>
      </c>
    </row>
    <row r="1647" spans="1:18">
      <c r="A1647" s="543">
        <v>1646</v>
      </c>
      <c r="B1647" s="403">
        <v>43475.04583333333</v>
      </c>
      <c r="C1647" t="s">
        <v>96</v>
      </c>
      <c r="D1647">
        <v>0.01</v>
      </c>
      <c r="E1647" t="s">
        <v>250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456</v>
      </c>
      <c r="Q1647">
        <v>656</v>
      </c>
      <c r="R1647" t="s">
        <v>96</v>
      </c>
    </row>
    <row r="1648" spans="1:18">
      <c r="A1648" s="543">
        <v>1647</v>
      </c>
      <c r="B1648" s="403">
        <v>43475.333333333336</v>
      </c>
      <c r="C1648" t="s">
        <v>96</v>
      </c>
      <c r="D1648">
        <v>0.01</v>
      </c>
      <c r="E1648" t="s">
        <v>250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456</v>
      </c>
      <c r="Q1648">
        <v>657</v>
      </c>
      <c r="R1648" t="s">
        <v>96</v>
      </c>
    </row>
    <row r="1649" spans="1:18">
      <c r="A1649" s="543">
        <v>1648</v>
      </c>
      <c r="B1649" s="403">
        <v>43475.368750000001</v>
      </c>
      <c r="C1649" t="s">
        <v>96</v>
      </c>
      <c r="D1649">
        <v>0.01</v>
      </c>
      <c r="E1649" t="s">
        <v>250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1028</v>
      </c>
      <c r="Q1649">
        <v>657</v>
      </c>
      <c r="R1649" t="s">
        <v>96</v>
      </c>
    </row>
    <row r="1650" spans="1:18">
      <c r="A1650" s="543">
        <v>1649</v>
      </c>
      <c r="B1650" s="403">
        <v>43475.427083333336</v>
      </c>
      <c r="C1650" t="s">
        <v>96</v>
      </c>
      <c r="D1650">
        <v>0.01</v>
      </c>
      <c r="E1650" t="s">
        <v>250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1027</v>
      </c>
      <c r="Q1650">
        <v>657</v>
      </c>
      <c r="R1650" t="s">
        <v>96</v>
      </c>
    </row>
    <row r="1651" spans="1:18">
      <c r="A1651" s="543">
        <v>1650</v>
      </c>
      <c r="B1651" s="403">
        <v>43475.736111111109</v>
      </c>
      <c r="C1651" t="s">
        <v>96</v>
      </c>
      <c r="D1651">
        <v>0.02</v>
      </c>
      <c r="E1651" t="s">
        <v>250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1026</v>
      </c>
      <c r="Q1651">
        <v>657</v>
      </c>
      <c r="R1651" t="s">
        <v>96</v>
      </c>
    </row>
    <row r="1652" spans="1:18">
      <c r="A1652" s="543">
        <v>1651</v>
      </c>
      <c r="B1652" s="403">
        <v>43475.811111111114</v>
      </c>
      <c r="C1652" t="s">
        <v>96</v>
      </c>
      <c r="D1652">
        <v>0.03</v>
      </c>
      <c r="E1652" t="s">
        <v>250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1025</v>
      </c>
      <c r="Q1652">
        <v>657</v>
      </c>
      <c r="R1652" t="s">
        <v>96</v>
      </c>
    </row>
    <row r="1653" spans="1:18">
      <c r="A1653" s="543">
        <v>1652</v>
      </c>
      <c r="B1653" s="403">
        <v>43476.386111111111</v>
      </c>
      <c r="C1653" t="s">
        <v>96</v>
      </c>
      <c r="D1653">
        <v>0.01</v>
      </c>
      <c r="E1653" t="s">
        <v>250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456</v>
      </c>
      <c r="Q1653">
        <v>658</v>
      </c>
      <c r="R1653" t="s">
        <v>96</v>
      </c>
    </row>
    <row r="1654" spans="1:18">
      <c r="A1654" s="543">
        <v>1653</v>
      </c>
      <c r="B1654" s="403">
        <v>43476.502083333333</v>
      </c>
      <c r="C1654" t="s">
        <v>96</v>
      </c>
      <c r="D1654">
        <v>0.01</v>
      </c>
      <c r="E1654" t="s">
        <v>250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456</v>
      </c>
      <c r="Q1654">
        <v>659</v>
      </c>
      <c r="R1654" t="s">
        <v>96</v>
      </c>
    </row>
    <row r="1655" spans="1:18">
      <c r="A1655" s="543">
        <v>1654</v>
      </c>
      <c r="B1655" s="403">
        <v>43476.629861111112</v>
      </c>
      <c r="C1655" t="s">
        <v>96</v>
      </c>
      <c r="D1655">
        <v>0.01</v>
      </c>
      <c r="E1655" t="s">
        <v>250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990</v>
      </c>
      <c r="Q1655">
        <v>659</v>
      </c>
      <c r="R1655" t="s">
        <v>96</v>
      </c>
    </row>
    <row r="1656" spans="1:18">
      <c r="A1656" s="543">
        <v>1655</v>
      </c>
      <c r="B1656" s="403">
        <v>43476.633333333331</v>
      </c>
      <c r="C1656" t="s">
        <v>96</v>
      </c>
      <c r="D1656">
        <v>0.01</v>
      </c>
      <c r="E1656" t="s">
        <v>250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989</v>
      </c>
      <c r="Q1656">
        <v>659</v>
      </c>
      <c r="R1656" t="s">
        <v>96</v>
      </c>
    </row>
    <row r="1657" spans="1:18">
      <c r="A1657" s="543">
        <v>1656</v>
      </c>
      <c r="B1657" s="403">
        <v>43476.636805555558</v>
      </c>
      <c r="C1657" t="s">
        <v>96</v>
      </c>
      <c r="D1657">
        <v>0.02</v>
      </c>
      <c r="E1657" t="s">
        <v>250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993</v>
      </c>
      <c r="Q1657">
        <v>659</v>
      </c>
      <c r="R1657" t="s">
        <v>96</v>
      </c>
    </row>
    <row r="1658" spans="1:18">
      <c r="A1658" s="543">
        <v>1657</v>
      </c>
      <c r="B1658" s="403">
        <v>43476.65902777778</v>
      </c>
      <c r="C1658" t="s">
        <v>96</v>
      </c>
      <c r="D1658">
        <v>0.03</v>
      </c>
      <c r="E1658" t="s">
        <v>250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994</v>
      </c>
      <c r="Q1658">
        <v>659</v>
      </c>
      <c r="R1658" t="s">
        <v>96</v>
      </c>
    </row>
    <row r="1659" spans="1:18">
      <c r="A1659" s="543">
        <v>1666</v>
      </c>
      <c r="B1659" s="403">
        <v>43480.427777777775</v>
      </c>
      <c r="C1659" t="s">
        <v>96</v>
      </c>
      <c r="D1659">
        <v>0.04</v>
      </c>
      <c r="E1659" t="s">
        <v>250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992</v>
      </c>
      <c r="Q1659">
        <v>659</v>
      </c>
      <c r="R1659" t="s">
        <v>96</v>
      </c>
    </row>
    <row r="1660" spans="1:18">
      <c r="A1660" s="543">
        <v>1668</v>
      </c>
      <c r="B1660" s="403">
        <v>43480.54791666667</v>
      </c>
      <c r="C1660" t="s">
        <v>96</v>
      </c>
      <c r="D1660">
        <v>0.06</v>
      </c>
      <c r="E1660" t="s">
        <v>250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991</v>
      </c>
      <c r="Q1660">
        <v>659</v>
      </c>
      <c r="R1660" t="s">
        <v>96</v>
      </c>
    </row>
    <row r="1661" spans="1:18">
      <c r="A1661" s="543">
        <v>1672</v>
      </c>
      <c r="B1661" s="403">
        <v>43480.736805555556</v>
      </c>
      <c r="C1661" t="s">
        <v>96</v>
      </c>
      <c r="D1661">
        <v>0.09</v>
      </c>
      <c r="E1661" t="s">
        <v>250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988</v>
      </c>
      <c r="Q1661">
        <v>659</v>
      </c>
      <c r="R1661" t="s">
        <v>96</v>
      </c>
    </row>
    <row r="1662" spans="1:18">
      <c r="A1662" s="543">
        <v>1685</v>
      </c>
      <c r="B1662" s="403">
        <v>43483.688194444447</v>
      </c>
      <c r="C1662" t="s">
        <v>96</v>
      </c>
      <c r="D1662">
        <v>0.13</v>
      </c>
      <c r="E1662" t="s">
        <v>250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987</v>
      </c>
      <c r="Q1662">
        <v>659</v>
      </c>
      <c r="R1662" t="s">
        <v>96</v>
      </c>
    </row>
    <row r="1663" spans="1:18">
      <c r="A1663" s="543">
        <v>1698</v>
      </c>
      <c r="B1663" s="403">
        <v>43489.507638888892</v>
      </c>
      <c r="C1663" t="s">
        <v>96</v>
      </c>
      <c r="D1663">
        <v>0.2</v>
      </c>
      <c r="E1663" t="s">
        <v>250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986</v>
      </c>
      <c r="Q1663">
        <v>659</v>
      </c>
      <c r="R1663" t="s">
        <v>96</v>
      </c>
    </row>
    <row r="1664" spans="1:18">
      <c r="A1664" s="543">
        <v>1706</v>
      </c>
      <c r="B1664" s="403">
        <v>43489.84375</v>
      </c>
      <c r="C1664" t="s">
        <v>96</v>
      </c>
      <c r="D1664">
        <v>0.32</v>
      </c>
      <c r="E1664" t="s">
        <v>250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985</v>
      </c>
      <c r="Q1664">
        <v>659</v>
      </c>
      <c r="R1664" t="s">
        <v>96</v>
      </c>
    </row>
    <row r="1665" spans="1:18">
      <c r="A1665" s="543">
        <v>1658</v>
      </c>
      <c r="B1665" s="403">
        <v>43476.662499999999</v>
      </c>
      <c r="C1665" t="s">
        <v>97</v>
      </c>
      <c r="D1665">
        <v>0.01</v>
      </c>
      <c r="E1665" t="s">
        <v>250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456</v>
      </c>
      <c r="Q1665">
        <v>660</v>
      </c>
      <c r="R1665" t="s">
        <v>97</v>
      </c>
    </row>
    <row r="1666" spans="1:18">
      <c r="A1666" s="543">
        <v>1659</v>
      </c>
      <c r="B1666" s="403">
        <v>43476.697222222225</v>
      </c>
      <c r="C1666" t="s">
        <v>97</v>
      </c>
      <c r="D1666">
        <v>0.01</v>
      </c>
      <c r="E1666" t="s">
        <v>250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1015</v>
      </c>
      <c r="Q1666">
        <v>660</v>
      </c>
      <c r="R1666" t="s">
        <v>97</v>
      </c>
    </row>
    <row r="1667" spans="1:18">
      <c r="A1667" s="543">
        <v>1660</v>
      </c>
      <c r="B1667" s="403">
        <v>43479.043749999997</v>
      </c>
      <c r="C1667" t="s">
        <v>97</v>
      </c>
      <c r="D1667">
        <v>0.01</v>
      </c>
      <c r="E1667" t="s">
        <v>250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456</v>
      </c>
      <c r="Q1667">
        <v>661</v>
      </c>
      <c r="R1667" t="s">
        <v>97</v>
      </c>
    </row>
    <row r="1668" spans="1:18">
      <c r="A1668" s="543">
        <v>1661</v>
      </c>
      <c r="B1668" s="403">
        <v>43479.119444444441</v>
      </c>
      <c r="C1668" t="s">
        <v>97</v>
      </c>
      <c r="D1668">
        <v>0.01</v>
      </c>
      <c r="E1668" t="s">
        <v>250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1014</v>
      </c>
      <c r="Q1668">
        <v>661</v>
      </c>
      <c r="R1668" t="s">
        <v>97</v>
      </c>
    </row>
    <row r="1669" spans="1:18">
      <c r="A1669" s="543">
        <v>1662</v>
      </c>
      <c r="B1669" s="403">
        <v>43479.350694444445</v>
      </c>
      <c r="C1669" t="s">
        <v>97</v>
      </c>
      <c r="D1669">
        <v>0.01</v>
      </c>
      <c r="E1669" t="s">
        <v>250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456</v>
      </c>
      <c r="Q1669">
        <v>662</v>
      </c>
      <c r="R1669" t="s">
        <v>97</v>
      </c>
    </row>
    <row r="1670" spans="1:18">
      <c r="A1670" s="543">
        <v>1663</v>
      </c>
      <c r="B1670" s="403">
        <v>43479.365277777775</v>
      </c>
      <c r="C1670" t="s">
        <v>97</v>
      </c>
      <c r="D1670">
        <v>0.01</v>
      </c>
      <c r="E1670" t="s">
        <v>250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1013</v>
      </c>
      <c r="Q1670">
        <v>662</v>
      </c>
      <c r="R1670" t="s">
        <v>97</v>
      </c>
    </row>
    <row r="1671" spans="1:18">
      <c r="A1671" s="543">
        <v>1664</v>
      </c>
      <c r="B1671" s="403">
        <v>43479.49722222222</v>
      </c>
      <c r="C1671" t="s">
        <v>97</v>
      </c>
      <c r="D1671">
        <v>0.01</v>
      </c>
      <c r="E1671" t="s">
        <v>250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456</v>
      </c>
      <c r="Q1671">
        <v>663</v>
      </c>
      <c r="R1671" t="s">
        <v>97</v>
      </c>
    </row>
    <row r="1672" spans="1:18">
      <c r="A1672" s="543">
        <v>1665</v>
      </c>
      <c r="B1672" s="403">
        <v>43479.704861111109</v>
      </c>
      <c r="C1672" t="s">
        <v>97</v>
      </c>
      <c r="D1672">
        <v>0.01</v>
      </c>
      <c r="E1672" t="s">
        <v>250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1012</v>
      </c>
      <c r="Q1672">
        <v>663</v>
      </c>
      <c r="R1672" t="s">
        <v>97</v>
      </c>
    </row>
    <row r="1673" spans="1:18">
      <c r="A1673" s="543">
        <v>1667</v>
      </c>
      <c r="B1673" s="403">
        <v>43480.44027777778</v>
      </c>
      <c r="C1673" t="s">
        <v>97</v>
      </c>
      <c r="D1673">
        <v>0.01</v>
      </c>
      <c r="E1673" t="s">
        <v>250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456</v>
      </c>
      <c r="Q1673">
        <v>664</v>
      </c>
      <c r="R1673" t="s">
        <v>97</v>
      </c>
    </row>
    <row r="1674" spans="1:18">
      <c r="A1674" s="543">
        <v>1669</v>
      </c>
      <c r="B1674" s="403">
        <v>43480.605555555558</v>
      </c>
      <c r="C1674" t="s">
        <v>97</v>
      </c>
      <c r="D1674">
        <v>0.01</v>
      </c>
      <c r="E1674" t="s">
        <v>250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444</v>
      </c>
      <c r="Q1674">
        <v>665</v>
      </c>
      <c r="R1674" t="s">
        <v>97</v>
      </c>
    </row>
    <row r="1675" spans="1:18">
      <c r="A1675" s="543">
        <v>1670</v>
      </c>
      <c r="B1675" s="403">
        <v>43480.611805555556</v>
      </c>
      <c r="C1675" t="s">
        <v>97</v>
      </c>
      <c r="D1675">
        <v>0.01</v>
      </c>
      <c r="E1675" t="s">
        <v>250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550</v>
      </c>
      <c r="Q1675">
        <v>665</v>
      </c>
      <c r="R1675" t="s">
        <v>97</v>
      </c>
    </row>
    <row r="1676" spans="1:18">
      <c r="A1676" s="543">
        <v>1671</v>
      </c>
      <c r="B1676" s="403">
        <v>43480.665277777778</v>
      </c>
      <c r="C1676" t="s">
        <v>97</v>
      </c>
      <c r="D1676">
        <v>0.01</v>
      </c>
      <c r="E1676" t="s">
        <v>250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551</v>
      </c>
      <c r="Q1676">
        <v>665</v>
      </c>
      <c r="R1676" t="s">
        <v>97</v>
      </c>
    </row>
    <row r="1677" spans="1:18">
      <c r="A1677" s="543">
        <v>1673</v>
      </c>
      <c r="B1677" s="403">
        <v>43480.742361111108</v>
      </c>
      <c r="C1677" t="s">
        <v>97</v>
      </c>
      <c r="D1677">
        <v>0.01</v>
      </c>
      <c r="E1677" t="s">
        <v>250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456</v>
      </c>
      <c r="Q1677">
        <v>666</v>
      </c>
      <c r="R1677" t="s">
        <v>97</v>
      </c>
    </row>
    <row r="1678" spans="1:18">
      <c r="A1678" s="543">
        <v>1674</v>
      </c>
      <c r="B1678" s="403">
        <v>43480.874305555553</v>
      </c>
      <c r="C1678" t="s">
        <v>97</v>
      </c>
      <c r="D1678">
        <v>0.01</v>
      </c>
      <c r="E1678" t="s">
        <v>250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1011</v>
      </c>
      <c r="Q1678">
        <v>666</v>
      </c>
      <c r="R1678" t="s">
        <v>97</v>
      </c>
    </row>
    <row r="1679" spans="1:18">
      <c r="A1679" s="543">
        <v>1675</v>
      </c>
      <c r="B1679" s="403">
        <v>43480.886111111111</v>
      </c>
      <c r="C1679" t="s">
        <v>97</v>
      </c>
      <c r="D1679">
        <v>0.01</v>
      </c>
      <c r="E1679" t="s">
        <v>250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1010</v>
      </c>
      <c r="Q1679">
        <v>666</v>
      </c>
      <c r="R1679" t="s">
        <v>97</v>
      </c>
    </row>
    <row r="1680" spans="1:18">
      <c r="A1680" s="543">
        <v>1676</v>
      </c>
      <c r="B1680" s="403">
        <v>43481.536805555559</v>
      </c>
      <c r="C1680" t="s">
        <v>97</v>
      </c>
      <c r="D1680">
        <v>0.01</v>
      </c>
      <c r="E1680" t="s">
        <v>250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456</v>
      </c>
      <c r="Q1680">
        <v>667</v>
      </c>
      <c r="R1680" t="s">
        <v>97</v>
      </c>
    </row>
    <row r="1681" spans="1:18">
      <c r="A1681" s="543">
        <v>1677</v>
      </c>
      <c r="B1681" s="403">
        <v>43481.570138888892</v>
      </c>
      <c r="C1681" t="s">
        <v>97</v>
      </c>
      <c r="D1681">
        <v>0.01</v>
      </c>
      <c r="E1681" t="s">
        <v>250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1009</v>
      </c>
      <c r="Q1681">
        <v>667</v>
      </c>
      <c r="R1681" t="s">
        <v>97</v>
      </c>
    </row>
    <row r="1682" spans="1:18">
      <c r="A1682" s="543">
        <v>1678</v>
      </c>
      <c r="B1682" s="403">
        <v>43481.725694444445</v>
      </c>
      <c r="C1682" t="s">
        <v>97</v>
      </c>
      <c r="D1682">
        <v>0.01</v>
      </c>
      <c r="E1682" t="s">
        <v>250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1008</v>
      </c>
      <c r="Q1682">
        <v>667</v>
      </c>
      <c r="R1682" t="s">
        <v>97</v>
      </c>
    </row>
    <row r="1683" spans="1:18">
      <c r="A1683" s="543">
        <v>1679</v>
      </c>
      <c r="B1683" s="403">
        <v>43482.370833333334</v>
      </c>
      <c r="C1683" t="s">
        <v>97</v>
      </c>
      <c r="D1683">
        <v>0.01</v>
      </c>
      <c r="E1683" t="s">
        <v>250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456</v>
      </c>
      <c r="Q1683">
        <v>668</v>
      </c>
      <c r="R1683" t="s">
        <v>97</v>
      </c>
    </row>
    <row r="1684" spans="1:18">
      <c r="A1684" s="543">
        <v>1680</v>
      </c>
      <c r="B1684" s="403">
        <v>43482.427083333336</v>
      </c>
      <c r="C1684" t="s">
        <v>97</v>
      </c>
      <c r="D1684">
        <v>0.01</v>
      </c>
      <c r="E1684" t="s">
        <v>250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1007</v>
      </c>
      <c r="Q1684">
        <v>668</v>
      </c>
      <c r="R1684" t="s">
        <v>97</v>
      </c>
    </row>
    <row r="1685" spans="1:18">
      <c r="A1685" s="543">
        <v>1681</v>
      </c>
      <c r="B1685" s="403">
        <v>43482.706944444442</v>
      </c>
      <c r="C1685" t="s">
        <v>97</v>
      </c>
      <c r="D1685">
        <v>0.01</v>
      </c>
      <c r="E1685" t="s">
        <v>250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456</v>
      </c>
      <c r="Q1685">
        <v>669</v>
      </c>
      <c r="R1685" t="s">
        <v>97</v>
      </c>
    </row>
    <row r="1686" spans="1:18">
      <c r="A1686" s="543">
        <v>1682</v>
      </c>
      <c r="B1686" s="403">
        <v>43482.724305555559</v>
      </c>
      <c r="C1686" t="s">
        <v>97</v>
      </c>
      <c r="D1686">
        <v>0.01</v>
      </c>
      <c r="E1686" t="s">
        <v>250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1006</v>
      </c>
      <c r="Q1686">
        <v>669</v>
      </c>
      <c r="R1686" t="s">
        <v>97</v>
      </c>
    </row>
    <row r="1687" spans="1:18">
      <c r="A1687" s="543">
        <v>1683</v>
      </c>
      <c r="B1687" s="403">
        <v>43483.459722222222</v>
      </c>
      <c r="C1687" t="s">
        <v>97</v>
      </c>
      <c r="D1687">
        <v>0.01</v>
      </c>
      <c r="E1687" t="s">
        <v>250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1005</v>
      </c>
      <c r="Q1687">
        <v>669</v>
      </c>
      <c r="R1687" t="s">
        <v>97</v>
      </c>
    </row>
    <row r="1688" spans="1:18">
      <c r="A1688" s="543">
        <v>1684</v>
      </c>
      <c r="B1688" s="403">
        <v>43483.661805555559</v>
      </c>
      <c r="C1688" t="s">
        <v>97</v>
      </c>
      <c r="D1688">
        <v>0.01</v>
      </c>
      <c r="E1688" t="s">
        <v>250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458</v>
      </c>
      <c r="Q1688">
        <v>670</v>
      </c>
      <c r="R1688" t="s">
        <v>97</v>
      </c>
    </row>
    <row r="1689" spans="1:18">
      <c r="A1689" s="543">
        <v>1686</v>
      </c>
      <c r="B1689" s="403">
        <v>43483.737500000003</v>
      </c>
      <c r="C1689" t="s">
        <v>97</v>
      </c>
      <c r="D1689">
        <v>0.01</v>
      </c>
      <c r="E1689" t="s">
        <v>250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456</v>
      </c>
      <c r="Q1689">
        <v>671</v>
      </c>
      <c r="R1689" t="s">
        <v>97</v>
      </c>
    </row>
    <row r="1690" spans="1:18">
      <c r="A1690" s="543">
        <v>1687</v>
      </c>
      <c r="B1690" s="403">
        <v>43486.051388888889</v>
      </c>
      <c r="C1690" t="s">
        <v>97</v>
      </c>
      <c r="D1690">
        <v>0.01</v>
      </c>
      <c r="E1690" t="s">
        <v>250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1004</v>
      </c>
      <c r="Q1690">
        <v>671</v>
      </c>
      <c r="R1690" t="s">
        <v>97</v>
      </c>
    </row>
    <row r="1691" spans="1:18">
      <c r="A1691" s="543">
        <v>1688</v>
      </c>
      <c r="B1691" s="403">
        <v>43487.381249999999</v>
      </c>
      <c r="C1691" t="s">
        <v>97</v>
      </c>
      <c r="D1691">
        <v>0.01</v>
      </c>
      <c r="E1691" t="s">
        <v>250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456</v>
      </c>
      <c r="Q1691">
        <v>672</v>
      </c>
      <c r="R1691" t="s">
        <v>97</v>
      </c>
    </row>
    <row r="1692" spans="1:18">
      <c r="A1692" s="543">
        <v>1689</v>
      </c>
      <c r="B1692" s="403">
        <v>43487.464583333334</v>
      </c>
      <c r="C1692" t="s">
        <v>97</v>
      </c>
      <c r="D1692">
        <v>0.01</v>
      </c>
      <c r="E1692" t="s">
        <v>250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1003</v>
      </c>
      <c r="Q1692">
        <v>672</v>
      </c>
      <c r="R1692" t="s">
        <v>97</v>
      </c>
    </row>
    <row r="1693" spans="1:18">
      <c r="A1693" s="543">
        <v>1690</v>
      </c>
      <c r="B1693" s="403">
        <v>43487.604861111111</v>
      </c>
      <c r="C1693" t="s">
        <v>97</v>
      </c>
      <c r="D1693">
        <v>0.01</v>
      </c>
      <c r="E1693" t="s">
        <v>250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444</v>
      </c>
      <c r="Q1693">
        <v>673</v>
      </c>
      <c r="R1693" t="s">
        <v>97</v>
      </c>
    </row>
    <row r="1694" spans="1:18">
      <c r="A1694" s="543">
        <v>1691</v>
      </c>
      <c r="B1694" s="403">
        <v>43487.629166666666</v>
      </c>
      <c r="C1694" t="s">
        <v>97</v>
      </c>
      <c r="D1694">
        <v>0.01</v>
      </c>
      <c r="E1694" t="s">
        <v>250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456</v>
      </c>
      <c r="Q1694">
        <v>674</v>
      </c>
      <c r="R1694" t="s">
        <v>97</v>
      </c>
    </row>
    <row r="1695" spans="1:18">
      <c r="A1695" s="543">
        <v>1692</v>
      </c>
      <c r="B1695" s="403">
        <v>43487.67083333333</v>
      </c>
      <c r="C1695" t="s">
        <v>97</v>
      </c>
      <c r="D1695">
        <v>0.01</v>
      </c>
      <c r="E1695" t="s">
        <v>250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1002</v>
      </c>
      <c r="Q1695">
        <v>674</v>
      </c>
      <c r="R1695" t="s">
        <v>97</v>
      </c>
    </row>
    <row r="1696" spans="1:18">
      <c r="A1696" s="543">
        <v>1693</v>
      </c>
      <c r="B1696" s="403">
        <v>43487.792361111111</v>
      </c>
      <c r="C1696" t="s">
        <v>97</v>
      </c>
      <c r="D1696">
        <v>0.01</v>
      </c>
      <c r="E1696" t="s">
        <v>250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1001</v>
      </c>
      <c r="Q1696">
        <v>674</v>
      </c>
      <c r="R1696" t="s">
        <v>97</v>
      </c>
    </row>
    <row r="1697" spans="1:18">
      <c r="A1697" s="543">
        <v>1694</v>
      </c>
      <c r="B1697" s="403">
        <v>43488.697222222225</v>
      </c>
      <c r="C1697" t="s">
        <v>97</v>
      </c>
      <c r="D1697">
        <v>0.02</v>
      </c>
      <c r="E1697" t="s">
        <v>250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1000</v>
      </c>
      <c r="Q1697">
        <v>674</v>
      </c>
      <c r="R1697" t="s">
        <v>97</v>
      </c>
    </row>
    <row r="1698" spans="1:18">
      <c r="A1698" s="543">
        <v>1695</v>
      </c>
      <c r="B1698" s="403">
        <v>43489.388194444444</v>
      </c>
      <c r="C1698" t="s">
        <v>97</v>
      </c>
      <c r="D1698">
        <v>0.01</v>
      </c>
      <c r="E1698" t="s">
        <v>250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456</v>
      </c>
      <c r="Q1698">
        <v>675</v>
      </c>
      <c r="R1698" t="s">
        <v>97</v>
      </c>
    </row>
    <row r="1699" spans="1:18">
      <c r="A1699" s="543">
        <v>1696</v>
      </c>
      <c r="B1699" s="403">
        <v>43489.401388888888</v>
      </c>
      <c r="C1699" t="s">
        <v>97</v>
      </c>
      <c r="D1699">
        <v>0.01</v>
      </c>
      <c r="E1699" t="s">
        <v>250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552</v>
      </c>
      <c r="Q1699">
        <v>675</v>
      </c>
      <c r="R1699" t="s">
        <v>97</v>
      </c>
    </row>
    <row r="1700" spans="1:18">
      <c r="A1700" s="543">
        <v>1697</v>
      </c>
      <c r="B1700" s="403">
        <v>43489.481249999997</v>
      </c>
      <c r="C1700" t="s">
        <v>97</v>
      </c>
      <c r="D1700">
        <v>0.01</v>
      </c>
      <c r="E1700" t="s">
        <v>250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456</v>
      </c>
      <c r="Q1700">
        <v>676</v>
      </c>
      <c r="R1700" t="s">
        <v>97</v>
      </c>
    </row>
    <row r="1701" spans="1:18">
      <c r="A1701" s="543">
        <v>1699</v>
      </c>
      <c r="B1701" s="403">
        <v>43489.572916666664</v>
      </c>
      <c r="C1701" t="s">
        <v>97</v>
      </c>
      <c r="D1701">
        <v>0.01</v>
      </c>
      <c r="E1701" t="s">
        <v>250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999</v>
      </c>
      <c r="Q1701">
        <v>676</v>
      </c>
      <c r="R1701" t="s">
        <v>97</v>
      </c>
    </row>
    <row r="1702" spans="1:18">
      <c r="A1702" s="543">
        <v>1700</v>
      </c>
      <c r="B1702" s="403">
        <v>43489.617361111108</v>
      </c>
      <c r="C1702" t="s">
        <v>97</v>
      </c>
      <c r="D1702">
        <v>0.01</v>
      </c>
      <c r="E1702" t="s">
        <v>250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456</v>
      </c>
      <c r="Q1702">
        <v>677</v>
      </c>
      <c r="R1702" t="s">
        <v>97</v>
      </c>
    </row>
    <row r="1703" spans="1:18">
      <c r="A1703" s="543">
        <v>1701</v>
      </c>
      <c r="B1703" s="403">
        <v>43489.620138888888</v>
      </c>
      <c r="C1703" t="s">
        <v>97</v>
      </c>
      <c r="D1703">
        <v>0.01</v>
      </c>
      <c r="E1703" t="s">
        <v>250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998</v>
      </c>
      <c r="Q1703">
        <v>677</v>
      </c>
      <c r="R1703" t="s">
        <v>97</v>
      </c>
    </row>
    <row r="1704" spans="1:18">
      <c r="A1704" s="543">
        <v>1702</v>
      </c>
      <c r="B1704" s="403">
        <v>43489.629166666666</v>
      </c>
      <c r="C1704" t="s">
        <v>97</v>
      </c>
      <c r="D1704">
        <v>0.01</v>
      </c>
      <c r="E1704" t="s">
        <v>250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997</v>
      </c>
      <c r="Q1704">
        <v>677</v>
      </c>
      <c r="R1704" t="s">
        <v>97</v>
      </c>
    </row>
    <row r="1705" spans="1:18">
      <c r="A1705" s="543">
        <v>1703</v>
      </c>
      <c r="B1705" s="403">
        <v>43489.634722222225</v>
      </c>
      <c r="C1705" t="s">
        <v>97</v>
      </c>
      <c r="D1705">
        <v>0.02</v>
      </c>
      <c r="E1705" t="s">
        <v>250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996</v>
      </c>
      <c r="Q1705">
        <v>677</v>
      </c>
      <c r="R1705" t="s">
        <v>97</v>
      </c>
    </row>
    <row r="1706" spans="1:18">
      <c r="A1706" s="543">
        <v>1704</v>
      </c>
      <c r="B1706" s="403">
        <v>43489.642361111109</v>
      </c>
      <c r="C1706" t="s">
        <v>97</v>
      </c>
      <c r="D1706">
        <v>0.03</v>
      </c>
      <c r="E1706" t="s">
        <v>250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995</v>
      </c>
      <c r="Q1706">
        <v>677</v>
      </c>
      <c r="R1706" t="s">
        <v>97</v>
      </c>
    </row>
    <row r="1707" spans="1:18">
      <c r="A1707" s="543">
        <v>1705</v>
      </c>
      <c r="B1707" s="403">
        <v>43489.834027777775</v>
      </c>
      <c r="C1707" t="s">
        <v>97</v>
      </c>
      <c r="D1707">
        <v>0.01</v>
      </c>
      <c r="E1707" t="s">
        <v>250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456</v>
      </c>
      <c r="Q1707">
        <v>678</v>
      </c>
      <c r="R1707" t="s">
        <v>97</v>
      </c>
    </row>
    <row r="1708" spans="1:18">
      <c r="A1708" s="543">
        <v>1707</v>
      </c>
      <c r="B1708" s="403">
        <v>43489.957638888889</v>
      </c>
      <c r="C1708" t="s">
        <v>97</v>
      </c>
      <c r="D1708">
        <v>0.01</v>
      </c>
      <c r="E1708" t="s">
        <v>250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456</v>
      </c>
      <c r="Q1708">
        <v>679</v>
      </c>
      <c r="R1708" t="s">
        <v>97</v>
      </c>
    </row>
    <row r="1709" spans="1:18">
      <c r="A1709" s="543">
        <v>1708</v>
      </c>
      <c r="B1709" s="403">
        <v>43490.157638888886</v>
      </c>
      <c r="C1709" t="s">
        <v>97</v>
      </c>
      <c r="D1709">
        <v>0.01</v>
      </c>
      <c r="E1709" t="s">
        <v>250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975</v>
      </c>
      <c r="Q1709">
        <v>679</v>
      </c>
      <c r="R1709" t="s">
        <v>97</v>
      </c>
    </row>
    <row r="1710" spans="1:18">
      <c r="A1710" s="543">
        <v>1709</v>
      </c>
      <c r="B1710" s="403">
        <v>43490.418055555558</v>
      </c>
      <c r="C1710" t="s">
        <v>97</v>
      </c>
      <c r="D1710">
        <v>0.01</v>
      </c>
      <c r="E1710" t="s">
        <v>250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974</v>
      </c>
      <c r="Q1710">
        <v>679</v>
      </c>
      <c r="R1710" t="s">
        <v>97</v>
      </c>
    </row>
    <row r="1711" spans="1:18">
      <c r="A1711" s="543">
        <v>1710</v>
      </c>
      <c r="B1711" s="403">
        <v>43490.519444444442</v>
      </c>
      <c r="C1711" t="s">
        <v>97</v>
      </c>
      <c r="D1711">
        <v>0.02</v>
      </c>
      <c r="E1711" t="s">
        <v>250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977</v>
      </c>
      <c r="Q1711">
        <v>679</v>
      </c>
      <c r="R1711" t="s">
        <v>97</v>
      </c>
    </row>
    <row r="1712" spans="1:18">
      <c r="A1712" s="543">
        <v>1711</v>
      </c>
      <c r="B1712" s="403">
        <v>43490.629166666666</v>
      </c>
      <c r="C1712" t="s">
        <v>97</v>
      </c>
      <c r="D1712">
        <v>0.03</v>
      </c>
      <c r="E1712" t="s">
        <v>250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979</v>
      </c>
      <c r="Q1712">
        <v>679</v>
      </c>
      <c r="R1712" t="s">
        <v>97</v>
      </c>
    </row>
    <row r="1713" spans="1:18">
      <c r="A1713" s="543">
        <v>1712</v>
      </c>
      <c r="B1713" s="403">
        <v>43490.655555555553</v>
      </c>
      <c r="C1713" t="s">
        <v>97</v>
      </c>
      <c r="D1713">
        <v>0.04</v>
      </c>
      <c r="E1713" t="s">
        <v>250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978</v>
      </c>
      <c r="Q1713">
        <v>679</v>
      </c>
      <c r="R1713" t="s">
        <v>97</v>
      </c>
    </row>
    <row r="1714" spans="1:18">
      <c r="A1714" s="543">
        <v>1714</v>
      </c>
      <c r="B1714" s="403">
        <v>43490.683333333334</v>
      </c>
      <c r="C1714" t="s">
        <v>97</v>
      </c>
      <c r="D1714">
        <v>0.06</v>
      </c>
      <c r="E1714" t="s">
        <v>250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976</v>
      </c>
      <c r="Q1714">
        <v>679</v>
      </c>
      <c r="R1714" t="s">
        <v>97</v>
      </c>
    </row>
    <row r="1715" spans="1:18">
      <c r="A1715" s="543">
        <v>1717</v>
      </c>
      <c r="B1715" s="403">
        <v>43493.238194444442</v>
      </c>
      <c r="C1715" t="s">
        <v>97</v>
      </c>
      <c r="D1715">
        <v>0.09</v>
      </c>
      <c r="E1715" t="s">
        <v>250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973</v>
      </c>
      <c r="Q1715">
        <v>679</v>
      </c>
      <c r="R1715" t="s">
        <v>97</v>
      </c>
    </row>
    <row r="1716" spans="1:18">
      <c r="A1716" s="543">
        <v>1733</v>
      </c>
      <c r="B1716" s="403">
        <v>43495.859027777777</v>
      </c>
      <c r="C1716" t="s">
        <v>97</v>
      </c>
      <c r="D1716">
        <v>0.2</v>
      </c>
      <c r="E1716" t="s">
        <v>250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971</v>
      </c>
      <c r="Q1716">
        <v>679</v>
      </c>
      <c r="R1716" t="s">
        <v>97</v>
      </c>
    </row>
    <row r="1717" spans="1:18">
      <c r="A1717" s="543">
        <v>1740</v>
      </c>
      <c r="B1717" s="403">
        <v>43496.71597222222</v>
      </c>
      <c r="C1717" t="s">
        <v>97</v>
      </c>
      <c r="D1717">
        <v>0.13</v>
      </c>
      <c r="E1717" t="s">
        <v>250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972</v>
      </c>
      <c r="Q1717">
        <v>679</v>
      </c>
      <c r="R1717" t="s">
        <v>97</v>
      </c>
    </row>
    <row r="1718" spans="1:18">
      <c r="A1718" s="543">
        <v>1713</v>
      </c>
      <c r="B1718" s="403">
        <v>43490.670138888891</v>
      </c>
      <c r="C1718" t="s">
        <v>96</v>
      </c>
      <c r="D1718">
        <v>0.01</v>
      </c>
      <c r="E1718" t="s">
        <v>250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456</v>
      </c>
      <c r="Q1718">
        <v>680</v>
      </c>
      <c r="R1718" t="s">
        <v>96</v>
      </c>
    </row>
    <row r="1719" spans="1:18">
      <c r="A1719" s="543">
        <v>1715</v>
      </c>
      <c r="B1719" s="403">
        <v>43490.69027777778</v>
      </c>
      <c r="C1719" t="s">
        <v>96</v>
      </c>
      <c r="D1719">
        <v>0.01</v>
      </c>
      <c r="E1719" t="s">
        <v>250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456</v>
      </c>
      <c r="Q1719">
        <v>681</v>
      </c>
      <c r="R1719" t="s">
        <v>96</v>
      </c>
    </row>
    <row r="1720" spans="1:18">
      <c r="A1720" s="543">
        <v>1716</v>
      </c>
      <c r="B1720" s="403">
        <v>43490.732638888891</v>
      </c>
      <c r="C1720" t="s">
        <v>96</v>
      </c>
      <c r="D1720">
        <v>0.01</v>
      </c>
      <c r="E1720" t="s">
        <v>250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456</v>
      </c>
      <c r="Q1720">
        <v>682</v>
      </c>
      <c r="R1720" t="s">
        <v>96</v>
      </c>
    </row>
    <row r="1721" spans="1:18">
      <c r="A1721" s="543">
        <v>1718</v>
      </c>
      <c r="B1721" s="403">
        <v>43493.379861111112</v>
      </c>
      <c r="C1721" t="s">
        <v>96</v>
      </c>
      <c r="D1721">
        <v>0.01</v>
      </c>
      <c r="E1721" t="s">
        <v>250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456</v>
      </c>
      <c r="Q1721">
        <v>683</v>
      </c>
      <c r="R1721" t="s">
        <v>96</v>
      </c>
    </row>
    <row r="1722" spans="1:18">
      <c r="A1722" s="543">
        <v>1719</v>
      </c>
      <c r="B1722" s="403">
        <v>43493.540972222225</v>
      </c>
      <c r="C1722" t="s">
        <v>96</v>
      </c>
      <c r="D1722">
        <v>0.01</v>
      </c>
      <c r="E1722" t="s">
        <v>250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456</v>
      </c>
      <c r="Q1722">
        <v>684</v>
      </c>
      <c r="R1722" t="s">
        <v>96</v>
      </c>
    </row>
    <row r="1723" spans="1:18">
      <c r="A1723" s="543">
        <v>1720</v>
      </c>
      <c r="B1723" s="403">
        <v>43493.623611111114</v>
      </c>
      <c r="C1723" t="s">
        <v>96</v>
      </c>
      <c r="D1723">
        <v>0.01</v>
      </c>
      <c r="E1723" t="s">
        <v>250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458</v>
      </c>
      <c r="Q1723">
        <v>685</v>
      </c>
      <c r="R1723" t="s">
        <v>96</v>
      </c>
    </row>
    <row r="1724" spans="1:18">
      <c r="A1724" s="543">
        <v>1721</v>
      </c>
      <c r="B1724" s="403">
        <v>43493.640277777777</v>
      </c>
      <c r="C1724" t="s">
        <v>96</v>
      </c>
      <c r="D1724">
        <v>0.01</v>
      </c>
      <c r="E1724" t="s">
        <v>250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553</v>
      </c>
      <c r="Q1724">
        <v>685</v>
      </c>
      <c r="R1724" t="s">
        <v>96</v>
      </c>
    </row>
    <row r="1725" spans="1:18">
      <c r="A1725" s="543">
        <v>1722</v>
      </c>
      <c r="B1725" s="403">
        <v>43493.689583333333</v>
      </c>
      <c r="C1725" t="s">
        <v>96</v>
      </c>
      <c r="D1725">
        <v>0.01</v>
      </c>
      <c r="E1725" t="s">
        <v>250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444</v>
      </c>
      <c r="Q1725">
        <v>686</v>
      </c>
      <c r="R1725" t="s">
        <v>96</v>
      </c>
    </row>
    <row r="1726" spans="1:18">
      <c r="A1726" s="543">
        <v>1723</v>
      </c>
      <c r="B1726" s="403">
        <v>43493.845138888886</v>
      </c>
      <c r="C1726" t="s">
        <v>96</v>
      </c>
      <c r="D1726">
        <v>0.01</v>
      </c>
      <c r="E1726" t="s">
        <v>250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456</v>
      </c>
      <c r="Q1726">
        <v>687</v>
      </c>
      <c r="R1726" t="s">
        <v>96</v>
      </c>
    </row>
    <row r="1727" spans="1:18">
      <c r="A1727" s="543">
        <v>1724</v>
      </c>
      <c r="B1727" s="403">
        <v>43494.420138888891</v>
      </c>
      <c r="C1727" t="s">
        <v>96</v>
      </c>
      <c r="D1727">
        <v>0.01</v>
      </c>
      <c r="E1727" t="s">
        <v>250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456</v>
      </c>
      <c r="Q1727">
        <v>688</v>
      </c>
      <c r="R1727" t="s">
        <v>96</v>
      </c>
    </row>
    <row r="1728" spans="1:18">
      <c r="A1728" s="543">
        <v>1725</v>
      </c>
      <c r="B1728" s="403">
        <v>43494.584722222222</v>
      </c>
      <c r="C1728" t="s">
        <v>96</v>
      </c>
      <c r="D1728">
        <v>0.01</v>
      </c>
      <c r="E1728" t="s">
        <v>250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984</v>
      </c>
      <c r="Q1728">
        <v>688</v>
      </c>
      <c r="R1728" t="s">
        <v>96</v>
      </c>
    </row>
    <row r="1729" spans="1:18">
      <c r="A1729" s="543">
        <v>1726</v>
      </c>
      <c r="B1729" s="403">
        <v>43494.706944444442</v>
      </c>
      <c r="C1729" t="s">
        <v>96</v>
      </c>
      <c r="D1729">
        <v>0.01</v>
      </c>
      <c r="E1729" t="s">
        <v>250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554</v>
      </c>
      <c r="Q1729">
        <v>688</v>
      </c>
      <c r="R1729" t="s">
        <v>96</v>
      </c>
    </row>
    <row r="1730" spans="1:18">
      <c r="A1730" s="543">
        <v>1727</v>
      </c>
      <c r="B1730" s="403">
        <v>43494.738888888889</v>
      </c>
      <c r="C1730" t="s">
        <v>96</v>
      </c>
      <c r="D1730">
        <v>0.01</v>
      </c>
      <c r="E1730" t="s">
        <v>250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456</v>
      </c>
      <c r="Q1730">
        <v>689</v>
      </c>
      <c r="R1730" t="s">
        <v>96</v>
      </c>
    </row>
    <row r="1731" spans="1:18">
      <c r="A1731" s="543">
        <v>1728</v>
      </c>
      <c r="B1731" s="403">
        <v>43495.331250000003</v>
      </c>
      <c r="C1731" t="s">
        <v>96</v>
      </c>
      <c r="D1731">
        <v>0.01</v>
      </c>
      <c r="E1731" t="s">
        <v>250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456</v>
      </c>
      <c r="Q1731">
        <v>690</v>
      </c>
      <c r="R1731" t="s">
        <v>96</v>
      </c>
    </row>
    <row r="1732" spans="1:18">
      <c r="A1732" s="543">
        <v>1729</v>
      </c>
      <c r="B1732" s="403">
        <v>43495.337500000001</v>
      </c>
      <c r="C1732" t="s">
        <v>96</v>
      </c>
      <c r="D1732">
        <v>0.01</v>
      </c>
      <c r="E1732" t="s">
        <v>250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556</v>
      </c>
      <c r="Q1732">
        <v>690</v>
      </c>
      <c r="R1732" t="s">
        <v>96</v>
      </c>
    </row>
    <row r="1733" spans="1:18">
      <c r="A1733" s="543">
        <v>1730</v>
      </c>
      <c r="B1733" s="403">
        <v>43495.631249999999</v>
      </c>
      <c r="C1733" t="s">
        <v>96</v>
      </c>
      <c r="D1733">
        <v>0.01</v>
      </c>
      <c r="E1733" t="s">
        <v>250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555</v>
      </c>
      <c r="Q1733">
        <v>690</v>
      </c>
      <c r="R1733" t="s">
        <v>96</v>
      </c>
    </row>
    <row r="1734" spans="1:18">
      <c r="A1734" s="543">
        <v>1731</v>
      </c>
      <c r="B1734" s="403">
        <v>43495.839583333334</v>
      </c>
      <c r="C1734" t="s">
        <v>96</v>
      </c>
      <c r="D1734">
        <v>0.01</v>
      </c>
      <c r="E1734" t="s">
        <v>250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456</v>
      </c>
      <c r="Q1734">
        <v>691</v>
      </c>
      <c r="R1734" t="s">
        <v>96</v>
      </c>
    </row>
    <row r="1735" spans="1:18">
      <c r="A1735" s="543">
        <v>1732</v>
      </c>
      <c r="B1735" s="403">
        <v>43495.853472222225</v>
      </c>
      <c r="C1735" t="s">
        <v>96</v>
      </c>
      <c r="D1735">
        <v>0.01</v>
      </c>
      <c r="E1735" t="s">
        <v>250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444</v>
      </c>
      <c r="Q1735">
        <v>692</v>
      </c>
      <c r="R1735" t="s">
        <v>96</v>
      </c>
    </row>
    <row r="1736" spans="1:18">
      <c r="A1736" s="543">
        <v>1734</v>
      </c>
      <c r="B1736" s="403">
        <v>43495.879166666666</v>
      </c>
      <c r="C1736" t="s">
        <v>96</v>
      </c>
      <c r="D1736">
        <v>0.01</v>
      </c>
      <c r="E1736" t="s">
        <v>250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456</v>
      </c>
      <c r="Q1736">
        <v>693</v>
      </c>
      <c r="R1736" t="s">
        <v>96</v>
      </c>
    </row>
    <row r="1737" spans="1:18">
      <c r="A1737" s="543">
        <v>1735</v>
      </c>
      <c r="B1737" s="403">
        <v>43496.34097222222</v>
      </c>
      <c r="C1737" t="s">
        <v>96</v>
      </c>
      <c r="D1737">
        <v>0.01</v>
      </c>
      <c r="E1737" t="s">
        <v>250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444</v>
      </c>
      <c r="Q1737">
        <v>694</v>
      </c>
      <c r="R1737" t="s">
        <v>96</v>
      </c>
    </row>
    <row r="1738" spans="1:18">
      <c r="A1738" s="543">
        <v>1736</v>
      </c>
      <c r="B1738" s="403">
        <v>43496.375694444447</v>
      </c>
      <c r="C1738" t="s">
        <v>96</v>
      </c>
      <c r="D1738">
        <v>0.01</v>
      </c>
      <c r="E1738" t="s">
        <v>250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557</v>
      </c>
      <c r="Q1738">
        <v>694</v>
      </c>
      <c r="R1738" t="s">
        <v>96</v>
      </c>
    </row>
    <row r="1739" spans="1:18">
      <c r="A1739" s="543">
        <v>1737</v>
      </c>
      <c r="B1739" s="403">
        <v>43496.400694444441</v>
      </c>
      <c r="C1739" t="s">
        <v>96</v>
      </c>
      <c r="D1739">
        <v>0.01</v>
      </c>
      <c r="E1739" t="s">
        <v>250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456</v>
      </c>
      <c r="Q1739">
        <v>695</v>
      </c>
      <c r="R1739" t="s">
        <v>96</v>
      </c>
    </row>
    <row r="1740" spans="1:18">
      <c r="A1740" s="543">
        <v>1738</v>
      </c>
      <c r="B1740" s="403">
        <v>43496.457638888889</v>
      </c>
      <c r="C1740" t="s">
        <v>96</v>
      </c>
      <c r="D1740">
        <v>0.01</v>
      </c>
      <c r="E1740" t="s">
        <v>250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983</v>
      </c>
      <c r="Q1740">
        <v>695</v>
      </c>
      <c r="R1740" t="s">
        <v>96</v>
      </c>
    </row>
    <row r="1741" spans="1:18">
      <c r="A1741" s="543">
        <v>1739</v>
      </c>
      <c r="B1741" s="403">
        <v>43496.709027777775</v>
      </c>
      <c r="C1741" t="s">
        <v>96</v>
      </c>
      <c r="D1741">
        <v>0.01</v>
      </c>
      <c r="E1741" t="s">
        <v>250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982</v>
      </c>
      <c r="Q1741">
        <v>695</v>
      </c>
      <c r="R1741" t="s">
        <v>96</v>
      </c>
    </row>
    <row r="1742" spans="1:18">
      <c r="A1742" s="543">
        <v>1741</v>
      </c>
      <c r="B1742" s="403">
        <v>43496.71597222222</v>
      </c>
      <c r="C1742" t="s">
        <v>96</v>
      </c>
      <c r="D1742">
        <v>0.02</v>
      </c>
      <c r="E1742" t="s">
        <v>250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981</v>
      </c>
      <c r="Q1742">
        <v>695</v>
      </c>
      <c r="R1742" t="s">
        <v>96</v>
      </c>
    </row>
    <row r="1743" spans="1:18">
      <c r="A1743" s="543">
        <v>1742</v>
      </c>
      <c r="B1743" s="403">
        <v>43496.763888888891</v>
      </c>
      <c r="C1743" t="s">
        <v>96</v>
      </c>
      <c r="D1743">
        <v>0.03</v>
      </c>
      <c r="E1743" t="s">
        <v>250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980</v>
      </c>
      <c r="Q1743">
        <v>695</v>
      </c>
      <c r="R1743" t="s">
        <v>96</v>
      </c>
    </row>
    <row r="1744" spans="1:18">
      <c r="A1744" s="543">
        <v>1743</v>
      </c>
      <c r="B1744" s="403">
        <v>43497.623611111114</v>
      </c>
      <c r="C1744" t="s">
        <v>96</v>
      </c>
      <c r="D1744">
        <v>0.01</v>
      </c>
      <c r="E1744" t="s">
        <v>250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456</v>
      </c>
      <c r="Q1744">
        <v>696</v>
      </c>
      <c r="R1744" t="s">
        <v>96</v>
      </c>
    </row>
    <row r="1745" spans="1:18">
      <c r="A1745" s="543">
        <v>1744</v>
      </c>
      <c r="B1745" s="403">
        <v>43497.668055555558</v>
      </c>
      <c r="C1745" t="s">
        <v>96</v>
      </c>
      <c r="D1745">
        <v>0.01</v>
      </c>
      <c r="E1745" t="s">
        <v>250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558</v>
      </c>
      <c r="Q1745">
        <v>696</v>
      </c>
      <c r="R1745" t="s">
        <v>96</v>
      </c>
    </row>
    <row r="1746" spans="1:18">
      <c r="A1746" s="543">
        <v>1745</v>
      </c>
      <c r="B1746" s="403">
        <v>43497.688888888886</v>
      </c>
      <c r="C1746" t="s">
        <v>96</v>
      </c>
      <c r="D1746">
        <v>0.01</v>
      </c>
      <c r="E1746" t="s">
        <v>250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559</v>
      </c>
      <c r="Q1746">
        <v>696</v>
      </c>
      <c r="R1746" t="s">
        <v>96</v>
      </c>
    </row>
    <row r="1747" spans="1:18">
      <c r="A1747" s="543">
        <v>1746</v>
      </c>
      <c r="B1747" s="403">
        <v>43500.376388888886</v>
      </c>
      <c r="C1747" t="s">
        <v>96</v>
      </c>
      <c r="D1747">
        <v>0.01</v>
      </c>
      <c r="E1747" t="s">
        <v>250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444</v>
      </c>
      <c r="Q1747">
        <v>697</v>
      </c>
      <c r="R1747" t="s">
        <v>96</v>
      </c>
    </row>
    <row r="1748" spans="1:18">
      <c r="A1748" s="543">
        <v>1747</v>
      </c>
      <c r="B1748" s="403">
        <v>43500.628472222219</v>
      </c>
      <c r="C1748" t="s">
        <v>96</v>
      </c>
      <c r="D1748">
        <v>0.01</v>
      </c>
      <c r="E1748" t="s">
        <v>250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456</v>
      </c>
      <c r="Q1748">
        <v>698</v>
      </c>
      <c r="R1748" t="s">
        <v>96</v>
      </c>
    </row>
    <row r="1749" spans="1:18">
      <c r="A1749" s="543">
        <v>1748</v>
      </c>
      <c r="B1749" s="403">
        <v>43500.659722222219</v>
      </c>
      <c r="C1749" t="s">
        <v>96</v>
      </c>
      <c r="D1749">
        <v>0.01</v>
      </c>
      <c r="E1749" t="s">
        <v>250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951</v>
      </c>
      <c r="Q1749">
        <v>698</v>
      </c>
      <c r="R1749" t="s">
        <v>96</v>
      </c>
    </row>
    <row r="1750" spans="1:18">
      <c r="A1750" s="543">
        <v>1749</v>
      </c>
      <c r="B1750" s="403">
        <v>43501.379166666666</v>
      </c>
      <c r="C1750" t="s">
        <v>96</v>
      </c>
      <c r="D1750">
        <v>0.01</v>
      </c>
      <c r="E1750" t="s">
        <v>250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950</v>
      </c>
      <c r="Q1750">
        <v>698</v>
      </c>
      <c r="R1750" t="s">
        <v>96</v>
      </c>
    </row>
    <row r="1751" spans="1:18">
      <c r="A1751" s="543">
        <v>1753</v>
      </c>
      <c r="B1751" s="403">
        <v>43501.717361111114</v>
      </c>
      <c r="C1751" t="s">
        <v>96</v>
      </c>
      <c r="D1751">
        <v>0.02</v>
      </c>
      <c r="E1751" t="s">
        <v>250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953</v>
      </c>
      <c r="Q1751">
        <v>698</v>
      </c>
      <c r="R1751" t="s">
        <v>96</v>
      </c>
    </row>
    <row r="1752" spans="1:18">
      <c r="A1752" s="543">
        <v>1755</v>
      </c>
      <c r="B1752" s="403">
        <v>43502.328472222223</v>
      </c>
      <c r="C1752" t="s">
        <v>96</v>
      </c>
      <c r="D1752">
        <v>0.03</v>
      </c>
      <c r="E1752" t="s">
        <v>250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954</v>
      </c>
      <c r="Q1752">
        <v>698</v>
      </c>
      <c r="R1752" t="s">
        <v>96</v>
      </c>
    </row>
    <row r="1753" spans="1:18">
      <c r="A1753" s="543">
        <v>1759</v>
      </c>
      <c r="B1753" s="403">
        <v>43502.792361111111</v>
      </c>
      <c r="C1753" t="s">
        <v>96</v>
      </c>
      <c r="D1753">
        <v>0.04</v>
      </c>
      <c r="E1753" t="s">
        <v>250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952</v>
      </c>
      <c r="Q1753">
        <v>698</v>
      </c>
      <c r="R1753" t="s">
        <v>96</v>
      </c>
    </row>
    <row r="1754" spans="1:18">
      <c r="A1754" s="543">
        <v>1761</v>
      </c>
      <c r="B1754" s="403">
        <v>43503.373611111114</v>
      </c>
      <c r="C1754" t="s">
        <v>96</v>
      </c>
      <c r="D1754">
        <v>0.06</v>
      </c>
      <c r="E1754" t="s">
        <v>250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949</v>
      </c>
      <c r="Q1754">
        <v>698</v>
      </c>
      <c r="R1754" t="s">
        <v>96</v>
      </c>
    </row>
    <row r="1755" spans="1:18">
      <c r="A1755" s="543">
        <v>1763</v>
      </c>
      <c r="B1755" s="403">
        <v>43503.523611111108</v>
      </c>
      <c r="C1755" t="s">
        <v>96</v>
      </c>
      <c r="D1755">
        <v>0.09</v>
      </c>
      <c r="E1755" t="s">
        <v>250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948</v>
      </c>
      <c r="Q1755">
        <v>698</v>
      </c>
      <c r="R1755" t="s">
        <v>96</v>
      </c>
    </row>
    <row r="1756" spans="1:18">
      <c r="A1756" s="543">
        <v>1768</v>
      </c>
      <c r="B1756" s="403">
        <v>43507.457638888889</v>
      </c>
      <c r="C1756" t="s">
        <v>96</v>
      </c>
      <c r="D1756">
        <v>0.13</v>
      </c>
      <c r="E1756" t="s">
        <v>250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947</v>
      </c>
      <c r="Q1756">
        <v>698</v>
      </c>
      <c r="R1756" t="s">
        <v>96</v>
      </c>
    </row>
    <row r="1757" spans="1:18">
      <c r="A1757" s="543">
        <v>1771</v>
      </c>
      <c r="B1757" s="403">
        <v>43507.705555555556</v>
      </c>
      <c r="C1757" t="s">
        <v>96</v>
      </c>
      <c r="D1757">
        <v>0.2</v>
      </c>
      <c r="E1757" t="s">
        <v>250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946</v>
      </c>
      <c r="Q1757">
        <v>698</v>
      </c>
      <c r="R1757" t="s">
        <v>96</v>
      </c>
    </row>
    <row r="1758" spans="1:18">
      <c r="A1758" s="543">
        <v>1750</v>
      </c>
      <c r="B1758" s="403">
        <v>43501.442361111112</v>
      </c>
      <c r="C1758" t="s">
        <v>97</v>
      </c>
      <c r="D1758">
        <v>0.01</v>
      </c>
      <c r="E1758" t="s">
        <v>250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456</v>
      </c>
      <c r="Q1758">
        <v>699</v>
      </c>
      <c r="R1758" t="s">
        <v>97</v>
      </c>
    </row>
    <row r="1759" spans="1:18">
      <c r="A1759" s="543">
        <v>1751</v>
      </c>
      <c r="B1759" s="403">
        <v>43501.614583333336</v>
      </c>
      <c r="C1759" t="s">
        <v>97</v>
      </c>
      <c r="D1759">
        <v>0.01</v>
      </c>
      <c r="E1759" t="s">
        <v>250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560</v>
      </c>
      <c r="Q1759">
        <v>699</v>
      </c>
      <c r="R1759" t="s">
        <v>97</v>
      </c>
    </row>
    <row r="1760" spans="1:18">
      <c r="A1760" s="543">
        <v>1752</v>
      </c>
      <c r="B1760" s="403">
        <v>43501.702777777777</v>
      </c>
      <c r="C1760" t="s">
        <v>97</v>
      </c>
      <c r="D1760">
        <v>0.01</v>
      </c>
      <c r="E1760" t="s">
        <v>250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456</v>
      </c>
      <c r="Q1760">
        <v>700</v>
      </c>
      <c r="R1760" t="s">
        <v>97</v>
      </c>
    </row>
    <row r="1761" spans="1:18">
      <c r="A1761" s="543">
        <v>1754</v>
      </c>
      <c r="B1761" s="403">
        <v>43502.143750000003</v>
      </c>
      <c r="C1761" t="s">
        <v>97</v>
      </c>
      <c r="D1761">
        <v>0.01</v>
      </c>
      <c r="E1761" t="s">
        <v>250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456</v>
      </c>
      <c r="Q1761">
        <v>701</v>
      </c>
      <c r="R1761" t="s">
        <v>97</v>
      </c>
    </row>
    <row r="1762" spans="1:18">
      <c r="A1762" s="543">
        <v>1756</v>
      </c>
      <c r="B1762" s="403">
        <v>43502.34097222222</v>
      </c>
      <c r="C1762" t="s">
        <v>97</v>
      </c>
      <c r="D1762">
        <v>0.01</v>
      </c>
      <c r="E1762" t="s">
        <v>250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456</v>
      </c>
      <c r="Q1762">
        <v>702</v>
      </c>
      <c r="R1762" t="s">
        <v>97</v>
      </c>
    </row>
    <row r="1763" spans="1:18">
      <c r="A1763" s="543">
        <v>1757</v>
      </c>
      <c r="B1763" s="403">
        <v>43502.493750000001</v>
      </c>
      <c r="C1763" t="s">
        <v>97</v>
      </c>
      <c r="D1763">
        <v>0.01</v>
      </c>
      <c r="E1763" t="s">
        <v>250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970</v>
      </c>
      <c r="Q1763">
        <v>702</v>
      </c>
      <c r="R1763" t="s">
        <v>97</v>
      </c>
    </row>
    <row r="1764" spans="1:18">
      <c r="A1764" s="543">
        <v>1758</v>
      </c>
      <c r="B1764" s="403">
        <v>43502.709722222222</v>
      </c>
      <c r="C1764" t="s">
        <v>97</v>
      </c>
      <c r="D1764">
        <v>0.01</v>
      </c>
      <c r="E1764" t="s">
        <v>250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456</v>
      </c>
      <c r="Q1764">
        <v>703</v>
      </c>
      <c r="R1764" t="s">
        <v>97</v>
      </c>
    </row>
    <row r="1765" spans="1:18">
      <c r="A1765" s="543">
        <v>1760</v>
      </c>
      <c r="B1765" s="403">
        <v>43503.340277777781</v>
      </c>
      <c r="C1765" t="s">
        <v>97</v>
      </c>
      <c r="D1765">
        <v>0.01</v>
      </c>
      <c r="E1765" t="s">
        <v>250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444</v>
      </c>
      <c r="Q1765">
        <v>704</v>
      </c>
      <c r="R1765" t="s">
        <v>97</v>
      </c>
    </row>
    <row r="1766" spans="1:18">
      <c r="A1766" s="543">
        <v>1762</v>
      </c>
      <c r="B1766" s="403">
        <v>43503.474999999999</v>
      </c>
      <c r="C1766" t="s">
        <v>97</v>
      </c>
      <c r="D1766">
        <v>0.01</v>
      </c>
      <c r="E1766" t="s">
        <v>250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456</v>
      </c>
      <c r="Q1766">
        <v>705</v>
      </c>
      <c r="R1766" t="s">
        <v>97</v>
      </c>
    </row>
    <row r="1767" spans="1:18">
      <c r="A1767" s="543">
        <v>1764</v>
      </c>
      <c r="B1767" s="403">
        <v>43503.659722222219</v>
      </c>
      <c r="C1767" t="s">
        <v>97</v>
      </c>
      <c r="D1767">
        <v>0.01</v>
      </c>
      <c r="E1767" t="s">
        <v>250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969</v>
      </c>
      <c r="Q1767">
        <v>705</v>
      </c>
      <c r="R1767" t="s">
        <v>97</v>
      </c>
    </row>
    <row r="1768" spans="1:18">
      <c r="A1768" s="543">
        <v>1765</v>
      </c>
      <c r="B1768" s="403">
        <v>43504.657638888886</v>
      </c>
      <c r="C1768" t="s">
        <v>97</v>
      </c>
      <c r="D1768">
        <v>0.01</v>
      </c>
      <c r="E1768" t="s">
        <v>250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444</v>
      </c>
      <c r="Q1768">
        <v>706</v>
      </c>
      <c r="R1768" t="s">
        <v>97</v>
      </c>
    </row>
    <row r="1769" spans="1:18">
      <c r="A1769" s="543">
        <v>1766</v>
      </c>
      <c r="B1769" s="403">
        <v>43504.752083333333</v>
      </c>
      <c r="C1769" t="s">
        <v>97</v>
      </c>
      <c r="D1769">
        <v>0.01</v>
      </c>
      <c r="E1769" t="s">
        <v>250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456</v>
      </c>
      <c r="Q1769">
        <v>707</v>
      </c>
      <c r="R1769" t="s">
        <v>97</v>
      </c>
    </row>
    <row r="1770" spans="1:18">
      <c r="A1770" s="543">
        <v>1767</v>
      </c>
      <c r="B1770" s="403">
        <v>43507.422222222223</v>
      </c>
      <c r="C1770" t="s">
        <v>97</v>
      </c>
      <c r="D1770">
        <v>0.01</v>
      </c>
      <c r="E1770" t="s">
        <v>250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456</v>
      </c>
      <c r="Q1770">
        <v>708</v>
      </c>
      <c r="R1770" t="s">
        <v>97</v>
      </c>
    </row>
    <row r="1771" spans="1:18">
      <c r="A1771" s="543">
        <v>1769</v>
      </c>
      <c r="B1771" s="403">
        <v>43507.468055555553</v>
      </c>
      <c r="C1771" t="s">
        <v>97</v>
      </c>
      <c r="D1771">
        <v>0.01</v>
      </c>
      <c r="E1771" t="s">
        <v>250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456</v>
      </c>
      <c r="Q1771">
        <v>709</v>
      </c>
      <c r="R1771" t="s">
        <v>97</v>
      </c>
    </row>
    <row r="1772" spans="1:18">
      <c r="A1772" s="543">
        <v>1770</v>
      </c>
      <c r="B1772" s="403">
        <v>43507.521527777775</v>
      </c>
      <c r="C1772" t="s">
        <v>97</v>
      </c>
      <c r="D1772">
        <v>0.01</v>
      </c>
      <c r="E1772" t="s">
        <v>250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968</v>
      </c>
      <c r="Q1772">
        <v>709</v>
      </c>
      <c r="R1772" t="s">
        <v>97</v>
      </c>
    </row>
    <row r="1773" spans="1:18">
      <c r="A1773" s="543">
        <v>1772</v>
      </c>
      <c r="B1773" s="403">
        <v>43508.102777777778</v>
      </c>
      <c r="C1773" t="s">
        <v>97</v>
      </c>
      <c r="D1773">
        <v>0.01</v>
      </c>
      <c r="E1773" t="s">
        <v>250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456</v>
      </c>
      <c r="Q1773">
        <v>710</v>
      </c>
      <c r="R1773" t="s">
        <v>97</v>
      </c>
    </row>
    <row r="1774" spans="1:18">
      <c r="A1774" s="543">
        <v>1773</v>
      </c>
      <c r="B1774" s="403">
        <v>43508.411111111112</v>
      </c>
      <c r="C1774" t="s">
        <v>97</v>
      </c>
      <c r="D1774">
        <v>0.01</v>
      </c>
      <c r="E1774" t="s">
        <v>250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456</v>
      </c>
      <c r="Q1774">
        <v>711</v>
      </c>
      <c r="R1774" t="s">
        <v>97</v>
      </c>
    </row>
    <row r="1775" spans="1:18">
      <c r="A1775" s="543">
        <v>1774</v>
      </c>
      <c r="B1775" s="403">
        <v>43508.445138888892</v>
      </c>
      <c r="C1775" t="s">
        <v>97</v>
      </c>
      <c r="D1775">
        <v>0.01</v>
      </c>
      <c r="E1775" t="s">
        <v>250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967</v>
      </c>
      <c r="Q1775">
        <v>711</v>
      </c>
      <c r="R1775" t="s">
        <v>97</v>
      </c>
    </row>
    <row r="1776" spans="1:18">
      <c r="A1776" s="543">
        <v>1775</v>
      </c>
      <c r="B1776" s="403">
        <v>43508.557638888888</v>
      </c>
      <c r="C1776" t="s">
        <v>97</v>
      </c>
      <c r="D1776">
        <v>0.01</v>
      </c>
      <c r="E1776" t="s">
        <v>250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966</v>
      </c>
      <c r="Q1776">
        <v>711</v>
      </c>
      <c r="R1776" t="s">
        <v>97</v>
      </c>
    </row>
    <row r="1777" spans="1:18">
      <c r="A1777" s="543">
        <v>1776</v>
      </c>
      <c r="B1777" s="403">
        <v>43508.645833333336</v>
      </c>
      <c r="C1777" t="s">
        <v>97</v>
      </c>
      <c r="D1777">
        <v>0.02</v>
      </c>
      <c r="E1777" t="s">
        <v>250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965</v>
      </c>
      <c r="Q1777">
        <v>711</v>
      </c>
      <c r="R1777" t="s">
        <v>97</v>
      </c>
    </row>
    <row r="1778" spans="1:18">
      <c r="A1778" s="543">
        <v>1777</v>
      </c>
      <c r="B1778" s="403">
        <v>43508.737500000003</v>
      </c>
      <c r="C1778" t="s">
        <v>97</v>
      </c>
      <c r="D1778">
        <v>0.03</v>
      </c>
      <c r="E1778" t="s">
        <v>250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964</v>
      </c>
      <c r="Q1778">
        <v>711</v>
      </c>
      <c r="R1778" t="s">
        <v>97</v>
      </c>
    </row>
    <row r="1779" spans="1:18">
      <c r="A1779" s="543">
        <v>1778</v>
      </c>
      <c r="B1779" s="403">
        <v>43508.797222222223</v>
      </c>
      <c r="C1779" t="s">
        <v>97</v>
      </c>
      <c r="D1779">
        <v>0.04</v>
      </c>
      <c r="E1779" t="s">
        <v>250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963</v>
      </c>
      <c r="Q1779">
        <v>711</v>
      </c>
      <c r="R1779" t="s">
        <v>97</v>
      </c>
    </row>
    <row r="1780" spans="1:18">
      <c r="A1780" s="543">
        <v>1779</v>
      </c>
      <c r="B1780" s="403">
        <v>43509.609722222223</v>
      </c>
      <c r="C1780" t="s">
        <v>97</v>
      </c>
      <c r="D1780">
        <v>0.01</v>
      </c>
      <c r="E1780" t="s">
        <v>250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444</v>
      </c>
      <c r="Q1780">
        <v>712</v>
      </c>
      <c r="R1780" t="s">
        <v>97</v>
      </c>
    </row>
    <row r="1781" spans="1:18">
      <c r="A1781" s="543">
        <v>1780</v>
      </c>
      <c r="B1781" s="403">
        <v>43509.690972222219</v>
      </c>
      <c r="C1781" t="s">
        <v>97</v>
      </c>
      <c r="D1781">
        <v>0.01</v>
      </c>
      <c r="E1781" t="s">
        <v>250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444</v>
      </c>
      <c r="Q1781">
        <v>713</v>
      </c>
      <c r="R1781" t="s">
        <v>97</v>
      </c>
    </row>
    <row r="1782" spans="1:18">
      <c r="A1782" s="543">
        <v>1781</v>
      </c>
      <c r="B1782" s="403">
        <v>43509.71597222222</v>
      </c>
      <c r="C1782" t="s">
        <v>97</v>
      </c>
      <c r="D1782">
        <v>0.01</v>
      </c>
      <c r="E1782" t="s">
        <v>250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456</v>
      </c>
      <c r="Q1782">
        <v>714</v>
      </c>
      <c r="R1782" t="s">
        <v>97</v>
      </c>
    </row>
    <row r="1783" spans="1:18">
      <c r="A1783" s="543">
        <v>1782</v>
      </c>
      <c r="B1783" s="403">
        <v>43510.034722222219</v>
      </c>
      <c r="C1783" t="s">
        <v>97</v>
      </c>
      <c r="D1783">
        <v>0.01</v>
      </c>
      <c r="E1783" t="s">
        <v>250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456</v>
      </c>
      <c r="Q1783">
        <v>715</v>
      </c>
      <c r="R1783" t="s">
        <v>97</v>
      </c>
    </row>
    <row r="1784" spans="1:18">
      <c r="A1784" s="543">
        <v>1783</v>
      </c>
      <c r="B1784" s="403">
        <v>43510.168055555558</v>
      </c>
      <c r="C1784" t="s">
        <v>97</v>
      </c>
      <c r="D1784">
        <v>0.01</v>
      </c>
      <c r="E1784" t="s">
        <v>250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962</v>
      </c>
      <c r="Q1784">
        <v>715</v>
      </c>
      <c r="R1784" t="s">
        <v>97</v>
      </c>
    </row>
    <row r="1785" spans="1:18">
      <c r="A1785" s="543">
        <v>1784</v>
      </c>
      <c r="B1785" s="403">
        <v>43510.413194444445</v>
      </c>
      <c r="C1785" t="s">
        <v>97</v>
      </c>
      <c r="D1785">
        <v>0.01</v>
      </c>
      <c r="E1785" t="s">
        <v>250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456</v>
      </c>
      <c r="Q1785">
        <v>716</v>
      </c>
      <c r="R1785" t="s">
        <v>97</v>
      </c>
    </row>
    <row r="1786" spans="1:18">
      <c r="A1786" s="543">
        <v>1785</v>
      </c>
      <c r="B1786" s="403">
        <v>43510.459027777775</v>
      </c>
      <c r="C1786" t="s">
        <v>97</v>
      </c>
      <c r="D1786">
        <v>0.01</v>
      </c>
      <c r="E1786" t="s">
        <v>250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961</v>
      </c>
      <c r="Q1786">
        <v>716</v>
      </c>
      <c r="R1786" t="s">
        <v>97</v>
      </c>
    </row>
    <row r="1787" spans="1:18">
      <c r="A1787" s="543">
        <v>1786</v>
      </c>
      <c r="B1787" s="403">
        <v>43510.606249999997</v>
      </c>
      <c r="C1787" t="s">
        <v>97</v>
      </c>
      <c r="D1787">
        <v>0.01</v>
      </c>
      <c r="E1787" t="s">
        <v>250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960</v>
      </c>
      <c r="Q1787">
        <v>716</v>
      </c>
      <c r="R1787" t="s">
        <v>97</v>
      </c>
    </row>
    <row r="1788" spans="1:18">
      <c r="A1788" s="543">
        <v>1787</v>
      </c>
      <c r="B1788" s="403">
        <v>43511.624305555553</v>
      </c>
      <c r="C1788" t="s">
        <v>97</v>
      </c>
      <c r="D1788">
        <v>0.01</v>
      </c>
      <c r="E1788" t="s">
        <v>250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456</v>
      </c>
      <c r="Q1788">
        <v>717</v>
      </c>
      <c r="R1788" t="s">
        <v>97</v>
      </c>
    </row>
    <row r="1789" spans="1:18">
      <c r="A1789" s="543">
        <v>1788</v>
      </c>
      <c r="B1789" s="403">
        <v>43511.635416666664</v>
      </c>
      <c r="C1789" t="s">
        <v>97</v>
      </c>
      <c r="D1789">
        <v>0.01</v>
      </c>
      <c r="E1789" t="s">
        <v>250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959</v>
      </c>
      <c r="Q1789">
        <v>717</v>
      </c>
      <c r="R1789" t="s">
        <v>97</v>
      </c>
    </row>
    <row r="1790" spans="1:18">
      <c r="A1790" s="543">
        <v>1789</v>
      </c>
      <c r="B1790" s="403">
        <v>43511.646527777775</v>
      </c>
      <c r="C1790" t="s">
        <v>97</v>
      </c>
      <c r="D1790">
        <v>0.01</v>
      </c>
      <c r="E1790" t="s">
        <v>250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958</v>
      </c>
      <c r="Q1790">
        <v>717</v>
      </c>
      <c r="R1790" t="s">
        <v>97</v>
      </c>
    </row>
    <row r="1791" spans="1:18">
      <c r="A1791" s="543">
        <v>1790</v>
      </c>
      <c r="B1791" s="403">
        <v>43511.823611111111</v>
      </c>
      <c r="C1791" t="s">
        <v>97</v>
      </c>
      <c r="D1791">
        <v>0.02</v>
      </c>
      <c r="E1791" t="s">
        <v>250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957</v>
      </c>
      <c r="Q1791">
        <v>717</v>
      </c>
      <c r="R1791" t="s">
        <v>97</v>
      </c>
    </row>
    <row r="1792" spans="1:18">
      <c r="A1792" s="543">
        <v>1791</v>
      </c>
      <c r="B1792" s="403">
        <v>43514.129861111112</v>
      </c>
      <c r="C1792" t="s">
        <v>97</v>
      </c>
      <c r="D1792">
        <v>0.03</v>
      </c>
      <c r="E1792" t="s">
        <v>250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956</v>
      </c>
      <c r="Q1792">
        <v>717</v>
      </c>
      <c r="R1792" t="s">
        <v>97</v>
      </c>
    </row>
    <row r="1793" spans="1:18">
      <c r="A1793" s="543">
        <v>1792</v>
      </c>
      <c r="B1793" s="403">
        <v>43514.496527777781</v>
      </c>
      <c r="C1793" t="s">
        <v>97</v>
      </c>
      <c r="D1793">
        <v>0.04</v>
      </c>
      <c r="E1793" t="s">
        <v>250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955</v>
      </c>
      <c r="Q1793">
        <v>717</v>
      </c>
      <c r="R1793" t="s">
        <v>97</v>
      </c>
    </row>
    <row r="1794" spans="1:18">
      <c r="A1794" s="543">
        <v>1793</v>
      </c>
      <c r="B1794" s="403">
        <v>43515.573611111111</v>
      </c>
      <c r="C1794" t="s">
        <v>97</v>
      </c>
      <c r="D1794">
        <v>0.01</v>
      </c>
      <c r="E1794" t="s">
        <v>250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456</v>
      </c>
      <c r="Q1794">
        <v>718</v>
      </c>
      <c r="R1794" t="s">
        <v>97</v>
      </c>
    </row>
    <row r="1795" spans="1:18">
      <c r="A1795" s="543">
        <v>1794</v>
      </c>
      <c r="B1795" s="403">
        <v>43515.618750000001</v>
      </c>
      <c r="C1795" t="s">
        <v>97</v>
      </c>
      <c r="D1795">
        <v>0.01</v>
      </c>
      <c r="E1795" t="s">
        <v>250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941</v>
      </c>
      <c r="Q1795">
        <v>718</v>
      </c>
      <c r="R1795" t="s">
        <v>97</v>
      </c>
    </row>
    <row r="1796" spans="1:18">
      <c r="A1796" s="543">
        <v>1795</v>
      </c>
      <c r="B1796" s="403">
        <v>43515.636111111111</v>
      </c>
      <c r="C1796" t="s">
        <v>97</v>
      </c>
      <c r="D1796">
        <v>0.01</v>
      </c>
      <c r="E1796" t="s">
        <v>250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940</v>
      </c>
      <c r="Q1796">
        <v>718</v>
      </c>
      <c r="R1796" t="s">
        <v>97</v>
      </c>
    </row>
    <row r="1797" spans="1:18">
      <c r="A1797" s="543">
        <v>1796</v>
      </c>
      <c r="B1797" s="403">
        <v>43515.673611111109</v>
      </c>
      <c r="C1797" t="s">
        <v>97</v>
      </c>
      <c r="D1797">
        <v>0.02</v>
      </c>
      <c r="E1797" t="s">
        <v>250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939</v>
      </c>
      <c r="Q1797">
        <v>718</v>
      </c>
      <c r="R1797" t="s">
        <v>97</v>
      </c>
    </row>
    <row r="1798" spans="1:18">
      <c r="A1798" s="543">
        <v>1797</v>
      </c>
      <c r="B1798" s="403">
        <v>43515.71597222222</v>
      </c>
      <c r="C1798" t="s">
        <v>97</v>
      </c>
      <c r="D1798">
        <v>0.03</v>
      </c>
      <c r="E1798" t="s">
        <v>250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938</v>
      </c>
      <c r="Q1798">
        <v>718</v>
      </c>
      <c r="R1798" t="s">
        <v>97</v>
      </c>
    </row>
    <row r="1799" spans="1:18">
      <c r="A1799" s="543">
        <v>1803</v>
      </c>
      <c r="B1799" s="403">
        <v>43516.720138888886</v>
      </c>
      <c r="C1799" t="s">
        <v>97</v>
      </c>
      <c r="D1799">
        <v>0.04</v>
      </c>
      <c r="E1799" t="s">
        <v>250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937</v>
      </c>
      <c r="Q1799">
        <v>718</v>
      </c>
      <c r="R1799" t="s">
        <v>97</v>
      </c>
    </row>
    <row r="1800" spans="1:18">
      <c r="A1800" s="543">
        <v>1798</v>
      </c>
      <c r="B1800" s="403">
        <v>43515.862500000003</v>
      </c>
      <c r="C1800" t="s">
        <v>96</v>
      </c>
      <c r="D1800">
        <v>0.01</v>
      </c>
      <c r="E1800" t="s">
        <v>250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456</v>
      </c>
      <c r="Q1800">
        <v>719</v>
      </c>
      <c r="R1800" t="s">
        <v>96</v>
      </c>
    </row>
    <row r="1801" spans="1:18">
      <c r="A1801" s="543">
        <v>1799</v>
      </c>
      <c r="B1801" s="403">
        <v>43516.376388888886</v>
      </c>
      <c r="C1801" t="s">
        <v>96</v>
      </c>
      <c r="D1801">
        <v>0.01</v>
      </c>
      <c r="E1801" t="s">
        <v>250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444</v>
      </c>
      <c r="Q1801">
        <v>720</v>
      </c>
      <c r="R1801" t="s">
        <v>96</v>
      </c>
    </row>
    <row r="1802" spans="1:18">
      <c r="A1802" s="543">
        <v>1800</v>
      </c>
      <c r="B1802" s="403">
        <v>43516.390972222223</v>
      </c>
      <c r="C1802" t="s">
        <v>96</v>
      </c>
      <c r="D1802">
        <v>0.01</v>
      </c>
      <c r="E1802" t="s">
        <v>250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456</v>
      </c>
      <c r="Q1802">
        <v>721</v>
      </c>
      <c r="R1802" t="s">
        <v>96</v>
      </c>
    </row>
    <row r="1803" spans="1:18">
      <c r="A1803" s="543">
        <v>1801</v>
      </c>
      <c r="B1803" s="403">
        <v>43516.51666666667</v>
      </c>
      <c r="C1803" t="s">
        <v>96</v>
      </c>
      <c r="D1803">
        <v>0.01</v>
      </c>
      <c r="E1803" t="s">
        <v>250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945</v>
      </c>
      <c r="Q1803">
        <v>721</v>
      </c>
      <c r="R1803" t="s">
        <v>96</v>
      </c>
    </row>
    <row r="1804" spans="1:18">
      <c r="A1804" s="543">
        <v>1802</v>
      </c>
      <c r="B1804" s="403">
        <v>43516.718055555553</v>
      </c>
      <c r="C1804" t="s">
        <v>96</v>
      </c>
      <c r="D1804">
        <v>0.01</v>
      </c>
      <c r="E1804" t="s">
        <v>250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456</v>
      </c>
      <c r="Q1804">
        <v>722</v>
      </c>
      <c r="R1804" t="s">
        <v>96</v>
      </c>
    </row>
    <row r="1805" spans="1:18">
      <c r="A1805" s="543">
        <v>1804</v>
      </c>
      <c r="B1805" s="403">
        <v>43516.899305555555</v>
      </c>
      <c r="C1805" t="s">
        <v>96</v>
      </c>
      <c r="D1805">
        <v>0.01</v>
      </c>
      <c r="E1805" t="s">
        <v>250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456</v>
      </c>
      <c r="Q1805">
        <v>723</v>
      </c>
      <c r="R1805" t="s">
        <v>96</v>
      </c>
    </row>
    <row r="1806" spans="1:18">
      <c r="A1806" s="543">
        <v>1805</v>
      </c>
      <c r="B1806" s="403">
        <v>43517.292361111111</v>
      </c>
      <c r="C1806" t="s">
        <v>96</v>
      </c>
      <c r="D1806">
        <v>0.01</v>
      </c>
      <c r="E1806" t="s">
        <v>250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944</v>
      </c>
      <c r="Q1806">
        <v>723</v>
      </c>
      <c r="R1806" t="s">
        <v>96</v>
      </c>
    </row>
    <row r="1807" spans="1:18">
      <c r="A1807" s="543">
        <v>1806</v>
      </c>
      <c r="B1807" s="403">
        <v>43517.398611111108</v>
      </c>
      <c r="C1807" t="s">
        <v>96</v>
      </c>
      <c r="D1807">
        <v>0.01</v>
      </c>
      <c r="E1807" t="s">
        <v>250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456</v>
      </c>
      <c r="Q1807">
        <v>724</v>
      </c>
      <c r="R1807" t="s">
        <v>96</v>
      </c>
    </row>
    <row r="1808" spans="1:18">
      <c r="A1808" s="543">
        <v>1807</v>
      </c>
      <c r="B1808" s="403">
        <v>43517.423611111109</v>
      </c>
      <c r="C1808" t="s">
        <v>96</v>
      </c>
      <c r="D1808">
        <v>0.01</v>
      </c>
      <c r="E1808" t="s">
        <v>250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943</v>
      </c>
      <c r="Q1808">
        <v>724</v>
      </c>
      <c r="R1808" t="s">
        <v>96</v>
      </c>
    </row>
    <row r="1809" spans="1:18">
      <c r="A1809" s="543">
        <v>1808</v>
      </c>
      <c r="B1809" s="403">
        <v>43517.442361111112</v>
      </c>
      <c r="C1809" t="s">
        <v>96</v>
      </c>
      <c r="D1809">
        <v>0.01</v>
      </c>
      <c r="E1809" t="s">
        <v>250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942</v>
      </c>
      <c r="Q1809">
        <v>724</v>
      </c>
      <c r="R1809" t="s">
        <v>96</v>
      </c>
    </row>
    <row r="1810" spans="1:18">
      <c r="A1810" s="543">
        <v>1809</v>
      </c>
      <c r="B1810" s="403">
        <v>43517.631249999999</v>
      </c>
      <c r="C1810" t="s">
        <v>96</v>
      </c>
      <c r="D1810">
        <v>0.01</v>
      </c>
      <c r="E1810" t="s">
        <v>250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456</v>
      </c>
      <c r="Q1810">
        <v>725</v>
      </c>
      <c r="R1810" t="s">
        <v>96</v>
      </c>
    </row>
    <row r="1811" spans="1:18">
      <c r="A1811" s="543">
        <v>1810</v>
      </c>
      <c r="B1811" s="403">
        <v>43517.663888888892</v>
      </c>
      <c r="C1811" t="s">
        <v>96</v>
      </c>
      <c r="D1811">
        <v>0.01</v>
      </c>
      <c r="E1811" t="s">
        <v>250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936</v>
      </c>
      <c r="Q1811">
        <v>725</v>
      </c>
      <c r="R1811" t="s">
        <v>96</v>
      </c>
    </row>
    <row r="1812" spans="1:18">
      <c r="A1812" s="543">
        <v>1811</v>
      </c>
      <c r="B1812" s="403">
        <v>43517.759027777778</v>
      </c>
      <c r="C1812" t="s">
        <v>96</v>
      </c>
      <c r="D1812">
        <v>0.01</v>
      </c>
      <c r="E1812" t="s">
        <v>250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935</v>
      </c>
      <c r="Q1812">
        <v>725</v>
      </c>
      <c r="R1812" t="s">
        <v>96</v>
      </c>
    </row>
    <row r="1813" spans="1:18">
      <c r="A1813" s="543">
        <v>1812</v>
      </c>
      <c r="B1813" s="403">
        <v>43518.597916666666</v>
      </c>
      <c r="C1813" t="s">
        <v>97</v>
      </c>
      <c r="D1813">
        <v>0.01</v>
      </c>
      <c r="E1813" t="s">
        <v>250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456</v>
      </c>
      <c r="Q1813">
        <v>726</v>
      </c>
      <c r="R1813" t="s">
        <v>97</v>
      </c>
    </row>
    <row r="1814" spans="1:18">
      <c r="A1814" s="543">
        <v>1813</v>
      </c>
      <c r="B1814" s="403">
        <v>43518.692361111112</v>
      </c>
      <c r="C1814" t="s">
        <v>97</v>
      </c>
      <c r="D1814">
        <v>0.01</v>
      </c>
      <c r="E1814" t="s">
        <v>250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930</v>
      </c>
      <c r="Q1814">
        <v>726</v>
      </c>
      <c r="R1814" t="s">
        <v>97</v>
      </c>
    </row>
    <row r="1815" spans="1:18">
      <c r="A1815" s="543">
        <v>1814</v>
      </c>
      <c r="B1815" s="403">
        <v>43521.343055555553</v>
      </c>
      <c r="C1815" t="s">
        <v>97</v>
      </c>
      <c r="D1815">
        <v>0.01</v>
      </c>
      <c r="E1815" t="s">
        <v>250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929</v>
      </c>
      <c r="Q1815">
        <v>726</v>
      </c>
      <c r="R1815" t="s">
        <v>97</v>
      </c>
    </row>
    <row r="1816" spans="1:18">
      <c r="A1816" s="543">
        <v>1820</v>
      </c>
      <c r="B1816" s="403">
        <v>43522.618055555555</v>
      </c>
      <c r="C1816" t="s">
        <v>97</v>
      </c>
      <c r="D1816">
        <v>0.02</v>
      </c>
      <c r="E1816" t="s">
        <v>250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928</v>
      </c>
      <c r="Q1816">
        <v>726</v>
      </c>
      <c r="R1816" t="s">
        <v>97</v>
      </c>
    </row>
    <row r="1817" spans="1:18">
      <c r="A1817" s="543">
        <v>1824</v>
      </c>
      <c r="B1817" s="403">
        <v>43522.843055555553</v>
      </c>
      <c r="C1817" t="s">
        <v>97</v>
      </c>
      <c r="D1817">
        <v>0.03</v>
      </c>
      <c r="E1817" t="s">
        <v>250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927</v>
      </c>
      <c r="Q1817">
        <v>726</v>
      </c>
      <c r="R1817" t="s">
        <v>97</v>
      </c>
    </row>
    <row r="1818" spans="1:18">
      <c r="A1818" s="543">
        <v>1828</v>
      </c>
      <c r="B1818" s="403">
        <v>43524.488194444442</v>
      </c>
      <c r="C1818" t="s">
        <v>97</v>
      </c>
      <c r="D1818">
        <v>0.04</v>
      </c>
      <c r="E1818" t="s">
        <v>250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926</v>
      </c>
      <c r="Q1818">
        <v>726</v>
      </c>
      <c r="R1818" t="s">
        <v>97</v>
      </c>
    </row>
    <row r="1819" spans="1:18">
      <c r="A1819" s="543">
        <v>1815</v>
      </c>
      <c r="B1819" s="403">
        <v>43521.380555555559</v>
      </c>
      <c r="C1819" t="s">
        <v>96</v>
      </c>
      <c r="D1819">
        <v>0.01</v>
      </c>
      <c r="E1819" t="s">
        <v>250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456</v>
      </c>
      <c r="Q1819">
        <v>727</v>
      </c>
      <c r="R1819" t="s">
        <v>96</v>
      </c>
    </row>
    <row r="1820" spans="1:18">
      <c r="A1820" s="543">
        <v>1816</v>
      </c>
      <c r="B1820" s="403">
        <v>43521.70208333333</v>
      </c>
      <c r="C1820" t="s">
        <v>96</v>
      </c>
      <c r="D1820">
        <v>0.01</v>
      </c>
      <c r="E1820" t="s">
        <v>250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456</v>
      </c>
      <c r="Q1820">
        <v>728</v>
      </c>
      <c r="R1820" t="s">
        <v>96</v>
      </c>
    </row>
    <row r="1821" spans="1:18">
      <c r="A1821" s="543">
        <v>1817</v>
      </c>
      <c r="B1821" s="403">
        <v>43521.96597222222</v>
      </c>
      <c r="C1821" t="s">
        <v>96</v>
      </c>
      <c r="D1821">
        <v>0.01</v>
      </c>
      <c r="E1821" t="s">
        <v>250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456</v>
      </c>
      <c r="Q1821">
        <v>729</v>
      </c>
      <c r="R1821" t="s">
        <v>96</v>
      </c>
    </row>
    <row r="1822" spans="1:18">
      <c r="A1822" s="543">
        <v>1818</v>
      </c>
      <c r="B1822" s="403">
        <v>43522.336805555555</v>
      </c>
      <c r="C1822" t="s">
        <v>96</v>
      </c>
      <c r="D1822">
        <v>0.01</v>
      </c>
      <c r="E1822" t="s">
        <v>250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934</v>
      </c>
      <c r="Q1822">
        <v>729</v>
      </c>
      <c r="R1822" t="s">
        <v>96</v>
      </c>
    </row>
    <row r="1823" spans="1:18">
      <c r="A1823" s="543">
        <v>1819</v>
      </c>
      <c r="B1823" s="403">
        <v>43522.501388888886</v>
      </c>
      <c r="C1823" t="s">
        <v>96</v>
      </c>
      <c r="D1823">
        <v>0.01</v>
      </c>
      <c r="E1823" t="s">
        <v>250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456</v>
      </c>
      <c r="Q1823">
        <v>730</v>
      </c>
      <c r="R1823" t="s">
        <v>96</v>
      </c>
    </row>
    <row r="1824" spans="1:18">
      <c r="A1824" s="543">
        <v>1821</v>
      </c>
      <c r="B1824" s="403">
        <v>43522.628472222219</v>
      </c>
      <c r="C1824" t="s">
        <v>96</v>
      </c>
      <c r="D1824">
        <v>0.01</v>
      </c>
      <c r="E1824" t="s">
        <v>250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456</v>
      </c>
      <c r="Q1824">
        <v>731</v>
      </c>
      <c r="R1824" t="s">
        <v>96</v>
      </c>
    </row>
    <row r="1825" spans="1:18">
      <c r="A1825" s="543">
        <v>1822</v>
      </c>
      <c r="B1825" s="403">
        <v>43522.666666666664</v>
      </c>
      <c r="C1825" t="s">
        <v>96</v>
      </c>
      <c r="D1825">
        <v>0.01</v>
      </c>
      <c r="E1825" t="s">
        <v>250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933</v>
      </c>
      <c r="Q1825">
        <v>731</v>
      </c>
      <c r="R1825" t="s">
        <v>96</v>
      </c>
    </row>
    <row r="1826" spans="1:18">
      <c r="A1826" s="543">
        <v>1823</v>
      </c>
      <c r="B1826" s="403">
        <v>43522.761805555558</v>
      </c>
      <c r="C1826" t="s">
        <v>96</v>
      </c>
      <c r="D1826">
        <v>0.01</v>
      </c>
      <c r="E1826" t="s">
        <v>250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456</v>
      </c>
      <c r="Q1826">
        <v>732</v>
      </c>
      <c r="R1826" t="s">
        <v>96</v>
      </c>
    </row>
    <row r="1827" spans="1:18">
      <c r="A1827" s="543">
        <v>1825</v>
      </c>
      <c r="B1827" s="403">
        <v>43523.543055555558</v>
      </c>
      <c r="C1827" t="s">
        <v>96</v>
      </c>
      <c r="D1827">
        <v>0.01</v>
      </c>
      <c r="E1827" t="s">
        <v>250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456</v>
      </c>
      <c r="Q1827">
        <v>733</v>
      </c>
      <c r="R1827" t="s">
        <v>96</v>
      </c>
    </row>
    <row r="1828" spans="1:18">
      <c r="A1828" s="543">
        <v>1826</v>
      </c>
      <c r="B1828" s="403">
        <v>43523.595833333333</v>
      </c>
      <c r="C1828" t="s">
        <v>96</v>
      </c>
      <c r="D1828">
        <v>0.01</v>
      </c>
      <c r="E1828" t="s">
        <v>250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932</v>
      </c>
      <c r="Q1828">
        <v>733</v>
      </c>
      <c r="R1828" t="s">
        <v>96</v>
      </c>
    </row>
    <row r="1829" spans="1:18">
      <c r="A1829" s="543">
        <v>1827</v>
      </c>
      <c r="B1829" s="403">
        <v>43523.729861111111</v>
      </c>
      <c r="C1829" t="s">
        <v>96</v>
      </c>
      <c r="D1829">
        <v>0.01</v>
      </c>
      <c r="E1829" t="s">
        <v>250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931</v>
      </c>
      <c r="Q1829">
        <v>733</v>
      </c>
      <c r="R1829" t="s">
        <v>96</v>
      </c>
    </row>
    <row r="1830" spans="1:18">
      <c r="A1830" s="543">
        <v>1829</v>
      </c>
      <c r="B1830" s="403">
        <v>43524.60833333333</v>
      </c>
      <c r="C1830" t="s">
        <v>96</v>
      </c>
      <c r="D1830">
        <v>0.01</v>
      </c>
      <c r="E1830" t="s">
        <v>250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456</v>
      </c>
      <c r="Q1830">
        <v>734</v>
      </c>
      <c r="R1830" t="s">
        <v>96</v>
      </c>
    </row>
    <row r="1831" spans="1:18">
      <c r="A1831" s="543">
        <v>1830</v>
      </c>
      <c r="B1831" s="403">
        <v>43524.65625</v>
      </c>
      <c r="C1831" t="s">
        <v>96</v>
      </c>
      <c r="D1831">
        <v>0.01</v>
      </c>
      <c r="E1831" t="s">
        <v>250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925</v>
      </c>
      <c r="Q1831">
        <v>734</v>
      </c>
      <c r="R1831" t="s">
        <v>96</v>
      </c>
    </row>
    <row r="1832" spans="1:18">
      <c r="A1832" s="543">
        <v>1831</v>
      </c>
      <c r="B1832" s="403">
        <v>43524.682638888888</v>
      </c>
      <c r="C1832" t="s">
        <v>96</v>
      </c>
      <c r="D1832">
        <v>0.01</v>
      </c>
      <c r="E1832" t="s">
        <v>250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561</v>
      </c>
      <c r="Q1832">
        <v>734</v>
      </c>
      <c r="R1832" t="s">
        <v>96</v>
      </c>
    </row>
    <row r="1833" spans="1:18">
      <c r="A1833" s="543">
        <v>1832</v>
      </c>
      <c r="B1833" s="403">
        <v>43524.69027777778</v>
      </c>
      <c r="C1833" t="s">
        <v>97</v>
      </c>
      <c r="D1833">
        <v>0.01</v>
      </c>
      <c r="E1833" t="s">
        <v>250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456</v>
      </c>
      <c r="Q1833">
        <v>735</v>
      </c>
      <c r="R1833" t="s">
        <v>97</v>
      </c>
    </row>
    <row r="1834" spans="1:18">
      <c r="A1834" s="543">
        <v>1833</v>
      </c>
      <c r="B1834" s="403">
        <v>43524.7</v>
      </c>
      <c r="C1834" t="s">
        <v>97</v>
      </c>
      <c r="D1834">
        <v>0.01</v>
      </c>
      <c r="E1834" t="s">
        <v>250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924</v>
      </c>
      <c r="Q1834">
        <v>735</v>
      </c>
      <c r="R1834" t="s">
        <v>97</v>
      </c>
    </row>
    <row r="1835" spans="1:18">
      <c r="A1835" s="543">
        <v>1834</v>
      </c>
      <c r="B1835" s="403">
        <v>43524.722916666666</v>
      </c>
      <c r="C1835" t="s">
        <v>97</v>
      </c>
      <c r="D1835">
        <v>0.01</v>
      </c>
      <c r="E1835" t="s">
        <v>250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923</v>
      </c>
      <c r="Q1835">
        <v>735</v>
      </c>
      <c r="R1835" t="s">
        <v>97</v>
      </c>
    </row>
    <row r="1836" spans="1:18">
      <c r="A1836" s="543">
        <v>1835</v>
      </c>
      <c r="B1836" s="403">
        <v>43524.727777777778</v>
      </c>
      <c r="C1836" t="s">
        <v>96</v>
      </c>
      <c r="D1836">
        <v>0.01</v>
      </c>
      <c r="E1836" t="s">
        <v>250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456</v>
      </c>
      <c r="Q1836">
        <v>736</v>
      </c>
      <c r="R1836" t="s">
        <v>96</v>
      </c>
    </row>
    <row r="1837" spans="1:18">
      <c r="A1837" s="543">
        <v>1836</v>
      </c>
      <c r="B1837" s="403">
        <v>43524.845138888886</v>
      </c>
      <c r="C1837" t="s">
        <v>96</v>
      </c>
      <c r="D1837">
        <v>0.01</v>
      </c>
      <c r="E1837" t="s">
        <v>250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922</v>
      </c>
      <c r="Q1837">
        <v>736</v>
      </c>
      <c r="R1837" t="s">
        <v>96</v>
      </c>
    </row>
    <row r="1838" spans="1:18">
      <c r="A1838" s="543">
        <v>1837</v>
      </c>
      <c r="B1838" s="403">
        <v>43525.155555555553</v>
      </c>
      <c r="C1838" t="s">
        <v>96</v>
      </c>
      <c r="D1838">
        <v>0.01</v>
      </c>
      <c r="E1838" t="s">
        <v>250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921</v>
      </c>
      <c r="Q1838">
        <v>736</v>
      </c>
      <c r="R1838" t="s">
        <v>96</v>
      </c>
    </row>
    <row r="1839" spans="1:18">
      <c r="A1839" s="543">
        <v>1838</v>
      </c>
      <c r="B1839" s="403">
        <v>43525.368055555555</v>
      </c>
      <c r="C1839" t="s">
        <v>97</v>
      </c>
      <c r="D1839">
        <v>0.01</v>
      </c>
      <c r="E1839" t="s">
        <v>250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444</v>
      </c>
      <c r="Q1839">
        <v>737</v>
      </c>
      <c r="R1839" t="s">
        <v>97</v>
      </c>
    </row>
    <row r="1840" spans="1:18">
      <c r="A1840" s="543">
        <v>1839</v>
      </c>
      <c r="B1840" s="403">
        <v>43525.404861111114</v>
      </c>
      <c r="C1840" t="s">
        <v>97</v>
      </c>
      <c r="D1840">
        <v>0.01</v>
      </c>
      <c r="E1840" t="s">
        <v>250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456</v>
      </c>
      <c r="Q1840">
        <v>738</v>
      </c>
      <c r="R1840" t="s">
        <v>97</v>
      </c>
    </row>
    <row r="1841" spans="1:18">
      <c r="A1841" s="543">
        <v>1840</v>
      </c>
      <c r="B1841" s="403">
        <v>43525.481249999997</v>
      </c>
      <c r="C1841" t="s">
        <v>97</v>
      </c>
      <c r="D1841">
        <v>0.01</v>
      </c>
      <c r="E1841" t="s">
        <v>250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920</v>
      </c>
      <c r="Q1841">
        <v>738</v>
      </c>
      <c r="R1841" t="s">
        <v>97</v>
      </c>
    </row>
    <row r="1842" spans="1:18">
      <c r="A1842" s="543">
        <v>1841</v>
      </c>
      <c r="B1842" s="403">
        <v>43525.531944444447</v>
      </c>
      <c r="C1842" t="s">
        <v>97</v>
      </c>
      <c r="D1842">
        <v>0.01</v>
      </c>
      <c r="E1842" t="s">
        <v>250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919</v>
      </c>
      <c r="Q1842">
        <v>738</v>
      </c>
      <c r="R1842" t="s">
        <v>97</v>
      </c>
    </row>
    <row r="1843" spans="1:18">
      <c r="A1843" s="543">
        <v>1842</v>
      </c>
      <c r="B1843" s="403">
        <v>43525.659722222219</v>
      </c>
      <c r="C1843" t="s">
        <v>97</v>
      </c>
      <c r="D1843">
        <v>0.02</v>
      </c>
      <c r="E1843" t="s">
        <v>250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918</v>
      </c>
      <c r="Q1843">
        <v>738</v>
      </c>
      <c r="R1843" t="s">
        <v>97</v>
      </c>
    </row>
    <row r="1844" spans="1:18">
      <c r="A1844" s="543">
        <v>1843</v>
      </c>
      <c r="B1844" s="403">
        <v>43525.669444444444</v>
      </c>
      <c r="C1844" t="s">
        <v>96</v>
      </c>
      <c r="D1844">
        <v>0.01</v>
      </c>
      <c r="E1844" t="s">
        <v>250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456</v>
      </c>
      <c r="Q1844">
        <v>739</v>
      </c>
      <c r="R1844" t="s">
        <v>96</v>
      </c>
    </row>
    <row r="1845" spans="1:18">
      <c r="A1845" s="543">
        <v>1844</v>
      </c>
      <c r="B1845" s="403">
        <v>43525.685416666667</v>
      </c>
      <c r="C1845" t="s">
        <v>96</v>
      </c>
      <c r="D1845">
        <v>0.01</v>
      </c>
      <c r="E1845" t="s">
        <v>250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909</v>
      </c>
      <c r="Q1845">
        <v>739</v>
      </c>
      <c r="R1845" t="s">
        <v>96</v>
      </c>
    </row>
    <row r="1846" spans="1:18">
      <c r="A1846" s="543">
        <v>1845</v>
      </c>
      <c r="B1846" s="403">
        <v>43525.71597222222</v>
      </c>
      <c r="C1846" t="s">
        <v>96</v>
      </c>
      <c r="D1846">
        <v>0.01</v>
      </c>
      <c r="E1846" t="s">
        <v>250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908</v>
      </c>
      <c r="Q1846">
        <v>739</v>
      </c>
      <c r="R1846" t="s">
        <v>96</v>
      </c>
    </row>
    <row r="1847" spans="1:18">
      <c r="A1847" s="543">
        <v>1846</v>
      </c>
      <c r="B1847" s="403">
        <v>43525.837500000001</v>
      </c>
      <c r="C1847" t="s">
        <v>96</v>
      </c>
      <c r="D1847">
        <v>0.02</v>
      </c>
      <c r="E1847" t="s">
        <v>250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911</v>
      </c>
      <c r="Q1847">
        <v>739</v>
      </c>
      <c r="R1847" t="s">
        <v>96</v>
      </c>
    </row>
    <row r="1848" spans="1:18">
      <c r="A1848" s="543">
        <v>1849</v>
      </c>
      <c r="B1848" s="403">
        <v>43528.385416666664</v>
      </c>
      <c r="C1848" t="s">
        <v>96</v>
      </c>
      <c r="D1848">
        <v>0.03</v>
      </c>
      <c r="E1848" t="s">
        <v>250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912</v>
      </c>
      <c r="Q1848">
        <v>739</v>
      </c>
      <c r="R1848" t="s">
        <v>96</v>
      </c>
    </row>
    <row r="1849" spans="1:18">
      <c r="A1849" s="543">
        <v>1851</v>
      </c>
      <c r="B1849" s="403">
        <v>43528.536111111112</v>
      </c>
      <c r="C1849" t="s">
        <v>96</v>
      </c>
      <c r="D1849">
        <v>0.04</v>
      </c>
      <c r="E1849" t="s">
        <v>250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914</v>
      </c>
      <c r="Q1849">
        <v>739</v>
      </c>
      <c r="R1849" t="s">
        <v>96</v>
      </c>
    </row>
    <row r="1850" spans="1:18">
      <c r="A1850" s="543">
        <v>1852</v>
      </c>
      <c r="B1850" s="403">
        <v>43528.692361111112</v>
      </c>
      <c r="C1850" t="s">
        <v>96</v>
      </c>
      <c r="D1850">
        <v>0.06</v>
      </c>
      <c r="E1850" t="s">
        <v>250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913</v>
      </c>
      <c r="Q1850">
        <v>739</v>
      </c>
      <c r="R1850" t="s">
        <v>96</v>
      </c>
    </row>
    <row r="1851" spans="1:18">
      <c r="A1851" s="543">
        <v>1857</v>
      </c>
      <c r="B1851" s="403">
        <v>43530.605555555558</v>
      </c>
      <c r="C1851" t="s">
        <v>96</v>
      </c>
      <c r="D1851">
        <v>0.09</v>
      </c>
      <c r="E1851" t="s">
        <v>250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910</v>
      </c>
      <c r="Q1851">
        <v>739</v>
      </c>
      <c r="R1851" t="s">
        <v>96</v>
      </c>
    </row>
    <row r="1852" spans="1:18">
      <c r="A1852" s="543">
        <v>1859</v>
      </c>
      <c r="B1852" s="403">
        <v>43531.605555555558</v>
      </c>
      <c r="C1852" t="s">
        <v>96</v>
      </c>
      <c r="D1852">
        <v>0.13</v>
      </c>
      <c r="E1852" t="s">
        <v>250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907</v>
      </c>
      <c r="Q1852">
        <v>739</v>
      </c>
      <c r="R1852" t="s">
        <v>96</v>
      </c>
    </row>
    <row r="1853" spans="1:18">
      <c r="A1853" s="543">
        <v>1863</v>
      </c>
      <c r="B1853" s="403">
        <v>43531.709027777775</v>
      </c>
      <c r="C1853" t="s">
        <v>96</v>
      </c>
      <c r="D1853">
        <v>0.2</v>
      </c>
      <c r="E1853" t="s">
        <v>250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906</v>
      </c>
      <c r="Q1853">
        <v>739</v>
      </c>
      <c r="R1853" t="s">
        <v>96</v>
      </c>
    </row>
    <row r="1854" spans="1:18">
      <c r="A1854" s="543">
        <v>1866</v>
      </c>
      <c r="B1854" s="403">
        <v>43531.865277777775</v>
      </c>
      <c r="C1854" t="s">
        <v>96</v>
      </c>
      <c r="D1854">
        <v>0.32</v>
      </c>
      <c r="E1854" t="s">
        <v>250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905</v>
      </c>
      <c r="Q1854">
        <v>739</v>
      </c>
      <c r="R1854" t="s">
        <v>96</v>
      </c>
    </row>
    <row r="1855" spans="1:18">
      <c r="A1855" s="543">
        <v>1847</v>
      </c>
      <c r="B1855" s="403">
        <v>43525.915972222225</v>
      </c>
      <c r="C1855" t="s">
        <v>97</v>
      </c>
      <c r="D1855">
        <v>0.01</v>
      </c>
      <c r="E1855" t="s">
        <v>250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456</v>
      </c>
      <c r="Q1855">
        <v>740</v>
      </c>
      <c r="R1855" t="s">
        <v>97</v>
      </c>
    </row>
    <row r="1856" spans="1:18">
      <c r="A1856" s="543">
        <v>1848</v>
      </c>
      <c r="B1856" s="403">
        <v>43528</v>
      </c>
      <c r="C1856" t="s">
        <v>97</v>
      </c>
      <c r="D1856">
        <v>0.01</v>
      </c>
      <c r="E1856" t="s">
        <v>250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917</v>
      </c>
      <c r="Q1856">
        <v>740</v>
      </c>
      <c r="R1856" t="s">
        <v>97</v>
      </c>
    </row>
    <row r="1857" spans="1:18">
      <c r="A1857" s="543">
        <v>1850</v>
      </c>
      <c r="B1857" s="403">
        <v>43528.43472222222</v>
      </c>
      <c r="C1857" t="s">
        <v>97</v>
      </c>
      <c r="D1857">
        <v>0.01</v>
      </c>
      <c r="E1857" t="s">
        <v>250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456</v>
      </c>
      <c r="Q1857">
        <v>741</v>
      </c>
      <c r="R1857" t="s">
        <v>97</v>
      </c>
    </row>
    <row r="1858" spans="1:18">
      <c r="A1858" s="543">
        <v>1853</v>
      </c>
      <c r="B1858" s="403">
        <v>43528.705555555556</v>
      </c>
      <c r="C1858" t="s">
        <v>97</v>
      </c>
      <c r="D1858">
        <v>0.01</v>
      </c>
      <c r="E1858" t="s">
        <v>250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456</v>
      </c>
      <c r="Q1858">
        <v>742</v>
      </c>
      <c r="R1858" t="s">
        <v>97</v>
      </c>
    </row>
    <row r="1859" spans="1:18">
      <c r="A1859" s="543">
        <v>1854</v>
      </c>
      <c r="B1859" s="403">
        <v>43528.751388888886</v>
      </c>
      <c r="C1859" t="s">
        <v>97</v>
      </c>
      <c r="D1859">
        <v>0.01</v>
      </c>
      <c r="E1859" t="s">
        <v>250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916</v>
      </c>
      <c r="Q1859">
        <v>742</v>
      </c>
      <c r="R1859" t="s">
        <v>97</v>
      </c>
    </row>
    <row r="1860" spans="1:18">
      <c r="A1860" s="543">
        <v>1855</v>
      </c>
      <c r="B1860" s="403">
        <v>43529.705555555556</v>
      </c>
      <c r="C1860" t="s">
        <v>97</v>
      </c>
      <c r="D1860">
        <v>0.01</v>
      </c>
      <c r="E1860" t="s">
        <v>250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456</v>
      </c>
      <c r="Q1860">
        <v>743</v>
      </c>
      <c r="R1860" t="s">
        <v>97</v>
      </c>
    </row>
    <row r="1861" spans="1:18">
      <c r="A1861" s="543">
        <v>1856</v>
      </c>
      <c r="B1861" s="403">
        <v>43529.810416666667</v>
      </c>
      <c r="C1861" t="s">
        <v>97</v>
      </c>
      <c r="D1861">
        <v>0.01</v>
      </c>
      <c r="E1861" t="s">
        <v>250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456</v>
      </c>
      <c r="Q1861">
        <v>744</v>
      </c>
      <c r="R1861" t="s">
        <v>97</v>
      </c>
    </row>
    <row r="1862" spans="1:18">
      <c r="A1862" s="543">
        <v>1858</v>
      </c>
      <c r="B1862" s="403">
        <v>43530.640277777777</v>
      </c>
      <c r="C1862" t="s">
        <v>97</v>
      </c>
      <c r="D1862">
        <v>0.01</v>
      </c>
      <c r="E1862" t="s">
        <v>250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456</v>
      </c>
      <c r="Q1862">
        <v>745</v>
      </c>
      <c r="R1862" t="s">
        <v>97</v>
      </c>
    </row>
    <row r="1863" spans="1:18">
      <c r="A1863" s="543">
        <v>1860</v>
      </c>
      <c r="B1863" s="403">
        <v>43531.624305555553</v>
      </c>
      <c r="C1863" t="s">
        <v>97</v>
      </c>
      <c r="D1863">
        <v>0.01</v>
      </c>
      <c r="E1863" t="s">
        <v>250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444</v>
      </c>
      <c r="Q1863">
        <v>746</v>
      </c>
      <c r="R1863" t="s">
        <v>97</v>
      </c>
    </row>
    <row r="1864" spans="1:18">
      <c r="A1864" s="543">
        <v>1861</v>
      </c>
      <c r="B1864" s="403">
        <v>43531.633333333331</v>
      </c>
      <c r="C1864" t="s">
        <v>97</v>
      </c>
      <c r="D1864">
        <v>0.01</v>
      </c>
      <c r="E1864" t="s">
        <v>250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444</v>
      </c>
      <c r="Q1864">
        <v>747</v>
      </c>
      <c r="R1864" t="s">
        <v>97</v>
      </c>
    </row>
    <row r="1865" spans="1:18">
      <c r="A1865" s="543">
        <v>1862</v>
      </c>
      <c r="B1865" s="403">
        <v>43531.651388888888</v>
      </c>
      <c r="C1865" t="s">
        <v>97</v>
      </c>
      <c r="D1865">
        <v>0.01</v>
      </c>
      <c r="E1865" t="s">
        <v>250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444</v>
      </c>
      <c r="Q1865">
        <v>748</v>
      </c>
      <c r="R1865" t="s">
        <v>97</v>
      </c>
    </row>
    <row r="1866" spans="1:18">
      <c r="A1866" s="543">
        <v>1864</v>
      </c>
      <c r="B1866" s="403">
        <v>43531.750694444447</v>
      </c>
      <c r="C1866" t="s">
        <v>97</v>
      </c>
      <c r="D1866">
        <v>0.01</v>
      </c>
      <c r="E1866" t="s">
        <v>250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456</v>
      </c>
      <c r="Q1866">
        <v>749</v>
      </c>
      <c r="R1866" t="s">
        <v>97</v>
      </c>
    </row>
    <row r="1867" spans="1:18">
      <c r="A1867" s="543">
        <v>1865</v>
      </c>
      <c r="B1867" s="403">
        <v>43531.772222222222</v>
      </c>
      <c r="C1867" t="s">
        <v>97</v>
      </c>
      <c r="D1867">
        <v>0.01</v>
      </c>
      <c r="E1867" t="s">
        <v>250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915</v>
      </c>
      <c r="Q1867">
        <v>749</v>
      </c>
      <c r="R1867" t="s">
        <v>97</v>
      </c>
    </row>
    <row r="1868" spans="1:18">
      <c r="A1868" s="543">
        <v>1867</v>
      </c>
      <c r="B1868" s="403">
        <v>43532.292361111111</v>
      </c>
      <c r="C1868" t="s">
        <v>97</v>
      </c>
      <c r="D1868">
        <v>0.01</v>
      </c>
      <c r="E1868" t="s">
        <v>250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456</v>
      </c>
      <c r="Q1868">
        <v>750</v>
      </c>
      <c r="R1868" t="s">
        <v>97</v>
      </c>
    </row>
    <row r="1869" spans="1:18">
      <c r="A1869" s="543">
        <v>1868</v>
      </c>
      <c r="B1869" s="403">
        <v>43532.455555555556</v>
      </c>
      <c r="C1869" t="s">
        <v>97</v>
      </c>
      <c r="D1869">
        <v>0.01</v>
      </c>
      <c r="E1869" t="s">
        <v>250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893</v>
      </c>
      <c r="Q1869">
        <v>750</v>
      </c>
      <c r="R1869" t="s">
        <v>97</v>
      </c>
    </row>
    <row r="1870" spans="1:18">
      <c r="A1870" s="543">
        <v>1869</v>
      </c>
      <c r="B1870" s="403">
        <v>43532.605555555558</v>
      </c>
      <c r="C1870" t="s">
        <v>97</v>
      </c>
      <c r="D1870">
        <v>0.01</v>
      </c>
      <c r="E1870" t="s">
        <v>250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892</v>
      </c>
      <c r="Q1870">
        <v>750</v>
      </c>
      <c r="R1870" t="s">
        <v>97</v>
      </c>
    </row>
    <row r="1871" spans="1:18">
      <c r="A1871" s="543">
        <v>1870</v>
      </c>
      <c r="B1871" s="403">
        <v>43532.724305555559</v>
      </c>
      <c r="C1871" t="s">
        <v>97</v>
      </c>
      <c r="D1871">
        <v>0.02</v>
      </c>
      <c r="E1871" t="s">
        <v>250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894</v>
      </c>
      <c r="Q1871">
        <v>750</v>
      </c>
      <c r="R1871" t="s">
        <v>97</v>
      </c>
    </row>
    <row r="1872" spans="1:18">
      <c r="A1872" s="543">
        <v>1871</v>
      </c>
      <c r="B1872" s="403">
        <v>43535.960416666669</v>
      </c>
      <c r="C1872" t="s">
        <v>97</v>
      </c>
      <c r="D1872">
        <v>0.03</v>
      </c>
      <c r="E1872" t="s">
        <v>250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896</v>
      </c>
      <c r="Q1872">
        <v>750</v>
      </c>
      <c r="R1872" t="s">
        <v>97</v>
      </c>
    </row>
    <row r="1873" spans="1:18">
      <c r="A1873" s="543">
        <v>1874</v>
      </c>
      <c r="B1873" s="403">
        <v>43536.395138888889</v>
      </c>
      <c r="C1873" t="s">
        <v>97</v>
      </c>
      <c r="D1873">
        <v>0.04</v>
      </c>
      <c r="E1873" t="s">
        <v>250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897</v>
      </c>
      <c r="Q1873">
        <v>750</v>
      </c>
      <c r="R1873" t="s">
        <v>97</v>
      </c>
    </row>
    <row r="1874" spans="1:18">
      <c r="A1874" s="543">
        <v>1880</v>
      </c>
      <c r="B1874" s="403">
        <v>43536.686111111114</v>
      </c>
      <c r="C1874" t="s">
        <v>97</v>
      </c>
      <c r="D1874">
        <v>0.06</v>
      </c>
      <c r="E1874" t="s">
        <v>250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898</v>
      </c>
      <c r="Q1874">
        <v>750</v>
      </c>
      <c r="R1874" t="s">
        <v>97</v>
      </c>
    </row>
    <row r="1875" spans="1:18">
      <c r="A1875" s="543">
        <v>1887</v>
      </c>
      <c r="B1875" s="403">
        <v>43537.828472222223</v>
      </c>
      <c r="C1875" t="s">
        <v>97</v>
      </c>
      <c r="D1875">
        <v>0.09</v>
      </c>
      <c r="E1875" t="s">
        <v>250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895</v>
      </c>
      <c r="Q1875">
        <v>750</v>
      </c>
      <c r="R1875" t="s">
        <v>97</v>
      </c>
    </row>
    <row r="1876" spans="1:18">
      <c r="A1876" s="543">
        <v>1893</v>
      </c>
      <c r="B1876" s="403">
        <v>43539.634722222225</v>
      </c>
      <c r="C1876" t="s">
        <v>97</v>
      </c>
      <c r="D1876">
        <v>0.13</v>
      </c>
      <c r="E1876" t="s">
        <v>250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891</v>
      </c>
      <c r="Q1876">
        <v>750</v>
      </c>
      <c r="R1876" t="s">
        <v>97</v>
      </c>
    </row>
    <row r="1877" spans="1:18">
      <c r="A1877" s="543">
        <v>1905</v>
      </c>
      <c r="B1877" s="403">
        <v>43544.811111111114</v>
      </c>
      <c r="C1877" t="s">
        <v>97</v>
      </c>
      <c r="D1877">
        <v>0.32</v>
      </c>
      <c r="E1877" t="s">
        <v>250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889</v>
      </c>
      <c r="Q1877">
        <v>750</v>
      </c>
      <c r="R1877" t="s">
        <v>97</v>
      </c>
    </row>
    <row r="1878" spans="1:18">
      <c r="A1878" s="543">
        <v>1912</v>
      </c>
      <c r="B1878" s="403">
        <v>43545.495138888888</v>
      </c>
      <c r="C1878" t="s">
        <v>97</v>
      </c>
      <c r="D1878">
        <v>0.2</v>
      </c>
      <c r="E1878" t="s">
        <v>250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890</v>
      </c>
      <c r="Q1878">
        <v>750</v>
      </c>
      <c r="R1878" t="s">
        <v>97</v>
      </c>
    </row>
    <row r="1879" spans="1:18">
      <c r="A1879" s="543">
        <v>1872</v>
      </c>
      <c r="B1879" s="403">
        <v>43535.963888888888</v>
      </c>
      <c r="C1879" t="s">
        <v>96</v>
      </c>
      <c r="D1879">
        <v>0.01</v>
      </c>
      <c r="E1879" t="s">
        <v>250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456</v>
      </c>
      <c r="Q1879">
        <v>751</v>
      </c>
      <c r="R1879" t="s">
        <v>96</v>
      </c>
    </row>
    <row r="1880" spans="1:18">
      <c r="A1880" s="543">
        <v>1873</v>
      </c>
      <c r="B1880" s="403">
        <v>43536.249305555553</v>
      </c>
      <c r="C1880" t="s">
        <v>96</v>
      </c>
      <c r="D1880">
        <v>0.01</v>
      </c>
      <c r="E1880" t="s">
        <v>250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904</v>
      </c>
      <c r="Q1880">
        <v>751</v>
      </c>
      <c r="R1880" t="s">
        <v>96</v>
      </c>
    </row>
    <row r="1881" spans="1:18">
      <c r="A1881" s="543">
        <v>1875</v>
      </c>
      <c r="B1881" s="403">
        <v>43536.44027777778</v>
      </c>
      <c r="C1881" t="s">
        <v>96</v>
      </c>
      <c r="D1881">
        <v>0.01</v>
      </c>
      <c r="E1881" t="s">
        <v>250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456</v>
      </c>
      <c r="Q1881">
        <v>752</v>
      </c>
      <c r="R1881" t="s">
        <v>96</v>
      </c>
    </row>
    <row r="1882" spans="1:18">
      <c r="A1882" s="543">
        <v>1876</v>
      </c>
      <c r="B1882" s="403">
        <v>43536.50277777778</v>
      </c>
      <c r="C1882" t="s">
        <v>96</v>
      </c>
      <c r="D1882">
        <v>0.01</v>
      </c>
      <c r="E1882" t="s">
        <v>250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562</v>
      </c>
      <c r="Q1882">
        <v>752</v>
      </c>
      <c r="R1882" t="s">
        <v>96</v>
      </c>
    </row>
    <row r="1883" spans="1:18">
      <c r="A1883" s="543">
        <v>1877</v>
      </c>
      <c r="B1883" s="403">
        <v>43536.527083333334</v>
      </c>
      <c r="C1883" t="s">
        <v>96</v>
      </c>
      <c r="D1883">
        <v>0.01</v>
      </c>
      <c r="E1883" t="s">
        <v>250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563</v>
      </c>
      <c r="Q1883">
        <v>752</v>
      </c>
      <c r="R1883" t="s">
        <v>96</v>
      </c>
    </row>
    <row r="1884" spans="1:18">
      <c r="A1884" s="543">
        <v>1878</v>
      </c>
      <c r="B1884" s="403">
        <v>43536.577777777777</v>
      </c>
      <c r="C1884" t="s">
        <v>96</v>
      </c>
      <c r="D1884">
        <v>0.01</v>
      </c>
      <c r="E1884" t="s">
        <v>250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456</v>
      </c>
      <c r="Q1884">
        <v>753</v>
      </c>
      <c r="R1884" t="s">
        <v>96</v>
      </c>
    </row>
    <row r="1885" spans="1:18">
      <c r="A1885" s="543">
        <v>1879</v>
      </c>
      <c r="B1885" s="403">
        <v>43536.663194444445</v>
      </c>
      <c r="C1885" t="s">
        <v>96</v>
      </c>
      <c r="D1885">
        <v>0.01</v>
      </c>
      <c r="E1885" t="s">
        <v>250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564</v>
      </c>
      <c r="Q1885">
        <v>753</v>
      </c>
      <c r="R1885" t="s">
        <v>96</v>
      </c>
    </row>
    <row r="1886" spans="1:18">
      <c r="A1886" s="543">
        <v>1881</v>
      </c>
      <c r="B1886" s="403">
        <v>43536.706944444442</v>
      </c>
      <c r="C1886" t="s">
        <v>96</v>
      </c>
      <c r="D1886">
        <v>0.01</v>
      </c>
      <c r="E1886" t="s">
        <v>250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444</v>
      </c>
      <c r="Q1886">
        <v>754</v>
      </c>
      <c r="R1886" t="s">
        <v>96</v>
      </c>
    </row>
    <row r="1887" spans="1:18">
      <c r="A1887" s="543">
        <v>1882</v>
      </c>
      <c r="B1887" s="403">
        <v>43536.762499999997</v>
      </c>
      <c r="C1887" t="s">
        <v>96</v>
      </c>
      <c r="D1887">
        <v>0.01</v>
      </c>
      <c r="E1887" t="s">
        <v>250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456</v>
      </c>
      <c r="Q1887">
        <v>755</v>
      </c>
      <c r="R1887" t="s">
        <v>96</v>
      </c>
    </row>
    <row r="1888" spans="1:18">
      <c r="A1888" s="543">
        <v>1883</v>
      </c>
      <c r="B1888" s="403">
        <v>43536.869444444441</v>
      </c>
      <c r="C1888" t="s">
        <v>96</v>
      </c>
      <c r="D1888">
        <v>0.01</v>
      </c>
      <c r="E1888" t="s">
        <v>250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456</v>
      </c>
      <c r="Q1888">
        <v>756</v>
      </c>
      <c r="R1888" t="s">
        <v>96</v>
      </c>
    </row>
    <row r="1889" spans="1:18">
      <c r="A1889" s="543">
        <v>1884</v>
      </c>
      <c r="B1889" s="403">
        <v>43536.909722222219</v>
      </c>
      <c r="C1889" t="s">
        <v>96</v>
      </c>
      <c r="D1889">
        <v>0.01</v>
      </c>
      <c r="E1889" t="s">
        <v>250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565</v>
      </c>
      <c r="Q1889">
        <v>756</v>
      </c>
      <c r="R1889" t="s">
        <v>96</v>
      </c>
    </row>
    <row r="1890" spans="1:18">
      <c r="A1890" s="543">
        <v>1885</v>
      </c>
      <c r="B1890" s="403">
        <v>43537.693749999999</v>
      </c>
      <c r="C1890" t="s">
        <v>96</v>
      </c>
      <c r="D1890">
        <v>0.01</v>
      </c>
      <c r="E1890" t="s">
        <v>250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456</v>
      </c>
      <c r="Q1890">
        <v>757</v>
      </c>
      <c r="R1890" t="s">
        <v>96</v>
      </c>
    </row>
    <row r="1891" spans="1:18">
      <c r="A1891" s="543">
        <v>1886</v>
      </c>
      <c r="B1891" s="403">
        <v>43537.77847222222</v>
      </c>
      <c r="C1891" t="s">
        <v>96</v>
      </c>
      <c r="D1891">
        <v>0.01</v>
      </c>
      <c r="E1891" t="s">
        <v>250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456</v>
      </c>
      <c r="Q1891">
        <v>758</v>
      </c>
      <c r="R1891" t="s">
        <v>96</v>
      </c>
    </row>
    <row r="1892" spans="1:18">
      <c r="A1892" s="543">
        <v>1888</v>
      </c>
      <c r="B1892" s="403">
        <v>43538.361805555556</v>
      </c>
      <c r="C1892" t="s">
        <v>96</v>
      </c>
      <c r="D1892">
        <v>0.01</v>
      </c>
      <c r="E1892" t="s">
        <v>250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456</v>
      </c>
      <c r="Q1892">
        <v>759</v>
      </c>
      <c r="R1892" t="s">
        <v>96</v>
      </c>
    </row>
    <row r="1893" spans="1:18">
      <c r="A1893" s="543">
        <v>1889</v>
      </c>
      <c r="B1893" s="403">
        <v>43538.448611111111</v>
      </c>
      <c r="C1893" t="s">
        <v>96</v>
      </c>
      <c r="D1893">
        <v>0.01</v>
      </c>
      <c r="E1893" t="s">
        <v>250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903</v>
      </c>
      <c r="Q1893">
        <v>759</v>
      </c>
      <c r="R1893" t="s">
        <v>96</v>
      </c>
    </row>
    <row r="1894" spans="1:18">
      <c r="A1894" s="543">
        <v>1890</v>
      </c>
      <c r="B1894" s="403">
        <v>43538.53402777778</v>
      </c>
      <c r="C1894" t="s">
        <v>96</v>
      </c>
      <c r="D1894">
        <v>0.01</v>
      </c>
      <c r="E1894" t="s">
        <v>250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902</v>
      </c>
      <c r="Q1894">
        <v>759</v>
      </c>
      <c r="R1894" t="s">
        <v>96</v>
      </c>
    </row>
    <row r="1895" spans="1:18">
      <c r="A1895" s="543">
        <v>1891</v>
      </c>
      <c r="B1895" s="403">
        <v>43539.370138888888</v>
      </c>
      <c r="C1895" t="s">
        <v>96</v>
      </c>
      <c r="D1895">
        <v>0.01</v>
      </c>
      <c r="E1895" t="s">
        <v>250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456</v>
      </c>
      <c r="Q1895">
        <v>760</v>
      </c>
      <c r="R1895" t="s">
        <v>96</v>
      </c>
    </row>
    <row r="1896" spans="1:18">
      <c r="A1896" s="543">
        <v>1892</v>
      </c>
      <c r="B1896" s="403">
        <v>43539.572222222225</v>
      </c>
      <c r="C1896" t="s">
        <v>96</v>
      </c>
      <c r="D1896">
        <v>0.01</v>
      </c>
      <c r="E1896" t="s">
        <v>250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566</v>
      </c>
      <c r="Q1896">
        <v>760</v>
      </c>
      <c r="R1896" t="s">
        <v>96</v>
      </c>
    </row>
    <row r="1897" spans="1:18">
      <c r="A1897" s="543">
        <v>1894</v>
      </c>
      <c r="B1897" s="403">
        <v>43539.675694444442</v>
      </c>
      <c r="C1897" t="s">
        <v>96</v>
      </c>
      <c r="D1897">
        <v>0.01</v>
      </c>
      <c r="E1897" t="s">
        <v>250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444</v>
      </c>
      <c r="Q1897">
        <v>761</v>
      </c>
      <c r="R1897" t="s">
        <v>96</v>
      </c>
    </row>
    <row r="1898" spans="1:18">
      <c r="A1898" s="543">
        <v>1895</v>
      </c>
      <c r="B1898" s="403">
        <v>43539.705555555556</v>
      </c>
      <c r="C1898" t="s">
        <v>96</v>
      </c>
      <c r="D1898">
        <v>0.01</v>
      </c>
      <c r="E1898" t="s">
        <v>250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456</v>
      </c>
      <c r="Q1898">
        <v>762</v>
      </c>
      <c r="R1898" t="s">
        <v>96</v>
      </c>
    </row>
    <row r="1899" spans="1:18">
      <c r="A1899" s="543">
        <v>1896</v>
      </c>
      <c r="B1899" s="403">
        <v>43539.729166666664</v>
      </c>
      <c r="C1899" t="s">
        <v>96</v>
      </c>
      <c r="D1899">
        <v>0.01</v>
      </c>
      <c r="E1899" t="s">
        <v>250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901</v>
      </c>
      <c r="Q1899">
        <v>762</v>
      </c>
      <c r="R1899" t="s">
        <v>96</v>
      </c>
    </row>
    <row r="1900" spans="1:18">
      <c r="A1900" s="543">
        <v>1897</v>
      </c>
      <c r="B1900" s="403">
        <v>43542.582638888889</v>
      </c>
      <c r="C1900" t="s">
        <v>96</v>
      </c>
      <c r="D1900">
        <v>0.01</v>
      </c>
      <c r="E1900" t="s">
        <v>250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456</v>
      </c>
      <c r="Q1900">
        <v>763</v>
      </c>
      <c r="R1900" t="s">
        <v>96</v>
      </c>
    </row>
    <row r="1901" spans="1:18">
      <c r="A1901" s="543">
        <v>1898</v>
      </c>
      <c r="B1901" s="403">
        <v>43542.684027777781</v>
      </c>
      <c r="C1901" t="s">
        <v>96</v>
      </c>
      <c r="D1901">
        <v>0.01</v>
      </c>
      <c r="E1901" t="s">
        <v>250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900</v>
      </c>
      <c r="Q1901">
        <v>763</v>
      </c>
      <c r="R1901" t="s">
        <v>96</v>
      </c>
    </row>
    <row r="1902" spans="1:18">
      <c r="A1902" s="543">
        <v>1899</v>
      </c>
      <c r="B1902" s="403">
        <v>43543.573611111111</v>
      </c>
      <c r="C1902" t="s">
        <v>96</v>
      </c>
      <c r="D1902">
        <v>0.01</v>
      </c>
      <c r="E1902" t="s">
        <v>250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444</v>
      </c>
      <c r="Q1902">
        <v>764</v>
      </c>
      <c r="R1902" t="s">
        <v>96</v>
      </c>
    </row>
    <row r="1903" spans="1:18">
      <c r="A1903" s="543">
        <v>1900</v>
      </c>
      <c r="B1903" s="403">
        <v>43543.65</v>
      </c>
      <c r="C1903" t="s">
        <v>96</v>
      </c>
      <c r="D1903">
        <v>0.01</v>
      </c>
      <c r="E1903" t="s">
        <v>250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456</v>
      </c>
      <c r="Q1903">
        <v>765</v>
      </c>
      <c r="R1903" t="s">
        <v>96</v>
      </c>
    </row>
    <row r="1904" spans="1:18">
      <c r="A1904" s="543">
        <v>1901</v>
      </c>
      <c r="B1904" s="403">
        <v>43543.71875</v>
      </c>
      <c r="C1904" t="s">
        <v>96</v>
      </c>
      <c r="D1904">
        <v>0.01</v>
      </c>
      <c r="E1904" t="s">
        <v>250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456</v>
      </c>
      <c r="Q1904">
        <v>766</v>
      </c>
      <c r="R1904" t="s">
        <v>96</v>
      </c>
    </row>
    <row r="1905" spans="1:18">
      <c r="A1905" s="543">
        <v>1902</v>
      </c>
      <c r="B1905" s="403">
        <v>43544.404861111114</v>
      </c>
      <c r="C1905" t="s">
        <v>96</v>
      </c>
      <c r="D1905">
        <v>0.01</v>
      </c>
      <c r="E1905" t="s">
        <v>250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456</v>
      </c>
      <c r="Q1905">
        <v>767</v>
      </c>
      <c r="R1905" t="s">
        <v>96</v>
      </c>
    </row>
    <row r="1906" spans="1:18">
      <c r="A1906" s="543">
        <v>1903</v>
      </c>
      <c r="B1906" s="403">
        <v>43544.548611111109</v>
      </c>
      <c r="C1906" t="s">
        <v>96</v>
      </c>
      <c r="D1906">
        <v>0.01</v>
      </c>
      <c r="E1906" t="s">
        <v>250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456</v>
      </c>
      <c r="Q1906">
        <v>768</v>
      </c>
      <c r="R1906" t="s">
        <v>96</v>
      </c>
    </row>
    <row r="1907" spans="1:18">
      <c r="A1907" s="543">
        <v>1904</v>
      </c>
      <c r="B1907" s="403">
        <v>43544.698611111111</v>
      </c>
      <c r="C1907" t="s">
        <v>96</v>
      </c>
      <c r="D1907">
        <v>0.01</v>
      </c>
      <c r="E1907" t="s">
        <v>250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899</v>
      </c>
      <c r="Q1907">
        <v>768</v>
      </c>
      <c r="R1907" t="s">
        <v>96</v>
      </c>
    </row>
    <row r="1908" spans="1:18">
      <c r="A1908" s="543">
        <v>1906</v>
      </c>
      <c r="B1908" s="403">
        <v>43544.820833333331</v>
      </c>
      <c r="C1908" t="s">
        <v>96</v>
      </c>
      <c r="D1908">
        <v>0.01</v>
      </c>
      <c r="E1908" t="s">
        <v>250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444</v>
      </c>
      <c r="Q1908">
        <v>769</v>
      </c>
      <c r="R1908" t="s">
        <v>96</v>
      </c>
    </row>
    <row r="1909" spans="1:18">
      <c r="A1909" s="543">
        <v>1907</v>
      </c>
      <c r="B1909" s="403">
        <v>43544.838194444441</v>
      </c>
      <c r="C1909" t="s">
        <v>96</v>
      </c>
      <c r="D1909">
        <v>0.01</v>
      </c>
      <c r="E1909" t="s">
        <v>250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444</v>
      </c>
      <c r="Q1909">
        <v>770</v>
      </c>
      <c r="R1909" t="s">
        <v>96</v>
      </c>
    </row>
    <row r="1910" spans="1:18">
      <c r="A1910" s="543">
        <v>1908</v>
      </c>
      <c r="B1910" s="403">
        <v>43544.847222222219</v>
      </c>
      <c r="C1910" t="s">
        <v>96</v>
      </c>
      <c r="D1910">
        <v>0.01</v>
      </c>
      <c r="E1910" t="s">
        <v>250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577</v>
      </c>
      <c r="Q1910">
        <v>770</v>
      </c>
      <c r="R1910" t="s">
        <v>96</v>
      </c>
    </row>
    <row r="1911" spans="1:18">
      <c r="A1911" s="543">
        <v>1909</v>
      </c>
      <c r="B1911" s="403">
        <v>43544.854166666664</v>
      </c>
      <c r="C1911" t="s">
        <v>96</v>
      </c>
      <c r="D1911">
        <v>0.01</v>
      </c>
      <c r="E1911" t="s">
        <v>250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578</v>
      </c>
      <c r="Q1911">
        <v>770</v>
      </c>
      <c r="R1911" t="s">
        <v>96</v>
      </c>
    </row>
    <row r="1912" spans="1:18">
      <c r="A1912" s="543">
        <v>1910</v>
      </c>
      <c r="B1912" s="403">
        <v>43545.38958333333</v>
      </c>
      <c r="C1912" t="s">
        <v>96</v>
      </c>
      <c r="D1912">
        <v>0.02</v>
      </c>
      <c r="E1912" t="s">
        <v>250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579</v>
      </c>
      <c r="Q1912">
        <v>770</v>
      </c>
      <c r="R1912" t="s">
        <v>96</v>
      </c>
    </row>
    <row r="1913" spans="1:18">
      <c r="A1913" s="543">
        <v>1911</v>
      </c>
      <c r="B1913" s="403">
        <v>43545.488194444442</v>
      </c>
      <c r="C1913" t="s">
        <v>96</v>
      </c>
      <c r="D1913">
        <v>0.03</v>
      </c>
      <c r="E1913" t="s">
        <v>250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580</v>
      </c>
      <c r="Q1913">
        <v>770</v>
      </c>
      <c r="R1913" t="s">
        <v>96</v>
      </c>
    </row>
    <row r="1914" spans="1:18">
      <c r="A1914" s="543">
        <v>1913</v>
      </c>
      <c r="B1914" s="403">
        <v>43545.662499999999</v>
      </c>
      <c r="C1914" t="s">
        <v>96</v>
      </c>
      <c r="D1914">
        <v>0.04</v>
      </c>
      <c r="E1914" t="s">
        <v>250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581</v>
      </c>
      <c r="Q1914">
        <v>770</v>
      </c>
      <c r="R1914" t="s">
        <v>96</v>
      </c>
    </row>
    <row r="1915" spans="1:18">
      <c r="A1915" s="543">
        <v>1914</v>
      </c>
      <c r="B1915" s="403">
        <v>43545.719444444447</v>
      </c>
      <c r="C1915" t="s">
        <v>96</v>
      </c>
      <c r="D1915">
        <v>0.06</v>
      </c>
      <c r="E1915" t="s">
        <v>250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582</v>
      </c>
      <c r="Q1915">
        <v>770</v>
      </c>
      <c r="R1915" t="s">
        <v>96</v>
      </c>
    </row>
    <row r="1916" spans="1:18">
      <c r="A1916" s="543">
        <v>1915</v>
      </c>
      <c r="B1916" s="403">
        <v>43546.397916666669</v>
      </c>
      <c r="C1916" t="s">
        <v>96</v>
      </c>
      <c r="D1916">
        <v>0.09</v>
      </c>
      <c r="E1916" t="s">
        <v>250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583</v>
      </c>
      <c r="Q1916">
        <v>770</v>
      </c>
      <c r="R1916" t="s">
        <v>96</v>
      </c>
    </row>
    <row r="1917" spans="1:18">
      <c r="A1917" s="543">
        <v>1917</v>
      </c>
      <c r="B1917" s="403">
        <v>43546.406944444447</v>
      </c>
      <c r="C1917" t="s">
        <v>96</v>
      </c>
      <c r="D1917">
        <v>0.13</v>
      </c>
      <c r="E1917" t="s">
        <v>250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584</v>
      </c>
      <c r="Q1917">
        <v>770</v>
      </c>
      <c r="R1917" t="s">
        <v>96</v>
      </c>
    </row>
    <row r="1918" spans="1:18">
      <c r="A1918" s="543">
        <v>1926</v>
      </c>
      <c r="B1918" s="403">
        <v>43550.871527777781</v>
      </c>
      <c r="C1918" t="s">
        <v>96</v>
      </c>
      <c r="D1918">
        <v>0.2</v>
      </c>
      <c r="E1918" t="s">
        <v>250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585</v>
      </c>
      <c r="Q1918">
        <v>770</v>
      </c>
      <c r="R1918" t="s">
        <v>96</v>
      </c>
    </row>
    <row r="1919" spans="1:18">
      <c r="A1919" s="543">
        <v>1936</v>
      </c>
      <c r="B1919" s="403">
        <v>43552.52847222222</v>
      </c>
      <c r="C1919" t="s">
        <v>96</v>
      </c>
      <c r="D1919">
        <v>0.32</v>
      </c>
      <c r="E1919" t="s">
        <v>250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586</v>
      </c>
      <c r="Q1919">
        <v>770</v>
      </c>
      <c r="R1919" t="s">
        <v>96</v>
      </c>
    </row>
    <row r="1920" spans="1:18">
      <c r="A1920" s="543">
        <v>1970</v>
      </c>
      <c r="B1920" s="403">
        <v>43579.768055555556</v>
      </c>
      <c r="C1920" t="s">
        <v>96</v>
      </c>
      <c r="D1920">
        <v>0.52</v>
      </c>
      <c r="E1920" t="s">
        <v>250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587</v>
      </c>
      <c r="Q1920">
        <v>770</v>
      </c>
      <c r="R1920" t="s">
        <v>96</v>
      </c>
    </row>
    <row r="1921" spans="1:18">
      <c r="A1921" s="543">
        <v>1973</v>
      </c>
      <c r="B1921" s="403">
        <v>43580.554166666669</v>
      </c>
      <c r="C1921" t="s">
        <v>96</v>
      </c>
      <c r="D1921">
        <v>0.86</v>
      </c>
      <c r="E1921" t="s">
        <v>250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588</v>
      </c>
      <c r="Q1921">
        <v>770</v>
      </c>
      <c r="R1921" t="s">
        <v>96</v>
      </c>
    </row>
    <row r="1922" spans="1:18">
      <c r="A1922" s="543">
        <v>1916</v>
      </c>
      <c r="B1922" s="403">
        <v>43546.402777777781</v>
      </c>
      <c r="C1922" t="s">
        <v>97</v>
      </c>
      <c r="D1922">
        <v>0.01</v>
      </c>
      <c r="E1922" t="s">
        <v>250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444</v>
      </c>
      <c r="Q1922">
        <v>771</v>
      </c>
      <c r="R1922" t="s">
        <v>97</v>
      </c>
    </row>
    <row r="1923" spans="1:18">
      <c r="A1923" s="543">
        <v>1918</v>
      </c>
      <c r="B1923" s="403">
        <v>43546.410416666666</v>
      </c>
      <c r="C1923" t="s">
        <v>97</v>
      </c>
      <c r="D1923">
        <v>0.01</v>
      </c>
      <c r="E1923" t="s">
        <v>250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444</v>
      </c>
      <c r="Q1923">
        <v>772</v>
      </c>
      <c r="R1923" t="s">
        <v>97</v>
      </c>
    </row>
    <row r="1924" spans="1:18">
      <c r="A1924" s="543">
        <v>1919</v>
      </c>
      <c r="B1924" s="403">
        <v>43546.418055555558</v>
      </c>
      <c r="C1924" t="s">
        <v>97</v>
      </c>
      <c r="D1924">
        <v>0.01</v>
      </c>
      <c r="E1924" t="s">
        <v>250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567</v>
      </c>
      <c r="Q1924">
        <v>772</v>
      </c>
      <c r="R1924" t="s">
        <v>97</v>
      </c>
    </row>
    <row r="1925" spans="1:18">
      <c r="A1925" s="543">
        <v>1920</v>
      </c>
      <c r="B1925" s="403">
        <v>43546.637499999997</v>
      </c>
      <c r="C1925" t="s">
        <v>97</v>
      </c>
      <c r="D1925">
        <v>0.01</v>
      </c>
      <c r="E1925" t="s">
        <v>250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444</v>
      </c>
      <c r="Q1925">
        <v>773</v>
      </c>
      <c r="R1925" t="s">
        <v>97</v>
      </c>
    </row>
    <row r="1926" spans="1:18">
      <c r="A1926" s="543">
        <v>1921</v>
      </c>
      <c r="B1926" s="403">
        <v>43546.661805555559</v>
      </c>
      <c r="C1926" t="s">
        <v>97</v>
      </c>
      <c r="D1926">
        <v>0.01</v>
      </c>
      <c r="E1926" t="s">
        <v>250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456</v>
      </c>
      <c r="Q1926">
        <v>774</v>
      </c>
      <c r="R1926" t="s">
        <v>97</v>
      </c>
    </row>
    <row r="1927" spans="1:18">
      <c r="A1927" s="543">
        <v>1922</v>
      </c>
      <c r="B1927" s="403">
        <v>43546.788194444445</v>
      </c>
      <c r="C1927" t="s">
        <v>97</v>
      </c>
      <c r="D1927">
        <v>0.01</v>
      </c>
      <c r="E1927" t="s">
        <v>250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888</v>
      </c>
      <c r="Q1927">
        <v>774</v>
      </c>
      <c r="R1927" t="s">
        <v>97</v>
      </c>
    </row>
    <row r="1928" spans="1:18">
      <c r="A1928" s="543">
        <v>1923</v>
      </c>
      <c r="B1928" s="403">
        <v>43549.347222222219</v>
      </c>
      <c r="C1928" t="s">
        <v>97</v>
      </c>
      <c r="D1928">
        <v>0.01</v>
      </c>
      <c r="E1928" t="s">
        <v>250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887</v>
      </c>
      <c r="Q1928">
        <v>774</v>
      </c>
      <c r="R1928" t="s">
        <v>97</v>
      </c>
    </row>
    <row r="1929" spans="1:18">
      <c r="A1929" s="543">
        <v>1924</v>
      </c>
      <c r="B1929" s="403">
        <v>43549.422222222223</v>
      </c>
      <c r="C1929" t="s">
        <v>97</v>
      </c>
      <c r="D1929">
        <v>0.02</v>
      </c>
      <c r="E1929" t="s">
        <v>250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886</v>
      </c>
      <c r="Q1929">
        <v>774</v>
      </c>
      <c r="R1929" t="s">
        <v>97</v>
      </c>
    </row>
    <row r="1930" spans="1:18">
      <c r="A1930" s="543">
        <v>1925</v>
      </c>
      <c r="B1930" s="403">
        <v>43550.70416666667</v>
      </c>
      <c r="C1930" t="s">
        <v>97</v>
      </c>
      <c r="D1930">
        <v>0.01</v>
      </c>
      <c r="E1930" t="s">
        <v>250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456</v>
      </c>
      <c r="Q1930">
        <v>775</v>
      </c>
      <c r="R1930" t="s">
        <v>97</v>
      </c>
    </row>
    <row r="1931" spans="1:18">
      <c r="A1931" s="543">
        <v>1927</v>
      </c>
      <c r="B1931" s="403">
        <v>43551.102083333331</v>
      </c>
      <c r="C1931" t="s">
        <v>97</v>
      </c>
      <c r="D1931">
        <v>0.01</v>
      </c>
      <c r="E1931" t="s">
        <v>250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456</v>
      </c>
      <c r="Q1931">
        <v>776</v>
      </c>
      <c r="R1931" t="s">
        <v>97</v>
      </c>
    </row>
    <row r="1932" spans="1:18">
      <c r="A1932" s="543">
        <v>1928</v>
      </c>
      <c r="B1932" s="403">
        <v>43551.378472222219</v>
      </c>
      <c r="C1932" t="s">
        <v>97</v>
      </c>
      <c r="D1932">
        <v>0.01</v>
      </c>
      <c r="E1932" t="s">
        <v>250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456</v>
      </c>
      <c r="Q1932">
        <v>777</v>
      </c>
      <c r="R1932" t="s">
        <v>97</v>
      </c>
    </row>
    <row r="1933" spans="1:18">
      <c r="A1933" s="543">
        <v>1929</v>
      </c>
      <c r="B1933" s="403">
        <v>43551.385416666664</v>
      </c>
      <c r="C1933" t="s">
        <v>97</v>
      </c>
      <c r="D1933">
        <v>0.01</v>
      </c>
      <c r="E1933" t="s">
        <v>250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885</v>
      </c>
      <c r="Q1933">
        <v>777</v>
      </c>
      <c r="R1933" t="s">
        <v>97</v>
      </c>
    </row>
    <row r="1934" spans="1:18">
      <c r="A1934" s="543">
        <v>1930</v>
      </c>
      <c r="B1934" s="403">
        <v>43551.479861111111</v>
      </c>
      <c r="C1934" t="s">
        <v>97</v>
      </c>
      <c r="D1934">
        <v>0.01</v>
      </c>
      <c r="E1934" t="s">
        <v>250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884</v>
      </c>
      <c r="Q1934">
        <v>777</v>
      </c>
      <c r="R1934" t="s">
        <v>97</v>
      </c>
    </row>
    <row r="1935" spans="1:18">
      <c r="A1935" s="543">
        <v>1931</v>
      </c>
      <c r="B1935" s="403">
        <v>43551.593055555553</v>
      </c>
      <c r="C1935" t="s">
        <v>97</v>
      </c>
      <c r="D1935">
        <v>0.01</v>
      </c>
      <c r="E1935" t="s">
        <v>250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444</v>
      </c>
      <c r="Q1935">
        <v>778</v>
      </c>
      <c r="R1935" t="s">
        <v>97</v>
      </c>
    </row>
    <row r="1936" spans="1:18">
      <c r="A1936" s="543">
        <v>1932</v>
      </c>
      <c r="B1936" s="403">
        <v>43551.684027777781</v>
      </c>
      <c r="C1936" t="s">
        <v>97</v>
      </c>
      <c r="D1936">
        <v>0.01</v>
      </c>
      <c r="E1936" t="s">
        <v>250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456</v>
      </c>
      <c r="Q1936">
        <v>779</v>
      </c>
      <c r="R1936" t="s">
        <v>97</v>
      </c>
    </row>
    <row r="1937" spans="1:18">
      <c r="A1937" s="543">
        <v>1933</v>
      </c>
      <c r="B1937" s="403">
        <v>43551.756944444445</v>
      </c>
      <c r="C1937" t="s">
        <v>97</v>
      </c>
      <c r="D1937">
        <v>0.01</v>
      </c>
      <c r="E1937" t="s">
        <v>250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883</v>
      </c>
      <c r="Q1937">
        <v>779</v>
      </c>
      <c r="R1937" t="s">
        <v>97</v>
      </c>
    </row>
    <row r="1938" spans="1:18">
      <c r="A1938" s="543">
        <v>1934</v>
      </c>
      <c r="B1938" s="403">
        <v>43552.377083333333</v>
      </c>
      <c r="C1938" t="s">
        <v>97</v>
      </c>
      <c r="D1938">
        <v>0.01</v>
      </c>
      <c r="E1938" t="s">
        <v>250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456</v>
      </c>
      <c r="Q1938">
        <v>780</v>
      </c>
      <c r="R1938" t="s">
        <v>97</v>
      </c>
    </row>
    <row r="1939" spans="1:18">
      <c r="A1939" s="543">
        <v>1935</v>
      </c>
      <c r="B1939" s="403">
        <v>43552.413888888892</v>
      </c>
      <c r="C1939" t="s">
        <v>97</v>
      </c>
      <c r="D1939">
        <v>0.01</v>
      </c>
      <c r="E1939" t="s">
        <v>250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882</v>
      </c>
      <c r="Q1939">
        <v>780</v>
      </c>
      <c r="R1939" t="s">
        <v>97</v>
      </c>
    </row>
    <row r="1940" spans="1:18">
      <c r="A1940" s="543">
        <v>1937</v>
      </c>
      <c r="B1940" s="403">
        <v>43552.622916666667</v>
      </c>
      <c r="C1940" t="s">
        <v>97</v>
      </c>
      <c r="D1940">
        <v>0.01</v>
      </c>
      <c r="E1940" t="s">
        <v>250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456</v>
      </c>
      <c r="Q1940">
        <v>781</v>
      </c>
      <c r="R1940" t="s">
        <v>97</v>
      </c>
    </row>
    <row r="1941" spans="1:18">
      <c r="A1941" s="543">
        <v>1938</v>
      </c>
      <c r="B1941" s="403">
        <v>43552.64166666667</v>
      </c>
      <c r="C1941" t="s">
        <v>97</v>
      </c>
      <c r="D1941">
        <v>0.01</v>
      </c>
      <c r="E1941" t="s">
        <v>250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881</v>
      </c>
      <c r="Q1941">
        <v>781</v>
      </c>
      <c r="R1941" t="s">
        <v>97</v>
      </c>
    </row>
    <row r="1942" spans="1:18">
      <c r="A1942" s="543">
        <v>1939</v>
      </c>
      <c r="B1942" s="403">
        <v>43553.490972222222</v>
      </c>
      <c r="C1942" t="s">
        <v>97</v>
      </c>
      <c r="D1942">
        <v>0.01</v>
      </c>
      <c r="E1942" t="s">
        <v>250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456</v>
      </c>
      <c r="Q1942">
        <v>782</v>
      </c>
      <c r="R1942" t="s">
        <v>97</v>
      </c>
    </row>
    <row r="1943" spans="1:18">
      <c r="A1943" s="543">
        <v>1940</v>
      </c>
      <c r="B1943" s="403">
        <v>43553.53402777778</v>
      </c>
      <c r="C1943" t="s">
        <v>97</v>
      </c>
      <c r="D1943">
        <v>0.01</v>
      </c>
      <c r="E1943" t="s">
        <v>250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880</v>
      </c>
      <c r="Q1943">
        <v>782</v>
      </c>
      <c r="R1943" t="s">
        <v>97</v>
      </c>
    </row>
    <row r="1944" spans="1:18">
      <c r="A1944" s="543">
        <v>1941</v>
      </c>
      <c r="B1944" s="403">
        <v>43553.790277777778</v>
      </c>
      <c r="C1944" t="s">
        <v>97</v>
      </c>
      <c r="D1944">
        <v>0.01</v>
      </c>
      <c r="E1944" t="s">
        <v>250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456</v>
      </c>
      <c r="Q1944">
        <v>783</v>
      </c>
      <c r="R1944" t="s">
        <v>97</v>
      </c>
    </row>
    <row r="1945" spans="1:18">
      <c r="A1945" s="543">
        <v>1942</v>
      </c>
      <c r="B1945" s="403">
        <v>43556.201388888891</v>
      </c>
      <c r="C1945" t="s">
        <v>97</v>
      </c>
      <c r="D1945">
        <v>0.01</v>
      </c>
      <c r="E1945" t="s">
        <v>250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879</v>
      </c>
      <c r="Q1945">
        <v>783</v>
      </c>
      <c r="R1945" t="s">
        <v>97</v>
      </c>
    </row>
    <row r="1946" spans="1:18">
      <c r="A1946" s="543">
        <v>1943</v>
      </c>
      <c r="B1946" s="403">
        <v>43556.428472222222</v>
      </c>
      <c r="C1946" t="s">
        <v>97</v>
      </c>
      <c r="D1946">
        <v>0.01</v>
      </c>
      <c r="E1946" t="s">
        <v>250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878</v>
      </c>
      <c r="Q1946">
        <v>783</v>
      </c>
      <c r="R1946" t="s">
        <v>97</v>
      </c>
    </row>
    <row r="1947" spans="1:18">
      <c r="A1947" s="543">
        <v>1944</v>
      </c>
      <c r="B1947" s="403">
        <v>43556.703472222223</v>
      </c>
      <c r="C1947" t="s">
        <v>97</v>
      </c>
      <c r="D1947">
        <v>0.01</v>
      </c>
      <c r="E1947" t="s">
        <v>250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444</v>
      </c>
      <c r="Q1947">
        <v>784</v>
      </c>
      <c r="R1947" t="s">
        <v>97</v>
      </c>
    </row>
    <row r="1948" spans="1:18">
      <c r="A1948" s="543">
        <v>1945</v>
      </c>
      <c r="B1948" s="403">
        <v>43557.379166666666</v>
      </c>
      <c r="C1948" t="s">
        <v>97</v>
      </c>
      <c r="D1948">
        <v>0.01</v>
      </c>
      <c r="E1948" t="s">
        <v>250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456</v>
      </c>
      <c r="Q1948">
        <v>785</v>
      </c>
      <c r="R1948" t="s">
        <v>97</v>
      </c>
    </row>
    <row r="1949" spans="1:18">
      <c r="A1949" s="543">
        <v>1946</v>
      </c>
      <c r="B1949" s="403">
        <v>43557.713194444441</v>
      </c>
      <c r="C1949" t="s">
        <v>97</v>
      </c>
      <c r="D1949">
        <v>0.01</v>
      </c>
      <c r="E1949" t="s">
        <v>250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456</v>
      </c>
      <c r="Q1949">
        <v>786</v>
      </c>
      <c r="R1949" t="s">
        <v>97</v>
      </c>
    </row>
    <row r="1950" spans="1:18">
      <c r="A1950" s="543">
        <v>1947</v>
      </c>
      <c r="B1950" s="403">
        <v>43557.79583333333</v>
      </c>
      <c r="C1950" t="s">
        <v>97</v>
      </c>
      <c r="D1950">
        <v>0.01</v>
      </c>
      <c r="E1950" t="s">
        <v>250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877</v>
      </c>
      <c r="Q1950">
        <v>786</v>
      </c>
      <c r="R1950" t="s">
        <v>97</v>
      </c>
    </row>
    <row r="1951" spans="1:18">
      <c r="A1951" s="543">
        <v>1948</v>
      </c>
      <c r="B1951" s="403">
        <v>43558.157638888886</v>
      </c>
      <c r="C1951" t="s">
        <v>97</v>
      </c>
      <c r="D1951">
        <v>0.01</v>
      </c>
      <c r="E1951" t="s">
        <v>250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876</v>
      </c>
      <c r="Q1951">
        <v>786</v>
      </c>
      <c r="R1951" t="s">
        <v>97</v>
      </c>
    </row>
    <row r="1952" spans="1:18">
      <c r="A1952" s="543">
        <v>1949</v>
      </c>
      <c r="B1952" s="403">
        <v>43558.40625</v>
      </c>
      <c r="C1952" t="s">
        <v>97</v>
      </c>
      <c r="D1952">
        <v>0.02</v>
      </c>
      <c r="E1952" t="s">
        <v>250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875</v>
      </c>
      <c r="Q1952">
        <v>786</v>
      </c>
      <c r="R1952" t="s">
        <v>97</v>
      </c>
    </row>
    <row r="1953" spans="1:18">
      <c r="A1953" s="543">
        <v>1950</v>
      </c>
      <c r="B1953" s="403">
        <v>43558.473611111112</v>
      </c>
      <c r="C1953" t="s">
        <v>97</v>
      </c>
      <c r="D1953">
        <v>0.03</v>
      </c>
      <c r="E1953" t="s">
        <v>250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874</v>
      </c>
      <c r="Q1953">
        <v>786</v>
      </c>
      <c r="R1953" t="s">
        <v>97</v>
      </c>
    </row>
    <row r="1954" spans="1:18">
      <c r="A1954" s="543">
        <v>1951</v>
      </c>
      <c r="B1954" s="403">
        <v>43560.124305555553</v>
      </c>
      <c r="C1954" t="s">
        <v>97</v>
      </c>
      <c r="D1954">
        <v>0.01</v>
      </c>
      <c r="E1954" t="s">
        <v>250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456</v>
      </c>
      <c r="Q1954">
        <v>787</v>
      </c>
      <c r="R1954" t="s">
        <v>97</v>
      </c>
    </row>
    <row r="1955" spans="1:18">
      <c r="A1955" s="543">
        <v>1952</v>
      </c>
      <c r="B1955" s="403">
        <v>43560.34652777778</v>
      </c>
      <c r="C1955" t="s">
        <v>97</v>
      </c>
      <c r="D1955">
        <v>0.01</v>
      </c>
      <c r="E1955" t="s">
        <v>250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873</v>
      </c>
      <c r="Q1955">
        <v>787</v>
      </c>
      <c r="R1955" t="s">
        <v>97</v>
      </c>
    </row>
    <row r="1956" spans="1:18">
      <c r="A1956" s="543">
        <v>1953</v>
      </c>
      <c r="B1956" s="403">
        <v>43563.552083333336</v>
      </c>
      <c r="C1956" t="s">
        <v>97</v>
      </c>
      <c r="D1956">
        <v>0.01</v>
      </c>
      <c r="E1956" t="s">
        <v>250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456</v>
      </c>
      <c r="Q1956">
        <v>788</v>
      </c>
      <c r="R1956" t="s">
        <v>97</v>
      </c>
    </row>
    <row r="1957" spans="1:18">
      <c r="A1957" s="543">
        <v>1954</v>
      </c>
      <c r="B1957" s="403">
        <v>43563.622916666667</v>
      </c>
      <c r="C1957" t="s">
        <v>97</v>
      </c>
      <c r="D1957">
        <v>0.01</v>
      </c>
      <c r="E1957" t="s">
        <v>250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872</v>
      </c>
      <c r="Q1957">
        <v>788</v>
      </c>
      <c r="R1957" t="s">
        <v>97</v>
      </c>
    </row>
    <row r="1958" spans="1:18">
      <c r="A1958" s="543">
        <v>1955</v>
      </c>
      <c r="B1958" s="403">
        <v>43564.446527777778</v>
      </c>
      <c r="C1958" t="s">
        <v>97</v>
      </c>
      <c r="D1958">
        <v>0.01</v>
      </c>
      <c r="E1958" t="s">
        <v>250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871</v>
      </c>
      <c r="Q1958">
        <v>788</v>
      </c>
      <c r="R1958" t="s">
        <v>97</v>
      </c>
    </row>
    <row r="1959" spans="1:18">
      <c r="A1959" s="543">
        <v>1956</v>
      </c>
      <c r="B1959" s="403">
        <v>43565.64166666667</v>
      </c>
      <c r="C1959" t="s">
        <v>97</v>
      </c>
      <c r="D1959">
        <v>0.01</v>
      </c>
      <c r="E1959" t="s">
        <v>250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444</v>
      </c>
      <c r="Q1959">
        <v>789</v>
      </c>
      <c r="R1959" t="s">
        <v>97</v>
      </c>
    </row>
    <row r="1960" spans="1:18">
      <c r="A1960" s="543">
        <v>1957</v>
      </c>
      <c r="B1960" s="403">
        <v>43565.705555555556</v>
      </c>
      <c r="C1960" t="s">
        <v>97</v>
      </c>
      <c r="D1960">
        <v>0.01</v>
      </c>
      <c r="E1960" t="s">
        <v>250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568</v>
      </c>
      <c r="Q1960">
        <v>789</v>
      </c>
      <c r="R1960" t="s">
        <v>97</v>
      </c>
    </row>
    <row r="1961" spans="1:18">
      <c r="A1961" s="543">
        <v>1958</v>
      </c>
      <c r="B1961" s="403">
        <v>43565.729166666664</v>
      </c>
      <c r="C1961" t="s">
        <v>97</v>
      </c>
      <c r="D1961">
        <v>0.01</v>
      </c>
      <c r="E1961" t="s">
        <v>250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569</v>
      </c>
      <c r="Q1961">
        <v>789</v>
      </c>
      <c r="R1961" t="s">
        <v>97</v>
      </c>
    </row>
    <row r="1962" spans="1:18">
      <c r="A1962" s="543">
        <v>1959</v>
      </c>
      <c r="B1962" s="403">
        <v>43565.790277777778</v>
      </c>
      <c r="C1962" t="s">
        <v>97</v>
      </c>
      <c r="D1962">
        <v>0.02</v>
      </c>
      <c r="E1962" t="s">
        <v>250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570</v>
      </c>
      <c r="Q1962">
        <v>789</v>
      </c>
      <c r="R1962" t="s">
        <v>97</v>
      </c>
    </row>
    <row r="1963" spans="1:18">
      <c r="A1963" s="543">
        <v>1960</v>
      </c>
      <c r="B1963" s="403">
        <v>43567.230555555558</v>
      </c>
      <c r="C1963" t="s">
        <v>97</v>
      </c>
      <c r="D1963">
        <v>0.03</v>
      </c>
      <c r="E1963" t="s">
        <v>250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571</v>
      </c>
      <c r="Q1963">
        <v>789</v>
      </c>
      <c r="R1963" t="s">
        <v>97</v>
      </c>
    </row>
    <row r="1964" spans="1:18">
      <c r="A1964" s="543">
        <v>1961</v>
      </c>
      <c r="B1964" s="403">
        <v>43567.444444444445</v>
      </c>
      <c r="C1964" t="s">
        <v>97</v>
      </c>
      <c r="D1964">
        <v>0.04</v>
      </c>
      <c r="E1964" t="s">
        <v>250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572</v>
      </c>
      <c r="Q1964">
        <v>789</v>
      </c>
      <c r="R1964" t="s">
        <v>97</v>
      </c>
    </row>
    <row r="1965" spans="1:18">
      <c r="A1965" s="543">
        <v>1962</v>
      </c>
      <c r="B1965" s="403">
        <v>43573.40347222222</v>
      </c>
      <c r="C1965" t="s">
        <v>97</v>
      </c>
      <c r="D1965">
        <v>0.01</v>
      </c>
      <c r="E1965" t="s">
        <v>250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444</v>
      </c>
      <c r="Q1965">
        <v>790</v>
      </c>
      <c r="R1965" t="s">
        <v>97</v>
      </c>
    </row>
    <row r="1966" spans="1:18">
      <c r="A1966" s="543">
        <v>1963</v>
      </c>
      <c r="B1966" s="403">
        <v>43573.428472222222</v>
      </c>
      <c r="C1966" t="s">
        <v>97</v>
      </c>
      <c r="D1966">
        <v>0.01</v>
      </c>
      <c r="E1966" t="s">
        <v>250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444</v>
      </c>
      <c r="Q1966">
        <v>791</v>
      </c>
      <c r="R1966" t="s">
        <v>97</v>
      </c>
    </row>
    <row r="1967" spans="1:18">
      <c r="A1967" s="543">
        <v>1964</v>
      </c>
      <c r="B1967" s="403">
        <v>43573.609027777777</v>
      </c>
      <c r="C1967" t="s">
        <v>97</v>
      </c>
      <c r="D1967">
        <v>0.01</v>
      </c>
      <c r="E1967" t="s">
        <v>250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444</v>
      </c>
      <c r="Q1967">
        <v>792</v>
      </c>
      <c r="R1967" t="s">
        <v>97</v>
      </c>
    </row>
    <row r="1968" spans="1:18">
      <c r="A1968" s="543">
        <v>1965</v>
      </c>
      <c r="B1968" s="403">
        <v>43578.654166666667</v>
      </c>
      <c r="C1968" t="s">
        <v>97</v>
      </c>
      <c r="D1968">
        <v>0.01</v>
      </c>
      <c r="E1968" t="s">
        <v>250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444</v>
      </c>
      <c r="Q1968">
        <v>793</v>
      </c>
      <c r="R1968" t="s">
        <v>97</v>
      </c>
    </row>
    <row r="1969" spans="1:18">
      <c r="A1969" s="543">
        <v>1966</v>
      </c>
      <c r="B1969" s="403">
        <v>43578.692361111112</v>
      </c>
      <c r="C1969" t="s">
        <v>97</v>
      </c>
      <c r="D1969">
        <v>0.01</v>
      </c>
      <c r="E1969" t="s">
        <v>250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444</v>
      </c>
      <c r="Q1969">
        <v>794</v>
      </c>
      <c r="R1969" t="s">
        <v>97</v>
      </c>
    </row>
    <row r="1970" spans="1:18">
      <c r="A1970" s="543">
        <v>1967</v>
      </c>
      <c r="B1970" s="403">
        <v>43578.707638888889</v>
      </c>
      <c r="C1970" t="s">
        <v>97</v>
      </c>
      <c r="D1970">
        <v>0.01</v>
      </c>
      <c r="E1970" t="s">
        <v>250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573</v>
      </c>
      <c r="Q1970">
        <v>794</v>
      </c>
      <c r="R1970" t="s">
        <v>97</v>
      </c>
    </row>
    <row r="1971" spans="1:18">
      <c r="A1971" s="543">
        <v>1968</v>
      </c>
      <c r="B1971" s="403">
        <v>43578.901388888888</v>
      </c>
      <c r="C1971" t="s">
        <v>97</v>
      </c>
      <c r="D1971">
        <v>0.01</v>
      </c>
      <c r="E1971" t="s">
        <v>250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574</v>
      </c>
      <c r="Q1971">
        <v>794</v>
      </c>
      <c r="R1971" t="s">
        <v>97</v>
      </c>
    </row>
    <row r="1972" spans="1:18">
      <c r="A1972" s="543">
        <v>1969</v>
      </c>
      <c r="B1972" s="403">
        <v>43579.68472222222</v>
      </c>
      <c r="C1972" t="s">
        <v>97</v>
      </c>
      <c r="D1972">
        <v>0.01</v>
      </c>
      <c r="E1972" t="s">
        <v>250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444</v>
      </c>
      <c r="Q1972">
        <v>795</v>
      </c>
      <c r="R1972" t="s">
        <v>97</v>
      </c>
    </row>
    <row r="1973" spans="1:18">
      <c r="A1973" s="543">
        <v>1971</v>
      </c>
      <c r="B1973" s="403">
        <v>43579.804166666669</v>
      </c>
      <c r="C1973" t="s">
        <v>97</v>
      </c>
      <c r="D1973">
        <v>0.01</v>
      </c>
      <c r="E1973" t="s">
        <v>250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444</v>
      </c>
      <c r="Q1973">
        <v>796</v>
      </c>
      <c r="R1973" t="s">
        <v>97</v>
      </c>
    </row>
    <row r="1974" spans="1:18">
      <c r="A1974" s="543">
        <v>1972</v>
      </c>
      <c r="B1974" s="403">
        <v>43580.382638888892</v>
      </c>
      <c r="C1974" t="s">
        <v>97</v>
      </c>
      <c r="D1974">
        <v>0.01</v>
      </c>
      <c r="E1974" t="s">
        <v>250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456</v>
      </c>
      <c r="Q1974">
        <v>797</v>
      </c>
      <c r="R1974" t="s">
        <v>97</v>
      </c>
    </row>
    <row r="1975" spans="1:18">
      <c r="A1975" s="543">
        <v>1974</v>
      </c>
      <c r="B1975" s="403">
        <v>43580.612500000003</v>
      </c>
      <c r="C1975" t="s">
        <v>97</v>
      </c>
      <c r="D1975">
        <v>0.01</v>
      </c>
      <c r="E1975" t="s">
        <v>250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458</v>
      </c>
      <c r="Q1975">
        <v>798</v>
      </c>
      <c r="R1975" t="s">
        <v>97</v>
      </c>
    </row>
    <row r="1976" spans="1:18">
      <c r="A1976" s="543">
        <v>1975</v>
      </c>
      <c r="B1976" s="403">
        <v>43580.633333333331</v>
      </c>
      <c r="C1976" t="s">
        <v>97</v>
      </c>
      <c r="D1976">
        <v>0.01</v>
      </c>
      <c r="E1976" t="s">
        <v>250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575</v>
      </c>
      <c r="Q1976">
        <v>798</v>
      </c>
      <c r="R1976" t="s">
        <v>97</v>
      </c>
    </row>
    <row r="1977" spans="1:18">
      <c r="A1977" s="543">
        <v>1976</v>
      </c>
      <c r="B1977" s="403">
        <v>43580.686805555553</v>
      </c>
      <c r="C1977" t="s">
        <v>97</v>
      </c>
      <c r="D1977">
        <v>0.01</v>
      </c>
      <c r="E1977" t="s">
        <v>250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576</v>
      </c>
      <c r="Q1977">
        <v>798</v>
      </c>
      <c r="R1977" t="s">
        <v>97</v>
      </c>
    </row>
    <row r="1978" spans="1:18">
      <c r="A1978" s="543">
        <v>1977</v>
      </c>
      <c r="B1978" s="403">
        <v>43581.606249999997</v>
      </c>
      <c r="C1978" t="s">
        <v>97</v>
      </c>
      <c r="D1978">
        <v>0.01</v>
      </c>
      <c r="E1978" t="s">
        <v>250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444</v>
      </c>
      <c r="Q1978">
        <v>799</v>
      </c>
      <c r="R1978" t="s">
        <v>97</v>
      </c>
    </row>
    <row r="1979" spans="1:18">
      <c r="A1979" s="543">
        <v>1978</v>
      </c>
      <c r="B1979" s="403">
        <v>43581.606944444444</v>
      </c>
      <c r="C1979" t="s">
        <v>97</v>
      </c>
      <c r="D1979">
        <v>0.01</v>
      </c>
      <c r="E1979" t="s">
        <v>250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590</v>
      </c>
      <c r="Q1979">
        <v>799</v>
      </c>
      <c r="R1979" t="s">
        <v>97</v>
      </c>
    </row>
    <row r="1980" spans="1:18">
      <c r="A1980" s="543">
        <v>1979</v>
      </c>
      <c r="B1980" s="403">
        <v>43581.617361111108</v>
      </c>
      <c r="C1980" t="s">
        <v>97</v>
      </c>
      <c r="D1980">
        <v>0.01</v>
      </c>
      <c r="E1980" t="s">
        <v>250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591</v>
      </c>
      <c r="Q1980">
        <v>799</v>
      </c>
      <c r="R1980" t="s">
        <v>97</v>
      </c>
    </row>
    <row r="1981" spans="1:18">
      <c r="A1981" s="543">
        <v>1980</v>
      </c>
      <c r="B1981" s="403">
        <v>43581.685416666667</v>
      </c>
      <c r="C1981" t="s">
        <v>97</v>
      </c>
      <c r="D1981">
        <v>0.02</v>
      </c>
      <c r="E1981" t="s">
        <v>250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592</v>
      </c>
      <c r="Q1981">
        <v>799</v>
      </c>
      <c r="R1981" t="s">
        <v>97</v>
      </c>
    </row>
    <row r="1982" spans="1:18">
      <c r="A1982" s="543">
        <v>1981</v>
      </c>
      <c r="B1982" s="403">
        <v>43584.845833333333</v>
      </c>
      <c r="C1982" t="s">
        <v>97</v>
      </c>
      <c r="D1982">
        <v>0.03</v>
      </c>
      <c r="E1982" t="s">
        <v>250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593</v>
      </c>
      <c r="Q1982">
        <v>799</v>
      </c>
      <c r="R1982" t="s">
        <v>97</v>
      </c>
    </row>
    <row r="1983" spans="1:18">
      <c r="A1983" s="543">
        <v>1982</v>
      </c>
      <c r="B1983" s="403">
        <v>43585.438194444447</v>
      </c>
      <c r="C1983" t="s">
        <v>97</v>
      </c>
      <c r="D1983">
        <v>0.04</v>
      </c>
      <c r="E1983" t="s">
        <v>250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594</v>
      </c>
      <c r="Q1983">
        <v>799</v>
      </c>
      <c r="R1983" t="s">
        <v>97</v>
      </c>
    </row>
    <row r="1984" spans="1:18">
      <c r="A1984" s="543">
        <v>1983</v>
      </c>
      <c r="B1984" s="403">
        <v>43585.583333333336</v>
      </c>
      <c r="C1984" t="s">
        <v>97</v>
      </c>
      <c r="D1984">
        <v>0.06</v>
      </c>
      <c r="E1984" t="s">
        <v>250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595</v>
      </c>
      <c r="Q1984">
        <v>799</v>
      </c>
      <c r="R1984" t="s">
        <v>97</v>
      </c>
    </row>
    <row r="1985" spans="1:18">
      <c r="A1985" s="543">
        <v>1985</v>
      </c>
      <c r="B1985" s="403">
        <v>43586.679166666669</v>
      </c>
      <c r="C1985" t="s">
        <v>97</v>
      </c>
      <c r="D1985">
        <v>0.09</v>
      </c>
      <c r="E1985" t="s">
        <v>250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589</v>
      </c>
      <c r="Q1985">
        <v>799</v>
      </c>
      <c r="R1985" t="s">
        <v>97</v>
      </c>
    </row>
    <row r="1986" spans="1:18">
      <c r="A1986" s="543">
        <v>1984</v>
      </c>
      <c r="B1986" s="403">
        <v>43586.673611111109</v>
      </c>
      <c r="C1986" t="s">
        <v>96</v>
      </c>
      <c r="D1986">
        <v>0.01</v>
      </c>
      <c r="E1986" t="s">
        <v>250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444</v>
      </c>
      <c r="Q1986">
        <v>800</v>
      </c>
      <c r="R1986" t="s">
        <v>96</v>
      </c>
    </row>
    <row r="1987" spans="1:18">
      <c r="A1987" s="543">
        <v>1986</v>
      </c>
      <c r="B1987" s="403">
        <v>43586.850694444445</v>
      </c>
      <c r="C1987" t="s">
        <v>96</v>
      </c>
      <c r="D1987">
        <v>0.01</v>
      </c>
      <c r="E1987" t="s">
        <v>250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444</v>
      </c>
      <c r="Q1987">
        <v>801</v>
      </c>
      <c r="R1987" t="s">
        <v>96</v>
      </c>
    </row>
    <row r="1988" spans="1:18">
      <c r="A1988" s="543">
        <v>1987</v>
      </c>
      <c r="B1988" s="403">
        <v>43586.855555555558</v>
      </c>
      <c r="C1988" t="s">
        <v>96</v>
      </c>
      <c r="D1988">
        <v>0.01</v>
      </c>
      <c r="E1988" t="s">
        <v>250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597</v>
      </c>
      <c r="Q1988">
        <v>801</v>
      </c>
      <c r="R1988" t="s">
        <v>96</v>
      </c>
    </row>
    <row r="1989" spans="1:18">
      <c r="A1989" s="543">
        <v>1988</v>
      </c>
      <c r="B1989" s="403">
        <v>43586.856249999997</v>
      </c>
      <c r="C1989" t="s">
        <v>96</v>
      </c>
      <c r="D1989">
        <v>0.01</v>
      </c>
      <c r="E1989" t="s">
        <v>250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598</v>
      </c>
      <c r="Q1989">
        <v>801</v>
      </c>
      <c r="R1989" t="s">
        <v>96</v>
      </c>
    </row>
    <row r="1990" spans="1:18">
      <c r="A1990" s="543">
        <v>1989</v>
      </c>
      <c r="B1990" s="403">
        <v>43586.859722222223</v>
      </c>
      <c r="C1990" t="s">
        <v>96</v>
      </c>
      <c r="D1990">
        <v>0.02</v>
      </c>
      <c r="E1990" t="s">
        <v>250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599</v>
      </c>
      <c r="Q1990">
        <v>801</v>
      </c>
      <c r="R1990" t="s">
        <v>96</v>
      </c>
    </row>
    <row r="1991" spans="1:18">
      <c r="A1991" s="543">
        <v>1990</v>
      </c>
      <c r="B1991" s="403">
        <v>43586.861111111109</v>
      </c>
      <c r="C1991" t="s">
        <v>96</v>
      </c>
      <c r="D1991">
        <v>0.03</v>
      </c>
      <c r="E1991" t="s">
        <v>250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600</v>
      </c>
      <c r="Q1991">
        <v>801</v>
      </c>
      <c r="R1991" t="s">
        <v>96</v>
      </c>
    </row>
    <row r="1992" spans="1:18">
      <c r="A1992" s="543">
        <v>1993</v>
      </c>
      <c r="B1992" s="403">
        <v>43587.649305555555</v>
      </c>
      <c r="C1992" t="s">
        <v>96</v>
      </c>
      <c r="D1992">
        <v>0.04</v>
      </c>
      <c r="E1992" t="s">
        <v>250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601</v>
      </c>
      <c r="Q1992">
        <v>801</v>
      </c>
      <c r="R1992" t="s">
        <v>96</v>
      </c>
    </row>
    <row r="1993" spans="1:18">
      <c r="A1993" s="543">
        <v>1995</v>
      </c>
      <c r="B1993" s="403">
        <v>43588.352083333331</v>
      </c>
      <c r="C1993" t="s">
        <v>96</v>
      </c>
      <c r="D1993">
        <v>0.06</v>
      </c>
      <c r="E1993" t="s">
        <v>250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602</v>
      </c>
      <c r="Q1993">
        <v>801</v>
      </c>
      <c r="R1993" t="s">
        <v>96</v>
      </c>
    </row>
    <row r="1994" spans="1:18">
      <c r="A1994" s="543">
        <v>1996</v>
      </c>
      <c r="B1994" s="403">
        <v>43588.605555555558</v>
      </c>
      <c r="C1994" t="s">
        <v>96</v>
      </c>
      <c r="D1994">
        <v>0.09</v>
      </c>
      <c r="E1994" t="s">
        <v>250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603</v>
      </c>
      <c r="Q1994">
        <v>801</v>
      </c>
      <c r="R1994" t="s">
        <v>96</v>
      </c>
    </row>
    <row r="1995" spans="1:18">
      <c r="A1995" s="543">
        <v>1991</v>
      </c>
      <c r="B1995" s="403">
        <v>43586.884027777778</v>
      </c>
      <c r="C1995" t="s">
        <v>97</v>
      </c>
      <c r="D1995">
        <v>0.01</v>
      </c>
      <c r="E1995" t="s">
        <v>250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444</v>
      </c>
      <c r="Q1995">
        <v>802</v>
      </c>
      <c r="R1995" t="s">
        <v>97</v>
      </c>
    </row>
    <row r="1996" spans="1:18">
      <c r="A1996" s="543">
        <v>1992</v>
      </c>
      <c r="B1996" s="403">
        <v>43587.132638888892</v>
      </c>
      <c r="C1996" t="s">
        <v>97</v>
      </c>
      <c r="D1996">
        <v>0.01</v>
      </c>
      <c r="E1996" t="s">
        <v>250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596</v>
      </c>
      <c r="Q1996">
        <v>802</v>
      </c>
      <c r="R1996" t="s">
        <v>97</v>
      </c>
    </row>
    <row r="1997" spans="1:18">
      <c r="A1997" s="543">
        <v>1994</v>
      </c>
      <c r="B1997" s="403">
        <v>43587.659722222219</v>
      </c>
      <c r="C1997" t="s">
        <v>97</v>
      </c>
      <c r="D1997">
        <v>0.01</v>
      </c>
      <c r="E1997" t="s">
        <v>250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444</v>
      </c>
      <c r="Q1997">
        <v>803</v>
      </c>
      <c r="R1997" t="s">
        <v>97</v>
      </c>
    </row>
    <row r="1998" spans="1:18">
      <c r="A1998" s="543">
        <v>1997</v>
      </c>
      <c r="B1998" s="403">
        <v>43588.606944444444</v>
      </c>
      <c r="C1998" t="s">
        <v>97</v>
      </c>
      <c r="D1998">
        <v>0.01</v>
      </c>
      <c r="E1998" t="s">
        <v>250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444</v>
      </c>
      <c r="Q1998">
        <v>804</v>
      </c>
      <c r="R1998" t="s">
        <v>97</v>
      </c>
    </row>
    <row r="1999" spans="1:18">
      <c r="A1999" s="543">
        <v>1998</v>
      </c>
      <c r="B1999" s="403">
        <v>43588.612500000003</v>
      </c>
      <c r="C1999" t="s">
        <v>97</v>
      </c>
      <c r="D1999">
        <v>0.01</v>
      </c>
      <c r="E1999" t="s">
        <v>250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604</v>
      </c>
      <c r="Q1999">
        <v>804</v>
      </c>
      <c r="R1999" t="s">
        <v>97</v>
      </c>
    </row>
    <row r="2000" spans="1:18">
      <c r="A2000" s="543">
        <v>1999</v>
      </c>
      <c r="B2000" s="403">
        <v>43588.668749999997</v>
      </c>
      <c r="C2000" t="s">
        <v>97</v>
      </c>
      <c r="D2000">
        <v>0.01</v>
      </c>
      <c r="E2000" t="s">
        <v>250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605</v>
      </c>
      <c r="Q2000">
        <v>804</v>
      </c>
      <c r="R2000" t="s">
        <v>97</v>
      </c>
    </row>
    <row r="2001" spans="1:18">
      <c r="A2001" s="543">
        <v>2000</v>
      </c>
      <c r="B2001" s="403">
        <v>43588.677777777775</v>
      </c>
      <c r="C2001" t="s">
        <v>97</v>
      </c>
      <c r="D2001">
        <v>0.02</v>
      </c>
      <c r="E2001" t="s">
        <v>250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606</v>
      </c>
      <c r="Q2001">
        <v>804</v>
      </c>
      <c r="R2001" t="s">
        <v>97</v>
      </c>
    </row>
    <row r="2002" spans="1:18">
      <c r="A2002" s="543">
        <v>2001</v>
      </c>
      <c r="B2002" s="403">
        <v>43588.712500000001</v>
      </c>
      <c r="C2002" t="s">
        <v>97</v>
      </c>
      <c r="D2002">
        <v>0.02</v>
      </c>
      <c r="E2002" t="s">
        <v>250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606</v>
      </c>
      <c r="Q2002">
        <v>804</v>
      </c>
      <c r="R2002" t="s">
        <v>97</v>
      </c>
    </row>
    <row r="2003" spans="1:18">
      <c r="A2003" s="543">
        <v>2007</v>
      </c>
      <c r="B2003" s="403">
        <v>43592.351388888892</v>
      </c>
      <c r="C2003" t="s">
        <v>97</v>
      </c>
      <c r="D2003">
        <v>0.04</v>
      </c>
      <c r="E2003" t="s">
        <v>250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607</v>
      </c>
      <c r="Q2003">
        <v>804</v>
      </c>
      <c r="R2003" t="s">
        <v>97</v>
      </c>
    </row>
    <row r="2004" spans="1:18">
      <c r="A2004" s="543">
        <v>2002</v>
      </c>
      <c r="B2004" s="403">
        <v>43588.727777777778</v>
      </c>
      <c r="C2004" t="s">
        <v>96</v>
      </c>
      <c r="D2004">
        <v>0.01</v>
      </c>
      <c r="E2004" t="s">
        <v>250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444</v>
      </c>
      <c r="Q2004">
        <v>805</v>
      </c>
      <c r="R2004" t="s">
        <v>96</v>
      </c>
    </row>
    <row r="2005" spans="1:18">
      <c r="A2005" s="543">
        <v>2003</v>
      </c>
      <c r="B2005" s="403">
        <v>43591.07916666667</v>
      </c>
      <c r="C2005" t="s">
        <v>96</v>
      </c>
      <c r="D2005">
        <v>0.01</v>
      </c>
      <c r="E2005" t="s">
        <v>250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444</v>
      </c>
      <c r="Q2005">
        <v>806</v>
      </c>
      <c r="R2005" t="s">
        <v>96</v>
      </c>
    </row>
    <row r="2006" spans="1:18">
      <c r="A2006" s="543">
        <v>2004</v>
      </c>
      <c r="B2006" s="403">
        <v>43591.613888888889</v>
      </c>
      <c r="C2006" t="s">
        <v>96</v>
      </c>
      <c r="D2006">
        <v>0.01</v>
      </c>
      <c r="E2006" t="s">
        <v>250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444</v>
      </c>
      <c r="Q2006">
        <v>807</v>
      </c>
      <c r="R2006" t="s">
        <v>96</v>
      </c>
    </row>
    <row r="2007" spans="1:18">
      <c r="A2007" s="543">
        <v>2005</v>
      </c>
      <c r="B2007" s="403">
        <v>43591.767361111109</v>
      </c>
      <c r="C2007" t="s">
        <v>96</v>
      </c>
      <c r="D2007">
        <v>0.01</v>
      </c>
      <c r="E2007" t="s">
        <v>250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444</v>
      </c>
      <c r="Q2007">
        <v>808</v>
      </c>
      <c r="R2007" t="s">
        <v>96</v>
      </c>
    </row>
    <row r="2008" spans="1:18">
      <c r="A2008" s="543">
        <v>2006</v>
      </c>
      <c r="B2008" s="403">
        <v>43592.334722222222</v>
      </c>
      <c r="C2008" t="s">
        <v>96</v>
      </c>
      <c r="D2008">
        <v>0.01</v>
      </c>
      <c r="E2008" t="s">
        <v>250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444</v>
      </c>
      <c r="Q2008">
        <v>809</v>
      </c>
      <c r="R2008" t="s">
        <v>96</v>
      </c>
    </row>
    <row r="2009" spans="1:18">
      <c r="A2009" s="543">
        <v>2008</v>
      </c>
      <c r="B2009" s="403">
        <v>43592.412499999999</v>
      </c>
      <c r="C2009" t="s">
        <v>96</v>
      </c>
      <c r="D2009">
        <v>0.01</v>
      </c>
      <c r="E2009" t="s">
        <v>250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608</v>
      </c>
      <c r="Q2009">
        <v>809</v>
      </c>
      <c r="R2009" t="s">
        <v>96</v>
      </c>
    </row>
    <row r="2010" spans="1:18">
      <c r="A2010" s="543">
        <v>2009</v>
      </c>
      <c r="B2010" s="403">
        <v>43592.580555555556</v>
      </c>
      <c r="C2010" t="s">
        <v>96</v>
      </c>
      <c r="D2010">
        <v>0.01</v>
      </c>
      <c r="E2010" t="s">
        <v>250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609</v>
      </c>
      <c r="Q2010">
        <v>809</v>
      </c>
      <c r="R2010" t="s">
        <v>96</v>
      </c>
    </row>
    <row r="2011" spans="1:18">
      <c r="A2011" s="543">
        <v>2011</v>
      </c>
      <c r="B2011" s="403">
        <v>43592.753472222219</v>
      </c>
      <c r="C2011" t="s">
        <v>96</v>
      </c>
      <c r="D2011">
        <v>0.02</v>
      </c>
      <c r="E2011" t="s">
        <v>250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610</v>
      </c>
      <c r="Q2011">
        <v>809</v>
      </c>
      <c r="R2011" t="s">
        <v>96</v>
      </c>
    </row>
    <row r="2012" spans="1:18">
      <c r="A2012" s="543">
        <v>2010</v>
      </c>
      <c r="B2012" s="403">
        <v>43592.683333333334</v>
      </c>
      <c r="C2012" t="s">
        <v>97</v>
      </c>
      <c r="D2012">
        <v>0.01</v>
      </c>
      <c r="E2012" t="s">
        <v>250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444</v>
      </c>
      <c r="Q2012">
        <v>810</v>
      </c>
      <c r="R2012" t="s">
        <v>97</v>
      </c>
    </row>
    <row r="2013" spans="1:18">
      <c r="A2013" s="543">
        <v>2012</v>
      </c>
      <c r="B2013" s="403">
        <v>43592.798611111109</v>
      </c>
      <c r="C2013" t="s">
        <v>97</v>
      </c>
      <c r="D2013">
        <v>0.01</v>
      </c>
      <c r="E2013" t="s">
        <v>250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444</v>
      </c>
      <c r="Q2013">
        <v>811</v>
      </c>
      <c r="R2013" t="s">
        <v>97</v>
      </c>
    </row>
    <row r="2014" spans="1:18">
      <c r="A2014" s="543">
        <v>2013</v>
      </c>
      <c r="B2014" s="403">
        <v>43592.867361111108</v>
      </c>
      <c r="C2014" t="s">
        <v>97</v>
      </c>
      <c r="D2014">
        <v>0.01</v>
      </c>
      <c r="E2014" t="s">
        <v>250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611</v>
      </c>
      <c r="Q2014">
        <v>811</v>
      </c>
      <c r="R2014" t="s">
        <v>97</v>
      </c>
    </row>
    <row r="2015" spans="1:18">
      <c r="A2015" s="543">
        <v>2014</v>
      </c>
      <c r="B2015" s="403">
        <v>43593.188888888886</v>
      </c>
      <c r="C2015" t="s">
        <v>97</v>
      </c>
      <c r="D2015">
        <v>0.01</v>
      </c>
      <c r="E2015" t="s">
        <v>250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612</v>
      </c>
      <c r="Q2015">
        <v>811</v>
      </c>
      <c r="R2015" t="s">
        <v>97</v>
      </c>
    </row>
    <row r="2016" spans="1:18">
      <c r="A2016" s="543">
        <v>2015</v>
      </c>
      <c r="B2016" s="403">
        <v>43593.390277777777</v>
      </c>
      <c r="C2016" t="s">
        <v>96</v>
      </c>
      <c r="D2016">
        <v>0.01</v>
      </c>
      <c r="E2016" t="s">
        <v>250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444</v>
      </c>
      <c r="Q2016">
        <v>812</v>
      </c>
      <c r="R2016" t="s">
        <v>96</v>
      </c>
    </row>
    <row r="2017" spans="1:18">
      <c r="A2017" s="543">
        <v>2016</v>
      </c>
      <c r="B2017" s="403">
        <v>43593.759722222225</v>
      </c>
      <c r="C2017" t="s">
        <v>96</v>
      </c>
      <c r="D2017">
        <v>0.01</v>
      </c>
      <c r="E2017" t="s">
        <v>250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444</v>
      </c>
      <c r="Q2017">
        <v>813</v>
      </c>
      <c r="R2017" t="s">
        <v>96</v>
      </c>
    </row>
    <row r="2018" spans="1:18">
      <c r="A2018" s="543">
        <v>2017</v>
      </c>
      <c r="B2018" s="403">
        <v>43593.762499999997</v>
      </c>
      <c r="C2018" t="s">
        <v>96</v>
      </c>
      <c r="D2018">
        <v>0.01</v>
      </c>
      <c r="E2018" t="s">
        <v>250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613</v>
      </c>
      <c r="Q2018">
        <v>813</v>
      </c>
      <c r="R2018" t="s">
        <v>96</v>
      </c>
    </row>
    <row r="2019" spans="1:18">
      <c r="A2019" s="543">
        <v>2018</v>
      </c>
      <c r="B2019" s="403">
        <v>43594.44027777778</v>
      </c>
      <c r="C2019" t="s">
        <v>97</v>
      </c>
      <c r="D2019">
        <v>0.01</v>
      </c>
      <c r="E2019" t="s">
        <v>250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458</v>
      </c>
      <c r="Q2019">
        <v>814</v>
      </c>
      <c r="R2019" t="s">
        <v>97</v>
      </c>
    </row>
    <row r="2020" spans="1:18">
      <c r="A2020" s="543">
        <v>2019</v>
      </c>
      <c r="B2020" s="403">
        <v>43594.480555555558</v>
      </c>
      <c r="C2020" t="s">
        <v>97</v>
      </c>
      <c r="D2020">
        <v>0.01</v>
      </c>
      <c r="E2020" t="s">
        <v>250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617</v>
      </c>
      <c r="Q2020">
        <v>814</v>
      </c>
      <c r="R2020" t="s">
        <v>97</v>
      </c>
    </row>
    <row r="2021" spans="1:18">
      <c r="A2021" s="543">
        <v>2020</v>
      </c>
      <c r="B2021" s="403">
        <v>43594.658333333333</v>
      </c>
      <c r="C2021" t="s">
        <v>97</v>
      </c>
      <c r="D2021">
        <v>0.01</v>
      </c>
      <c r="E2021" t="s">
        <v>250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618</v>
      </c>
      <c r="Q2021">
        <v>814</v>
      </c>
      <c r="R2021" t="s">
        <v>97</v>
      </c>
    </row>
    <row r="2022" spans="1:18">
      <c r="A2022" s="543">
        <v>2021</v>
      </c>
      <c r="B2022" s="403">
        <v>43594.662499999999</v>
      </c>
      <c r="C2022" t="s">
        <v>97</v>
      </c>
      <c r="D2022">
        <v>0.02</v>
      </c>
      <c r="E2022" t="s">
        <v>250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619</v>
      </c>
      <c r="Q2022">
        <v>814</v>
      </c>
      <c r="R2022" t="s">
        <v>97</v>
      </c>
    </row>
    <row r="2023" spans="1:18">
      <c r="A2023" s="543">
        <v>2022</v>
      </c>
      <c r="B2023" s="403">
        <v>43594.665277777778</v>
      </c>
      <c r="C2023" t="s">
        <v>97</v>
      </c>
      <c r="D2023">
        <v>0.03</v>
      </c>
      <c r="E2023" t="s">
        <v>250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620</v>
      </c>
      <c r="Q2023">
        <v>814</v>
      </c>
      <c r="R2023" t="s">
        <v>97</v>
      </c>
    </row>
    <row r="2024" spans="1:18">
      <c r="A2024" s="543">
        <v>2028</v>
      </c>
      <c r="B2024" s="403">
        <v>43598.611111111109</v>
      </c>
      <c r="C2024" t="s">
        <v>97</v>
      </c>
      <c r="D2024">
        <v>0.04</v>
      </c>
      <c r="E2024" t="s">
        <v>250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621</v>
      </c>
      <c r="Q2024">
        <v>814</v>
      </c>
      <c r="R2024" t="s">
        <v>97</v>
      </c>
    </row>
    <row r="2025" spans="1:18">
      <c r="A2025" s="543">
        <v>2023</v>
      </c>
      <c r="B2025" s="403">
        <v>43594.678472222222</v>
      </c>
      <c r="C2025" t="s">
        <v>96</v>
      </c>
      <c r="D2025">
        <v>0.01</v>
      </c>
      <c r="E2025" t="s">
        <v>250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444</v>
      </c>
      <c r="Q2025">
        <v>815</v>
      </c>
      <c r="R2025" t="s">
        <v>96</v>
      </c>
    </row>
    <row r="2026" spans="1:18">
      <c r="A2026" s="543">
        <v>2024</v>
      </c>
      <c r="B2026" s="403">
        <v>43594.7</v>
      </c>
      <c r="C2026" t="s">
        <v>96</v>
      </c>
      <c r="D2026">
        <v>0.01</v>
      </c>
      <c r="E2026" t="s">
        <v>250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614</v>
      </c>
      <c r="Q2026">
        <v>815</v>
      </c>
      <c r="R2026" t="s">
        <v>96</v>
      </c>
    </row>
    <row r="2027" spans="1:18">
      <c r="A2027" s="543">
        <v>2025</v>
      </c>
      <c r="B2027" s="403">
        <v>43594.772916666669</v>
      </c>
      <c r="C2027" t="s">
        <v>96</v>
      </c>
      <c r="D2027">
        <v>0.01</v>
      </c>
      <c r="E2027" t="s">
        <v>250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615</v>
      </c>
      <c r="Q2027">
        <v>815</v>
      </c>
      <c r="R2027" t="s">
        <v>96</v>
      </c>
    </row>
    <row r="2028" spans="1:18">
      <c r="A2028" s="543">
        <v>2026</v>
      </c>
      <c r="B2028" s="403">
        <v>43595.705555555556</v>
      </c>
      <c r="C2028" t="s">
        <v>96</v>
      </c>
      <c r="D2028">
        <v>0.01</v>
      </c>
      <c r="E2028" t="s">
        <v>250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444</v>
      </c>
      <c r="Q2028">
        <v>816</v>
      </c>
      <c r="R2028" t="s">
        <v>96</v>
      </c>
    </row>
    <row r="2029" spans="1:18">
      <c r="A2029" s="543">
        <v>2027</v>
      </c>
      <c r="B2029" s="403">
        <v>43595.760416666664</v>
      </c>
      <c r="C2029" t="s">
        <v>96</v>
      </c>
      <c r="D2029">
        <v>0.01</v>
      </c>
      <c r="E2029" t="s">
        <v>250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616</v>
      </c>
      <c r="Q2029">
        <v>816</v>
      </c>
      <c r="R2029" t="s">
        <v>96</v>
      </c>
    </row>
    <row r="2030" spans="1:18">
      <c r="A2030" s="543">
        <v>2029</v>
      </c>
      <c r="B2030" s="403">
        <v>43598.62222222222</v>
      </c>
      <c r="C2030" t="s">
        <v>96</v>
      </c>
      <c r="D2030">
        <v>0.01</v>
      </c>
      <c r="E2030" t="s">
        <v>250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444</v>
      </c>
      <c r="Q2030">
        <v>817</v>
      </c>
      <c r="R2030" t="s">
        <v>96</v>
      </c>
    </row>
    <row r="2031" spans="1:18">
      <c r="A2031" s="543">
        <v>2030</v>
      </c>
      <c r="B2031" s="403">
        <v>43598.706944444442</v>
      </c>
      <c r="C2031" t="s">
        <v>96</v>
      </c>
      <c r="D2031">
        <v>0.01</v>
      </c>
      <c r="E2031" t="s">
        <v>250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626</v>
      </c>
      <c r="Q2031">
        <v>817</v>
      </c>
      <c r="R2031" t="s">
        <v>96</v>
      </c>
    </row>
    <row r="2032" spans="1:18">
      <c r="A2032" s="543">
        <v>2031</v>
      </c>
      <c r="B2032" s="403">
        <v>43598.726388888892</v>
      </c>
      <c r="C2032" t="s">
        <v>96</v>
      </c>
      <c r="D2032">
        <v>0.01</v>
      </c>
      <c r="E2032" t="s">
        <v>250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627</v>
      </c>
      <c r="Q2032">
        <v>817</v>
      </c>
      <c r="R2032" t="s">
        <v>96</v>
      </c>
    </row>
    <row r="2033" spans="1:18">
      <c r="A2033" s="543">
        <v>2032</v>
      </c>
      <c r="B2033" s="403">
        <v>43599.597916666666</v>
      </c>
      <c r="C2033" t="s">
        <v>96</v>
      </c>
      <c r="D2033">
        <v>0.02</v>
      </c>
      <c r="E2033" t="s">
        <v>250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628</v>
      </c>
      <c r="Q2033">
        <v>817</v>
      </c>
      <c r="R2033" t="s">
        <v>96</v>
      </c>
    </row>
    <row r="2034" spans="1:18">
      <c r="A2034" s="543">
        <v>2034</v>
      </c>
      <c r="B2034" s="403">
        <v>43600.499305555553</v>
      </c>
      <c r="C2034" t="s">
        <v>96</v>
      </c>
      <c r="D2034">
        <v>0.03</v>
      </c>
      <c r="E2034" t="s">
        <v>250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629</v>
      </c>
      <c r="Q2034">
        <v>817</v>
      </c>
      <c r="R2034" t="s">
        <v>96</v>
      </c>
    </row>
    <row r="2035" spans="1:18">
      <c r="A2035" s="543">
        <v>2035</v>
      </c>
      <c r="B2035" s="403">
        <v>43600.563888888886</v>
      </c>
      <c r="C2035" t="s">
        <v>96</v>
      </c>
      <c r="D2035">
        <v>0.04</v>
      </c>
      <c r="E2035" t="s">
        <v>250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630</v>
      </c>
      <c r="Q2035">
        <v>817</v>
      </c>
      <c r="R2035" t="s">
        <v>96</v>
      </c>
    </row>
    <row r="2036" spans="1:18">
      <c r="A2036" s="543">
        <v>2041</v>
      </c>
      <c r="B2036" s="403">
        <v>43602.472222222219</v>
      </c>
      <c r="C2036" t="s">
        <v>96</v>
      </c>
      <c r="D2036">
        <v>0.06</v>
      </c>
      <c r="E2036" t="s">
        <v>250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631</v>
      </c>
      <c r="Q2036">
        <v>817</v>
      </c>
      <c r="R2036" t="s">
        <v>96</v>
      </c>
    </row>
    <row r="2037" spans="1:18">
      <c r="A2037" s="543">
        <v>2047</v>
      </c>
      <c r="B2037" s="403">
        <v>43608.37222222222</v>
      </c>
      <c r="C2037" t="s">
        <v>96</v>
      </c>
      <c r="D2037">
        <v>0.09</v>
      </c>
      <c r="E2037" t="s">
        <v>250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632</v>
      </c>
      <c r="Q2037">
        <v>817</v>
      </c>
      <c r="R2037" t="s">
        <v>96</v>
      </c>
    </row>
    <row r="2038" spans="1:18">
      <c r="A2038" s="543">
        <v>2050</v>
      </c>
      <c r="B2038" s="403">
        <v>43608.631249999999</v>
      </c>
      <c r="C2038" t="s">
        <v>96</v>
      </c>
      <c r="D2038">
        <v>0.13</v>
      </c>
      <c r="E2038" t="s">
        <v>250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633</v>
      </c>
      <c r="Q2038">
        <v>817</v>
      </c>
      <c r="R2038" t="s">
        <v>96</v>
      </c>
    </row>
    <row r="2039" spans="1:18">
      <c r="A2039" s="543">
        <v>2033</v>
      </c>
      <c r="B2039" s="403">
        <v>43599.618055555555</v>
      </c>
      <c r="C2039" t="s">
        <v>97</v>
      </c>
      <c r="D2039">
        <v>0.01</v>
      </c>
      <c r="E2039" t="s">
        <v>250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444</v>
      </c>
      <c r="Q2039">
        <v>818</v>
      </c>
      <c r="R2039" t="s">
        <v>97</v>
      </c>
    </row>
    <row r="2040" spans="1:18">
      <c r="A2040" s="543">
        <v>2036</v>
      </c>
      <c r="B2040" s="403">
        <v>43600.605555555558</v>
      </c>
      <c r="C2040" t="s">
        <v>97</v>
      </c>
      <c r="D2040">
        <v>0.01</v>
      </c>
      <c r="E2040" t="s">
        <v>250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444</v>
      </c>
      <c r="Q2040">
        <v>819</v>
      </c>
      <c r="R2040" t="s">
        <v>97</v>
      </c>
    </row>
    <row r="2041" spans="1:18">
      <c r="A2041" s="543">
        <v>2037</v>
      </c>
      <c r="B2041" s="403">
        <v>43600.677777777775</v>
      </c>
      <c r="C2041" t="s">
        <v>97</v>
      </c>
      <c r="D2041">
        <v>0.01</v>
      </c>
      <c r="E2041" t="s">
        <v>250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622</v>
      </c>
      <c r="Q2041">
        <v>819</v>
      </c>
      <c r="R2041" t="s">
        <v>97</v>
      </c>
    </row>
    <row r="2042" spans="1:18">
      <c r="A2042" s="543">
        <v>2038</v>
      </c>
      <c r="B2042" s="403">
        <v>43600.686805555553</v>
      </c>
      <c r="C2042" t="s">
        <v>97</v>
      </c>
      <c r="D2042">
        <v>0.01</v>
      </c>
      <c r="E2042" t="s">
        <v>250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623</v>
      </c>
      <c r="Q2042">
        <v>819</v>
      </c>
      <c r="R2042" t="s">
        <v>97</v>
      </c>
    </row>
    <row r="2043" spans="1:18">
      <c r="A2043" s="543">
        <v>2039</v>
      </c>
      <c r="B2043" s="403">
        <v>43601.686805555553</v>
      </c>
      <c r="C2043" t="s">
        <v>97</v>
      </c>
      <c r="D2043">
        <v>0.01</v>
      </c>
      <c r="E2043" t="s">
        <v>250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444</v>
      </c>
      <c r="Q2043">
        <v>820</v>
      </c>
      <c r="R2043" t="s">
        <v>97</v>
      </c>
    </row>
    <row r="2044" spans="1:18">
      <c r="A2044" s="543">
        <v>2040</v>
      </c>
      <c r="B2044" s="403">
        <v>43602.402777777781</v>
      </c>
      <c r="C2044" t="s">
        <v>97</v>
      </c>
      <c r="D2044">
        <v>0.01</v>
      </c>
      <c r="E2044" t="s">
        <v>250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444</v>
      </c>
      <c r="Q2044">
        <v>821</v>
      </c>
      <c r="R2044" t="s">
        <v>97</v>
      </c>
    </row>
    <row r="2045" spans="1:18">
      <c r="A2045" s="543">
        <v>2042</v>
      </c>
      <c r="B2045" s="403">
        <v>43606.406944444447</v>
      </c>
      <c r="C2045" t="s">
        <v>97</v>
      </c>
      <c r="D2045">
        <v>0.01</v>
      </c>
      <c r="E2045" t="s">
        <v>250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444</v>
      </c>
      <c r="Q2045">
        <v>822</v>
      </c>
      <c r="R2045" t="s">
        <v>97</v>
      </c>
    </row>
    <row r="2046" spans="1:18">
      <c r="A2046" s="543">
        <v>2043</v>
      </c>
      <c r="B2046" s="403">
        <v>43606.704861111109</v>
      </c>
      <c r="C2046" t="s">
        <v>97</v>
      </c>
      <c r="D2046">
        <v>0.01</v>
      </c>
      <c r="E2046" t="s">
        <v>250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624</v>
      </c>
      <c r="Q2046">
        <v>822</v>
      </c>
      <c r="R2046" t="s">
        <v>97</v>
      </c>
    </row>
    <row r="2047" spans="1:18">
      <c r="A2047" s="543">
        <v>2044</v>
      </c>
      <c r="B2047" s="403">
        <v>43606.708333333336</v>
      </c>
      <c r="C2047" t="s">
        <v>97</v>
      </c>
      <c r="D2047">
        <v>0.01</v>
      </c>
      <c r="E2047" t="s">
        <v>250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625</v>
      </c>
      <c r="Q2047">
        <v>822</v>
      </c>
      <c r="R2047" t="s">
        <v>97</v>
      </c>
    </row>
    <row r="2048" spans="1:18">
      <c r="A2048" s="543">
        <v>2045</v>
      </c>
      <c r="B2048" s="403">
        <v>43607.48541666667</v>
      </c>
      <c r="C2048" t="s">
        <v>97</v>
      </c>
      <c r="D2048">
        <v>0.01</v>
      </c>
      <c r="E2048" t="s">
        <v>250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444</v>
      </c>
      <c r="Q2048">
        <v>823</v>
      </c>
      <c r="R2048" t="s">
        <v>97</v>
      </c>
    </row>
    <row r="2049" spans="1:18">
      <c r="A2049" s="543">
        <v>2046</v>
      </c>
      <c r="B2049" s="403">
        <v>43607.736805555556</v>
      </c>
      <c r="C2049" t="s">
        <v>97</v>
      </c>
      <c r="D2049">
        <v>0.01</v>
      </c>
      <c r="E2049" t="s">
        <v>250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444</v>
      </c>
      <c r="Q2049">
        <v>824</v>
      </c>
      <c r="R2049" t="s">
        <v>97</v>
      </c>
    </row>
    <row r="2050" spans="1:18">
      <c r="A2050" s="543">
        <v>2048</v>
      </c>
      <c r="B2050" s="403">
        <v>43608.388194444444</v>
      </c>
      <c r="C2050" t="s">
        <v>97</v>
      </c>
      <c r="D2050">
        <v>0.01</v>
      </c>
      <c r="E2050" t="s">
        <v>250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444</v>
      </c>
      <c r="Q2050">
        <v>825</v>
      </c>
      <c r="R2050" t="s">
        <v>97</v>
      </c>
    </row>
    <row r="2051" spans="1:18">
      <c r="A2051" s="543">
        <v>2049</v>
      </c>
      <c r="B2051" s="403">
        <v>43608.605555555558</v>
      </c>
      <c r="C2051" t="s">
        <v>97</v>
      </c>
      <c r="D2051">
        <v>0.01</v>
      </c>
      <c r="E2051" t="s">
        <v>250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444</v>
      </c>
      <c r="Q2051">
        <v>826</v>
      </c>
      <c r="R2051" t="s">
        <v>97</v>
      </c>
    </row>
    <row r="2052" spans="1:18">
      <c r="A2052" s="543">
        <v>2051</v>
      </c>
      <c r="B2052" s="403">
        <v>43608.656944444447</v>
      </c>
      <c r="C2052" t="s">
        <v>97</v>
      </c>
      <c r="D2052">
        <v>0.01</v>
      </c>
      <c r="E2052" t="s">
        <v>250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444</v>
      </c>
      <c r="Q2052">
        <v>827</v>
      </c>
      <c r="R2052" t="s">
        <v>97</v>
      </c>
    </row>
    <row r="2053" spans="1:18">
      <c r="A2053" s="543">
        <v>2052</v>
      </c>
      <c r="B2053" s="403">
        <v>43608.663888888892</v>
      </c>
      <c r="C2053" t="s">
        <v>97</v>
      </c>
      <c r="D2053">
        <v>0.01</v>
      </c>
      <c r="E2053" t="s">
        <v>250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635</v>
      </c>
      <c r="Q2053">
        <v>827</v>
      </c>
      <c r="R2053" t="s">
        <v>97</v>
      </c>
    </row>
    <row r="2054" spans="1:18">
      <c r="A2054" s="543">
        <v>2053</v>
      </c>
      <c r="B2054" s="403">
        <v>43608.668749999997</v>
      </c>
      <c r="C2054" t="s">
        <v>97</v>
      </c>
      <c r="D2054">
        <v>0.01</v>
      </c>
      <c r="E2054" t="s">
        <v>250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636</v>
      </c>
      <c r="Q2054">
        <v>827</v>
      </c>
      <c r="R2054" t="s">
        <v>97</v>
      </c>
    </row>
    <row r="2055" spans="1:18">
      <c r="A2055" s="543">
        <v>2054</v>
      </c>
      <c r="B2055" s="403">
        <v>43608.714583333334</v>
      </c>
      <c r="C2055" t="s">
        <v>97</v>
      </c>
      <c r="D2055">
        <v>0.02</v>
      </c>
      <c r="E2055" t="s">
        <v>250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637</v>
      </c>
      <c r="Q2055">
        <v>827</v>
      </c>
      <c r="R2055" t="s">
        <v>97</v>
      </c>
    </row>
    <row r="2056" spans="1:18">
      <c r="A2056" s="543">
        <v>2055</v>
      </c>
      <c r="B2056" s="403">
        <v>43608.746527777781</v>
      </c>
      <c r="C2056" t="s">
        <v>97</v>
      </c>
      <c r="D2056">
        <v>0.03</v>
      </c>
      <c r="E2056" t="s">
        <v>250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638</v>
      </c>
      <c r="Q2056">
        <v>827</v>
      </c>
      <c r="R2056" t="s">
        <v>97</v>
      </c>
    </row>
    <row r="2057" spans="1:18">
      <c r="A2057" s="543">
        <v>2057</v>
      </c>
      <c r="B2057" s="403">
        <v>43609.34097222222</v>
      </c>
      <c r="C2057" t="s">
        <v>97</v>
      </c>
      <c r="D2057">
        <v>0.04</v>
      </c>
      <c r="E2057" t="s">
        <v>250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639</v>
      </c>
      <c r="Q2057">
        <v>827</v>
      </c>
      <c r="R2057" t="s">
        <v>97</v>
      </c>
    </row>
    <row r="2058" spans="1:18">
      <c r="A2058" s="543">
        <v>2060</v>
      </c>
      <c r="B2058" s="403">
        <v>43609.69027777778</v>
      </c>
      <c r="C2058" t="s">
        <v>97</v>
      </c>
      <c r="D2058">
        <v>0.06</v>
      </c>
      <c r="E2058" t="s">
        <v>250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640</v>
      </c>
      <c r="Q2058">
        <v>827</v>
      </c>
      <c r="R2058" t="s">
        <v>97</v>
      </c>
    </row>
    <row r="2059" spans="1:18">
      <c r="A2059" s="543">
        <v>2056</v>
      </c>
      <c r="B2059" s="403">
        <v>43608.796527777777</v>
      </c>
      <c r="C2059" t="s">
        <v>96</v>
      </c>
      <c r="D2059">
        <v>0.01</v>
      </c>
      <c r="E2059" t="s">
        <v>250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444</v>
      </c>
      <c r="Q2059">
        <v>828</v>
      </c>
      <c r="R2059" t="s">
        <v>96</v>
      </c>
    </row>
    <row r="2060" spans="1:18">
      <c r="A2060" s="543">
        <v>2058</v>
      </c>
      <c r="B2060" s="403">
        <v>43609.392361111109</v>
      </c>
      <c r="C2060" t="s">
        <v>96</v>
      </c>
      <c r="D2060">
        <v>0.01</v>
      </c>
      <c r="E2060" t="s">
        <v>250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444</v>
      </c>
      <c r="Q2060">
        <v>829</v>
      </c>
      <c r="R2060" t="s">
        <v>96</v>
      </c>
    </row>
    <row r="2061" spans="1:18">
      <c r="A2061" s="543">
        <v>2059</v>
      </c>
      <c r="B2061" s="403">
        <v>43609.47152777778</v>
      </c>
      <c r="C2061" t="s">
        <v>96</v>
      </c>
      <c r="D2061">
        <v>0.01</v>
      </c>
      <c r="E2061" t="s">
        <v>250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634</v>
      </c>
      <c r="Q2061">
        <v>829</v>
      </c>
      <c r="R2061" t="s">
        <v>96</v>
      </c>
    </row>
    <row r="2062" spans="1:18">
      <c r="A2062" s="543">
        <v>2061</v>
      </c>
      <c r="B2062" s="403">
        <v>43612.377083333333</v>
      </c>
      <c r="C2062" t="s">
        <v>96</v>
      </c>
      <c r="D2062">
        <v>0.01</v>
      </c>
      <c r="E2062" t="s">
        <v>250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444</v>
      </c>
      <c r="Q2062">
        <v>830</v>
      </c>
      <c r="R2062" t="s">
        <v>96</v>
      </c>
    </row>
    <row r="2063" spans="1:18">
      <c r="A2063" s="543">
        <v>2062</v>
      </c>
      <c r="B2063" s="403">
        <v>43612.644444444442</v>
      </c>
      <c r="C2063" t="s">
        <v>96</v>
      </c>
      <c r="D2063">
        <v>0.01</v>
      </c>
      <c r="E2063" t="s">
        <v>250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641</v>
      </c>
      <c r="Q2063">
        <v>830</v>
      </c>
      <c r="R2063" t="s">
        <v>96</v>
      </c>
    </row>
    <row r="2064" spans="1:18">
      <c r="A2064" s="543">
        <v>2063</v>
      </c>
      <c r="B2064" s="403">
        <v>43613.388194444444</v>
      </c>
      <c r="C2064" t="s">
        <v>96</v>
      </c>
      <c r="D2064">
        <v>0.01</v>
      </c>
      <c r="E2064" t="s">
        <v>250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642</v>
      </c>
      <c r="Q2064">
        <v>830</v>
      </c>
      <c r="R2064" t="s">
        <v>96</v>
      </c>
    </row>
    <row r="2065" spans="1:18">
      <c r="A2065" s="543">
        <v>2064</v>
      </c>
      <c r="B2065" s="403">
        <v>43613.947222222225</v>
      </c>
      <c r="C2065" t="s">
        <v>96</v>
      </c>
      <c r="D2065">
        <v>0.02</v>
      </c>
      <c r="E2065" t="s">
        <v>250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643</v>
      </c>
      <c r="Q2065">
        <v>830</v>
      </c>
      <c r="R2065" t="s">
        <v>96</v>
      </c>
    </row>
    <row r="2066" spans="1:18">
      <c r="A2066" s="543">
        <v>2066</v>
      </c>
      <c r="B2066" s="403">
        <v>43614.630555555559</v>
      </c>
      <c r="C2066" t="s">
        <v>96</v>
      </c>
      <c r="D2066">
        <v>0.03</v>
      </c>
      <c r="E2066" t="s">
        <v>250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644</v>
      </c>
      <c r="Q2066">
        <v>830</v>
      </c>
      <c r="R2066" t="s">
        <v>96</v>
      </c>
    </row>
    <row r="2067" spans="1:18">
      <c r="A2067" s="543">
        <v>2068</v>
      </c>
      <c r="B2067" s="403">
        <v>43614.716666666667</v>
      </c>
      <c r="C2067" t="s">
        <v>96</v>
      </c>
      <c r="D2067">
        <v>0.04</v>
      </c>
      <c r="E2067" t="s">
        <v>250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645</v>
      </c>
      <c r="Q2067">
        <v>830</v>
      </c>
      <c r="R2067" t="s">
        <v>96</v>
      </c>
    </row>
    <row r="2068" spans="1:18">
      <c r="A2068" s="543">
        <v>2065</v>
      </c>
      <c r="B2068" s="403">
        <v>43613.967361111114</v>
      </c>
      <c r="C2068" t="s">
        <v>97</v>
      </c>
      <c r="D2068">
        <v>0.01</v>
      </c>
      <c r="E2068" t="s">
        <v>250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444</v>
      </c>
      <c r="Q2068">
        <v>831</v>
      </c>
      <c r="R2068" t="s">
        <v>97</v>
      </c>
    </row>
    <row r="2069" spans="1:18">
      <c r="A2069" s="543">
        <v>2067</v>
      </c>
      <c r="B2069" s="403">
        <v>43614.636805555558</v>
      </c>
      <c r="C2069" t="s">
        <v>97</v>
      </c>
      <c r="D2069">
        <v>0.01</v>
      </c>
      <c r="E2069" t="s">
        <v>250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444</v>
      </c>
      <c r="Q2069">
        <v>832</v>
      </c>
      <c r="R2069" t="s">
        <v>97</v>
      </c>
    </row>
    <row r="2070" spans="1:18">
      <c r="A2070" s="543">
        <v>2069</v>
      </c>
      <c r="B2070" s="403">
        <v>43614.736805555556</v>
      </c>
      <c r="C2070" t="s">
        <v>97</v>
      </c>
      <c r="D2070">
        <v>0.01</v>
      </c>
      <c r="E2070" t="s">
        <v>250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444</v>
      </c>
      <c r="Q2070">
        <v>833</v>
      </c>
      <c r="R2070" t="s">
        <v>97</v>
      </c>
    </row>
    <row r="2071" spans="1:18">
      <c r="A2071" s="543">
        <v>2070</v>
      </c>
      <c r="B2071" s="403">
        <v>43615.706944444442</v>
      </c>
      <c r="C2071" t="s">
        <v>97</v>
      </c>
      <c r="D2071">
        <v>0.01</v>
      </c>
      <c r="E2071" t="s">
        <v>250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444</v>
      </c>
      <c r="Q2071">
        <v>834</v>
      </c>
      <c r="R2071" t="s">
        <v>97</v>
      </c>
    </row>
    <row r="2072" spans="1:18">
      <c r="A2072" s="543">
        <v>2071</v>
      </c>
      <c r="B2072" s="403">
        <v>43616.404166666667</v>
      </c>
      <c r="C2072" t="s">
        <v>97</v>
      </c>
      <c r="D2072">
        <v>0.01</v>
      </c>
      <c r="E2072" t="s">
        <v>250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646</v>
      </c>
      <c r="Q2072">
        <v>834</v>
      </c>
      <c r="R2072" t="s">
        <v>97</v>
      </c>
    </row>
    <row r="2073" spans="1:18">
      <c r="A2073" s="543">
        <v>2072</v>
      </c>
      <c r="B2073" s="403">
        <v>43616.470138888886</v>
      </c>
      <c r="C2073" t="s">
        <v>97</v>
      </c>
      <c r="D2073">
        <v>0.01</v>
      </c>
      <c r="E2073" t="s">
        <v>250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647</v>
      </c>
      <c r="Q2073">
        <v>834</v>
      </c>
      <c r="R2073" t="s">
        <v>97</v>
      </c>
    </row>
    <row r="2074" spans="1:18">
      <c r="A2074" s="543">
        <v>2073</v>
      </c>
      <c r="B2074" s="403">
        <v>43616.675694444442</v>
      </c>
      <c r="C2074" t="s">
        <v>97</v>
      </c>
      <c r="D2074">
        <v>0.02</v>
      </c>
      <c r="E2074" t="s">
        <v>250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648</v>
      </c>
      <c r="Q2074">
        <v>834</v>
      </c>
      <c r="R2074" t="s">
        <v>97</v>
      </c>
    </row>
    <row r="2075" spans="1:18">
      <c r="A2075" s="543">
        <v>2074</v>
      </c>
      <c r="B2075" s="403">
        <v>43616.697916666664</v>
      </c>
      <c r="C2075" t="s">
        <v>96</v>
      </c>
      <c r="D2075">
        <v>0.01</v>
      </c>
      <c r="E2075" t="s">
        <v>250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444</v>
      </c>
      <c r="Q2075">
        <v>835</v>
      </c>
      <c r="R2075" t="s">
        <v>96</v>
      </c>
    </row>
    <row r="2076" spans="1:18">
      <c r="A2076" s="543">
        <v>2075</v>
      </c>
      <c r="B2076" s="403">
        <v>43616.70416666667</v>
      </c>
      <c r="C2076" t="s">
        <v>96</v>
      </c>
      <c r="D2076">
        <v>0.01</v>
      </c>
      <c r="E2076" t="s">
        <v>250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649</v>
      </c>
      <c r="Q2076">
        <v>835</v>
      </c>
      <c r="R2076" t="s">
        <v>96</v>
      </c>
    </row>
    <row r="2077" spans="1:18">
      <c r="A2077" s="543">
        <v>2076</v>
      </c>
      <c r="B2077" s="403">
        <v>43616.706944444442</v>
      </c>
      <c r="C2077" t="s">
        <v>96</v>
      </c>
      <c r="D2077">
        <v>0.01</v>
      </c>
      <c r="E2077" t="s">
        <v>250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650</v>
      </c>
      <c r="Q2077">
        <v>835</v>
      </c>
      <c r="R2077" t="s">
        <v>96</v>
      </c>
    </row>
    <row r="2078" spans="1:18">
      <c r="A2078" s="543">
        <v>2077</v>
      </c>
      <c r="B2078" s="403">
        <v>43616.716666666667</v>
      </c>
      <c r="C2078" t="s">
        <v>97</v>
      </c>
      <c r="D2078">
        <v>0.01</v>
      </c>
      <c r="E2078" t="s">
        <v>250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444</v>
      </c>
      <c r="Q2078">
        <v>836</v>
      </c>
      <c r="R2078" t="s">
        <v>97</v>
      </c>
    </row>
    <row r="2079" spans="1:18">
      <c r="A2079" s="543">
        <v>2078</v>
      </c>
      <c r="B2079" s="403">
        <v>43616.740277777775</v>
      </c>
      <c r="C2079" t="s">
        <v>97</v>
      </c>
      <c r="D2079">
        <v>0.01</v>
      </c>
      <c r="E2079" t="s">
        <v>250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654</v>
      </c>
      <c r="Q2079">
        <v>836</v>
      </c>
      <c r="R2079" t="s">
        <v>97</v>
      </c>
    </row>
    <row r="2080" spans="1:18">
      <c r="A2080" s="543">
        <v>2079</v>
      </c>
      <c r="B2080" s="403">
        <v>43616.824305555558</v>
      </c>
      <c r="C2080" t="s">
        <v>97</v>
      </c>
      <c r="D2080">
        <v>0.01</v>
      </c>
      <c r="E2080" t="s">
        <v>250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655</v>
      </c>
      <c r="Q2080">
        <v>836</v>
      </c>
      <c r="R2080" t="s">
        <v>97</v>
      </c>
    </row>
    <row r="2081" spans="1:18">
      <c r="A2081" s="543">
        <v>2080</v>
      </c>
      <c r="B2081" s="403">
        <v>43619.112500000003</v>
      </c>
      <c r="C2081" t="s">
        <v>97</v>
      </c>
      <c r="D2081">
        <v>0.02</v>
      </c>
      <c r="E2081" t="s">
        <v>250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656</v>
      </c>
      <c r="Q2081">
        <v>836</v>
      </c>
      <c r="R2081" t="s">
        <v>97</v>
      </c>
    </row>
    <row r="2082" spans="1:18">
      <c r="A2082" s="543">
        <v>2083</v>
      </c>
      <c r="B2082" s="403">
        <v>43619.601388888892</v>
      </c>
      <c r="C2082" t="s">
        <v>97</v>
      </c>
      <c r="D2082">
        <v>0.03</v>
      </c>
      <c r="E2082" t="s">
        <v>250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657</v>
      </c>
      <c r="Q2082">
        <v>836</v>
      </c>
      <c r="R2082" t="s">
        <v>97</v>
      </c>
    </row>
    <row r="2083" spans="1:18">
      <c r="A2083" s="543">
        <v>2086</v>
      </c>
      <c r="B2083" s="403">
        <v>43619.758333333331</v>
      </c>
      <c r="C2083" t="s">
        <v>97</v>
      </c>
      <c r="D2083">
        <v>0.04</v>
      </c>
      <c r="E2083" t="s">
        <v>250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658</v>
      </c>
      <c r="Q2083">
        <v>836</v>
      </c>
      <c r="R2083" t="s">
        <v>97</v>
      </c>
    </row>
    <row r="2084" spans="1:18">
      <c r="A2084" s="543">
        <v>2087</v>
      </c>
      <c r="B2084" s="403">
        <v>43619.815972222219</v>
      </c>
      <c r="C2084" t="s">
        <v>97</v>
      </c>
      <c r="D2084">
        <v>0.06</v>
      </c>
      <c r="E2084" t="s">
        <v>250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659</v>
      </c>
      <c r="Q2084">
        <v>836</v>
      </c>
      <c r="R2084" t="s">
        <v>97</v>
      </c>
    </row>
    <row r="2085" spans="1:18">
      <c r="A2085" s="543">
        <v>2089</v>
      </c>
      <c r="B2085" s="403">
        <v>43619.874305555553</v>
      </c>
      <c r="C2085" t="s">
        <v>97</v>
      </c>
      <c r="D2085">
        <v>0.09</v>
      </c>
      <c r="E2085" t="s">
        <v>250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660</v>
      </c>
      <c r="Q2085">
        <v>836</v>
      </c>
      <c r="R2085" t="s">
        <v>97</v>
      </c>
    </row>
    <row r="2086" spans="1:18">
      <c r="A2086" s="543">
        <v>2096</v>
      </c>
      <c r="B2086" s="403">
        <v>43621.45</v>
      </c>
      <c r="C2086" t="s">
        <v>97</v>
      </c>
      <c r="D2086">
        <v>0.13</v>
      </c>
      <c r="E2086" t="s">
        <v>250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661</v>
      </c>
      <c r="Q2086">
        <v>836</v>
      </c>
      <c r="R2086" t="s">
        <v>97</v>
      </c>
    </row>
    <row r="2087" spans="1:18">
      <c r="A2087" s="543">
        <v>2081</v>
      </c>
      <c r="B2087" s="403">
        <v>43619.365972222222</v>
      </c>
      <c r="C2087" t="s">
        <v>96</v>
      </c>
      <c r="D2087">
        <v>0.01</v>
      </c>
      <c r="E2087" t="s">
        <v>250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444</v>
      </c>
      <c r="Q2087">
        <v>837</v>
      </c>
      <c r="R2087" t="s">
        <v>96</v>
      </c>
    </row>
    <row r="2088" spans="1:18">
      <c r="A2088" s="543">
        <v>2082</v>
      </c>
      <c r="B2088" s="403">
        <v>43619.581944444442</v>
      </c>
      <c r="C2088" t="s">
        <v>96</v>
      </c>
      <c r="D2088">
        <v>0.01</v>
      </c>
      <c r="E2088" t="s">
        <v>250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444</v>
      </c>
      <c r="Q2088">
        <v>838</v>
      </c>
      <c r="R2088" t="s">
        <v>96</v>
      </c>
    </row>
    <row r="2089" spans="1:18">
      <c r="A2089" s="543">
        <v>2084</v>
      </c>
      <c r="B2089" s="403">
        <v>43619.629166666666</v>
      </c>
      <c r="C2089" t="s">
        <v>96</v>
      </c>
      <c r="D2089">
        <v>0.01</v>
      </c>
      <c r="E2089" t="s">
        <v>250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456</v>
      </c>
      <c r="Q2089">
        <v>839</v>
      </c>
      <c r="R2089" t="s">
        <v>96</v>
      </c>
    </row>
    <row r="2090" spans="1:18">
      <c r="A2090" s="543">
        <v>2085</v>
      </c>
      <c r="B2090" s="403">
        <v>43619.698611111111</v>
      </c>
      <c r="C2090" t="s">
        <v>96</v>
      </c>
      <c r="D2090">
        <v>0.01</v>
      </c>
      <c r="E2090" t="s">
        <v>250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444</v>
      </c>
      <c r="Q2090">
        <v>840</v>
      </c>
      <c r="R2090" t="s">
        <v>96</v>
      </c>
    </row>
    <row r="2091" spans="1:18">
      <c r="A2091" s="543">
        <v>2088</v>
      </c>
      <c r="B2091" s="403">
        <v>43619.834027777775</v>
      </c>
      <c r="C2091" t="s">
        <v>96</v>
      </c>
      <c r="D2091">
        <v>0.01</v>
      </c>
      <c r="E2091" t="s">
        <v>250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444</v>
      </c>
      <c r="Q2091">
        <v>841</v>
      </c>
      <c r="R2091" t="s">
        <v>96</v>
      </c>
    </row>
    <row r="2092" spans="1:18">
      <c r="A2092" s="543">
        <v>2090</v>
      </c>
      <c r="B2092" s="403">
        <v>43619.905555555553</v>
      </c>
      <c r="C2092" t="s">
        <v>96</v>
      </c>
      <c r="D2092">
        <v>0.01</v>
      </c>
      <c r="E2092" t="s">
        <v>250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444</v>
      </c>
      <c r="Q2092">
        <v>842</v>
      </c>
      <c r="R2092" t="s">
        <v>96</v>
      </c>
    </row>
    <row r="2093" spans="1:18">
      <c r="A2093" s="543">
        <v>2091</v>
      </c>
      <c r="B2093" s="403">
        <v>43620.587500000001</v>
      </c>
      <c r="C2093" t="s">
        <v>96</v>
      </c>
      <c r="D2093">
        <v>0.01</v>
      </c>
      <c r="E2093" t="s">
        <v>250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444</v>
      </c>
      <c r="Q2093">
        <v>843</v>
      </c>
      <c r="R2093" t="s">
        <v>96</v>
      </c>
    </row>
    <row r="2094" spans="1:18">
      <c r="A2094" s="543">
        <v>2092</v>
      </c>
      <c r="B2094" s="403">
        <v>43620.594444444447</v>
      </c>
      <c r="C2094" t="s">
        <v>96</v>
      </c>
      <c r="D2094">
        <v>0.01</v>
      </c>
      <c r="E2094" t="s">
        <v>250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651</v>
      </c>
      <c r="Q2094">
        <v>843</v>
      </c>
      <c r="R2094" t="s">
        <v>96</v>
      </c>
    </row>
    <row r="2095" spans="1:18">
      <c r="A2095" s="543">
        <v>2093</v>
      </c>
      <c r="B2095" s="403">
        <v>43620.671527777777</v>
      </c>
      <c r="C2095" t="s">
        <v>96</v>
      </c>
      <c r="D2095">
        <v>0.01</v>
      </c>
      <c r="E2095" t="s">
        <v>250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444</v>
      </c>
      <c r="Q2095">
        <v>844</v>
      </c>
      <c r="R2095" t="s">
        <v>96</v>
      </c>
    </row>
    <row r="2096" spans="1:18">
      <c r="A2096" s="543">
        <v>2094</v>
      </c>
      <c r="B2096" s="403">
        <v>43620.689583333333</v>
      </c>
      <c r="C2096" t="s">
        <v>96</v>
      </c>
      <c r="D2096">
        <v>0.01</v>
      </c>
      <c r="E2096" t="s">
        <v>250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444</v>
      </c>
      <c r="Q2096">
        <v>845</v>
      </c>
      <c r="R2096" t="s">
        <v>96</v>
      </c>
    </row>
    <row r="2097" spans="1:18">
      <c r="A2097" s="543">
        <v>2095</v>
      </c>
      <c r="B2097" s="403">
        <v>43620.847222222219</v>
      </c>
      <c r="C2097" t="s">
        <v>96</v>
      </c>
      <c r="D2097">
        <v>0.01</v>
      </c>
      <c r="E2097" t="s">
        <v>250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444</v>
      </c>
      <c r="Q2097">
        <v>846</v>
      </c>
      <c r="R2097" t="s">
        <v>96</v>
      </c>
    </row>
    <row r="2098" spans="1:18">
      <c r="A2098" s="543">
        <v>2097</v>
      </c>
      <c r="B2098" s="403">
        <v>43621.484027777777</v>
      </c>
      <c r="C2098" t="s">
        <v>96</v>
      </c>
      <c r="D2098">
        <v>0.01</v>
      </c>
      <c r="E2098" t="s">
        <v>250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444</v>
      </c>
      <c r="Q2098">
        <v>847</v>
      </c>
      <c r="R2098" t="s">
        <v>96</v>
      </c>
    </row>
    <row r="2099" spans="1:18">
      <c r="A2099" s="543">
        <v>2098</v>
      </c>
      <c r="B2099" s="403">
        <v>43621.531944444447</v>
      </c>
      <c r="C2099" t="s">
        <v>96</v>
      </c>
      <c r="D2099">
        <v>0.01</v>
      </c>
      <c r="E2099" t="s">
        <v>250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652</v>
      </c>
      <c r="Q2099">
        <v>847</v>
      </c>
      <c r="R2099" t="s">
        <v>96</v>
      </c>
    </row>
    <row r="2100" spans="1:18">
      <c r="A2100" s="543">
        <v>2099</v>
      </c>
      <c r="B2100" s="403">
        <v>43621.575694444444</v>
      </c>
      <c r="C2100" t="s">
        <v>96</v>
      </c>
      <c r="D2100">
        <v>0.01</v>
      </c>
      <c r="E2100" t="s">
        <v>250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653</v>
      </c>
      <c r="Q2100">
        <v>847</v>
      </c>
      <c r="R2100" t="s">
        <v>96</v>
      </c>
    </row>
    <row r="2101" spans="1:18">
      <c r="A2101" s="543">
        <v>2100</v>
      </c>
      <c r="B2101" s="403">
        <v>43621.622916666667</v>
      </c>
      <c r="C2101" t="s">
        <v>96</v>
      </c>
      <c r="D2101">
        <v>0.01</v>
      </c>
      <c r="E2101" t="s">
        <v>250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444</v>
      </c>
      <c r="Q2101">
        <v>848</v>
      </c>
      <c r="R2101" t="s">
        <v>96</v>
      </c>
    </row>
    <row r="2102" spans="1:18">
      <c r="A2102" s="543">
        <v>2101</v>
      </c>
      <c r="B2102" s="403">
        <v>43621.645138888889</v>
      </c>
      <c r="C2102" t="s">
        <v>96</v>
      </c>
      <c r="D2102">
        <v>0.01</v>
      </c>
      <c r="E2102" t="s">
        <v>250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663</v>
      </c>
      <c r="Q2102">
        <v>848</v>
      </c>
      <c r="R2102" t="s">
        <v>96</v>
      </c>
    </row>
    <row r="2103" spans="1:18">
      <c r="A2103" s="543">
        <v>2102</v>
      </c>
      <c r="B2103" s="403">
        <v>43621.671527777777</v>
      </c>
      <c r="C2103" t="s">
        <v>96</v>
      </c>
      <c r="D2103">
        <v>0.01</v>
      </c>
      <c r="E2103" t="s">
        <v>250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664</v>
      </c>
      <c r="Q2103">
        <v>848</v>
      </c>
      <c r="R2103" t="s">
        <v>96</v>
      </c>
    </row>
    <row r="2104" spans="1:18">
      <c r="A2104" s="543">
        <v>2103</v>
      </c>
      <c r="B2104" s="403">
        <v>43621.728472222225</v>
      </c>
      <c r="C2104" t="s">
        <v>96</v>
      </c>
      <c r="D2104">
        <v>0.02</v>
      </c>
      <c r="E2104" t="s">
        <v>250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665</v>
      </c>
      <c r="Q2104">
        <v>848</v>
      </c>
      <c r="R2104" t="s">
        <v>96</v>
      </c>
    </row>
    <row r="2105" spans="1:18">
      <c r="A2105" s="543">
        <v>2104</v>
      </c>
      <c r="B2105" s="403">
        <v>43621.761111111111</v>
      </c>
      <c r="C2105" t="s">
        <v>96</v>
      </c>
      <c r="D2105">
        <v>0.03</v>
      </c>
      <c r="E2105" t="s">
        <v>250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666</v>
      </c>
      <c r="Q2105">
        <v>848</v>
      </c>
      <c r="R2105" t="s">
        <v>96</v>
      </c>
    </row>
    <row r="2106" spans="1:18">
      <c r="A2106" s="543">
        <v>2105</v>
      </c>
      <c r="B2106" s="403">
        <v>43621.866666666669</v>
      </c>
      <c r="C2106" t="s">
        <v>97</v>
      </c>
      <c r="D2106">
        <v>0.01</v>
      </c>
      <c r="E2106" t="s">
        <v>250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458</v>
      </c>
      <c r="Q2106">
        <v>849</v>
      </c>
      <c r="R2106" t="s">
        <v>97</v>
      </c>
    </row>
    <row r="2107" spans="1:18">
      <c r="A2107" s="543">
        <v>2106</v>
      </c>
      <c r="B2107" s="403">
        <v>43622.337500000001</v>
      </c>
      <c r="C2107" t="s">
        <v>97</v>
      </c>
      <c r="D2107">
        <v>0.01</v>
      </c>
      <c r="E2107" t="s">
        <v>250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662</v>
      </c>
      <c r="Q2107">
        <v>849</v>
      </c>
      <c r="R2107" t="s">
        <v>97</v>
      </c>
    </row>
    <row r="2108" spans="1:18">
      <c r="A2108" s="543">
        <v>2107</v>
      </c>
      <c r="B2108" s="403">
        <v>43622.576388888891</v>
      </c>
      <c r="C2108" t="s">
        <v>97</v>
      </c>
      <c r="D2108">
        <v>0.01</v>
      </c>
      <c r="E2108" t="s">
        <v>250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444</v>
      </c>
      <c r="Q2108">
        <v>850</v>
      </c>
      <c r="R2108" t="s">
        <v>97</v>
      </c>
    </row>
    <row r="2109" spans="1:18">
      <c r="A2109" s="543">
        <v>2108</v>
      </c>
      <c r="B2109" s="403">
        <v>43622.579861111109</v>
      </c>
      <c r="C2109" t="s">
        <v>97</v>
      </c>
      <c r="D2109">
        <v>0.01</v>
      </c>
      <c r="E2109" t="s">
        <v>250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667</v>
      </c>
      <c r="Q2109">
        <v>850</v>
      </c>
      <c r="R2109" t="s">
        <v>97</v>
      </c>
    </row>
    <row r="2110" spans="1:18">
      <c r="A2110" s="543">
        <v>2109</v>
      </c>
      <c r="B2110" s="403">
        <v>43622.613194444442</v>
      </c>
      <c r="C2110" t="s">
        <v>97</v>
      </c>
      <c r="D2110">
        <v>0.01</v>
      </c>
      <c r="E2110" t="s">
        <v>250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668</v>
      </c>
      <c r="Q2110">
        <v>850</v>
      </c>
      <c r="R2110" t="s">
        <v>97</v>
      </c>
    </row>
    <row r="2111" spans="1:18">
      <c r="A2111" s="543">
        <v>2110</v>
      </c>
      <c r="B2111" s="403">
        <v>43622.618750000001</v>
      </c>
      <c r="C2111" t="s">
        <v>97</v>
      </c>
      <c r="D2111">
        <v>0.02</v>
      </c>
      <c r="E2111" t="s">
        <v>250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669</v>
      </c>
      <c r="Q2111">
        <v>850</v>
      </c>
      <c r="R2111" t="s">
        <v>97</v>
      </c>
    </row>
    <row r="2112" spans="1:18">
      <c r="A2112" s="543">
        <v>2111</v>
      </c>
      <c r="B2112" s="403">
        <v>43622.629166666666</v>
      </c>
      <c r="C2112" t="s">
        <v>96</v>
      </c>
      <c r="D2112">
        <v>0.01</v>
      </c>
      <c r="E2112" t="s">
        <v>250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444</v>
      </c>
      <c r="Q2112">
        <v>851</v>
      </c>
      <c r="R2112" t="s">
        <v>96</v>
      </c>
    </row>
    <row r="2113" spans="1:18">
      <c r="A2113" s="543">
        <v>2112</v>
      </c>
      <c r="B2113" s="403">
        <v>43622.630555555559</v>
      </c>
      <c r="C2113" t="s">
        <v>96</v>
      </c>
      <c r="D2113">
        <v>0.01</v>
      </c>
      <c r="E2113" t="s">
        <v>250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671</v>
      </c>
      <c r="Q2113">
        <v>851</v>
      </c>
      <c r="R2113" t="s">
        <v>96</v>
      </c>
    </row>
    <row r="2114" spans="1:18">
      <c r="A2114" s="543">
        <v>2115</v>
      </c>
      <c r="B2114" s="403">
        <v>43622.650694444441</v>
      </c>
      <c r="C2114" t="s">
        <v>96</v>
      </c>
      <c r="D2114">
        <v>0.01</v>
      </c>
      <c r="E2114" t="s">
        <v>250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672</v>
      </c>
      <c r="Q2114">
        <v>851</v>
      </c>
      <c r="R2114" t="s">
        <v>96</v>
      </c>
    </row>
    <row r="2115" spans="1:18">
      <c r="A2115" s="543">
        <v>2116</v>
      </c>
      <c r="B2115" s="403">
        <v>43622.65902777778</v>
      </c>
      <c r="C2115" t="s">
        <v>96</v>
      </c>
      <c r="D2115">
        <v>0.02</v>
      </c>
      <c r="E2115" t="s">
        <v>250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673</v>
      </c>
      <c r="Q2115">
        <v>851</v>
      </c>
      <c r="R2115" t="s">
        <v>96</v>
      </c>
    </row>
    <row r="2116" spans="1:18">
      <c r="A2116" s="543">
        <v>2113</v>
      </c>
      <c r="B2116" s="403">
        <v>43622.643055555556</v>
      </c>
      <c r="C2116" t="s">
        <v>97</v>
      </c>
      <c r="D2116">
        <v>0.01</v>
      </c>
      <c r="E2116" t="s">
        <v>250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444</v>
      </c>
      <c r="Q2116">
        <v>852</v>
      </c>
      <c r="R2116" t="s">
        <v>97</v>
      </c>
    </row>
    <row r="2117" spans="1:18">
      <c r="A2117" s="543">
        <v>2114</v>
      </c>
      <c r="B2117" s="403">
        <v>43622.647916666669</v>
      </c>
      <c r="C2117" t="s">
        <v>97</v>
      </c>
      <c r="D2117">
        <v>0.01</v>
      </c>
      <c r="E2117" t="s">
        <v>250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670</v>
      </c>
      <c r="Q2117">
        <v>852</v>
      </c>
      <c r="R2117" t="s">
        <v>97</v>
      </c>
    </row>
    <row r="2118" spans="1:18">
      <c r="A2118" s="543">
        <v>2117</v>
      </c>
      <c r="B2118" s="403">
        <v>43622.667361111111</v>
      </c>
      <c r="C2118" t="s">
        <v>97</v>
      </c>
      <c r="D2118">
        <v>0.01</v>
      </c>
      <c r="E2118" t="s">
        <v>250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444</v>
      </c>
      <c r="Q2118">
        <v>853</v>
      </c>
      <c r="R2118" t="s">
        <v>97</v>
      </c>
    </row>
    <row r="2119" spans="1:18">
      <c r="A2119" s="543">
        <v>2118</v>
      </c>
      <c r="B2119" s="403">
        <v>43622.680555555555</v>
      </c>
      <c r="C2119" t="s">
        <v>97</v>
      </c>
      <c r="D2119">
        <v>0.01</v>
      </c>
      <c r="E2119" t="s">
        <v>250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674</v>
      </c>
      <c r="Q2119">
        <v>853</v>
      </c>
      <c r="R2119" t="s">
        <v>97</v>
      </c>
    </row>
    <row r="2120" spans="1:18">
      <c r="A2120" s="543">
        <v>2119</v>
      </c>
      <c r="B2120" s="403">
        <v>43622.709027777775</v>
      </c>
      <c r="C2120" t="s">
        <v>97</v>
      </c>
      <c r="D2120">
        <v>0.01</v>
      </c>
      <c r="E2120" t="s">
        <v>250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675</v>
      </c>
      <c r="Q2120">
        <v>853</v>
      </c>
      <c r="R2120" t="s">
        <v>97</v>
      </c>
    </row>
    <row r="2121" spans="1:18">
      <c r="A2121" s="543">
        <v>2121</v>
      </c>
      <c r="B2121" s="403">
        <v>43622.736805555556</v>
      </c>
      <c r="C2121" t="s">
        <v>97</v>
      </c>
      <c r="D2121">
        <v>0.02</v>
      </c>
      <c r="E2121" t="s">
        <v>250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676</v>
      </c>
      <c r="Q2121">
        <v>853</v>
      </c>
      <c r="R2121" t="s">
        <v>97</v>
      </c>
    </row>
    <row r="2122" spans="1:18">
      <c r="A2122" s="543">
        <v>2120</v>
      </c>
      <c r="B2122" s="403">
        <v>43622.719444444447</v>
      </c>
      <c r="C2122" t="s">
        <v>96</v>
      </c>
      <c r="D2122">
        <v>0.01</v>
      </c>
      <c r="E2122" t="s">
        <v>250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444</v>
      </c>
      <c r="Q2122">
        <v>854</v>
      </c>
      <c r="R2122" t="s">
        <v>96</v>
      </c>
    </row>
    <row r="2123" spans="1:18">
      <c r="A2123" s="543">
        <v>2122</v>
      </c>
      <c r="B2123" s="403">
        <v>43623.367361111108</v>
      </c>
      <c r="C2123" t="s">
        <v>96</v>
      </c>
      <c r="D2123">
        <v>0.01</v>
      </c>
      <c r="E2123" t="s">
        <v>250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444</v>
      </c>
      <c r="Q2123">
        <v>855</v>
      </c>
      <c r="R2123" t="s">
        <v>96</v>
      </c>
    </row>
    <row r="2124" spans="1:18">
      <c r="A2124" s="543">
        <v>2123</v>
      </c>
      <c r="B2124" s="403">
        <v>43623.379166666666</v>
      </c>
      <c r="C2124" t="s">
        <v>97</v>
      </c>
      <c r="D2124">
        <v>0.01</v>
      </c>
      <c r="E2124" t="s">
        <v>250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456</v>
      </c>
      <c r="Q2124">
        <v>856</v>
      </c>
      <c r="R2124" t="s">
        <v>97</v>
      </c>
    </row>
    <row r="2125" spans="1:18">
      <c r="A2125" s="543">
        <v>2125</v>
      </c>
      <c r="B2125" s="403">
        <v>43623.605555555558</v>
      </c>
      <c r="C2125" t="s">
        <v>97</v>
      </c>
      <c r="D2125">
        <v>0.02</v>
      </c>
      <c r="E2125" t="s">
        <v>250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679</v>
      </c>
      <c r="Q2125">
        <v>856</v>
      </c>
      <c r="R2125" t="s">
        <v>97</v>
      </c>
    </row>
    <row r="2126" spans="1:18">
      <c r="A2126" s="543">
        <v>2126</v>
      </c>
      <c r="B2126" s="403">
        <v>43623.613194444442</v>
      </c>
      <c r="C2126" t="s">
        <v>97</v>
      </c>
      <c r="D2126">
        <v>0.03</v>
      </c>
      <c r="E2126" t="s">
        <v>250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678</v>
      </c>
      <c r="Q2126">
        <v>856</v>
      </c>
      <c r="R2126" t="s">
        <v>97</v>
      </c>
    </row>
    <row r="2127" spans="1:18">
      <c r="A2127" s="543">
        <v>2128</v>
      </c>
      <c r="B2127" s="403">
        <v>43623.680555555555</v>
      </c>
      <c r="C2127" t="s">
        <v>97</v>
      </c>
      <c r="D2127">
        <v>0.04</v>
      </c>
      <c r="E2127" t="s">
        <v>250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677</v>
      </c>
      <c r="Q2127">
        <v>856</v>
      </c>
      <c r="R2127" t="s">
        <v>97</v>
      </c>
    </row>
    <row r="2128" spans="1:18">
      <c r="A2128" s="543">
        <v>2124</v>
      </c>
      <c r="B2128" s="403">
        <v>43623.603472222225</v>
      </c>
      <c r="C2128" t="s">
        <v>96</v>
      </c>
      <c r="D2128">
        <v>0.01</v>
      </c>
      <c r="E2128" t="s">
        <v>250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458</v>
      </c>
      <c r="Q2128">
        <v>857</v>
      </c>
      <c r="R2128" t="s">
        <v>96</v>
      </c>
    </row>
    <row r="2129" spans="1:18">
      <c r="A2129" s="543">
        <v>2127</v>
      </c>
      <c r="B2129" s="403">
        <v>43623.623611111114</v>
      </c>
      <c r="C2129" t="s">
        <v>96</v>
      </c>
      <c r="D2129">
        <v>0.01</v>
      </c>
      <c r="E2129" t="s">
        <v>250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444</v>
      </c>
      <c r="Q2129">
        <v>858</v>
      </c>
      <c r="R2129" t="s">
        <v>96</v>
      </c>
    </row>
    <row r="2130" spans="1:18">
      <c r="A2130" s="543">
        <v>2129</v>
      </c>
      <c r="B2130" s="403">
        <v>43623.706250000003</v>
      </c>
      <c r="C2130" t="s">
        <v>96</v>
      </c>
      <c r="D2130">
        <v>0.01</v>
      </c>
      <c r="E2130" t="s">
        <v>250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444</v>
      </c>
      <c r="Q2130">
        <v>859</v>
      </c>
      <c r="R2130" t="s">
        <v>96</v>
      </c>
    </row>
    <row r="2131" spans="1:18">
      <c r="A2131" s="543">
        <v>2130</v>
      </c>
      <c r="B2131" s="403">
        <v>43623.747916666667</v>
      </c>
      <c r="C2131" t="s">
        <v>96</v>
      </c>
      <c r="D2131">
        <v>0.01</v>
      </c>
      <c r="E2131" t="s">
        <v>250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680</v>
      </c>
      <c r="Q2131">
        <v>859</v>
      </c>
      <c r="R2131" t="s">
        <v>96</v>
      </c>
    </row>
    <row r="2132" spans="1:18">
      <c r="A2132" s="543">
        <v>2132</v>
      </c>
      <c r="B2132" s="403">
        <v>43626.140277777777</v>
      </c>
      <c r="C2132" t="s">
        <v>96</v>
      </c>
      <c r="D2132">
        <v>0.01</v>
      </c>
      <c r="E2132" t="s">
        <v>250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681</v>
      </c>
      <c r="Q2132">
        <v>859</v>
      </c>
      <c r="R2132" t="s">
        <v>96</v>
      </c>
    </row>
    <row r="2133" spans="1:18">
      <c r="A2133" s="543">
        <v>2133</v>
      </c>
      <c r="B2133" s="403">
        <v>43626.392361111109</v>
      </c>
      <c r="C2133" t="s">
        <v>96</v>
      </c>
      <c r="D2133">
        <v>0.02</v>
      </c>
      <c r="E2133" t="s">
        <v>250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682</v>
      </c>
      <c r="Q2133">
        <v>859</v>
      </c>
      <c r="R2133" t="s">
        <v>96</v>
      </c>
    </row>
    <row r="2134" spans="1:18">
      <c r="A2134" s="543">
        <v>2131</v>
      </c>
      <c r="B2134" s="403">
        <v>43626.106944444444</v>
      </c>
      <c r="C2134" t="s">
        <v>97</v>
      </c>
      <c r="D2134">
        <v>0.01</v>
      </c>
      <c r="E2134" t="s">
        <v>250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444</v>
      </c>
      <c r="Q2134">
        <v>860</v>
      </c>
      <c r="R2134" t="s">
        <v>97</v>
      </c>
    </row>
    <row r="2135" spans="1:18">
      <c r="A2135" s="543">
        <v>2134</v>
      </c>
      <c r="B2135" s="403">
        <v>43626.634027777778</v>
      </c>
      <c r="C2135" t="s">
        <v>97</v>
      </c>
      <c r="D2135">
        <v>0.01</v>
      </c>
      <c r="E2135" t="s">
        <v>250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444</v>
      </c>
      <c r="Q2135">
        <v>861</v>
      </c>
      <c r="R2135" t="s">
        <v>97</v>
      </c>
    </row>
    <row r="2136" spans="1:18">
      <c r="A2136" s="543">
        <v>2135</v>
      </c>
      <c r="B2136" s="403">
        <v>43626.706250000003</v>
      </c>
      <c r="C2136" t="s">
        <v>97</v>
      </c>
      <c r="D2136">
        <v>0.01</v>
      </c>
      <c r="E2136" t="s">
        <v>250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444</v>
      </c>
      <c r="Q2136">
        <v>862</v>
      </c>
      <c r="R2136" t="s">
        <v>97</v>
      </c>
    </row>
    <row r="2137" spans="1:18">
      <c r="A2137" s="543">
        <v>2136</v>
      </c>
      <c r="B2137" s="403">
        <v>43627.390972222223</v>
      </c>
      <c r="C2137" t="s">
        <v>97</v>
      </c>
      <c r="D2137">
        <v>0.01</v>
      </c>
      <c r="E2137" t="s">
        <v>250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683</v>
      </c>
      <c r="Q2137">
        <v>862</v>
      </c>
      <c r="R2137" t="s">
        <v>97</v>
      </c>
    </row>
    <row r="2138" spans="1:18">
      <c r="A2138" s="543">
        <v>2137</v>
      </c>
      <c r="B2138" s="403">
        <v>43627.443055555559</v>
      </c>
      <c r="C2138" t="s">
        <v>96</v>
      </c>
      <c r="D2138">
        <v>0.01</v>
      </c>
      <c r="E2138" t="s">
        <v>250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444</v>
      </c>
      <c r="Q2138">
        <v>863</v>
      </c>
      <c r="R2138" t="s">
        <v>96</v>
      </c>
    </row>
    <row r="2139" spans="1:18">
      <c r="A2139" s="543">
        <v>2138</v>
      </c>
      <c r="B2139" s="403">
        <v>43627.605555555558</v>
      </c>
      <c r="C2139" t="s">
        <v>96</v>
      </c>
      <c r="D2139">
        <v>0.01</v>
      </c>
      <c r="E2139" t="s">
        <v>250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684</v>
      </c>
      <c r="Q2139">
        <v>863</v>
      </c>
      <c r="R2139" t="s">
        <v>96</v>
      </c>
    </row>
    <row r="2140" spans="1:18">
      <c r="A2140" s="543">
        <v>2139</v>
      </c>
      <c r="B2140" s="403">
        <v>43627.607638888891</v>
      </c>
      <c r="C2140" t="s">
        <v>97</v>
      </c>
      <c r="D2140">
        <v>0.01</v>
      </c>
      <c r="E2140" t="s">
        <v>250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444</v>
      </c>
      <c r="Q2140">
        <v>864</v>
      </c>
      <c r="R2140" t="s">
        <v>97</v>
      </c>
    </row>
    <row r="2141" spans="1:18">
      <c r="A2141" s="543">
        <v>2140</v>
      </c>
      <c r="B2141" s="403">
        <v>43627.621527777781</v>
      </c>
      <c r="C2141" t="s">
        <v>97</v>
      </c>
      <c r="D2141">
        <v>0.01</v>
      </c>
      <c r="E2141" t="s">
        <v>250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685</v>
      </c>
      <c r="Q2141">
        <v>864</v>
      </c>
      <c r="R2141" t="s">
        <v>97</v>
      </c>
    </row>
    <row r="2142" spans="1:18">
      <c r="A2142" s="543">
        <v>2142</v>
      </c>
      <c r="B2142" s="403">
        <v>43627.818055555559</v>
      </c>
      <c r="C2142" t="s">
        <v>97</v>
      </c>
      <c r="D2142">
        <v>0.01</v>
      </c>
      <c r="E2142" t="s">
        <v>250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686</v>
      </c>
      <c r="Q2142">
        <v>864</v>
      </c>
      <c r="R2142" t="s">
        <v>97</v>
      </c>
    </row>
    <row r="2143" spans="1:18">
      <c r="A2143" s="543">
        <v>2141</v>
      </c>
      <c r="B2143" s="403">
        <v>43627.646527777775</v>
      </c>
      <c r="C2143" t="s">
        <v>96</v>
      </c>
      <c r="D2143">
        <v>0.01</v>
      </c>
      <c r="E2143" t="s">
        <v>250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444</v>
      </c>
      <c r="Q2143">
        <v>865</v>
      </c>
      <c r="R2143" t="s">
        <v>96</v>
      </c>
    </row>
    <row r="2144" spans="1:18">
      <c r="A2144" s="543">
        <v>2143</v>
      </c>
      <c r="B2144" s="403">
        <v>43628.456250000003</v>
      </c>
      <c r="C2144" t="s">
        <v>96</v>
      </c>
      <c r="D2144">
        <v>0.01</v>
      </c>
      <c r="E2144" t="s">
        <v>250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444</v>
      </c>
      <c r="Q2144">
        <v>866</v>
      </c>
      <c r="R2144" t="s">
        <v>96</v>
      </c>
    </row>
    <row r="2145" spans="1:18">
      <c r="A2145" s="543">
        <v>2144</v>
      </c>
      <c r="B2145" s="403">
        <v>43628.519444444442</v>
      </c>
      <c r="C2145" t="s">
        <v>96</v>
      </c>
      <c r="D2145">
        <v>0.01</v>
      </c>
      <c r="E2145" t="s">
        <v>250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689</v>
      </c>
      <c r="Q2145">
        <v>866</v>
      </c>
      <c r="R2145" t="s">
        <v>96</v>
      </c>
    </row>
    <row r="2146" spans="1:18">
      <c r="A2146" s="543">
        <v>2145</v>
      </c>
      <c r="B2146" s="403">
        <v>43628.629861111112</v>
      </c>
      <c r="C2146" t="s">
        <v>96</v>
      </c>
      <c r="D2146">
        <v>0.01</v>
      </c>
      <c r="E2146" t="s">
        <v>250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690</v>
      </c>
      <c r="Q2146">
        <v>866</v>
      </c>
      <c r="R2146" t="s">
        <v>96</v>
      </c>
    </row>
    <row r="2147" spans="1:18">
      <c r="A2147" s="543">
        <v>2146</v>
      </c>
      <c r="B2147" s="403">
        <v>43628.78125</v>
      </c>
      <c r="C2147" t="s">
        <v>96</v>
      </c>
      <c r="D2147">
        <v>0.02</v>
      </c>
      <c r="E2147" t="s">
        <v>250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691</v>
      </c>
      <c r="Q2147">
        <v>866</v>
      </c>
      <c r="R2147" t="s">
        <v>96</v>
      </c>
    </row>
    <row r="2148" spans="1:18">
      <c r="A2148" s="543">
        <v>2148</v>
      </c>
      <c r="B2148" s="403">
        <v>43629.620833333334</v>
      </c>
      <c r="C2148" t="s">
        <v>96</v>
      </c>
      <c r="D2148">
        <v>0.03</v>
      </c>
      <c r="E2148" t="s">
        <v>250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692</v>
      </c>
      <c r="Q2148">
        <v>866</v>
      </c>
      <c r="R2148" t="s">
        <v>96</v>
      </c>
    </row>
    <row r="2149" spans="1:18">
      <c r="A2149" s="543">
        <v>2150</v>
      </c>
      <c r="B2149" s="403">
        <v>43630.468055555553</v>
      </c>
      <c r="C2149" t="s">
        <v>96</v>
      </c>
      <c r="D2149">
        <v>0.04</v>
      </c>
      <c r="E2149" t="s">
        <v>250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693</v>
      </c>
      <c r="Q2149">
        <v>866</v>
      </c>
      <c r="R2149" t="s">
        <v>96</v>
      </c>
    </row>
    <row r="2150" spans="1:18">
      <c r="A2150" s="543">
        <v>2151</v>
      </c>
      <c r="B2150" s="403">
        <v>43630.612500000003</v>
      </c>
      <c r="C2150" t="s">
        <v>96</v>
      </c>
      <c r="D2150">
        <v>0.06</v>
      </c>
      <c r="E2150" t="s">
        <v>250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694</v>
      </c>
      <c r="Q2150">
        <v>866</v>
      </c>
      <c r="R2150" t="s">
        <v>96</v>
      </c>
    </row>
    <row r="2151" spans="1:18">
      <c r="A2151" s="543">
        <v>2153</v>
      </c>
      <c r="B2151" s="403">
        <v>43630.73541666667</v>
      </c>
      <c r="C2151" t="s">
        <v>96</v>
      </c>
      <c r="D2151">
        <v>0.09</v>
      </c>
      <c r="E2151" t="s">
        <v>250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695</v>
      </c>
      <c r="Q2151">
        <v>866</v>
      </c>
      <c r="R2151" t="s">
        <v>96</v>
      </c>
    </row>
    <row r="2152" spans="1:18">
      <c r="A2152" s="543">
        <v>2158</v>
      </c>
      <c r="B2152" s="403">
        <v>43634.430555555555</v>
      </c>
      <c r="C2152" t="s">
        <v>96</v>
      </c>
      <c r="D2152">
        <v>0.13</v>
      </c>
      <c r="E2152" t="s">
        <v>250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696</v>
      </c>
      <c r="Q2152">
        <v>866</v>
      </c>
      <c r="R2152" t="s">
        <v>96</v>
      </c>
    </row>
    <row r="2153" spans="1:18">
      <c r="A2153" s="543">
        <v>2147</v>
      </c>
      <c r="B2153" s="403">
        <v>43628.786805555559</v>
      </c>
      <c r="C2153" t="s">
        <v>97</v>
      </c>
      <c r="D2153">
        <v>0.01</v>
      </c>
      <c r="E2153" t="s">
        <v>250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444</v>
      </c>
      <c r="Q2153">
        <v>867</v>
      </c>
      <c r="R2153" t="s">
        <v>97</v>
      </c>
    </row>
    <row r="2154" spans="1:18">
      <c r="A2154" s="543">
        <v>2149</v>
      </c>
      <c r="B2154" s="403">
        <v>43629.638194444444</v>
      </c>
      <c r="C2154" t="s">
        <v>97</v>
      </c>
      <c r="D2154">
        <v>0.01</v>
      </c>
      <c r="E2154" t="s">
        <v>250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444</v>
      </c>
      <c r="Q2154">
        <v>868</v>
      </c>
      <c r="R2154" t="s">
        <v>97</v>
      </c>
    </row>
    <row r="2155" spans="1:18">
      <c r="A2155" s="543">
        <v>2152</v>
      </c>
      <c r="B2155" s="403">
        <v>43630.629166666666</v>
      </c>
      <c r="C2155" t="s">
        <v>97</v>
      </c>
      <c r="D2155">
        <v>0.01</v>
      </c>
      <c r="E2155" t="s">
        <v>250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444</v>
      </c>
      <c r="Q2155">
        <v>869</v>
      </c>
      <c r="R2155" t="s">
        <v>97</v>
      </c>
    </row>
    <row r="2156" spans="1:18">
      <c r="A2156" s="543">
        <v>2154</v>
      </c>
      <c r="B2156" s="403">
        <v>43633.375694444447</v>
      </c>
      <c r="C2156" t="s">
        <v>97</v>
      </c>
      <c r="D2156">
        <v>0.01</v>
      </c>
      <c r="E2156" t="s">
        <v>250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444</v>
      </c>
      <c r="Q2156">
        <v>870</v>
      </c>
      <c r="R2156" t="s">
        <v>97</v>
      </c>
    </row>
    <row r="2157" spans="1:18">
      <c r="A2157" s="543">
        <v>2155</v>
      </c>
      <c r="B2157" s="403">
        <v>43633.563194444447</v>
      </c>
      <c r="C2157" t="s">
        <v>97</v>
      </c>
      <c r="D2157">
        <v>0.01</v>
      </c>
      <c r="E2157" t="s">
        <v>250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687</v>
      </c>
      <c r="Q2157">
        <v>870</v>
      </c>
      <c r="R2157" t="s">
        <v>97</v>
      </c>
    </row>
    <row r="2158" spans="1:18">
      <c r="A2158" s="543">
        <v>2156</v>
      </c>
      <c r="B2158" s="403">
        <v>43633.597222222219</v>
      </c>
      <c r="C2158" t="s">
        <v>97</v>
      </c>
      <c r="D2158">
        <v>0.01</v>
      </c>
      <c r="E2158" t="s">
        <v>250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688</v>
      </c>
      <c r="Q2158">
        <v>870</v>
      </c>
      <c r="R2158" t="s">
        <v>97</v>
      </c>
    </row>
    <row r="2159" spans="1:18">
      <c r="A2159" s="543">
        <v>2157</v>
      </c>
      <c r="B2159" s="403">
        <v>43634.429166666669</v>
      </c>
      <c r="C2159" t="s">
        <v>97</v>
      </c>
      <c r="D2159">
        <v>0.01</v>
      </c>
      <c r="E2159" t="s">
        <v>250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444</v>
      </c>
      <c r="Q2159">
        <v>871</v>
      </c>
      <c r="R2159" t="s">
        <v>97</v>
      </c>
    </row>
    <row r="2160" spans="1:18">
      <c r="A2160" s="543">
        <v>2159</v>
      </c>
      <c r="B2160" s="403">
        <v>43634.583333333336</v>
      </c>
      <c r="C2160" t="s">
        <v>97</v>
      </c>
      <c r="D2160">
        <v>0.01</v>
      </c>
      <c r="E2160" t="s">
        <v>250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444</v>
      </c>
      <c r="Q2160">
        <v>872</v>
      </c>
      <c r="R2160" t="s">
        <v>97</v>
      </c>
    </row>
    <row r="2161" spans="1:18">
      <c r="A2161" s="543">
        <v>2160</v>
      </c>
      <c r="B2161" s="403">
        <v>43635.513888888891</v>
      </c>
      <c r="C2161" t="s">
        <v>97</v>
      </c>
      <c r="D2161">
        <v>0.01</v>
      </c>
      <c r="E2161" t="s">
        <v>250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701</v>
      </c>
      <c r="Q2161">
        <v>872</v>
      </c>
      <c r="R2161" t="s">
        <v>97</v>
      </c>
    </row>
    <row r="2162" spans="1:18">
      <c r="A2162" s="543">
        <v>2161</v>
      </c>
      <c r="B2162" s="403">
        <v>43635.829861111109</v>
      </c>
      <c r="C2162" t="s">
        <v>97</v>
      </c>
      <c r="D2162">
        <v>0.01</v>
      </c>
      <c r="E2162" t="s">
        <v>250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702</v>
      </c>
      <c r="Q2162">
        <v>872</v>
      </c>
      <c r="R2162" t="s">
        <v>97</v>
      </c>
    </row>
    <row r="2163" spans="1:18">
      <c r="A2163" s="543">
        <v>2162</v>
      </c>
      <c r="B2163" s="403">
        <v>43635.834722222222</v>
      </c>
      <c r="C2163" t="s">
        <v>97</v>
      </c>
      <c r="D2163">
        <v>0.02</v>
      </c>
      <c r="E2163" t="s">
        <v>250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703</v>
      </c>
      <c r="Q2163">
        <v>872</v>
      </c>
      <c r="R2163" t="s">
        <v>97</v>
      </c>
    </row>
    <row r="2164" spans="1:18">
      <c r="A2164" s="543">
        <v>2163</v>
      </c>
      <c r="B2164" s="403">
        <v>43635.836111111108</v>
      </c>
      <c r="C2164" t="s">
        <v>97</v>
      </c>
      <c r="D2164">
        <v>0.03</v>
      </c>
      <c r="E2164" t="s">
        <v>250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704</v>
      </c>
      <c r="Q2164">
        <v>872</v>
      </c>
      <c r="R2164" t="s">
        <v>97</v>
      </c>
    </row>
    <row r="2165" spans="1:18">
      <c r="A2165" s="543">
        <v>2165</v>
      </c>
      <c r="B2165" s="403">
        <v>43636.200694444444</v>
      </c>
      <c r="C2165" t="s">
        <v>97</v>
      </c>
      <c r="D2165">
        <v>0.04</v>
      </c>
      <c r="E2165" t="s">
        <v>250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705</v>
      </c>
      <c r="Q2165">
        <v>872</v>
      </c>
      <c r="R2165" t="s">
        <v>97</v>
      </c>
    </row>
    <row r="2166" spans="1:18">
      <c r="A2166" s="543">
        <v>2167</v>
      </c>
      <c r="B2166" s="403">
        <v>43636.38958333333</v>
      </c>
      <c r="C2166" t="s">
        <v>97</v>
      </c>
      <c r="D2166">
        <v>0.06</v>
      </c>
      <c r="E2166" t="s">
        <v>250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706</v>
      </c>
      <c r="Q2166">
        <v>872</v>
      </c>
      <c r="R2166" t="s">
        <v>97</v>
      </c>
    </row>
    <row r="2167" spans="1:18">
      <c r="A2167" s="543">
        <v>2168</v>
      </c>
      <c r="B2167" s="403">
        <v>43636.555555555555</v>
      </c>
      <c r="C2167" t="s">
        <v>97</v>
      </c>
      <c r="D2167">
        <v>0.09</v>
      </c>
      <c r="E2167" t="s">
        <v>250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707</v>
      </c>
      <c r="Q2167">
        <v>872</v>
      </c>
      <c r="R2167" t="s">
        <v>97</v>
      </c>
    </row>
    <row r="2168" spans="1:18">
      <c r="A2168" s="543">
        <v>2174</v>
      </c>
      <c r="B2168" s="403">
        <v>43637.753472222219</v>
      </c>
      <c r="C2168" t="s">
        <v>97</v>
      </c>
      <c r="D2168">
        <v>0.13</v>
      </c>
      <c r="E2168" t="s">
        <v>250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708</v>
      </c>
      <c r="Q2168">
        <v>872</v>
      </c>
      <c r="R2168" t="s">
        <v>97</v>
      </c>
    </row>
    <row r="2169" spans="1:18">
      <c r="A2169" s="543">
        <v>2178</v>
      </c>
      <c r="B2169" s="403">
        <v>43637.861111111109</v>
      </c>
      <c r="C2169" t="s">
        <v>97</v>
      </c>
      <c r="D2169">
        <v>0.2</v>
      </c>
      <c r="E2169" t="s">
        <v>250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709</v>
      </c>
      <c r="Q2169">
        <v>872</v>
      </c>
      <c r="R2169" t="s">
        <v>97</v>
      </c>
    </row>
    <row r="2170" spans="1:18">
      <c r="A2170" s="543">
        <v>2182</v>
      </c>
      <c r="B2170" s="403">
        <v>43641.101388888892</v>
      </c>
      <c r="C2170" t="s">
        <v>97</v>
      </c>
      <c r="D2170">
        <v>0.32</v>
      </c>
      <c r="E2170" t="s">
        <v>250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710</v>
      </c>
      <c r="Q2170">
        <v>872</v>
      </c>
      <c r="R2170" t="s">
        <v>97</v>
      </c>
    </row>
    <row r="2171" spans="1:18">
      <c r="A2171" s="543">
        <v>2164</v>
      </c>
      <c r="B2171" s="403">
        <v>43636.137499999997</v>
      </c>
      <c r="C2171" t="s">
        <v>96</v>
      </c>
      <c r="D2171">
        <v>0.01</v>
      </c>
      <c r="E2171" t="s">
        <v>250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444</v>
      </c>
      <c r="Q2171">
        <v>873</v>
      </c>
      <c r="R2171" t="s">
        <v>96</v>
      </c>
    </row>
    <row r="2172" spans="1:18">
      <c r="A2172" s="543">
        <v>2166</v>
      </c>
      <c r="B2172" s="403">
        <v>43636.375694444447</v>
      </c>
      <c r="C2172" t="s">
        <v>96</v>
      </c>
      <c r="D2172">
        <v>0.01</v>
      </c>
      <c r="E2172" t="s">
        <v>250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444</v>
      </c>
      <c r="Q2172">
        <v>874</v>
      </c>
      <c r="R2172" t="s">
        <v>96</v>
      </c>
    </row>
    <row r="2173" spans="1:18">
      <c r="A2173" s="543">
        <v>2169</v>
      </c>
      <c r="B2173" s="403">
        <v>43636.568749999999</v>
      </c>
      <c r="C2173" t="s">
        <v>96</v>
      </c>
      <c r="D2173">
        <v>0.01</v>
      </c>
      <c r="E2173" t="s">
        <v>250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444</v>
      </c>
      <c r="Q2173">
        <v>875</v>
      </c>
      <c r="R2173" t="s">
        <v>96</v>
      </c>
    </row>
    <row r="2174" spans="1:18">
      <c r="A2174" s="543">
        <v>2170</v>
      </c>
      <c r="B2174" s="403">
        <v>43636.612500000003</v>
      </c>
      <c r="C2174" t="s">
        <v>96</v>
      </c>
      <c r="D2174">
        <v>0.01</v>
      </c>
      <c r="E2174" t="s">
        <v>250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697</v>
      </c>
      <c r="Q2174">
        <v>875</v>
      </c>
      <c r="R2174" t="s">
        <v>96</v>
      </c>
    </row>
    <row r="2175" spans="1:18">
      <c r="A2175" s="543">
        <v>2171</v>
      </c>
      <c r="B2175" s="403">
        <v>43636.715277777781</v>
      </c>
      <c r="C2175" t="s">
        <v>96</v>
      </c>
      <c r="D2175">
        <v>0.01</v>
      </c>
      <c r="E2175" t="s">
        <v>250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698</v>
      </c>
      <c r="Q2175">
        <v>875</v>
      </c>
      <c r="R2175" t="s">
        <v>96</v>
      </c>
    </row>
    <row r="2176" spans="1:18">
      <c r="A2176" s="543">
        <v>2172</v>
      </c>
      <c r="B2176" s="403">
        <v>43637.39166666667</v>
      </c>
      <c r="C2176" t="s">
        <v>96</v>
      </c>
      <c r="D2176">
        <v>0.01</v>
      </c>
      <c r="E2176" t="s">
        <v>250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444</v>
      </c>
      <c r="Q2176">
        <v>876</v>
      </c>
      <c r="R2176" t="s">
        <v>96</v>
      </c>
    </row>
    <row r="2177" spans="1:18">
      <c r="A2177" s="543">
        <v>2173</v>
      </c>
      <c r="B2177" s="403">
        <v>43637.677083333336</v>
      </c>
      <c r="C2177" t="s">
        <v>96</v>
      </c>
      <c r="D2177">
        <v>0.01</v>
      </c>
      <c r="E2177" t="s">
        <v>250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444</v>
      </c>
      <c r="Q2177">
        <v>877</v>
      </c>
      <c r="R2177" t="s">
        <v>96</v>
      </c>
    </row>
    <row r="2178" spans="1:18">
      <c r="A2178" s="543">
        <v>2175</v>
      </c>
      <c r="B2178" s="403">
        <v>43637.763194444444</v>
      </c>
      <c r="C2178" t="s">
        <v>96</v>
      </c>
      <c r="D2178">
        <v>0.01</v>
      </c>
      <c r="E2178" t="s">
        <v>250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444</v>
      </c>
      <c r="Q2178">
        <v>878</v>
      </c>
      <c r="R2178" t="s">
        <v>96</v>
      </c>
    </row>
    <row r="2179" spans="1:18">
      <c r="A2179" s="543">
        <v>2176</v>
      </c>
      <c r="B2179" s="403">
        <v>43637.767361111109</v>
      </c>
      <c r="C2179" t="s">
        <v>96</v>
      </c>
      <c r="D2179">
        <v>0.01</v>
      </c>
      <c r="E2179" t="s">
        <v>250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699</v>
      </c>
      <c r="Q2179">
        <v>878</v>
      </c>
      <c r="R2179" t="s">
        <v>96</v>
      </c>
    </row>
    <row r="2180" spans="1:18">
      <c r="A2180" s="543">
        <v>2177</v>
      </c>
      <c r="B2180" s="403">
        <v>43637.810416666667</v>
      </c>
      <c r="C2180" t="s">
        <v>96</v>
      </c>
      <c r="D2180">
        <v>0.01</v>
      </c>
      <c r="E2180" t="s">
        <v>250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444</v>
      </c>
      <c r="Q2180">
        <v>879</v>
      </c>
      <c r="R2180" t="s">
        <v>96</v>
      </c>
    </row>
    <row r="2181" spans="1:18">
      <c r="A2181" s="543">
        <v>2179</v>
      </c>
      <c r="B2181" s="403">
        <v>43640.374305555553</v>
      </c>
      <c r="C2181" t="s">
        <v>96</v>
      </c>
      <c r="D2181">
        <v>0.01</v>
      </c>
      <c r="E2181" t="s">
        <v>250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444</v>
      </c>
      <c r="Q2181">
        <v>880</v>
      </c>
      <c r="R2181" t="s">
        <v>96</v>
      </c>
    </row>
    <row r="2182" spans="1:18">
      <c r="A2182" s="543">
        <v>2180</v>
      </c>
      <c r="B2182" s="403">
        <v>43640.609722222223</v>
      </c>
      <c r="C2182" t="s">
        <v>96</v>
      </c>
      <c r="D2182">
        <v>0.01</v>
      </c>
      <c r="E2182" t="s">
        <v>250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444</v>
      </c>
      <c r="Q2182">
        <v>881</v>
      </c>
      <c r="R2182" t="s">
        <v>96</v>
      </c>
    </row>
    <row r="2183" spans="1:18">
      <c r="A2183" s="543">
        <v>2181</v>
      </c>
      <c r="B2183" s="403">
        <v>43640.672222222223</v>
      </c>
      <c r="C2183" t="s">
        <v>96</v>
      </c>
      <c r="D2183">
        <v>0.01</v>
      </c>
      <c r="E2183" t="s">
        <v>250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700</v>
      </c>
      <c r="Q2183">
        <v>881</v>
      </c>
      <c r="R2183" t="s">
        <v>96</v>
      </c>
    </row>
    <row r="2184" spans="1:18">
      <c r="A2184" s="543">
        <v>2183</v>
      </c>
      <c r="B2184" s="403">
        <v>43641.361805555556</v>
      </c>
      <c r="C2184" t="s">
        <v>96</v>
      </c>
      <c r="D2184">
        <v>0.01</v>
      </c>
      <c r="E2184" t="s">
        <v>250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444</v>
      </c>
      <c r="Q2184">
        <v>882</v>
      </c>
      <c r="R2184" t="s">
        <v>96</v>
      </c>
    </row>
    <row r="2185" spans="1:18">
      <c r="A2185" s="543">
        <v>2184</v>
      </c>
      <c r="B2185" s="403">
        <v>43641.415972222225</v>
      </c>
      <c r="C2185" t="s">
        <v>96</v>
      </c>
      <c r="D2185">
        <v>0.01</v>
      </c>
      <c r="E2185" t="s">
        <v>250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740</v>
      </c>
      <c r="Q2185">
        <v>882</v>
      </c>
      <c r="R2185" t="s">
        <v>96</v>
      </c>
    </row>
    <row r="2186" spans="1:18">
      <c r="A2186" s="543">
        <v>2185</v>
      </c>
      <c r="B2186" s="403">
        <v>43641.776388888888</v>
      </c>
      <c r="C2186" t="s">
        <v>96</v>
      </c>
      <c r="D2186">
        <v>0.01</v>
      </c>
      <c r="E2186" t="s">
        <v>250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741</v>
      </c>
      <c r="Q2186">
        <v>882</v>
      </c>
      <c r="R2186" t="s">
        <v>96</v>
      </c>
    </row>
    <row r="2187" spans="1:18">
      <c r="A2187" s="543">
        <v>2186</v>
      </c>
      <c r="B2187" s="403">
        <v>43641.791666666664</v>
      </c>
      <c r="C2187" t="s">
        <v>96</v>
      </c>
      <c r="D2187">
        <v>0.02</v>
      </c>
      <c r="E2187" t="s">
        <v>250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742</v>
      </c>
      <c r="Q2187">
        <v>882</v>
      </c>
      <c r="R2187" t="s">
        <v>96</v>
      </c>
    </row>
    <row r="2188" spans="1:18">
      <c r="A2188" s="543">
        <v>2187</v>
      </c>
      <c r="B2188" s="403">
        <v>43647.295138888891</v>
      </c>
      <c r="C2188" t="s">
        <v>96</v>
      </c>
      <c r="D2188">
        <v>0.03</v>
      </c>
      <c r="E2188" t="s">
        <v>250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743</v>
      </c>
      <c r="Q2188">
        <v>882</v>
      </c>
      <c r="R2188" t="s">
        <v>96</v>
      </c>
    </row>
    <row r="2189" spans="1:18">
      <c r="A2189" s="543">
        <v>2188</v>
      </c>
      <c r="B2189" s="403">
        <v>43647.299305555556</v>
      </c>
      <c r="C2189" t="s">
        <v>96</v>
      </c>
      <c r="D2189">
        <v>0.04</v>
      </c>
      <c r="E2189" t="s">
        <v>250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744</v>
      </c>
      <c r="Q2189">
        <v>882</v>
      </c>
      <c r="R2189" t="s">
        <v>96</v>
      </c>
    </row>
    <row r="2190" spans="1:18">
      <c r="A2190" s="543">
        <v>2194</v>
      </c>
      <c r="B2190" s="403">
        <v>43647.736111111109</v>
      </c>
      <c r="C2190" t="s">
        <v>96</v>
      </c>
      <c r="D2190">
        <v>0.06</v>
      </c>
      <c r="E2190" t="s">
        <v>250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745</v>
      </c>
      <c r="Q2190">
        <v>882</v>
      </c>
      <c r="R2190" t="s">
        <v>96</v>
      </c>
    </row>
    <row r="2191" spans="1:18">
      <c r="A2191" s="543">
        <v>2195</v>
      </c>
      <c r="B2191" s="403">
        <v>43647.819444444445</v>
      </c>
      <c r="C2191" t="s">
        <v>96</v>
      </c>
      <c r="D2191">
        <v>0.09</v>
      </c>
      <c r="E2191" t="s">
        <v>250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746</v>
      </c>
      <c r="Q2191">
        <v>882</v>
      </c>
      <c r="R2191" t="s">
        <v>96</v>
      </c>
    </row>
    <row r="2192" spans="1:18">
      <c r="A2192" s="543">
        <v>2203</v>
      </c>
      <c r="B2192" s="403">
        <v>43651.487500000003</v>
      </c>
      <c r="C2192" t="s">
        <v>96</v>
      </c>
      <c r="D2192">
        <v>0.13</v>
      </c>
      <c r="E2192" t="s">
        <v>250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747</v>
      </c>
      <c r="Q2192">
        <v>882</v>
      </c>
      <c r="R2192" t="s">
        <v>96</v>
      </c>
    </row>
    <row r="2193" spans="1:18">
      <c r="A2193" s="543">
        <v>2205</v>
      </c>
      <c r="B2193" s="403">
        <v>43651.63958333333</v>
      </c>
      <c r="C2193" t="s">
        <v>96</v>
      </c>
      <c r="D2193">
        <v>0.2</v>
      </c>
      <c r="E2193" t="s">
        <v>250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748</v>
      </c>
      <c r="Q2193">
        <v>882</v>
      </c>
      <c r="R2193" t="s">
        <v>96</v>
      </c>
    </row>
    <row r="2194" spans="1:18">
      <c r="A2194" s="543">
        <v>2226</v>
      </c>
      <c r="B2194" s="403">
        <v>43669.365277777775</v>
      </c>
      <c r="C2194" t="s">
        <v>96</v>
      </c>
      <c r="D2194">
        <v>0.32</v>
      </c>
      <c r="E2194" t="s">
        <v>250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749</v>
      </c>
      <c r="Q2194">
        <v>882</v>
      </c>
      <c r="R2194" t="s">
        <v>96</v>
      </c>
    </row>
    <row r="2195" spans="1:18">
      <c r="A2195" s="543">
        <v>2229</v>
      </c>
      <c r="B2195" s="403">
        <v>43670.395833333336</v>
      </c>
      <c r="C2195" t="s">
        <v>96</v>
      </c>
      <c r="D2195">
        <v>0.52</v>
      </c>
      <c r="E2195" t="s">
        <v>250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750</v>
      </c>
      <c r="Q2195">
        <v>882</v>
      </c>
      <c r="R2195" t="s">
        <v>96</v>
      </c>
    </row>
    <row r="2196" spans="1:18">
      <c r="A2196" s="543">
        <v>2250</v>
      </c>
      <c r="B2196" s="403">
        <v>43677.867361111108</v>
      </c>
      <c r="C2196" t="s">
        <v>96</v>
      </c>
      <c r="D2196">
        <v>0.86</v>
      </c>
      <c r="E2196" t="s">
        <v>250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751</v>
      </c>
      <c r="Q2196">
        <v>882</v>
      </c>
      <c r="R2196" t="s">
        <v>96</v>
      </c>
    </row>
    <row r="2197" spans="1:18">
      <c r="A2197" s="543">
        <v>2189</v>
      </c>
      <c r="B2197" s="403">
        <v>43647.352083333331</v>
      </c>
      <c r="C2197" t="s">
        <v>97</v>
      </c>
      <c r="D2197">
        <v>0.01</v>
      </c>
      <c r="E2197" t="s">
        <v>250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444</v>
      </c>
      <c r="Q2197">
        <v>883</v>
      </c>
      <c r="R2197" t="s">
        <v>97</v>
      </c>
    </row>
    <row r="2198" spans="1:18">
      <c r="A2198" s="543">
        <v>2190</v>
      </c>
      <c r="B2198" s="403">
        <v>43647.381944444445</v>
      </c>
      <c r="C2198" t="s">
        <v>97</v>
      </c>
      <c r="D2198">
        <v>0.01</v>
      </c>
      <c r="E2198" t="s">
        <v>250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444</v>
      </c>
      <c r="Q2198">
        <v>884</v>
      </c>
      <c r="R2198" t="s">
        <v>97</v>
      </c>
    </row>
    <row r="2199" spans="1:18">
      <c r="A2199" s="543">
        <v>2191</v>
      </c>
      <c r="B2199" s="403">
        <v>43647.540277777778</v>
      </c>
      <c r="C2199" t="s">
        <v>97</v>
      </c>
      <c r="D2199">
        <v>0.01</v>
      </c>
      <c r="E2199" t="s">
        <v>250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711</v>
      </c>
      <c r="Q2199">
        <v>884</v>
      </c>
      <c r="R2199" t="s">
        <v>97</v>
      </c>
    </row>
    <row r="2200" spans="1:18">
      <c r="A2200" s="543">
        <v>2192</v>
      </c>
      <c r="B2200" s="403">
        <v>43647.550694444442</v>
      </c>
      <c r="C2200" t="s">
        <v>97</v>
      </c>
      <c r="D2200">
        <v>0.01</v>
      </c>
      <c r="E2200" t="s">
        <v>250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712</v>
      </c>
      <c r="Q2200">
        <v>884</v>
      </c>
      <c r="R2200" t="s">
        <v>97</v>
      </c>
    </row>
    <row r="2201" spans="1:18">
      <c r="A2201" s="543">
        <v>2193</v>
      </c>
      <c r="B2201" s="403">
        <v>43647.67083333333</v>
      </c>
      <c r="C2201" t="s">
        <v>97</v>
      </c>
      <c r="D2201">
        <v>0.01</v>
      </c>
      <c r="E2201" t="s">
        <v>250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458</v>
      </c>
      <c r="Q2201">
        <v>885</v>
      </c>
      <c r="R2201" t="s">
        <v>97</v>
      </c>
    </row>
    <row r="2202" spans="1:18">
      <c r="A2202" s="543">
        <v>2196</v>
      </c>
      <c r="B2202" s="403">
        <v>43648.275000000001</v>
      </c>
      <c r="C2202" t="s">
        <v>97</v>
      </c>
      <c r="D2202">
        <v>0.01</v>
      </c>
      <c r="E2202" t="s">
        <v>250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444</v>
      </c>
      <c r="Q2202">
        <v>886</v>
      </c>
      <c r="R2202" t="s">
        <v>97</v>
      </c>
    </row>
    <row r="2203" spans="1:18">
      <c r="A2203" s="543">
        <v>2197</v>
      </c>
      <c r="B2203" s="403">
        <v>43648.34375</v>
      </c>
      <c r="C2203" t="s">
        <v>97</v>
      </c>
      <c r="D2203">
        <v>0.01</v>
      </c>
      <c r="E2203" t="s">
        <v>250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713</v>
      </c>
      <c r="Q2203">
        <v>886</v>
      </c>
      <c r="R2203" t="s">
        <v>97</v>
      </c>
    </row>
    <row r="2204" spans="1:18">
      <c r="A2204" s="543">
        <v>2198</v>
      </c>
      <c r="B2204" s="403">
        <v>43648.494444444441</v>
      </c>
      <c r="C2204" t="s">
        <v>97</v>
      </c>
      <c r="D2204">
        <v>0.01</v>
      </c>
      <c r="E2204" t="s">
        <v>250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714</v>
      </c>
      <c r="Q2204">
        <v>886</v>
      </c>
      <c r="R2204" t="s">
        <v>97</v>
      </c>
    </row>
    <row r="2205" spans="1:18">
      <c r="A2205" s="543">
        <v>2199</v>
      </c>
      <c r="B2205" s="403">
        <v>43649.614583333336</v>
      </c>
      <c r="C2205" t="s">
        <v>97</v>
      </c>
      <c r="D2205">
        <v>0.01</v>
      </c>
      <c r="E2205" t="s">
        <v>250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444</v>
      </c>
      <c r="Q2205">
        <v>887</v>
      </c>
      <c r="R2205" t="s">
        <v>97</v>
      </c>
    </row>
    <row r="2206" spans="1:18">
      <c r="A2206" s="543">
        <v>2200</v>
      </c>
      <c r="B2206" s="403">
        <v>43649.685416666667</v>
      </c>
      <c r="C2206" t="s">
        <v>97</v>
      </c>
      <c r="D2206">
        <v>0.01</v>
      </c>
      <c r="E2206" t="s">
        <v>250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715</v>
      </c>
      <c r="Q2206">
        <v>887</v>
      </c>
      <c r="R2206" t="s">
        <v>97</v>
      </c>
    </row>
    <row r="2207" spans="1:18">
      <c r="A2207" s="543">
        <v>2201</v>
      </c>
      <c r="B2207" s="403">
        <v>43649.726388888892</v>
      </c>
      <c r="C2207" t="s">
        <v>97</v>
      </c>
      <c r="D2207">
        <v>0.01</v>
      </c>
      <c r="E2207" t="s">
        <v>250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444</v>
      </c>
      <c r="Q2207">
        <v>888</v>
      </c>
      <c r="R2207" t="s">
        <v>97</v>
      </c>
    </row>
    <row r="2208" spans="1:18">
      <c r="A2208" s="543">
        <v>2202</v>
      </c>
      <c r="B2208" s="403">
        <v>43650.152777777781</v>
      </c>
      <c r="C2208" t="s">
        <v>97</v>
      </c>
      <c r="D2208">
        <v>0.01</v>
      </c>
      <c r="E2208" t="s">
        <v>250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716</v>
      </c>
      <c r="Q2208">
        <v>888</v>
      </c>
      <c r="R2208" t="s">
        <v>97</v>
      </c>
    </row>
    <row r="2209" spans="1:18">
      <c r="A2209" s="543">
        <v>2204</v>
      </c>
      <c r="B2209" s="403">
        <v>43651.617361111108</v>
      </c>
      <c r="C2209" t="s">
        <v>97</v>
      </c>
      <c r="D2209">
        <v>0.01</v>
      </c>
      <c r="E2209" t="s">
        <v>250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444</v>
      </c>
      <c r="Q2209">
        <v>889</v>
      </c>
      <c r="R2209" t="s">
        <v>97</v>
      </c>
    </row>
    <row r="2210" spans="1:18">
      <c r="A2210" s="543">
        <v>2206</v>
      </c>
      <c r="B2210" s="403">
        <v>43651.665972222225</v>
      </c>
      <c r="C2210" t="s">
        <v>97</v>
      </c>
      <c r="D2210">
        <v>0.01</v>
      </c>
      <c r="E2210" t="s">
        <v>250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444</v>
      </c>
      <c r="Q2210">
        <v>890</v>
      </c>
      <c r="R2210" t="s">
        <v>97</v>
      </c>
    </row>
    <row r="2211" spans="1:18">
      <c r="A2211" s="543">
        <v>2207</v>
      </c>
      <c r="B2211" s="403">
        <v>43654.435416666667</v>
      </c>
      <c r="C2211" t="s">
        <v>97</v>
      </c>
      <c r="D2211">
        <v>0.01</v>
      </c>
      <c r="E2211" t="s">
        <v>250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717</v>
      </c>
      <c r="Q2211">
        <v>890</v>
      </c>
      <c r="R2211" t="s">
        <v>97</v>
      </c>
    </row>
    <row r="2212" spans="1:18">
      <c r="A2212" s="543">
        <v>2208</v>
      </c>
      <c r="B2212" s="403">
        <v>43654.618055555555</v>
      </c>
      <c r="C2212" t="s">
        <v>97</v>
      </c>
      <c r="D2212">
        <v>0.01</v>
      </c>
      <c r="E2212" t="s">
        <v>250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444</v>
      </c>
      <c r="Q2212">
        <v>891</v>
      </c>
      <c r="R2212" t="s">
        <v>97</v>
      </c>
    </row>
    <row r="2213" spans="1:18">
      <c r="A2213" s="543">
        <v>2209</v>
      </c>
      <c r="B2213" s="403">
        <v>43655.383333333331</v>
      </c>
      <c r="C2213" t="s">
        <v>97</v>
      </c>
      <c r="D2213">
        <v>0.01</v>
      </c>
      <c r="E2213" t="s">
        <v>250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444</v>
      </c>
      <c r="Q2213">
        <v>892</v>
      </c>
      <c r="R2213" t="s">
        <v>97</v>
      </c>
    </row>
    <row r="2214" spans="1:18">
      <c r="A2214" s="543">
        <v>2210</v>
      </c>
      <c r="B2214" s="403">
        <v>43655.602083333331</v>
      </c>
      <c r="C2214" t="s">
        <v>97</v>
      </c>
      <c r="D2214">
        <v>0.01</v>
      </c>
      <c r="E2214" t="s">
        <v>250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444</v>
      </c>
      <c r="Q2214">
        <v>893</v>
      </c>
      <c r="R2214" t="s">
        <v>97</v>
      </c>
    </row>
    <row r="2215" spans="1:18">
      <c r="A2215" s="543">
        <v>2211</v>
      </c>
      <c r="B2215" s="403">
        <v>43656.421527777777</v>
      </c>
      <c r="C2215" t="s">
        <v>97</v>
      </c>
      <c r="D2215">
        <v>0.01</v>
      </c>
      <c r="E2215" t="s">
        <v>250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718</v>
      </c>
      <c r="Q2215">
        <v>893</v>
      </c>
      <c r="R2215" t="s">
        <v>97</v>
      </c>
    </row>
    <row r="2216" spans="1:18">
      <c r="A2216" s="543">
        <v>2212</v>
      </c>
      <c r="B2216" s="403">
        <v>43656.605555555558</v>
      </c>
      <c r="C2216" t="s">
        <v>97</v>
      </c>
      <c r="D2216">
        <v>0.01</v>
      </c>
      <c r="E2216" t="s">
        <v>250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719</v>
      </c>
      <c r="Q2216">
        <v>893</v>
      </c>
      <c r="R2216" t="s">
        <v>97</v>
      </c>
    </row>
    <row r="2217" spans="1:18">
      <c r="A2217" s="543">
        <v>2213</v>
      </c>
      <c r="B2217" s="403">
        <v>43656.693749999999</v>
      </c>
      <c r="C2217" t="s">
        <v>97</v>
      </c>
      <c r="D2217">
        <v>0.02</v>
      </c>
      <c r="E2217" t="s">
        <v>250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720</v>
      </c>
      <c r="Q2217">
        <v>893</v>
      </c>
      <c r="R2217" t="s">
        <v>97</v>
      </c>
    </row>
    <row r="2218" spans="1:18">
      <c r="A2218" s="543">
        <v>2214</v>
      </c>
      <c r="B2218" s="403">
        <v>43657.204861111109</v>
      </c>
      <c r="C2218" t="s">
        <v>97</v>
      </c>
      <c r="D2218">
        <v>0.03</v>
      </c>
      <c r="E2218" t="s">
        <v>250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721</v>
      </c>
      <c r="Q2218">
        <v>893</v>
      </c>
      <c r="R2218" t="s">
        <v>97</v>
      </c>
    </row>
    <row r="2219" spans="1:18">
      <c r="A2219" s="543">
        <v>2215</v>
      </c>
      <c r="B2219" s="403">
        <v>43662.606944444444</v>
      </c>
      <c r="C2219" t="s">
        <v>97</v>
      </c>
      <c r="D2219">
        <v>0.01</v>
      </c>
      <c r="E2219" t="s">
        <v>250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444</v>
      </c>
      <c r="Q2219">
        <v>894</v>
      </c>
      <c r="R2219" t="s">
        <v>97</v>
      </c>
    </row>
    <row r="2220" spans="1:18">
      <c r="A2220" s="543">
        <v>2216</v>
      </c>
      <c r="B2220" s="403">
        <v>43663.377083333333</v>
      </c>
      <c r="C2220" t="s">
        <v>97</v>
      </c>
      <c r="D2220">
        <v>0.01</v>
      </c>
      <c r="E2220" t="s">
        <v>250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444</v>
      </c>
      <c r="Q2220">
        <v>895</v>
      </c>
      <c r="R2220" t="s">
        <v>97</v>
      </c>
    </row>
    <row r="2221" spans="1:18">
      <c r="A2221" s="543">
        <v>2217</v>
      </c>
      <c r="B2221" s="403">
        <v>43663.550694444442</v>
      </c>
      <c r="C2221" t="s">
        <v>97</v>
      </c>
      <c r="D2221">
        <v>0.01</v>
      </c>
      <c r="E2221" t="s">
        <v>250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722</v>
      </c>
      <c r="Q2221">
        <v>895</v>
      </c>
      <c r="R2221" t="s">
        <v>97</v>
      </c>
    </row>
    <row r="2222" spans="1:18">
      <c r="A2222" s="543">
        <v>2218</v>
      </c>
      <c r="B2222" s="403">
        <v>43664.122916666667</v>
      </c>
      <c r="C2222" t="s">
        <v>97</v>
      </c>
      <c r="D2222">
        <v>0.01</v>
      </c>
      <c r="E2222" t="s">
        <v>250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723</v>
      </c>
      <c r="Q2222">
        <v>895</v>
      </c>
      <c r="R2222" t="s">
        <v>97</v>
      </c>
    </row>
    <row r="2223" spans="1:18">
      <c r="A2223" s="543">
        <v>2219</v>
      </c>
      <c r="B2223" s="403">
        <v>43664.600694444445</v>
      </c>
      <c r="C2223" t="s">
        <v>97</v>
      </c>
      <c r="D2223">
        <v>0.01</v>
      </c>
      <c r="E2223" t="s">
        <v>250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444</v>
      </c>
      <c r="Q2223">
        <v>896</v>
      </c>
      <c r="R2223" t="s">
        <v>97</v>
      </c>
    </row>
    <row r="2224" spans="1:18">
      <c r="A2224" s="543">
        <v>2220</v>
      </c>
      <c r="B2224" s="403">
        <v>43664.826388888891</v>
      </c>
      <c r="C2224" t="s">
        <v>97</v>
      </c>
      <c r="D2224">
        <v>0.01</v>
      </c>
      <c r="E2224" t="s">
        <v>250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724</v>
      </c>
      <c r="Q2224">
        <v>896</v>
      </c>
      <c r="R2224" t="s">
        <v>97</v>
      </c>
    </row>
    <row r="2225" spans="1:18">
      <c r="A2225" s="543">
        <v>2221</v>
      </c>
      <c r="B2225" s="403">
        <v>43664.85</v>
      </c>
      <c r="C2225" t="s">
        <v>97</v>
      </c>
      <c r="D2225">
        <v>0.01</v>
      </c>
      <c r="E2225" t="s">
        <v>250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725</v>
      </c>
      <c r="Q2225">
        <v>896</v>
      </c>
      <c r="R2225" t="s">
        <v>97</v>
      </c>
    </row>
    <row r="2226" spans="1:18">
      <c r="A2226" s="543">
        <v>2222</v>
      </c>
      <c r="B2226" s="403">
        <v>43664.855555555558</v>
      </c>
      <c r="C2226" t="s">
        <v>97</v>
      </c>
      <c r="D2226">
        <v>0.02</v>
      </c>
      <c r="E2226" t="s">
        <v>250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726</v>
      </c>
      <c r="Q2226">
        <v>896</v>
      </c>
      <c r="R2226" t="s">
        <v>97</v>
      </c>
    </row>
    <row r="2227" spans="1:18">
      <c r="A2227" s="543">
        <v>2223</v>
      </c>
      <c r="B2227" s="403">
        <v>43665.615972222222</v>
      </c>
      <c r="C2227" t="s">
        <v>97</v>
      </c>
      <c r="D2227">
        <v>0.01</v>
      </c>
      <c r="E2227" t="s">
        <v>250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444</v>
      </c>
      <c r="Q2227">
        <v>897</v>
      </c>
      <c r="R2227" t="s">
        <v>97</v>
      </c>
    </row>
    <row r="2228" spans="1:18">
      <c r="A2228" s="543">
        <v>2224</v>
      </c>
      <c r="B2228" s="403">
        <v>43665.665972222225</v>
      </c>
      <c r="C2228" t="s">
        <v>97</v>
      </c>
      <c r="D2228">
        <v>0.01</v>
      </c>
      <c r="E2228" t="s">
        <v>250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727</v>
      </c>
      <c r="Q2228">
        <v>897</v>
      </c>
      <c r="R2228" t="s">
        <v>97</v>
      </c>
    </row>
    <row r="2229" spans="1:18">
      <c r="A2229" s="543">
        <v>2225</v>
      </c>
      <c r="B2229" s="403">
        <v>43665.852777777778</v>
      </c>
      <c r="C2229" t="s">
        <v>97</v>
      </c>
      <c r="D2229">
        <v>0.01</v>
      </c>
      <c r="E2229" t="s">
        <v>250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444</v>
      </c>
      <c r="Q2229">
        <v>898</v>
      </c>
      <c r="R2229" t="s">
        <v>97</v>
      </c>
    </row>
    <row r="2230" spans="1:18">
      <c r="A2230" s="543">
        <v>2227</v>
      </c>
      <c r="B2230" s="403">
        <v>43669.664583333331</v>
      </c>
      <c r="C2230" t="s">
        <v>97</v>
      </c>
      <c r="D2230">
        <v>0.01</v>
      </c>
      <c r="E2230" t="s">
        <v>250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444</v>
      </c>
      <c r="Q2230">
        <v>899</v>
      </c>
      <c r="R2230" t="s">
        <v>97</v>
      </c>
    </row>
    <row r="2231" spans="1:18">
      <c r="A2231" s="543">
        <v>2228</v>
      </c>
      <c r="B2231" s="403">
        <v>43669.942361111112</v>
      </c>
      <c r="C2231" t="s">
        <v>97</v>
      </c>
      <c r="D2231">
        <v>0.01</v>
      </c>
      <c r="E2231" t="s">
        <v>250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458</v>
      </c>
      <c r="Q2231">
        <v>900</v>
      </c>
      <c r="R2231" t="s">
        <v>97</v>
      </c>
    </row>
    <row r="2232" spans="1:18">
      <c r="A2232" s="543">
        <v>2230</v>
      </c>
      <c r="B2232" s="403">
        <v>43670.401388888888</v>
      </c>
      <c r="C2232" t="s">
        <v>97</v>
      </c>
      <c r="D2232">
        <v>0.01</v>
      </c>
      <c r="E2232" t="s">
        <v>250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444</v>
      </c>
      <c r="Q2232">
        <v>901</v>
      </c>
      <c r="R2232" t="s">
        <v>97</v>
      </c>
    </row>
    <row r="2233" spans="1:18">
      <c r="A2233" s="543">
        <v>2231</v>
      </c>
      <c r="B2233" s="403">
        <v>43670.531944444447</v>
      </c>
      <c r="C2233" t="s">
        <v>97</v>
      </c>
      <c r="D2233">
        <v>0.01</v>
      </c>
      <c r="E2233" t="s">
        <v>250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728</v>
      </c>
      <c r="Q2233">
        <v>901</v>
      </c>
      <c r="R2233" t="s">
        <v>97</v>
      </c>
    </row>
    <row r="2234" spans="1:18">
      <c r="A2234" s="543">
        <v>2232</v>
      </c>
      <c r="B2234" s="403">
        <v>43671.512499999997</v>
      </c>
      <c r="C2234" t="s">
        <v>97</v>
      </c>
      <c r="D2234">
        <v>0.01</v>
      </c>
      <c r="E2234" t="s">
        <v>250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444</v>
      </c>
      <c r="Q2234">
        <v>902</v>
      </c>
      <c r="R2234" t="s">
        <v>97</v>
      </c>
    </row>
    <row r="2235" spans="1:18">
      <c r="A2235" s="543">
        <v>2233</v>
      </c>
      <c r="B2235" s="403">
        <v>43671.572916666664</v>
      </c>
      <c r="C2235" t="s">
        <v>97</v>
      </c>
      <c r="D2235">
        <v>0.01</v>
      </c>
      <c r="E2235" t="s">
        <v>250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729</v>
      </c>
      <c r="Q2235">
        <v>902</v>
      </c>
      <c r="R2235" t="s">
        <v>97</v>
      </c>
    </row>
    <row r="2236" spans="1:18">
      <c r="A2236" s="543">
        <v>2234</v>
      </c>
      <c r="B2236" s="403">
        <v>43671.594444444447</v>
      </c>
      <c r="C2236" t="s">
        <v>97</v>
      </c>
      <c r="D2236">
        <v>0.01</v>
      </c>
      <c r="E2236" t="s">
        <v>250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456</v>
      </c>
      <c r="Q2236">
        <v>903</v>
      </c>
      <c r="R2236" t="s">
        <v>97</v>
      </c>
    </row>
    <row r="2237" spans="1:18">
      <c r="A2237" s="543">
        <v>2235</v>
      </c>
      <c r="B2237" s="403">
        <v>43671.613194444442</v>
      </c>
      <c r="C2237" t="s">
        <v>97</v>
      </c>
      <c r="D2237">
        <v>0.01</v>
      </c>
      <c r="E2237" t="s">
        <v>250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734</v>
      </c>
      <c r="Q2237">
        <v>903</v>
      </c>
      <c r="R2237" t="s">
        <v>97</v>
      </c>
    </row>
    <row r="2238" spans="1:18">
      <c r="A2238" s="543">
        <v>2236</v>
      </c>
      <c r="B2238" s="403">
        <v>43671.616666666669</v>
      </c>
      <c r="C2238" t="s">
        <v>97</v>
      </c>
      <c r="D2238">
        <v>0.01</v>
      </c>
      <c r="E2238" t="s">
        <v>250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733</v>
      </c>
      <c r="Q2238">
        <v>903</v>
      </c>
      <c r="R2238" t="s">
        <v>97</v>
      </c>
    </row>
    <row r="2239" spans="1:18">
      <c r="A2239" s="543">
        <v>2237</v>
      </c>
      <c r="B2239" s="403">
        <v>43671.619444444441</v>
      </c>
      <c r="C2239" t="s">
        <v>97</v>
      </c>
      <c r="D2239">
        <v>0.02</v>
      </c>
      <c r="E2239" t="s">
        <v>250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732</v>
      </c>
      <c r="Q2239">
        <v>903</v>
      </c>
      <c r="R2239" t="s">
        <v>97</v>
      </c>
    </row>
    <row r="2240" spans="1:18">
      <c r="A2240" s="543">
        <v>2238</v>
      </c>
      <c r="B2240" s="403">
        <v>43671.627083333333</v>
      </c>
      <c r="C2240" t="s">
        <v>97</v>
      </c>
      <c r="D2240">
        <v>0.03</v>
      </c>
      <c r="E2240" t="s">
        <v>250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730</v>
      </c>
      <c r="Q2240">
        <v>903</v>
      </c>
      <c r="R2240" t="s">
        <v>97</v>
      </c>
    </row>
    <row r="2241" spans="1:18">
      <c r="A2241" s="543">
        <v>2239</v>
      </c>
      <c r="B2241" s="403">
        <v>43671.663194444445</v>
      </c>
      <c r="C2241" t="s">
        <v>97</v>
      </c>
      <c r="D2241">
        <v>0.04</v>
      </c>
      <c r="E2241" t="s">
        <v>250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731</v>
      </c>
      <c r="Q2241">
        <v>903</v>
      </c>
      <c r="R2241" t="s">
        <v>97</v>
      </c>
    </row>
    <row r="2242" spans="1:18">
      <c r="A2242" s="543">
        <v>2240</v>
      </c>
      <c r="B2242" s="403">
        <v>43671.784722222219</v>
      </c>
      <c r="C2242" t="s">
        <v>97</v>
      </c>
      <c r="D2242">
        <v>0.01</v>
      </c>
      <c r="E2242" t="s">
        <v>250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444</v>
      </c>
      <c r="Q2242">
        <v>904</v>
      </c>
      <c r="R2242" t="s">
        <v>97</v>
      </c>
    </row>
    <row r="2243" spans="1:18">
      <c r="A2243" s="543">
        <v>2241</v>
      </c>
      <c r="B2243" s="403">
        <v>43672.606944444444</v>
      </c>
      <c r="C2243" t="s">
        <v>97</v>
      </c>
      <c r="D2243">
        <v>0.01</v>
      </c>
      <c r="E2243" t="s">
        <v>250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444</v>
      </c>
      <c r="Q2243">
        <v>905</v>
      </c>
      <c r="R2243" t="s">
        <v>97</v>
      </c>
    </row>
    <row r="2244" spans="1:18">
      <c r="A2244" s="543">
        <v>2242</v>
      </c>
      <c r="B2244" s="403">
        <v>43672.682638888888</v>
      </c>
      <c r="C2244" t="s">
        <v>97</v>
      </c>
      <c r="D2244">
        <v>0.01</v>
      </c>
      <c r="E2244" t="s">
        <v>250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444</v>
      </c>
      <c r="Q2244">
        <v>906</v>
      </c>
      <c r="R2244" t="s">
        <v>97</v>
      </c>
    </row>
    <row r="2245" spans="1:18">
      <c r="A2245" s="543">
        <v>2243</v>
      </c>
      <c r="B2245" s="403">
        <v>43672.746527777781</v>
      </c>
      <c r="C2245" t="s">
        <v>97</v>
      </c>
      <c r="D2245">
        <v>0.01</v>
      </c>
      <c r="E2245" t="s">
        <v>250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444</v>
      </c>
      <c r="Q2245">
        <v>907</v>
      </c>
      <c r="R2245" t="s">
        <v>97</v>
      </c>
    </row>
    <row r="2246" spans="1:18">
      <c r="A2246" s="543">
        <v>2244</v>
      </c>
      <c r="B2246" s="403">
        <v>43675.114583333336</v>
      </c>
      <c r="C2246" t="s">
        <v>97</v>
      </c>
      <c r="D2246">
        <v>0.01</v>
      </c>
      <c r="E2246" t="s">
        <v>250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735</v>
      </c>
      <c r="Q2246">
        <v>907</v>
      </c>
      <c r="R2246" t="s">
        <v>97</v>
      </c>
    </row>
    <row r="2247" spans="1:18">
      <c r="A2247" s="543">
        <v>2245</v>
      </c>
      <c r="B2247" s="403">
        <v>43675.598611111112</v>
      </c>
      <c r="C2247" t="s">
        <v>97</v>
      </c>
      <c r="D2247">
        <v>0.01</v>
      </c>
      <c r="E2247" t="s">
        <v>250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444</v>
      </c>
      <c r="Q2247">
        <v>908</v>
      </c>
      <c r="R2247" t="s">
        <v>97</v>
      </c>
    </row>
    <row r="2248" spans="1:18">
      <c r="A2248" s="543">
        <v>2246</v>
      </c>
      <c r="B2248" s="403">
        <v>43675.712500000001</v>
      </c>
      <c r="C2248" t="s">
        <v>97</v>
      </c>
      <c r="D2248">
        <v>0.01</v>
      </c>
      <c r="E2248" t="s">
        <v>250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736</v>
      </c>
      <c r="Q2248">
        <v>908</v>
      </c>
      <c r="R2248" t="s">
        <v>97</v>
      </c>
    </row>
    <row r="2249" spans="1:18">
      <c r="A2249" s="543">
        <v>2247</v>
      </c>
      <c r="B2249" s="403">
        <v>43675.874305555553</v>
      </c>
      <c r="C2249" t="s">
        <v>97</v>
      </c>
      <c r="D2249">
        <v>0.01</v>
      </c>
      <c r="E2249" t="s">
        <v>250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737</v>
      </c>
      <c r="Q2249">
        <v>908</v>
      </c>
      <c r="R2249" t="s">
        <v>97</v>
      </c>
    </row>
    <row r="2250" spans="1:18">
      <c r="A2250" s="543">
        <v>2248</v>
      </c>
      <c r="B2250" s="403">
        <v>43676.835416666669</v>
      </c>
      <c r="C2250" t="s">
        <v>97</v>
      </c>
      <c r="D2250">
        <v>0.02</v>
      </c>
      <c r="E2250" t="s">
        <v>250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738</v>
      </c>
      <c r="Q2250">
        <v>908</v>
      </c>
      <c r="R2250" t="s">
        <v>97</v>
      </c>
    </row>
    <row r="2251" spans="1:18">
      <c r="A2251" s="543">
        <v>2249</v>
      </c>
      <c r="B2251" s="403">
        <v>43677.847916666666</v>
      </c>
      <c r="C2251" t="s">
        <v>97</v>
      </c>
      <c r="D2251">
        <v>0.01</v>
      </c>
      <c r="E2251" t="s">
        <v>250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444</v>
      </c>
      <c r="Q2251">
        <v>909</v>
      </c>
      <c r="R2251" t="s">
        <v>97</v>
      </c>
    </row>
    <row r="2252" spans="1:18">
      <c r="A2252" s="543">
        <v>2251</v>
      </c>
      <c r="B2252" s="403">
        <v>43677.87222222222</v>
      </c>
      <c r="C2252" t="s">
        <v>97</v>
      </c>
      <c r="D2252">
        <v>0.01</v>
      </c>
      <c r="E2252" t="s">
        <v>250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444</v>
      </c>
      <c r="Q2252">
        <v>910</v>
      </c>
      <c r="R2252" t="s">
        <v>97</v>
      </c>
    </row>
    <row r="2253" spans="1:18">
      <c r="A2253" s="543">
        <v>2252</v>
      </c>
      <c r="B2253" s="403">
        <v>43677.876388888886</v>
      </c>
      <c r="C2253" t="s">
        <v>97</v>
      </c>
      <c r="D2253">
        <v>0.01</v>
      </c>
      <c r="E2253" t="s">
        <v>250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739</v>
      </c>
      <c r="Q2253">
        <v>910</v>
      </c>
      <c r="R2253" t="s">
        <v>97</v>
      </c>
    </row>
    <row r="2254" spans="1:18">
      <c r="A2254" s="543">
        <v>2253</v>
      </c>
      <c r="B2254" s="403">
        <v>43677.939583333333</v>
      </c>
      <c r="C2254" t="s">
        <v>97</v>
      </c>
      <c r="D2254">
        <v>0.01</v>
      </c>
      <c r="E2254" t="s">
        <v>250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444</v>
      </c>
      <c r="Q2254">
        <v>911</v>
      </c>
      <c r="R2254" t="s">
        <v>97</v>
      </c>
    </row>
    <row r="2255" spans="1:18">
      <c r="A2255" s="543">
        <v>2254</v>
      </c>
      <c r="B2255" s="403">
        <v>43678.138888888891</v>
      </c>
      <c r="C2255" t="s">
        <v>97</v>
      </c>
      <c r="D2255">
        <v>0.01</v>
      </c>
      <c r="E2255" t="s">
        <v>250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444</v>
      </c>
      <c r="Q2255">
        <v>912</v>
      </c>
      <c r="R2255" t="s">
        <v>97</v>
      </c>
    </row>
    <row r="2256" spans="1:18">
      <c r="A2256" s="543">
        <v>2255</v>
      </c>
      <c r="B2256" s="403">
        <v>43678.586805555555</v>
      </c>
      <c r="C2256" t="s">
        <v>97</v>
      </c>
      <c r="D2256">
        <v>0.01</v>
      </c>
      <c r="E2256" t="s">
        <v>250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444</v>
      </c>
      <c r="Q2256">
        <v>913</v>
      </c>
      <c r="R2256" t="s">
        <v>97</v>
      </c>
    </row>
    <row r="2257" spans="1:18">
      <c r="A2257" s="543">
        <v>2256</v>
      </c>
      <c r="B2257" s="403">
        <v>43678.666666666664</v>
      </c>
      <c r="C2257" t="s">
        <v>97</v>
      </c>
      <c r="D2257">
        <v>0.01</v>
      </c>
      <c r="E2257" t="s">
        <v>250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771</v>
      </c>
      <c r="Q2257">
        <v>913</v>
      </c>
      <c r="R2257" t="s">
        <v>97</v>
      </c>
    </row>
    <row r="2258" spans="1:18">
      <c r="A2258" s="543">
        <v>2257</v>
      </c>
      <c r="B2258" s="403">
        <v>43678.726388888892</v>
      </c>
      <c r="C2258" t="s">
        <v>97</v>
      </c>
      <c r="D2258">
        <v>0.01</v>
      </c>
      <c r="E2258" t="s">
        <v>250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772</v>
      </c>
      <c r="Q2258">
        <v>913</v>
      </c>
      <c r="R2258" t="s">
        <v>97</v>
      </c>
    </row>
    <row r="2259" spans="1:18">
      <c r="A2259" s="543">
        <v>2258</v>
      </c>
      <c r="B2259" s="403">
        <v>43678.818749999999</v>
      </c>
      <c r="C2259" t="s">
        <v>97</v>
      </c>
      <c r="D2259">
        <v>0.02</v>
      </c>
      <c r="E2259" t="s">
        <v>250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773</v>
      </c>
      <c r="Q2259">
        <v>913</v>
      </c>
      <c r="R2259" t="s">
        <v>97</v>
      </c>
    </row>
    <row r="2260" spans="1:18">
      <c r="A2260" s="543">
        <v>2259</v>
      </c>
      <c r="B2260" s="403">
        <v>43679.40902777778</v>
      </c>
      <c r="C2260" t="s">
        <v>97</v>
      </c>
      <c r="D2260">
        <v>0.03</v>
      </c>
      <c r="E2260" t="s">
        <v>250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774</v>
      </c>
      <c r="Q2260">
        <v>913</v>
      </c>
      <c r="R2260" t="s">
        <v>97</v>
      </c>
    </row>
    <row r="2261" spans="1:18">
      <c r="A2261" s="543">
        <v>2260</v>
      </c>
      <c r="B2261" s="403">
        <v>43679.415972222225</v>
      </c>
      <c r="C2261" t="s">
        <v>97</v>
      </c>
      <c r="D2261">
        <v>0.04</v>
      </c>
      <c r="E2261" t="s">
        <v>250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775</v>
      </c>
      <c r="Q2261">
        <v>913</v>
      </c>
      <c r="R2261" t="s">
        <v>97</v>
      </c>
    </row>
    <row r="2262" spans="1:18">
      <c r="A2262" s="543">
        <v>2261</v>
      </c>
      <c r="B2262" s="403">
        <v>43682.411111111112</v>
      </c>
      <c r="C2262" t="s">
        <v>97</v>
      </c>
      <c r="D2262">
        <v>0.06</v>
      </c>
      <c r="E2262" t="s">
        <v>250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776</v>
      </c>
      <c r="Q2262">
        <v>913</v>
      </c>
      <c r="R2262" t="s">
        <v>97</v>
      </c>
    </row>
    <row r="2263" spans="1:18">
      <c r="A2263" s="543">
        <v>2262</v>
      </c>
      <c r="B2263" s="403">
        <v>43682.525000000001</v>
      </c>
      <c r="C2263" t="s">
        <v>97</v>
      </c>
      <c r="D2263">
        <v>0.09</v>
      </c>
      <c r="E2263" t="s">
        <v>250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777</v>
      </c>
      <c r="Q2263">
        <v>913</v>
      </c>
      <c r="R2263" t="s">
        <v>97</v>
      </c>
    </row>
    <row r="2264" spans="1:18">
      <c r="A2264" s="543">
        <v>2263</v>
      </c>
      <c r="B2264" s="403">
        <v>43682.593055555553</v>
      </c>
      <c r="C2264" t="s">
        <v>97</v>
      </c>
      <c r="D2264">
        <v>0.13</v>
      </c>
      <c r="E2264" t="s">
        <v>250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778</v>
      </c>
      <c r="Q2264">
        <v>913</v>
      </c>
      <c r="R2264" t="s">
        <v>97</v>
      </c>
    </row>
    <row r="2265" spans="1:18">
      <c r="A2265" s="543">
        <v>2265</v>
      </c>
      <c r="B2265" s="403">
        <v>43682.998611111114</v>
      </c>
      <c r="C2265" t="s">
        <v>97</v>
      </c>
      <c r="D2265">
        <v>0.2</v>
      </c>
      <c r="E2265" t="s">
        <v>250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779</v>
      </c>
      <c r="Q2265">
        <v>913</v>
      </c>
      <c r="R2265" t="s">
        <v>97</v>
      </c>
    </row>
    <row r="2266" spans="1:18">
      <c r="A2266" s="543">
        <v>2264</v>
      </c>
      <c r="B2266" s="403">
        <v>43682.689583333333</v>
      </c>
      <c r="C2266" t="s">
        <v>96</v>
      </c>
      <c r="D2266">
        <v>0.01</v>
      </c>
      <c r="E2266" t="s">
        <v>250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444</v>
      </c>
      <c r="Q2266">
        <v>914</v>
      </c>
      <c r="R2266" t="s">
        <v>96</v>
      </c>
    </row>
    <row r="2267" spans="1:18">
      <c r="A2267" s="543">
        <v>2266</v>
      </c>
      <c r="B2267" s="403">
        <v>43683.163194444445</v>
      </c>
      <c r="C2267" t="s">
        <v>96</v>
      </c>
      <c r="D2267">
        <v>0.01</v>
      </c>
      <c r="E2267" t="s">
        <v>250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444</v>
      </c>
      <c r="Q2267">
        <v>915</v>
      </c>
      <c r="R2267" t="s">
        <v>96</v>
      </c>
    </row>
    <row r="2268" spans="1:18">
      <c r="A2268" s="543">
        <v>2267</v>
      </c>
      <c r="B2268" s="403">
        <v>43683.245138888888</v>
      </c>
      <c r="C2268" t="s">
        <v>96</v>
      </c>
      <c r="D2268">
        <v>0.01</v>
      </c>
      <c r="E2268" t="s">
        <v>250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752</v>
      </c>
      <c r="Q2268">
        <v>915</v>
      </c>
      <c r="R2268" t="s">
        <v>96</v>
      </c>
    </row>
    <row r="2269" spans="1:18">
      <c r="A2269" s="543">
        <v>2268</v>
      </c>
      <c r="B2269" s="403">
        <v>43683.254166666666</v>
      </c>
      <c r="C2269" t="s">
        <v>96</v>
      </c>
      <c r="D2269">
        <v>0.01</v>
      </c>
      <c r="E2269" t="s">
        <v>250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753</v>
      </c>
      <c r="Q2269">
        <v>915</v>
      </c>
      <c r="R2269" t="s">
        <v>96</v>
      </c>
    </row>
    <row r="2270" spans="1:18">
      <c r="A2270" s="543">
        <v>2269</v>
      </c>
      <c r="B2270" s="403">
        <v>43683.576388888891</v>
      </c>
      <c r="C2270" t="s">
        <v>96</v>
      </c>
      <c r="D2270">
        <v>0.02</v>
      </c>
      <c r="E2270" t="s">
        <v>250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754</v>
      </c>
      <c r="Q2270">
        <v>915</v>
      </c>
      <c r="R2270" t="s">
        <v>96</v>
      </c>
    </row>
    <row r="2271" spans="1:18">
      <c r="A2271" s="543">
        <v>2270</v>
      </c>
      <c r="B2271" s="403">
        <v>43683.636111111111</v>
      </c>
      <c r="C2271" t="s">
        <v>96</v>
      </c>
      <c r="D2271">
        <v>0.03</v>
      </c>
      <c r="E2271" t="s">
        <v>250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755</v>
      </c>
      <c r="Q2271">
        <v>915</v>
      </c>
      <c r="R2271" t="s">
        <v>96</v>
      </c>
    </row>
    <row r="2272" spans="1:18">
      <c r="A2272" s="543">
        <v>2271</v>
      </c>
      <c r="B2272" s="403">
        <v>43684.123611111114</v>
      </c>
      <c r="C2272" t="s">
        <v>96</v>
      </c>
      <c r="D2272">
        <v>0.01</v>
      </c>
      <c r="E2272" t="s">
        <v>250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444</v>
      </c>
      <c r="Q2272">
        <v>916</v>
      </c>
      <c r="R2272" t="s">
        <v>96</v>
      </c>
    </row>
    <row r="2273" spans="1:18">
      <c r="A2273" s="543">
        <v>2272</v>
      </c>
      <c r="B2273" s="403">
        <v>43684.368750000001</v>
      </c>
      <c r="C2273" t="s">
        <v>96</v>
      </c>
      <c r="D2273">
        <v>0.01</v>
      </c>
      <c r="E2273" t="s">
        <v>250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756</v>
      </c>
      <c r="Q2273">
        <v>916</v>
      </c>
      <c r="R2273" t="s">
        <v>96</v>
      </c>
    </row>
    <row r="2274" spans="1:18">
      <c r="A2274" s="543">
        <v>2273</v>
      </c>
      <c r="B2274" s="403">
        <v>43684.46875</v>
      </c>
      <c r="C2274" t="s">
        <v>96</v>
      </c>
      <c r="D2274">
        <v>0.01</v>
      </c>
      <c r="E2274" t="s">
        <v>250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757</v>
      </c>
      <c r="Q2274">
        <v>916</v>
      </c>
      <c r="R2274" t="s">
        <v>96</v>
      </c>
    </row>
    <row r="2275" spans="1:18">
      <c r="A2275" s="543">
        <v>2274</v>
      </c>
      <c r="B2275" s="403">
        <v>43684.665277777778</v>
      </c>
      <c r="C2275" t="s">
        <v>96</v>
      </c>
      <c r="D2275">
        <v>0.01</v>
      </c>
      <c r="E2275" t="s">
        <v>250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444</v>
      </c>
      <c r="Q2275">
        <v>917</v>
      </c>
      <c r="R2275" t="s">
        <v>96</v>
      </c>
    </row>
    <row r="2276" spans="1:18">
      <c r="A2276" s="543">
        <v>2275</v>
      </c>
      <c r="B2276" s="403">
        <v>43684.675000000003</v>
      </c>
      <c r="C2276" t="s">
        <v>96</v>
      </c>
      <c r="D2276">
        <v>0.01</v>
      </c>
      <c r="E2276" t="s">
        <v>250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758</v>
      </c>
      <c r="Q2276">
        <v>917</v>
      </c>
      <c r="R2276" t="s">
        <v>96</v>
      </c>
    </row>
    <row r="2277" spans="1:18">
      <c r="A2277" s="543">
        <v>2276</v>
      </c>
      <c r="B2277" s="403">
        <v>43684.70208333333</v>
      </c>
      <c r="C2277" t="s">
        <v>96</v>
      </c>
      <c r="D2277">
        <v>0.01</v>
      </c>
      <c r="E2277" t="s">
        <v>250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759</v>
      </c>
      <c r="Q2277">
        <v>917</v>
      </c>
      <c r="R2277" t="s">
        <v>96</v>
      </c>
    </row>
    <row r="2278" spans="1:18">
      <c r="A2278" s="543">
        <v>2277</v>
      </c>
      <c r="B2278" s="403">
        <v>43684.771527777775</v>
      </c>
      <c r="C2278" t="s">
        <v>96</v>
      </c>
      <c r="D2278">
        <v>0.01</v>
      </c>
      <c r="E2278" t="s">
        <v>250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458</v>
      </c>
      <c r="Q2278">
        <v>918</v>
      </c>
      <c r="R2278" t="s">
        <v>96</v>
      </c>
    </row>
    <row r="2279" spans="1:18">
      <c r="A2279" s="543">
        <v>2278</v>
      </c>
      <c r="B2279" s="403">
        <v>43684.79791666667</v>
      </c>
      <c r="C2279" t="s">
        <v>96</v>
      </c>
      <c r="D2279">
        <v>0.01</v>
      </c>
      <c r="E2279" t="s">
        <v>250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760</v>
      </c>
      <c r="Q2279">
        <v>918</v>
      </c>
      <c r="R2279" t="s">
        <v>96</v>
      </c>
    </row>
    <row r="2280" spans="1:18">
      <c r="A2280" s="543">
        <v>2279</v>
      </c>
      <c r="B2280" s="403">
        <v>43684.90902777778</v>
      </c>
      <c r="C2280" t="s">
        <v>96</v>
      </c>
      <c r="D2280">
        <v>0.01</v>
      </c>
      <c r="E2280" t="s">
        <v>250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761</v>
      </c>
      <c r="Q2280">
        <v>918</v>
      </c>
      <c r="R2280" t="s">
        <v>96</v>
      </c>
    </row>
    <row r="2281" spans="1:18">
      <c r="A2281" s="543">
        <v>2280</v>
      </c>
      <c r="B2281" s="403">
        <v>43685.572222222225</v>
      </c>
      <c r="C2281" t="s">
        <v>96</v>
      </c>
      <c r="D2281">
        <v>0.02</v>
      </c>
      <c r="E2281" t="s">
        <v>250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762</v>
      </c>
      <c r="Q2281">
        <v>918</v>
      </c>
      <c r="R2281" t="s">
        <v>96</v>
      </c>
    </row>
    <row r="2282" spans="1:18">
      <c r="A2282" s="543">
        <v>2281</v>
      </c>
      <c r="B2282" s="403">
        <v>43685.695833333331</v>
      </c>
      <c r="C2282" t="s">
        <v>96</v>
      </c>
      <c r="D2282">
        <v>0.01</v>
      </c>
      <c r="E2282" t="s">
        <v>250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444</v>
      </c>
      <c r="Q2282">
        <v>919</v>
      </c>
      <c r="R2282" t="s">
        <v>96</v>
      </c>
    </row>
    <row r="2283" spans="1:18">
      <c r="A2283" s="543">
        <v>2282</v>
      </c>
      <c r="B2283" s="403">
        <v>43685.705555555556</v>
      </c>
      <c r="C2283" t="s">
        <v>96</v>
      </c>
      <c r="D2283">
        <v>0.01</v>
      </c>
      <c r="E2283" t="s">
        <v>250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763</v>
      </c>
      <c r="Q2283">
        <v>919</v>
      </c>
      <c r="R2283" t="s">
        <v>96</v>
      </c>
    </row>
    <row r="2284" spans="1:18">
      <c r="A2284" s="543">
        <v>2283</v>
      </c>
      <c r="B2284" s="403">
        <v>43685.836111111108</v>
      </c>
      <c r="C2284" t="s">
        <v>96</v>
      </c>
      <c r="D2284">
        <v>0.01</v>
      </c>
      <c r="E2284" t="s">
        <v>250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444</v>
      </c>
      <c r="Q2284">
        <v>920</v>
      </c>
      <c r="R2284" t="s">
        <v>96</v>
      </c>
    </row>
    <row r="2285" spans="1:18">
      <c r="A2285" s="543">
        <v>2284</v>
      </c>
      <c r="B2285" s="403">
        <v>43685.855555555558</v>
      </c>
      <c r="C2285" t="s">
        <v>96</v>
      </c>
      <c r="D2285">
        <v>0.01</v>
      </c>
      <c r="E2285" t="s">
        <v>250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764</v>
      </c>
      <c r="Q2285">
        <v>920</v>
      </c>
      <c r="R2285" t="s">
        <v>96</v>
      </c>
    </row>
    <row r="2286" spans="1:18">
      <c r="A2286" s="543">
        <v>2285</v>
      </c>
      <c r="B2286" s="403">
        <v>43686.542361111111</v>
      </c>
      <c r="C2286" t="s">
        <v>96</v>
      </c>
      <c r="D2286">
        <v>0.01</v>
      </c>
      <c r="E2286" t="s">
        <v>250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444</v>
      </c>
      <c r="Q2286">
        <v>921</v>
      </c>
      <c r="R2286" t="s">
        <v>96</v>
      </c>
    </row>
    <row r="2287" spans="1:18">
      <c r="A2287" s="543">
        <v>2286</v>
      </c>
      <c r="B2287" s="403">
        <v>43686.668749999997</v>
      </c>
      <c r="C2287" t="s">
        <v>96</v>
      </c>
      <c r="D2287">
        <v>0.01</v>
      </c>
      <c r="E2287" t="s">
        <v>250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765</v>
      </c>
      <c r="Q2287">
        <v>921</v>
      </c>
      <c r="R2287" t="s">
        <v>96</v>
      </c>
    </row>
    <row r="2288" spans="1:18">
      <c r="A2288" s="543">
        <v>2287</v>
      </c>
      <c r="B2288" s="403">
        <v>43686.779861111114</v>
      </c>
      <c r="C2288" t="s">
        <v>96</v>
      </c>
      <c r="D2288">
        <v>0.01</v>
      </c>
      <c r="E2288" t="s">
        <v>250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444</v>
      </c>
      <c r="Q2288">
        <v>922</v>
      </c>
      <c r="R2288" t="s">
        <v>96</v>
      </c>
    </row>
    <row r="2289" spans="1:18">
      <c r="A2289" s="543">
        <v>2288</v>
      </c>
      <c r="B2289" s="403">
        <v>43686.916666666664</v>
      </c>
      <c r="C2289" t="s">
        <v>96</v>
      </c>
      <c r="D2289">
        <v>0.01</v>
      </c>
      <c r="E2289" t="s">
        <v>250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766</v>
      </c>
      <c r="Q2289">
        <v>922</v>
      </c>
      <c r="R2289" t="s">
        <v>96</v>
      </c>
    </row>
    <row r="2290" spans="1:18">
      <c r="A2290" s="543">
        <v>2289</v>
      </c>
      <c r="B2290" s="403">
        <v>43689.382638888892</v>
      </c>
      <c r="C2290" t="s">
        <v>96</v>
      </c>
      <c r="D2290">
        <v>0.01</v>
      </c>
      <c r="E2290" t="s">
        <v>250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767</v>
      </c>
      <c r="Q2290">
        <v>922</v>
      </c>
      <c r="R2290" t="s">
        <v>96</v>
      </c>
    </row>
    <row r="2291" spans="1:18">
      <c r="A2291" s="543">
        <v>2290</v>
      </c>
      <c r="B2291" s="403">
        <v>43689.392361111109</v>
      </c>
      <c r="C2291" t="s">
        <v>96</v>
      </c>
      <c r="D2291">
        <v>0.02</v>
      </c>
      <c r="E2291" t="s">
        <v>250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768</v>
      </c>
      <c r="Q2291">
        <v>922</v>
      </c>
      <c r="R2291" t="s">
        <v>96</v>
      </c>
    </row>
    <row r="2292" spans="1:18">
      <c r="A2292" s="543">
        <v>2291</v>
      </c>
      <c r="B2292" s="403">
        <v>43689.969444444447</v>
      </c>
      <c r="C2292" t="s">
        <v>96</v>
      </c>
      <c r="D2292">
        <v>0.01</v>
      </c>
      <c r="E2292" t="s">
        <v>250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444</v>
      </c>
      <c r="Q2292">
        <v>923</v>
      </c>
      <c r="R2292" t="s">
        <v>96</v>
      </c>
    </row>
    <row r="2293" spans="1:18">
      <c r="A2293" s="543">
        <v>2292</v>
      </c>
      <c r="B2293" s="403">
        <v>43690.181250000001</v>
      </c>
      <c r="C2293" t="s">
        <v>96</v>
      </c>
      <c r="D2293">
        <v>0.01</v>
      </c>
      <c r="E2293" t="s">
        <v>250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769</v>
      </c>
      <c r="Q2293">
        <v>923</v>
      </c>
      <c r="R2293" t="s">
        <v>96</v>
      </c>
    </row>
    <row r="2294" spans="1:18">
      <c r="A2294" s="543">
        <v>2293</v>
      </c>
      <c r="B2294" s="403">
        <v>43690.198611111111</v>
      </c>
      <c r="C2294" t="s">
        <v>96</v>
      </c>
      <c r="D2294">
        <v>0.01</v>
      </c>
      <c r="E2294" t="s">
        <v>250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770</v>
      </c>
      <c r="Q2294">
        <v>923</v>
      </c>
      <c r="R2294" t="s">
        <v>96</v>
      </c>
    </row>
    <row r="2295" spans="1:18">
      <c r="A2295" s="543">
        <v>2294</v>
      </c>
      <c r="B2295" s="403">
        <v>43690.625</v>
      </c>
      <c r="C2295" t="s">
        <v>96</v>
      </c>
      <c r="D2295">
        <v>0.01</v>
      </c>
      <c r="E2295" t="s">
        <v>250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444</v>
      </c>
      <c r="Q2295">
        <v>924</v>
      </c>
      <c r="R2295" t="s">
        <v>96</v>
      </c>
    </row>
    <row r="2296" spans="1:18">
      <c r="A2296" s="543">
        <v>2295</v>
      </c>
      <c r="B2296" s="403">
        <v>43690.65625</v>
      </c>
      <c r="C2296" t="s">
        <v>96</v>
      </c>
      <c r="D2296">
        <v>0.01</v>
      </c>
      <c r="E2296" t="s">
        <v>250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788</v>
      </c>
      <c r="Q2296">
        <v>924</v>
      </c>
      <c r="R2296" t="s">
        <v>96</v>
      </c>
    </row>
    <row r="2297" spans="1:18">
      <c r="A2297" s="543">
        <v>2296</v>
      </c>
      <c r="B2297" s="403">
        <v>43690.65902777778</v>
      </c>
      <c r="C2297" t="s">
        <v>96</v>
      </c>
      <c r="D2297">
        <v>0.01</v>
      </c>
      <c r="E2297" t="s">
        <v>250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789</v>
      </c>
      <c r="Q2297">
        <v>924</v>
      </c>
      <c r="R2297" t="s">
        <v>96</v>
      </c>
    </row>
    <row r="2298" spans="1:18">
      <c r="A2298" s="543">
        <v>2297</v>
      </c>
      <c r="B2298" s="403">
        <v>43690.663888888892</v>
      </c>
      <c r="C2298" t="s">
        <v>96</v>
      </c>
      <c r="D2298">
        <v>0.02</v>
      </c>
      <c r="E2298" t="s">
        <v>250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790</v>
      </c>
      <c r="Q2298">
        <v>924</v>
      </c>
      <c r="R2298" t="s">
        <v>96</v>
      </c>
    </row>
    <row r="2299" spans="1:18">
      <c r="A2299" s="543">
        <v>2298</v>
      </c>
      <c r="B2299" s="403">
        <v>43691.665972222225</v>
      </c>
      <c r="C2299" t="s">
        <v>96</v>
      </c>
      <c r="D2299">
        <v>0.03</v>
      </c>
      <c r="E2299" t="s">
        <v>250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791</v>
      </c>
      <c r="Q2299">
        <v>924</v>
      </c>
      <c r="R2299" t="s">
        <v>96</v>
      </c>
    </row>
    <row r="2300" spans="1:18">
      <c r="A2300" s="543">
        <v>2299</v>
      </c>
      <c r="B2300" s="403">
        <v>43691.675000000003</v>
      </c>
      <c r="C2300" t="s">
        <v>96</v>
      </c>
      <c r="D2300">
        <v>0.04</v>
      </c>
      <c r="E2300" t="s">
        <v>250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792</v>
      </c>
      <c r="Q2300">
        <v>924</v>
      </c>
      <c r="R2300" t="s">
        <v>96</v>
      </c>
    </row>
    <row r="2301" spans="1:18">
      <c r="A2301" s="543">
        <v>2304</v>
      </c>
      <c r="B2301" s="403">
        <v>43692.65625</v>
      </c>
      <c r="C2301" t="s">
        <v>96</v>
      </c>
      <c r="D2301">
        <v>0.06</v>
      </c>
      <c r="E2301" t="s">
        <v>250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793</v>
      </c>
      <c r="Q2301">
        <v>924</v>
      </c>
      <c r="R2301" t="s">
        <v>96</v>
      </c>
    </row>
    <row r="2302" spans="1:18">
      <c r="A2302" s="543">
        <v>2305</v>
      </c>
      <c r="B2302" s="403">
        <v>43692.682638888888</v>
      </c>
      <c r="C2302" t="s">
        <v>96</v>
      </c>
      <c r="D2302">
        <v>0.09</v>
      </c>
      <c r="E2302" t="s">
        <v>250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794</v>
      </c>
      <c r="Q2302">
        <v>924</v>
      </c>
      <c r="R2302" t="s">
        <v>96</v>
      </c>
    </row>
    <row r="2303" spans="1:18">
      <c r="A2303" s="543">
        <v>2309</v>
      </c>
      <c r="B2303" s="403">
        <v>43693.602083333331</v>
      </c>
      <c r="C2303" t="s">
        <v>96</v>
      </c>
      <c r="D2303">
        <v>0.13</v>
      </c>
      <c r="E2303" t="s">
        <v>250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795</v>
      </c>
      <c r="Q2303">
        <v>924</v>
      </c>
      <c r="R2303" t="s">
        <v>96</v>
      </c>
    </row>
    <row r="2304" spans="1:18">
      <c r="A2304" s="543">
        <v>2300</v>
      </c>
      <c r="B2304" s="403">
        <v>43691.702777777777</v>
      </c>
      <c r="C2304" t="s">
        <v>97</v>
      </c>
      <c r="D2304">
        <v>0.01</v>
      </c>
      <c r="E2304" t="s">
        <v>250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444</v>
      </c>
      <c r="Q2304">
        <v>925</v>
      </c>
      <c r="R2304" t="s">
        <v>97</v>
      </c>
    </row>
    <row r="2305" spans="1:18">
      <c r="A2305" s="543">
        <v>2301</v>
      </c>
      <c r="B2305" s="403">
        <v>43691.897222222222</v>
      </c>
      <c r="C2305" t="s">
        <v>97</v>
      </c>
      <c r="D2305">
        <v>0.01</v>
      </c>
      <c r="E2305" t="s">
        <v>250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444</v>
      </c>
      <c r="Q2305">
        <v>926</v>
      </c>
      <c r="R2305" t="s">
        <v>97</v>
      </c>
    </row>
    <row r="2306" spans="1:18">
      <c r="A2306" s="543">
        <v>2302</v>
      </c>
      <c r="B2306" s="403">
        <v>43692.422222222223</v>
      </c>
      <c r="C2306" t="s">
        <v>97</v>
      </c>
      <c r="D2306">
        <v>0.01</v>
      </c>
      <c r="E2306" t="s">
        <v>250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780</v>
      </c>
      <c r="Q2306">
        <v>926</v>
      </c>
      <c r="R2306" t="s">
        <v>97</v>
      </c>
    </row>
    <row r="2307" spans="1:18">
      <c r="A2307" s="543">
        <v>2303</v>
      </c>
      <c r="B2307" s="403">
        <v>43692.628472222219</v>
      </c>
      <c r="C2307" t="s">
        <v>97</v>
      </c>
      <c r="D2307">
        <v>0.01</v>
      </c>
      <c r="E2307" t="s">
        <v>250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458</v>
      </c>
      <c r="Q2307">
        <v>927</v>
      </c>
      <c r="R2307" t="s">
        <v>97</v>
      </c>
    </row>
    <row r="2308" spans="1:18">
      <c r="A2308" s="543">
        <v>2306</v>
      </c>
      <c r="B2308" s="403">
        <v>43692.688194444447</v>
      </c>
      <c r="C2308" t="s">
        <v>97</v>
      </c>
      <c r="D2308">
        <v>0.01</v>
      </c>
      <c r="E2308" t="s">
        <v>250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444</v>
      </c>
      <c r="Q2308">
        <v>928</v>
      </c>
      <c r="R2308" t="s">
        <v>97</v>
      </c>
    </row>
    <row r="2309" spans="1:18">
      <c r="A2309" s="543">
        <v>2307</v>
      </c>
      <c r="B2309" s="403">
        <v>43692.827777777777</v>
      </c>
      <c r="C2309" t="s">
        <v>97</v>
      </c>
      <c r="D2309">
        <v>0.01</v>
      </c>
      <c r="E2309" t="s">
        <v>250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781</v>
      </c>
      <c r="Q2309">
        <v>928</v>
      </c>
      <c r="R2309" t="s">
        <v>97</v>
      </c>
    </row>
    <row r="2310" spans="1:18">
      <c r="A2310" s="543">
        <v>2308</v>
      </c>
      <c r="B2310" s="403">
        <v>43693.529166666667</v>
      </c>
      <c r="C2310" t="s">
        <v>97</v>
      </c>
      <c r="D2310">
        <v>0.01</v>
      </c>
      <c r="E2310" t="s">
        <v>250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444</v>
      </c>
      <c r="Q2310">
        <v>929</v>
      </c>
      <c r="R2310" t="s">
        <v>97</v>
      </c>
    </row>
    <row r="2311" spans="1:18">
      <c r="A2311" s="543">
        <v>2310</v>
      </c>
      <c r="B2311" s="403">
        <v>43693.683333333334</v>
      </c>
      <c r="C2311" t="s">
        <v>97</v>
      </c>
      <c r="D2311">
        <v>0.01</v>
      </c>
      <c r="E2311" t="s">
        <v>250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444</v>
      </c>
      <c r="Q2311">
        <v>930</v>
      </c>
      <c r="R2311" t="s">
        <v>97</v>
      </c>
    </row>
    <row r="2312" spans="1:18">
      <c r="A2312" s="543">
        <v>2311</v>
      </c>
      <c r="B2312" s="403">
        <v>43693.699305555558</v>
      </c>
      <c r="C2312" t="s">
        <v>97</v>
      </c>
      <c r="D2312">
        <v>0.01</v>
      </c>
      <c r="E2312" t="s">
        <v>250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782</v>
      </c>
      <c r="Q2312">
        <v>930</v>
      </c>
      <c r="R2312" t="s">
        <v>97</v>
      </c>
    </row>
    <row r="2313" spans="1:18">
      <c r="A2313" s="543">
        <v>2312</v>
      </c>
      <c r="B2313" s="403">
        <v>43696.539583333331</v>
      </c>
      <c r="C2313" t="s">
        <v>97</v>
      </c>
      <c r="D2313">
        <v>0.01</v>
      </c>
      <c r="E2313" t="s">
        <v>250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783</v>
      </c>
      <c r="Q2313">
        <v>930</v>
      </c>
      <c r="R2313" t="s">
        <v>97</v>
      </c>
    </row>
    <row r="2314" spans="1:18">
      <c r="A2314" s="543">
        <v>2313</v>
      </c>
      <c r="B2314" s="403">
        <v>43697.664583333331</v>
      </c>
      <c r="C2314" t="s">
        <v>97</v>
      </c>
      <c r="D2314">
        <v>0.01</v>
      </c>
      <c r="E2314" t="s">
        <v>250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444</v>
      </c>
      <c r="Q2314">
        <v>931</v>
      </c>
      <c r="R2314" t="s">
        <v>97</v>
      </c>
    </row>
    <row r="2315" spans="1:18">
      <c r="A2315" s="543">
        <v>2314</v>
      </c>
      <c r="B2315" s="403">
        <v>43697.676388888889</v>
      </c>
      <c r="C2315" t="s">
        <v>97</v>
      </c>
      <c r="D2315">
        <v>0.01</v>
      </c>
      <c r="E2315" t="s">
        <v>250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784</v>
      </c>
      <c r="Q2315">
        <v>931</v>
      </c>
      <c r="R2315" t="s">
        <v>97</v>
      </c>
    </row>
    <row r="2316" spans="1:18">
      <c r="A2316" s="543">
        <v>2315</v>
      </c>
      <c r="B2316" s="403">
        <v>43697.81527777778</v>
      </c>
      <c r="C2316" t="s">
        <v>97</v>
      </c>
      <c r="D2316">
        <v>0.01</v>
      </c>
      <c r="E2316" t="s">
        <v>250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785</v>
      </c>
      <c r="Q2316">
        <v>931</v>
      </c>
      <c r="R2316" t="s">
        <v>97</v>
      </c>
    </row>
    <row r="2317" spans="1:18">
      <c r="A2317" s="543">
        <v>2316</v>
      </c>
      <c r="B2317" s="403">
        <v>43699.397916666669</v>
      </c>
      <c r="C2317" t="s">
        <v>97</v>
      </c>
      <c r="D2317">
        <v>0.01</v>
      </c>
      <c r="E2317" t="s">
        <v>250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444</v>
      </c>
      <c r="Q2317">
        <v>932</v>
      </c>
      <c r="R2317" t="s">
        <v>97</v>
      </c>
    </row>
    <row r="2318" spans="1:18">
      <c r="A2318" s="543">
        <v>2317</v>
      </c>
      <c r="B2318" s="403">
        <v>43699.497916666667</v>
      </c>
      <c r="C2318" t="s">
        <v>97</v>
      </c>
      <c r="D2318">
        <v>0.01</v>
      </c>
      <c r="E2318" t="s">
        <v>250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444</v>
      </c>
      <c r="Q2318">
        <v>933</v>
      </c>
      <c r="R2318" t="s">
        <v>97</v>
      </c>
    </row>
    <row r="2319" spans="1:18">
      <c r="A2319" s="543">
        <v>2318</v>
      </c>
      <c r="B2319" s="403">
        <v>43699.565972222219</v>
      </c>
      <c r="C2319" t="s">
        <v>97</v>
      </c>
      <c r="D2319">
        <v>0.01</v>
      </c>
      <c r="E2319" t="s">
        <v>250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444</v>
      </c>
      <c r="Q2319">
        <v>934</v>
      </c>
      <c r="R2319" t="s">
        <v>97</v>
      </c>
    </row>
    <row r="2320" spans="1:18">
      <c r="A2320" s="543">
        <v>2319</v>
      </c>
      <c r="B2320" s="403">
        <v>43699.660416666666</v>
      </c>
      <c r="C2320" t="s">
        <v>97</v>
      </c>
      <c r="D2320">
        <v>0.01</v>
      </c>
      <c r="E2320" t="s">
        <v>250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786</v>
      </c>
      <c r="Q2320">
        <v>934</v>
      </c>
      <c r="R2320" t="s">
        <v>97</v>
      </c>
    </row>
    <row r="2321" spans="1:18">
      <c r="A2321" s="543">
        <v>2320</v>
      </c>
      <c r="B2321" s="403">
        <v>43699.690972222219</v>
      </c>
      <c r="C2321" t="s">
        <v>97</v>
      </c>
      <c r="D2321">
        <v>0.01</v>
      </c>
      <c r="E2321" t="s">
        <v>250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444</v>
      </c>
      <c r="Q2321">
        <v>935</v>
      </c>
      <c r="R2321" t="s">
        <v>97</v>
      </c>
    </row>
    <row r="2322" spans="1:18">
      <c r="A2322" s="543">
        <v>2321</v>
      </c>
      <c r="B2322" s="403">
        <v>43699.709722222222</v>
      </c>
      <c r="C2322" t="s">
        <v>97</v>
      </c>
      <c r="D2322">
        <v>0.01</v>
      </c>
      <c r="E2322" t="s">
        <v>250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787</v>
      </c>
      <c r="Q2322">
        <v>935</v>
      </c>
      <c r="R2322" t="s">
        <v>97</v>
      </c>
    </row>
    <row r="2323" spans="1:18">
      <c r="A2323" s="543">
        <v>2322</v>
      </c>
      <c r="B2323" s="403">
        <v>43700.566666666666</v>
      </c>
      <c r="C2323" t="s">
        <v>97</v>
      </c>
      <c r="D2323">
        <v>0.01</v>
      </c>
      <c r="E2323" t="s">
        <v>250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444</v>
      </c>
      <c r="Q2323">
        <v>936</v>
      </c>
      <c r="R2323" t="s">
        <v>97</v>
      </c>
    </row>
    <row r="2324" spans="1:18">
      <c r="A2324" s="543">
        <v>2323</v>
      </c>
      <c r="B2324" s="403">
        <v>43700.667361111111</v>
      </c>
      <c r="C2324" t="s">
        <v>97</v>
      </c>
      <c r="D2324">
        <v>0.01</v>
      </c>
      <c r="E2324" t="s">
        <v>250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796</v>
      </c>
      <c r="Q2324">
        <v>936</v>
      </c>
      <c r="R2324" t="s">
        <v>97</v>
      </c>
    </row>
    <row r="2325" spans="1:18">
      <c r="A2325" s="543">
        <v>2324</v>
      </c>
      <c r="B2325" s="403">
        <v>43700.697222222225</v>
      </c>
      <c r="C2325" t="s">
        <v>97</v>
      </c>
      <c r="D2325">
        <v>0.01</v>
      </c>
      <c r="E2325" t="s">
        <v>250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797</v>
      </c>
      <c r="Q2325">
        <v>936</v>
      </c>
      <c r="R2325" t="s">
        <v>97</v>
      </c>
    </row>
    <row r="2326" spans="1:18">
      <c r="A2326" s="543">
        <v>2325</v>
      </c>
      <c r="B2326" s="403">
        <v>43700.7</v>
      </c>
      <c r="C2326" t="s">
        <v>97</v>
      </c>
      <c r="D2326">
        <v>0.02</v>
      </c>
      <c r="E2326" t="s">
        <v>250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798</v>
      </c>
      <c r="Q2326">
        <v>936</v>
      </c>
      <c r="R2326" t="s">
        <v>97</v>
      </c>
    </row>
    <row r="2327" spans="1:18">
      <c r="A2327" s="543">
        <v>2326</v>
      </c>
      <c r="B2327" s="403">
        <v>43700.711111111108</v>
      </c>
      <c r="C2327" t="s">
        <v>97</v>
      </c>
      <c r="D2327">
        <v>0.03</v>
      </c>
      <c r="E2327" t="s">
        <v>250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799</v>
      </c>
      <c r="Q2327">
        <v>936</v>
      </c>
      <c r="R2327" t="s">
        <v>97</v>
      </c>
    </row>
    <row r="2328" spans="1:18">
      <c r="A2328" s="543">
        <v>2327</v>
      </c>
      <c r="B2328" s="403">
        <v>43700.71875</v>
      </c>
      <c r="C2328" t="s">
        <v>97</v>
      </c>
      <c r="D2328">
        <v>0.04</v>
      </c>
      <c r="E2328" t="s">
        <v>250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800</v>
      </c>
      <c r="Q2328">
        <v>936</v>
      </c>
      <c r="R2328" t="s">
        <v>97</v>
      </c>
    </row>
    <row r="2329" spans="1:18">
      <c r="A2329" s="543">
        <v>2330</v>
      </c>
      <c r="B2329" s="403">
        <v>43700.859722222223</v>
      </c>
      <c r="C2329" t="s">
        <v>97</v>
      </c>
      <c r="D2329">
        <v>0.06</v>
      </c>
      <c r="E2329" t="s">
        <v>250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801</v>
      </c>
      <c r="Q2329">
        <v>936</v>
      </c>
      <c r="R2329" t="s">
        <v>97</v>
      </c>
    </row>
    <row r="2330" spans="1:18">
      <c r="A2330" s="543">
        <v>2328</v>
      </c>
      <c r="B2330" s="403">
        <v>43700.743750000001</v>
      </c>
      <c r="C2330" t="s">
        <v>96</v>
      </c>
      <c r="D2330">
        <v>0.01</v>
      </c>
      <c r="E2330" t="s">
        <v>250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444</v>
      </c>
      <c r="Q2330">
        <v>937</v>
      </c>
      <c r="R2330" t="s">
        <v>96</v>
      </c>
    </row>
    <row r="2331" spans="1:18">
      <c r="A2331" s="543">
        <v>2329</v>
      </c>
      <c r="B2331" s="403">
        <v>43700.752083333333</v>
      </c>
      <c r="C2331" t="s">
        <v>96</v>
      </c>
      <c r="D2331">
        <v>0.01</v>
      </c>
      <c r="E2331" t="s">
        <v>250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444</v>
      </c>
      <c r="Q2331">
        <v>938</v>
      </c>
      <c r="R2331" t="s">
        <v>96</v>
      </c>
    </row>
    <row r="2332" spans="1:18">
      <c r="A2332" s="543">
        <v>2331</v>
      </c>
      <c r="B2332" s="403">
        <v>43700.917361111111</v>
      </c>
      <c r="C2332" t="s">
        <v>96</v>
      </c>
      <c r="D2332">
        <v>0.01</v>
      </c>
      <c r="E2332" t="s">
        <v>250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444</v>
      </c>
      <c r="Q2332">
        <v>939</v>
      </c>
      <c r="R2332" t="s">
        <v>96</v>
      </c>
    </row>
    <row r="2333" spans="1:18">
      <c r="A2333" s="543">
        <v>2332</v>
      </c>
      <c r="B2333" s="403">
        <v>43703.004166666666</v>
      </c>
      <c r="C2333" t="s">
        <v>96</v>
      </c>
      <c r="D2333">
        <v>0.01</v>
      </c>
      <c r="E2333" t="s">
        <v>250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444</v>
      </c>
      <c r="Q2333">
        <v>940</v>
      </c>
      <c r="R2333" t="s">
        <v>96</v>
      </c>
    </row>
    <row r="2334" spans="1:18">
      <c r="A2334" s="543">
        <v>2333</v>
      </c>
      <c r="B2334" s="403">
        <v>43703.092361111114</v>
      </c>
      <c r="C2334" t="s">
        <v>96</v>
      </c>
      <c r="D2334">
        <v>0.01</v>
      </c>
      <c r="E2334" t="s">
        <v>250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805</v>
      </c>
      <c r="Q2334">
        <v>940</v>
      </c>
      <c r="R2334" t="s">
        <v>96</v>
      </c>
    </row>
    <row r="2335" spans="1:18">
      <c r="A2335" s="543">
        <v>2334</v>
      </c>
      <c r="B2335" s="403">
        <v>43703.381944444445</v>
      </c>
      <c r="C2335" t="s">
        <v>96</v>
      </c>
      <c r="D2335">
        <v>0.01</v>
      </c>
      <c r="E2335" t="s">
        <v>250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806</v>
      </c>
      <c r="Q2335">
        <v>940</v>
      </c>
      <c r="R2335" t="s">
        <v>96</v>
      </c>
    </row>
    <row r="2336" spans="1:18">
      <c r="A2336" s="543">
        <v>2335</v>
      </c>
      <c r="B2336" s="403">
        <v>43703.431250000001</v>
      </c>
      <c r="C2336" t="s">
        <v>96</v>
      </c>
      <c r="D2336">
        <v>0.02</v>
      </c>
      <c r="E2336" t="s">
        <v>250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807</v>
      </c>
      <c r="Q2336">
        <v>940</v>
      </c>
      <c r="R2336" t="s">
        <v>96</v>
      </c>
    </row>
    <row r="2337" spans="1:18">
      <c r="A2337" s="543">
        <v>2336</v>
      </c>
      <c r="B2337" s="403">
        <v>43703.79791666667</v>
      </c>
      <c r="C2337" t="s">
        <v>96</v>
      </c>
      <c r="D2337">
        <v>0.03</v>
      </c>
      <c r="E2337" t="s">
        <v>250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808</v>
      </c>
      <c r="Q2337">
        <v>940</v>
      </c>
      <c r="R2337" t="s">
        <v>96</v>
      </c>
    </row>
    <row r="2338" spans="1:18">
      <c r="A2338" s="543">
        <v>2341</v>
      </c>
      <c r="B2338" s="403">
        <v>43705.586805555555</v>
      </c>
      <c r="C2338" t="s">
        <v>96</v>
      </c>
      <c r="D2338">
        <v>0.04</v>
      </c>
      <c r="E2338" t="s">
        <v>250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809</v>
      </c>
      <c r="Q2338">
        <v>940</v>
      </c>
      <c r="R2338" t="s">
        <v>96</v>
      </c>
    </row>
    <row r="2339" spans="1:18">
      <c r="A2339" s="543">
        <v>2343</v>
      </c>
      <c r="B2339" s="403">
        <v>43706.65</v>
      </c>
      <c r="C2339" t="s">
        <v>96</v>
      </c>
      <c r="D2339">
        <v>0.06</v>
      </c>
      <c r="E2339" t="s">
        <v>250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810</v>
      </c>
      <c r="Q2339">
        <v>940</v>
      </c>
      <c r="R2339" t="s">
        <v>96</v>
      </c>
    </row>
    <row r="2340" spans="1:18">
      <c r="A2340" s="543">
        <v>2346</v>
      </c>
      <c r="B2340" s="403">
        <v>43707.351388888892</v>
      </c>
      <c r="C2340" t="s">
        <v>96</v>
      </c>
      <c r="D2340">
        <v>0.09</v>
      </c>
      <c r="E2340" t="s">
        <v>250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811</v>
      </c>
      <c r="Q2340">
        <v>940</v>
      </c>
      <c r="R2340" t="s">
        <v>96</v>
      </c>
    </row>
    <row r="2341" spans="1:18">
      <c r="A2341" s="543">
        <v>2348</v>
      </c>
      <c r="B2341" s="403">
        <v>43707.706250000003</v>
      </c>
      <c r="C2341" t="s">
        <v>96</v>
      </c>
      <c r="D2341">
        <v>0.13</v>
      </c>
      <c r="E2341" t="s">
        <v>250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812</v>
      </c>
      <c r="Q2341">
        <v>940</v>
      </c>
      <c r="R2341" t="s">
        <v>96</v>
      </c>
    </row>
    <row r="2342" spans="1:18">
      <c r="A2342" s="543">
        <v>2351</v>
      </c>
      <c r="B2342" s="403">
        <v>43707.79583333333</v>
      </c>
      <c r="C2342" t="s">
        <v>96</v>
      </c>
      <c r="D2342">
        <v>0.2</v>
      </c>
      <c r="E2342" t="s">
        <v>250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813</v>
      </c>
      <c r="Q2342">
        <v>940</v>
      </c>
      <c r="R2342" t="s">
        <v>96</v>
      </c>
    </row>
    <row r="2343" spans="1:18">
      <c r="A2343" s="543">
        <v>2355</v>
      </c>
      <c r="B2343" s="403">
        <v>43711.144444444442</v>
      </c>
      <c r="C2343" t="s">
        <v>96</v>
      </c>
      <c r="D2343">
        <v>0.32</v>
      </c>
      <c r="E2343" t="s">
        <v>250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814</v>
      </c>
      <c r="Q2343">
        <v>940</v>
      </c>
      <c r="R2343" t="s">
        <v>96</v>
      </c>
    </row>
    <row r="2344" spans="1:18">
      <c r="A2344" s="543">
        <v>2337</v>
      </c>
      <c r="B2344" s="403">
        <v>43704.356944444444</v>
      </c>
      <c r="C2344" t="s">
        <v>97</v>
      </c>
      <c r="D2344">
        <v>0.01</v>
      </c>
      <c r="E2344" t="s">
        <v>250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444</v>
      </c>
      <c r="Q2344">
        <v>941</v>
      </c>
      <c r="R2344" t="s">
        <v>97</v>
      </c>
    </row>
    <row r="2345" spans="1:18">
      <c r="A2345" s="543">
        <v>2338</v>
      </c>
      <c r="B2345" s="403">
        <v>43704.404861111114</v>
      </c>
      <c r="C2345" t="s">
        <v>97</v>
      </c>
      <c r="D2345">
        <v>0.01</v>
      </c>
      <c r="E2345" t="s">
        <v>250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802</v>
      </c>
      <c r="Q2345">
        <v>941</v>
      </c>
      <c r="R2345" t="s">
        <v>97</v>
      </c>
    </row>
    <row r="2346" spans="1:18">
      <c r="A2346" s="543">
        <v>2339</v>
      </c>
      <c r="B2346" s="403">
        <v>43704.638888888891</v>
      </c>
      <c r="C2346" t="s">
        <v>97</v>
      </c>
      <c r="D2346">
        <v>0.01</v>
      </c>
      <c r="E2346" t="s">
        <v>250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444</v>
      </c>
      <c r="Q2346">
        <v>942</v>
      </c>
      <c r="R2346" t="s">
        <v>97</v>
      </c>
    </row>
    <row r="2347" spans="1:18">
      <c r="A2347" s="543">
        <v>2340</v>
      </c>
      <c r="B2347" s="403">
        <v>43705.443749999999</v>
      </c>
      <c r="C2347" t="s">
        <v>97</v>
      </c>
      <c r="D2347">
        <v>0.01</v>
      </c>
      <c r="E2347" t="s">
        <v>250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444</v>
      </c>
      <c r="Q2347">
        <v>943</v>
      </c>
      <c r="R2347" t="s">
        <v>97</v>
      </c>
    </row>
    <row r="2348" spans="1:18">
      <c r="A2348" s="543">
        <v>2342</v>
      </c>
      <c r="B2348" s="403">
        <v>43705.630555555559</v>
      </c>
      <c r="C2348" t="s">
        <v>97</v>
      </c>
      <c r="D2348">
        <v>0.01</v>
      </c>
      <c r="E2348" t="s">
        <v>250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456</v>
      </c>
      <c r="Q2348">
        <v>944</v>
      </c>
      <c r="R2348" t="s">
        <v>97</v>
      </c>
    </row>
    <row r="2349" spans="1:18">
      <c r="A2349" s="543">
        <v>2344</v>
      </c>
      <c r="B2349" s="403">
        <v>43706.665277777778</v>
      </c>
      <c r="C2349" t="s">
        <v>97</v>
      </c>
      <c r="D2349">
        <v>0.01</v>
      </c>
      <c r="E2349" t="s">
        <v>250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444</v>
      </c>
      <c r="Q2349">
        <v>945</v>
      </c>
      <c r="R2349" t="s">
        <v>97</v>
      </c>
    </row>
    <row r="2350" spans="1:18">
      <c r="A2350" s="543">
        <v>2345</v>
      </c>
      <c r="B2350" s="403">
        <v>43706.692361111112</v>
      </c>
      <c r="C2350" t="s">
        <v>97</v>
      </c>
      <c r="D2350">
        <v>0.01</v>
      </c>
      <c r="E2350" t="s">
        <v>250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803</v>
      </c>
      <c r="Q2350">
        <v>945</v>
      </c>
      <c r="R2350" t="s">
        <v>97</v>
      </c>
    </row>
    <row r="2351" spans="1:18">
      <c r="A2351" s="543">
        <v>2347</v>
      </c>
      <c r="B2351" s="403">
        <v>43707.359027777777</v>
      </c>
      <c r="C2351" t="s">
        <v>97</v>
      </c>
      <c r="D2351">
        <v>0.01</v>
      </c>
      <c r="E2351" t="s">
        <v>250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458</v>
      </c>
      <c r="Q2351">
        <v>946</v>
      </c>
      <c r="R2351" t="s">
        <v>97</v>
      </c>
    </row>
    <row r="2352" spans="1:18">
      <c r="A2352" s="543">
        <v>2349</v>
      </c>
      <c r="B2352" s="403">
        <v>43707.71597222222</v>
      </c>
      <c r="C2352" t="s">
        <v>97</v>
      </c>
      <c r="D2352">
        <v>0.01</v>
      </c>
      <c r="E2352" t="s">
        <v>250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444</v>
      </c>
      <c r="Q2352">
        <v>947</v>
      </c>
      <c r="R2352" t="s">
        <v>97</v>
      </c>
    </row>
    <row r="2353" spans="1:18">
      <c r="A2353" s="543">
        <v>2350</v>
      </c>
      <c r="B2353" s="403">
        <v>43707.752083333333</v>
      </c>
      <c r="C2353" t="s">
        <v>97</v>
      </c>
      <c r="D2353">
        <v>0.01</v>
      </c>
      <c r="E2353" t="s">
        <v>250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444</v>
      </c>
      <c r="Q2353">
        <v>948</v>
      </c>
      <c r="R2353" t="s">
        <v>97</v>
      </c>
    </row>
    <row r="2354" spans="1:18">
      <c r="A2354" s="543">
        <v>2352</v>
      </c>
      <c r="B2354" s="403">
        <v>43707.8</v>
      </c>
      <c r="C2354" t="s">
        <v>97</v>
      </c>
      <c r="D2354">
        <v>0.01</v>
      </c>
      <c r="E2354" t="s">
        <v>250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444</v>
      </c>
      <c r="Q2354">
        <v>949</v>
      </c>
      <c r="R2354" t="s">
        <v>97</v>
      </c>
    </row>
    <row r="2355" spans="1:18">
      <c r="A2355" s="543">
        <v>2353</v>
      </c>
      <c r="B2355" s="403">
        <v>43707.871527777781</v>
      </c>
      <c r="C2355" t="s">
        <v>97</v>
      </c>
      <c r="D2355">
        <v>0.01</v>
      </c>
      <c r="E2355" t="s">
        <v>250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444</v>
      </c>
      <c r="Q2355">
        <v>950</v>
      </c>
      <c r="R2355" t="s">
        <v>97</v>
      </c>
    </row>
    <row r="2356" spans="1:18">
      <c r="A2356" s="543">
        <v>2354</v>
      </c>
      <c r="B2356" s="403">
        <v>43707.915277777778</v>
      </c>
      <c r="C2356" t="s">
        <v>97</v>
      </c>
      <c r="D2356">
        <v>0.01</v>
      </c>
      <c r="E2356" t="s">
        <v>250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804</v>
      </c>
      <c r="Q2356">
        <v>950</v>
      </c>
      <c r="R2356" t="s">
        <v>97</v>
      </c>
    </row>
    <row r="2357" spans="1:18">
      <c r="A2357" s="543">
        <v>2356</v>
      </c>
      <c r="B2357" s="403">
        <v>43711.37777777778</v>
      </c>
      <c r="C2357" t="s">
        <v>97</v>
      </c>
      <c r="D2357">
        <v>0.01</v>
      </c>
      <c r="E2357" t="s">
        <v>250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444</v>
      </c>
      <c r="Q2357">
        <v>951</v>
      </c>
      <c r="R2357" t="s">
        <v>97</v>
      </c>
    </row>
    <row r="2358" spans="1:18">
      <c r="A2358" s="543">
        <v>2357</v>
      </c>
      <c r="B2358" s="403">
        <v>43711.540972222225</v>
      </c>
      <c r="C2358" t="s">
        <v>97</v>
      </c>
      <c r="D2358">
        <v>0.01</v>
      </c>
      <c r="E2358" t="s">
        <v>250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444</v>
      </c>
      <c r="Q2358">
        <v>952</v>
      </c>
      <c r="R2358" t="s">
        <v>97</v>
      </c>
    </row>
    <row r="2359" spans="1:18">
      <c r="A2359" s="543">
        <v>2358</v>
      </c>
      <c r="B2359" s="403">
        <v>43711.651388888888</v>
      </c>
      <c r="C2359" t="s">
        <v>97</v>
      </c>
      <c r="D2359">
        <v>0.01</v>
      </c>
      <c r="E2359" t="s">
        <v>250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819</v>
      </c>
      <c r="Q2359">
        <v>952</v>
      </c>
      <c r="R2359" t="s">
        <v>97</v>
      </c>
    </row>
    <row r="2360" spans="1:18">
      <c r="A2360" s="543">
        <v>2359</v>
      </c>
      <c r="B2360" s="403">
        <v>43711.668055555558</v>
      </c>
      <c r="C2360" t="s">
        <v>97</v>
      </c>
      <c r="D2360">
        <v>0.01</v>
      </c>
      <c r="E2360" t="s">
        <v>250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820</v>
      </c>
      <c r="Q2360">
        <v>952</v>
      </c>
      <c r="R2360" t="s">
        <v>97</v>
      </c>
    </row>
    <row r="2361" spans="1:18">
      <c r="A2361" s="543">
        <v>2360</v>
      </c>
      <c r="B2361" s="403">
        <v>43712.092361111114</v>
      </c>
      <c r="C2361" t="s">
        <v>97</v>
      </c>
      <c r="D2361">
        <v>0.02</v>
      </c>
      <c r="E2361" t="s">
        <v>250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821</v>
      </c>
      <c r="Q2361">
        <v>952</v>
      </c>
      <c r="R2361" t="s">
        <v>97</v>
      </c>
    </row>
    <row r="2362" spans="1:18">
      <c r="A2362" s="543">
        <v>2361</v>
      </c>
      <c r="B2362" s="403">
        <v>43712.418749999997</v>
      </c>
      <c r="C2362" t="s">
        <v>97</v>
      </c>
      <c r="D2362">
        <v>0.03</v>
      </c>
      <c r="E2362" t="s">
        <v>250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822</v>
      </c>
      <c r="Q2362">
        <v>952</v>
      </c>
      <c r="R2362" t="s">
        <v>97</v>
      </c>
    </row>
    <row r="2363" spans="1:18">
      <c r="A2363" s="543">
        <v>2362</v>
      </c>
      <c r="B2363" s="403">
        <v>43712.461805555555</v>
      </c>
      <c r="C2363" t="s">
        <v>97</v>
      </c>
      <c r="D2363">
        <v>0.04</v>
      </c>
      <c r="E2363" t="s">
        <v>250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823</v>
      </c>
      <c r="Q2363">
        <v>952</v>
      </c>
      <c r="R2363" t="s">
        <v>97</v>
      </c>
    </row>
    <row r="2364" spans="1:18">
      <c r="A2364" s="543">
        <v>2364</v>
      </c>
      <c r="B2364" s="403">
        <v>43712.681944444441</v>
      </c>
      <c r="C2364" t="s">
        <v>97</v>
      </c>
      <c r="D2364">
        <v>0.06</v>
      </c>
      <c r="E2364" t="s">
        <v>250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824</v>
      </c>
      <c r="Q2364">
        <v>952</v>
      </c>
      <c r="R2364" t="s">
        <v>97</v>
      </c>
    </row>
    <row r="2365" spans="1:18">
      <c r="A2365" s="543">
        <v>2368</v>
      </c>
      <c r="B2365" s="403">
        <v>43713.51666666667</v>
      </c>
      <c r="C2365" t="s">
        <v>97</v>
      </c>
      <c r="D2365">
        <v>0.09</v>
      </c>
      <c r="E2365" t="s">
        <v>250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825</v>
      </c>
      <c r="Q2365">
        <v>952</v>
      </c>
      <c r="R2365" t="s">
        <v>97</v>
      </c>
    </row>
    <row r="2366" spans="1:18">
      <c r="A2366" s="543">
        <v>2370</v>
      </c>
      <c r="B2366" s="403">
        <v>43713.663888888892</v>
      </c>
      <c r="C2366" t="s">
        <v>97</v>
      </c>
      <c r="D2366">
        <v>0.13</v>
      </c>
      <c r="E2366" t="s">
        <v>250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826</v>
      </c>
      <c r="Q2366">
        <v>952</v>
      </c>
      <c r="R2366" t="s">
        <v>97</v>
      </c>
    </row>
    <row r="2367" spans="1:18">
      <c r="A2367" s="543">
        <v>2363</v>
      </c>
      <c r="B2367" s="403">
        <v>43712.545138888891</v>
      </c>
      <c r="C2367" t="s">
        <v>96</v>
      </c>
      <c r="D2367">
        <v>0.01</v>
      </c>
      <c r="E2367" t="s">
        <v>250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444</v>
      </c>
      <c r="Q2367">
        <v>953</v>
      </c>
      <c r="R2367" t="s">
        <v>96</v>
      </c>
    </row>
    <row r="2368" spans="1:18">
      <c r="A2368" s="543">
        <v>2365</v>
      </c>
      <c r="B2368" s="403">
        <v>43713.158333333333</v>
      </c>
      <c r="C2368" t="s">
        <v>96</v>
      </c>
      <c r="D2368">
        <v>0.01</v>
      </c>
      <c r="E2368" t="s">
        <v>250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444</v>
      </c>
      <c r="Q2368">
        <v>954</v>
      </c>
      <c r="R2368" t="s">
        <v>96</v>
      </c>
    </row>
    <row r="2369" spans="1:18">
      <c r="A2369" s="543">
        <v>2366</v>
      </c>
      <c r="B2369" s="403">
        <v>43713.361805555556</v>
      </c>
      <c r="C2369" t="s">
        <v>96</v>
      </c>
      <c r="D2369">
        <v>0.01</v>
      </c>
      <c r="E2369" t="s">
        <v>250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815</v>
      </c>
      <c r="Q2369">
        <v>954</v>
      </c>
      <c r="R2369" t="s">
        <v>96</v>
      </c>
    </row>
    <row r="2370" spans="1:18">
      <c r="A2370" s="543">
        <v>2367</v>
      </c>
      <c r="B2370" s="403">
        <v>43713.438194444447</v>
      </c>
      <c r="C2370" t="s">
        <v>96</v>
      </c>
      <c r="D2370">
        <v>0.01</v>
      </c>
      <c r="E2370" t="s">
        <v>250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444</v>
      </c>
      <c r="Q2370">
        <v>955</v>
      </c>
      <c r="R2370" t="s">
        <v>96</v>
      </c>
    </row>
    <row r="2371" spans="1:18">
      <c r="A2371" s="543">
        <v>2369</v>
      </c>
      <c r="B2371" s="403">
        <v>43713.588194444441</v>
      </c>
      <c r="C2371" t="s">
        <v>96</v>
      </c>
      <c r="D2371">
        <v>0.01</v>
      </c>
      <c r="E2371" t="s">
        <v>250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444</v>
      </c>
      <c r="Q2371">
        <v>956</v>
      </c>
      <c r="R2371" t="s">
        <v>96</v>
      </c>
    </row>
    <row r="2372" spans="1:18">
      <c r="A2372" s="543">
        <v>2371</v>
      </c>
      <c r="B2372" s="403">
        <v>43713.672222222223</v>
      </c>
      <c r="C2372" t="s">
        <v>96</v>
      </c>
      <c r="D2372">
        <v>0.01</v>
      </c>
      <c r="E2372" t="s">
        <v>250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444</v>
      </c>
      <c r="Q2372">
        <v>957</v>
      </c>
      <c r="R2372" t="s">
        <v>96</v>
      </c>
    </row>
    <row r="2373" spans="1:18">
      <c r="A2373" s="543">
        <v>2372</v>
      </c>
      <c r="B2373" s="403">
        <v>43713.688888888886</v>
      </c>
      <c r="C2373" t="s">
        <v>96</v>
      </c>
      <c r="D2373">
        <v>0.01</v>
      </c>
      <c r="E2373" t="s">
        <v>250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816</v>
      </c>
      <c r="Q2373">
        <v>957</v>
      </c>
      <c r="R2373" t="s">
        <v>96</v>
      </c>
    </row>
    <row r="2374" spans="1:18">
      <c r="A2374" s="543">
        <v>2373</v>
      </c>
      <c r="B2374" s="403">
        <v>43713.74722222222</v>
      </c>
      <c r="C2374" t="s">
        <v>96</v>
      </c>
      <c r="D2374">
        <v>0.01</v>
      </c>
      <c r="E2374" t="s">
        <v>250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817</v>
      </c>
      <c r="Q2374">
        <v>957</v>
      </c>
      <c r="R2374" t="s">
        <v>96</v>
      </c>
    </row>
    <row r="2375" spans="1:18">
      <c r="A2375" s="543">
        <v>2374</v>
      </c>
      <c r="B2375" s="403">
        <v>43714.520138888889</v>
      </c>
      <c r="C2375" t="s">
        <v>96</v>
      </c>
      <c r="D2375">
        <v>0.02</v>
      </c>
      <c r="E2375" t="s">
        <v>250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818</v>
      </c>
      <c r="Q2375">
        <v>957</v>
      </c>
      <c r="R2375" t="s">
        <v>96</v>
      </c>
    </row>
    <row r="2376" spans="1:18">
      <c r="A2376" s="543">
        <v>2375</v>
      </c>
      <c r="B2376" s="403">
        <v>43714.676388888889</v>
      </c>
      <c r="C2376" t="s">
        <v>96</v>
      </c>
      <c r="D2376">
        <v>0.01</v>
      </c>
      <c r="E2376" t="s">
        <v>250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458</v>
      </c>
      <c r="Q2376">
        <v>958</v>
      </c>
      <c r="R2376" t="s">
        <v>96</v>
      </c>
    </row>
    <row r="2377" spans="1:18">
      <c r="A2377" s="543">
        <v>2376</v>
      </c>
      <c r="B2377" s="403">
        <v>43714.78402777778</v>
      </c>
      <c r="C2377" t="s">
        <v>96</v>
      </c>
      <c r="D2377">
        <v>0.01</v>
      </c>
      <c r="E2377" t="s">
        <v>250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827</v>
      </c>
      <c r="Q2377">
        <v>958</v>
      </c>
      <c r="R2377" t="s">
        <v>96</v>
      </c>
    </row>
    <row r="2378" spans="1:18">
      <c r="A2378" s="543">
        <v>2377</v>
      </c>
      <c r="B2378" s="403">
        <v>43717.117361111108</v>
      </c>
      <c r="C2378" t="s">
        <v>96</v>
      </c>
      <c r="D2378">
        <v>0.01</v>
      </c>
      <c r="E2378" t="s">
        <v>250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828</v>
      </c>
      <c r="Q2378">
        <v>958</v>
      </c>
      <c r="R2378" t="s">
        <v>96</v>
      </c>
    </row>
    <row r="2379" spans="1:18">
      <c r="A2379" s="543">
        <v>2378</v>
      </c>
      <c r="B2379" s="403">
        <v>43717.617361111108</v>
      </c>
      <c r="C2379" t="s">
        <v>96</v>
      </c>
      <c r="D2379">
        <v>0.01</v>
      </c>
      <c r="E2379" t="s">
        <v>250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444</v>
      </c>
      <c r="Q2379">
        <v>959</v>
      </c>
      <c r="R2379" t="s">
        <v>96</v>
      </c>
    </row>
    <row r="2380" spans="1:18">
      <c r="A2380" s="543">
        <v>2379</v>
      </c>
      <c r="B2380" s="403">
        <v>43717.619444444441</v>
      </c>
      <c r="C2380" t="s">
        <v>97</v>
      </c>
      <c r="D2380">
        <v>0.01</v>
      </c>
      <c r="E2380" t="s">
        <v>250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444</v>
      </c>
      <c r="Q2380">
        <v>960</v>
      </c>
      <c r="R2380" t="s">
        <v>97</v>
      </c>
    </row>
    <row r="2381" spans="1:18">
      <c r="A2381" s="543">
        <v>2380</v>
      </c>
      <c r="B2381" s="403">
        <v>43717.668749999997</v>
      </c>
      <c r="C2381" t="s">
        <v>97</v>
      </c>
      <c r="D2381">
        <v>0.01</v>
      </c>
      <c r="E2381" t="s">
        <v>250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829</v>
      </c>
      <c r="Q2381">
        <v>960</v>
      </c>
      <c r="R2381" t="s">
        <v>97</v>
      </c>
    </row>
    <row r="2382" spans="1:18">
      <c r="A2382" s="543">
        <v>2381</v>
      </c>
      <c r="B2382" s="403">
        <v>43717.682638888888</v>
      </c>
      <c r="C2382" t="s">
        <v>96</v>
      </c>
      <c r="D2382">
        <v>0.01</v>
      </c>
      <c r="E2382" t="s">
        <v>250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444</v>
      </c>
      <c r="Q2382">
        <v>961</v>
      </c>
      <c r="R2382" t="s">
        <v>96</v>
      </c>
    </row>
    <row r="2383" spans="1:18">
      <c r="A2383" s="543">
        <v>2382</v>
      </c>
      <c r="B2383" s="403">
        <v>43718.125</v>
      </c>
      <c r="C2383" t="s">
        <v>96</v>
      </c>
      <c r="D2383">
        <v>0.01</v>
      </c>
      <c r="E2383" t="s">
        <v>250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831</v>
      </c>
      <c r="Q2383">
        <v>961</v>
      </c>
      <c r="R2383" t="s">
        <v>96</v>
      </c>
    </row>
    <row r="2384" spans="1:18">
      <c r="A2384" s="543">
        <v>2385</v>
      </c>
      <c r="B2384" s="403">
        <v>43719.429166666669</v>
      </c>
      <c r="C2384" t="s">
        <v>96</v>
      </c>
      <c r="D2384">
        <v>0.01</v>
      </c>
      <c r="E2384" t="s">
        <v>250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832</v>
      </c>
      <c r="Q2384">
        <v>961</v>
      </c>
      <c r="R2384" t="s">
        <v>96</v>
      </c>
    </row>
    <row r="2385" spans="1:18">
      <c r="A2385" s="543">
        <v>2387</v>
      </c>
      <c r="B2385" s="403">
        <v>43719.522916666669</v>
      </c>
      <c r="C2385" t="s">
        <v>96</v>
      </c>
      <c r="D2385">
        <v>0.02</v>
      </c>
      <c r="E2385" t="s">
        <v>250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833</v>
      </c>
      <c r="Q2385">
        <v>961</v>
      </c>
      <c r="R2385" t="s">
        <v>96</v>
      </c>
    </row>
    <row r="2386" spans="1:18">
      <c r="A2386" s="543">
        <v>2388</v>
      </c>
      <c r="B2386" s="403">
        <v>43719.580555555556</v>
      </c>
      <c r="C2386" t="s">
        <v>96</v>
      </c>
      <c r="D2386">
        <v>0.03</v>
      </c>
      <c r="E2386" t="s">
        <v>250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834</v>
      </c>
      <c r="Q2386">
        <v>961</v>
      </c>
      <c r="R2386" t="s">
        <v>96</v>
      </c>
    </row>
    <row r="2387" spans="1:18">
      <c r="A2387" s="543">
        <v>2383</v>
      </c>
      <c r="B2387" s="403">
        <v>43718.543055555558</v>
      </c>
      <c r="C2387" t="s">
        <v>97</v>
      </c>
      <c r="D2387">
        <v>0.01</v>
      </c>
      <c r="E2387" t="s">
        <v>250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444</v>
      </c>
      <c r="Q2387">
        <v>962</v>
      </c>
      <c r="R2387" t="s">
        <v>97</v>
      </c>
    </row>
    <row r="2388" spans="1:18">
      <c r="A2388" s="543">
        <v>2384</v>
      </c>
      <c r="B2388" s="403">
        <v>43719.092361111114</v>
      </c>
      <c r="C2388" t="s">
        <v>97</v>
      </c>
      <c r="D2388">
        <v>0.01</v>
      </c>
      <c r="E2388" t="s">
        <v>250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830</v>
      </c>
      <c r="Q2388">
        <v>962</v>
      </c>
      <c r="R2388" t="s">
        <v>97</v>
      </c>
    </row>
    <row r="2389" spans="1:18">
      <c r="A2389" s="543">
        <v>2386</v>
      </c>
      <c r="B2389" s="403">
        <v>43719.447222222225</v>
      </c>
      <c r="C2389" t="s">
        <v>97</v>
      </c>
      <c r="D2389">
        <v>0.01</v>
      </c>
      <c r="E2389" t="s">
        <v>250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444</v>
      </c>
      <c r="Q2389">
        <v>963</v>
      </c>
      <c r="R2389" t="s">
        <v>97</v>
      </c>
    </row>
    <row r="2390" spans="1:18">
      <c r="A2390" s="543">
        <v>2389</v>
      </c>
      <c r="B2390" s="403">
        <v>43719.694444444445</v>
      </c>
      <c r="C2390" t="s">
        <v>97</v>
      </c>
      <c r="D2390">
        <v>0.01</v>
      </c>
      <c r="E2390" t="s">
        <v>250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444</v>
      </c>
      <c r="Q2390">
        <v>964</v>
      </c>
      <c r="R2390" t="s">
        <v>97</v>
      </c>
    </row>
    <row r="2391" spans="1:18">
      <c r="A2391" s="543">
        <v>2390</v>
      </c>
      <c r="B2391" s="403">
        <v>43719.760416666664</v>
      </c>
      <c r="C2391" t="s">
        <v>97</v>
      </c>
      <c r="D2391">
        <v>0.01</v>
      </c>
      <c r="E2391" t="s">
        <v>250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835</v>
      </c>
      <c r="Q2391">
        <v>964</v>
      </c>
      <c r="R2391" t="s">
        <v>97</v>
      </c>
    </row>
    <row r="2392" spans="1:18">
      <c r="A2392" s="543">
        <v>2391</v>
      </c>
      <c r="B2392" s="403">
        <v>43720.376388888886</v>
      </c>
      <c r="C2392" t="s">
        <v>97</v>
      </c>
      <c r="D2392">
        <v>0.01</v>
      </c>
      <c r="E2392" t="s">
        <v>250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836</v>
      </c>
      <c r="Q2392">
        <v>964</v>
      </c>
      <c r="R2392" t="s">
        <v>97</v>
      </c>
    </row>
    <row r="2393" spans="1:18">
      <c r="A2393" s="543">
        <v>2392</v>
      </c>
      <c r="B2393" s="403">
        <v>43720.432638888888</v>
      </c>
      <c r="C2393" t="s">
        <v>97</v>
      </c>
      <c r="D2393">
        <v>0.02</v>
      </c>
      <c r="E2393" t="s">
        <v>250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837</v>
      </c>
      <c r="Q2393">
        <v>964</v>
      </c>
      <c r="R2393" t="s">
        <v>97</v>
      </c>
    </row>
    <row r="2394" spans="1:18">
      <c r="A2394" s="543">
        <v>2393</v>
      </c>
      <c r="B2394" s="403">
        <v>43720.588888888888</v>
      </c>
      <c r="C2394" t="s">
        <v>97</v>
      </c>
      <c r="D2394">
        <v>0.01</v>
      </c>
      <c r="E2394" t="s">
        <v>250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444</v>
      </c>
      <c r="Q2394">
        <v>965</v>
      </c>
      <c r="R2394" t="s">
        <v>97</v>
      </c>
    </row>
    <row r="2395" spans="1:18">
      <c r="A2395" s="543">
        <v>2394</v>
      </c>
      <c r="B2395" s="403">
        <v>43720.605555555558</v>
      </c>
      <c r="C2395" t="s">
        <v>96</v>
      </c>
      <c r="D2395">
        <v>0.01</v>
      </c>
      <c r="E2395" t="s">
        <v>250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444</v>
      </c>
      <c r="Q2395">
        <v>966</v>
      </c>
      <c r="R2395" t="s">
        <v>96</v>
      </c>
    </row>
    <row r="2396" spans="1:18">
      <c r="A2396" s="543">
        <v>2395</v>
      </c>
      <c r="B2396" s="403">
        <v>43720.606944444444</v>
      </c>
      <c r="C2396" t="s">
        <v>96</v>
      </c>
      <c r="D2396">
        <v>0.01</v>
      </c>
      <c r="E2396" t="s">
        <v>250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838</v>
      </c>
      <c r="Q2396">
        <v>966</v>
      </c>
      <c r="R2396" t="s">
        <v>96</v>
      </c>
    </row>
    <row r="2397" spans="1:18">
      <c r="A2397" s="543">
        <v>2396</v>
      </c>
      <c r="B2397" s="403">
        <v>43720.611111111109</v>
      </c>
      <c r="C2397" t="s">
        <v>96</v>
      </c>
      <c r="D2397">
        <v>0.01</v>
      </c>
      <c r="E2397" t="s">
        <v>250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839</v>
      </c>
      <c r="Q2397">
        <v>966</v>
      </c>
      <c r="R2397" t="s">
        <v>96</v>
      </c>
    </row>
    <row r="2398" spans="1:18">
      <c r="A2398" s="543">
        <v>2397</v>
      </c>
      <c r="B2398" s="403">
        <v>43720.618750000001</v>
      </c>
      <c r="C2398" t="s">
        <v>97</v>
      </c>
      <c r="D2398">
        <v>0.01</v>
      </c>
      <c r="E2398" t="s">
        <v>250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444</v>
      </c>
      <c r="Q2398">
        <v>967</v>
      </c>
      <c r="R2398" t="s">
        <v>97</v>
      </c>
    </row>
    <row r="2399" spans="1:18">
      <c r="A2399" s="543">
        <v>2398</v>
      </c>
      <c r="B2399" s="403">
        <v>43720.629861111112</v>
      </c>
      <c r="C2399" t="s">
        <v>97</v>
      </c>
      <c r="D2399">
        <v>0.01</v>
      </c>
      <c r="E2399" t="s">
        <v>250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844</v>
      </c>
      <c r="Q2399">
        <v>967</v>
      </c>
      <c r="R2399" t="s">
        <v>97</v>
      </c>
    </row>
    <row r="2400" spans="1:18">
      <c r="A2400" s="543">
        <v>2399</v>
      </c>
      <c r="B2400" s="403">
        <v>43720.636111111111</v>
      </c>
      <c r="C2400" t="s">
        <v>97</v>
      </c>
      <c r="D2400">
        <v>0.01</v>
      </c>
      <c r="E2400" t="s">
        <v>250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845</v>
      </c>
      <c r="Q2400">
        <v>967</v>
      </c>
      <c r="R2400" t="s">
        <v>97</v>
      </c>
    </row>
    <row r="2401" spans="1:18">
      <c r="A2401" s="543">
        <v>2401</v>
      </c>
      <c r="B2401" s="403">
        <v>43720.644444444442</v>
      </c>
      <c r="C2401" t="s">
        <v>97</v>
      </c>
      <c r="D2401">
        <v>0.02</v>
      </c>
      <c r="E2401" t="s">
        <v>250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846</v>
      </c>
      <c r="Q2401">
        <v>967</v>
      </c>
      <c r="R2401" t="s">
        <v>97</v>
      </c>
    </row>
    <row r="2402" spans="1:18">
      <c r="A2402" s="543">
        <v>2403</v>
      </c>
      <c r="B2402" s="403">
        <v>43720.654861111114</v>
      </c>
      <c r="C2402" t="s">
        <v>97</v>
      </c>
      <c r="D2402">
        <v>0.03</v>
      </c>
      <c r="E2402" t="s">
        <v>250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847</v>
      </c>
      <c r="Q2402">
        <v>967</v>
      </c>
      <c r="R2402" t="s">
        <v>97</v>
      </c>
    </row>
    <row r="2403" spans="1:18">
      <c r="A2403" s="543">
        <v>2404</v>
      </c>
      <c r="B2403" s="403">
        <v>43720.65625</v>
      </c>
      <c r="C2403" t="s">
        <v>97</v>
      </c>
      <c r="D2403">
        <v>0.04</v>
      </c>
      <c r="E2403" t="s">
        <v>250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848</v>
      </c>
      <c r="Q2403">
        <v>967</v>
      </c>
      <c r="R2403" t="s">
        <v>97</v>
      </c>
    </row>
    <row r="2404" spans="1:18">
      <c r="A2404" s="543">
        <v>2405</v>
      </c>
      <c r="B2404" s="403">
        <v>43720.656944444447</v>
      </c>
      <c r="C2404" t="s">
        <v>97</v>
      </c>
      <c r="D2404">
        <v>0.06</v>
      </c>
      <c r="E2404" t="s">
        <v>250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849</v>
      </c>
      <c r="Q2404">
        <v>967</v>
      </c>
      <c r="R2404" t="s">
        <v>97</v>
      </c>
    </row>
    <row r="2405" spans="1:18">
      <c r="A2405" s="543">
        <v>2406</v>
      </c>
      <c r="B2405" s="403">
        <v>43720.693055555559</v>
      </c>
      <c r="C2405" t="s">
        <v>97</v>
      </c>
      <c r="D2405">
        <v>0.09</v>
      </c>
      <c r="E2405" t="s">
        <v>250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850</v>
      </c>
      <c r="Q2405">
        <v>967</v>
      </c>
      <c r="R2405" t="s">
        <v>97</v>
      </c>
    </row>
    <row r="2406" spans="1:18">
      <c r="A2406" s="543">
        <v>2411</v>
      </c>
      <c r="B2406" s="403">
        <v>43720.801388888889</v>
      </c>
      <c r="C2406" t="s">
        <v>97</v>
      </c>
      <c r="D2406">
        <v>0.13</v>
      </c>
      <c r="E2406" t="s">
        <v>250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851</v>
      </c>
      <c r="Q2406">
        <v>967</v>
      </c>
      <c r="R2406" t="s">
        <v>97</v>
      </c>
    </row>
    <row r="2407" spans="1:18">
      <c r="A2407" s="543">
        <v>2400</v>
      </c>
      <c r="B2407" s="403">
        <v>43720.638888888891</v>
      </c>
      <c r="C2407" t="s">
        <v>96</v>
      </c>
      <c r="D2407">
        <v>0.01</v>
      </c>
      <c r="E2407" t="s">
        <v>250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458</v>
      </c>
      <c r="Q2407">
        <v>968</v>
      </c>
      <c r="R2407" t="s">
        <v>96</v>
      </c>
    </row>
    <row r="2408" spans="1:18">
      <c r="A2408" s="543">
        <v>2402</v>
      </c>
      <c r="B2408" s="403">
        <v>43720.645138888889</v>
      </c>
      <c r="C2408" t="s">
        <v>96</v>
      </c>
      <c r="D2408">
        <v>0.01</v>
      </c>
      <c r="E2408" t="s">
        <v>250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444</v>
      </c>
      <c r="Q2408">
        <v>969</v>
      </c>
      <c r="R2408" t="s">
        <v>96</v>
      </c>
    </row>
    <row r="2409" spans="1:18">
      <c r="A2409" s="543">
        <v>2407</v>
      </c>
      <c r="B2409" s="403">
        <v>43720.699305555558</v>
      </c>
      <c r="C2409" t="s">
        <v>96</v>
      </c>
      <c r="D2409">
        <v>0.01</v>
      </c>
      <c r="E2409" t="s">
        <v>250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444</v>
      </c>
      <c r="Q2409">
        <v>970</v>
      </c>
      <c r="R2409" t="s">
        <v>96</v>
      </c>
    </row>
    <row r="2410" spans="1:18">
      <c r="A2410" s="543">
        <v>2408</v>
      </c>
      <c r="B2410" s="403">
        <v>43720.703472222223</v>
      </c>
      <c r="C2410" t="s">
        <v>96</v>
      </c>
      <c r="D2410">
        <v>0.01</v>
      </c>
      <c r="E2410" t="s">
        <v>250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840</v>
      </c>
      <c r="Q2410">
        <v>970</v>
      </c>
      <c r="R2410" t="s">
        <v>96</v>
      </c>
    </row>
    <row r="2411" spans="1:18">
      <c r="A2411" s="543">
        <v>2409</v>
      </c>
      <c r="B2411" s="403">
        <v>43720.709722222222</v>
      </c>
      <c r="C2411" t="s">
        <v>96</v>
      </c>
      <c r="D2411">
        <v>0.01</v>
      </c>
      <c r="E2411" t="s">
        <v>250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841</v>
      </c>
      <c r="Q2411">
        <v>970</v>
      </c>
      <c r="R2411" t="s">
        <v>96</v>
      </c>
    </row>
    <row r="2412" spans="1:18">
      <c r="A2412" s="543">
        <v>2410</v>
      </c>
      <c r="B2412" s="403">
        <v>43720.752083333333</v>
      </c>
      <c r="C2412" t="s">
        <v>96</v>
      </c>
      <c r="D2412">
        <v>0.01</v>
      </c>
      <c r="E2412" t="s">
        <v>250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444</v>
      </c>
      <c r="Q2412">
        <v>971</v>
      </c>
      <c r="R2412" t="s">
        <v>96</v>
      </c>
    </row>
    <row r="2413" spans="1:18">
      <c r="A2413" s="543">
        <v>2412</v>
      </c>
      <c r="B2413" s="403">
        <v>43720.806944444441</v>
      </c>
      <c r="C2413" t="s">
        <v>96</v>
      </c>
      <c r="D2413">
        <v>0.01</v>
      </c>
      <c r="E2413" t="s">
        <v>250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444</v>
      </c>
      <c r="Q2413">
        <v>972</v>
      </c>
      <c r="R2413" t="s">
        <v>96</v>
      </c>
    </row>
    <row r="2414" spans="1:18">
      <c r="A2414" s="543">
        <v>2413</v>
      </c>
      <c r="B2414" s="403">
        <v>43721.027083333334</v>
      </c>
      <c r="C2414" t="s">
        <v>96</v>
      </c>
      <c r="D2414">
        <v>0.01</v>
      </c>
      <c r="E2414" t="s">
        <v>250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842</v>
      </c>
      <c r="Q2414">
        <v>972</v>
      </c>
      <c r="R2414" t="s">
        <v>96</v>
      </c>
    </row>
    <row r="2415" spans="1:18">
      <c r="A2415" s="543">
        <v>2414</v>
      </c>
      <c r="B2415" s="403">
        <v>43721.35833333333</v>
      </c>
      <c r="C2415" t="s">
        <v>96</v>
      </c>
      <c r="D2415">
        <v>0.01</v>
      </c>
      <c r="E2415" t="s">
        <v>250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444</v>
      </c>
      <c r="Q2415">
        <v>973</v>
      </c>
      <c r="R2415" t="s">
        <v>96</v>
      </c>
    </row>
    <row r="2416" spans="1:18">
      <c r="A2416" s="543">
        <v>2415</v>
      </c>
      <c r="B2416" s="403">
        <v>43721.402083333334</v>
      </c>
      <c r="C2416" t="s">
        <v>96</v>
      </c>
      <c r="D2416">
        <v>0.01</v>
      </c>
      <c r="E2416" t="s">
        <v>250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444</v>
      </c>
      <c r="Q2416">
        <v>974</v>
      </c>
      <c r="R2416" t="s">
        <v>96</v>
      </c>
    </row>
    <row r="2417" spans="1:18">
      <c r="A2417" s="543">
        <v>2416</v>
      </c>
      <c r="B2417" s="403">
        <v>43721.418749999997</v>
      </c>
      <c r="C2417" t="s">
        <v>96</v>
      </c>
      <c r="D2417">
        <v>0.01</v>
      </c>
      <c r="E2417" t="s">
        <v>250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843</v>
      </c>
      <c r="Q2417">
        <v>974</v>
      </c>
      <c r="R2417" t="s">
        <v>96</v>
      </c>
    </row>
    <row r="2418" spans="1:18">
      <c r="A2418" s="543">
        <v>2417</v>
      </c>
      <c r="B2418" s="403">
        <v>43721.59652777778</v>
      </c>
      <c r="C2418" t="s">
        <v>96</v>
      </c>
      <c r="D2418">
        <v>0.01</v>
      </c>
      <c r="E2418" t="s">
        <v>250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444</v>
      </c>
      <c r="Q2418">
        <v>975</v>
      </c>
      <c r="R2418" t="s">
        <v>96</v>
      </c>
    </row>
    <row r="2419" spans="1:18">
      <c r="A2419" s="543">
        <v>2418</v>
      </c>
      <c r="B2419" s="403">
        <v>43721.652083333334</v>
      </c>
      <c r="C2419" t="s">
        <v>96</v>
      </c>
      <c r="D2419">
        <v>0.01</v>
      </c>
      <c r="E2419" t="s">
        <v>250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852</v>
      </c>
      <c r="Q2419">
        <v>975</v>
      </c>
      <c r="R2419" t="s">
        <v>96</v>
      </c>
    </row>
    <row r="2420" spans="1:18">
      <c r="A2420" s="543">
        <v>2419</v>
      </c>
      <c r="B2420" s="403">
        <v>43721.668055555558</v>
      </c>
      <c r="C2420" t="s">
        <v>96</v>
      </c>
      <c r="D2420">
        <v>0.01</v>
      </c>
      <c r="E2420" t="s">
        <v>250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853</v>
      </c>
      <c r="Q2420">
        <v>975</v>
      </c>
      <c r="R2420" t="s">
        <v>96</v>
      </c>
    </row>
    <row r="2421" spans="1:18">
      <c r="A2421" s="543">
        <v>2420</v>
      </c>
      <c r="B2421" s="403">
        <v>43724.50277777778</v>
      </c>
      <c r="C2421" t="s">
        <v>96</v>
      </c>
      <c r="D2421">
        <v>0.02</v>
      </c>
      <c r="E2421" t="s">
        <v>250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854</v>
      </c>
      <c r="Q2421">
        <v>975</v>
      </c>
      <c r="R2421" t="s">
        <v>96</v>
      </c>
    </row>
    <row r="2422" spans="1:18">
      <c r="A2422" s="543">
        <v>2421</v>
      </c>
      <c r="B2422" s="403">
        <v>43724.572916666664</v>
      </c>
      <c r="C2422" t="s">
        <v>96</v>
      </c>
      <c r="D2422">
        <v>0.03</v>
      </c>
      <c r="E2422" t="s">
        <v>250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855</v>
      </c>
      <c r="Q2422">
        <v>975</v>
      </c>
      <c r="R2422" t="s">
        <v>96</v>
      </c>
    </row>
    <row r="2423" spans="1:18">
      <c r="A2423" s="543">
        <v>2422</v>
      </c>
      <c r="B2423" s="403">
        <v>43724.636805555558</v>
      </c>
      <c r="C2423" t="s">
        <v>96</v>
      </c>
      <c r="D2423">
        <v>0.04</v>
      </c>
      <c r="E2423" t="s">
        <v>250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856</v>
      </c>
      <c r="Q2423">
        <v>975</v>
      </c>
      <c r="R2423" t="s">
        <v>96</v>
      </c>
    </row>
    <row r="2424" spans="1:18">
      <c r="A2424" s="543">
        <v>2423</v>
      </c>
      <c r="B2424" s="403">
        <v>43724.70416666667</v>
      </c>
      <c r="C2424" t="s">
        <v>96</v>
      </c>
      <c r="D2424">
        <v>0.06</v>
      </c>
      <c r="E2424" t="s">
        <v>250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857</v>
      </c>
      <c r="Q2424">
        <v>975</v>
      </c>
      <c r="R2424" t="s">
        <v>96</v>
      </c>
    </row>
    <row r="2425" spans="1:18">
      <c r="A2425" s="543">
        <v>2424</v>
      </c>
      <c r="B2425" s="403">
        <v>43724.713194444441</v>
      </c>
      <c r="C2425" t="s">
        <v>97</v>
      </c>
      <c r="D2425">
        <v>0.01</v>
      </c>
      <c r="E2425" t="s">
        <v>250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444</v>
      </c>
      <c r="Q2425">
        <v>976</v>
      </c>
      <c r="R2425" t="s">
        <v>97</v>
      </c>
    </row>
    <row r="2426" spans="1:18">
      <c r="A2426" s="543">
        <v>2425</v>
      </c>
      <c r="B2426" s="403">
        <v>43725.395833333336</v>
      </c>
      <c r="C2426" t="s">
        <v>97</v>
      </c>
      <c r="D2426">
        <v>0.01</v>
      </c>
      <c r="E2426" t="s">
        <v>250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859</v>
      </c>
      <c r="Q2426">
        <v>976</v>
      </c>
      <c r="R2426" t="s">
        <v>97</v>
      </c>
    </row>
    <row r="2427" spans="1:18">
      <c r="A2427" s="543">
        <v>2426</v>
      </c>
      <c r="B2427" s="403">
        <v>43725.595138888886</v>
      </c>
      <c r="C2427" t="s">
        <v>97</v>
      </c>
      <c r="D2427">
        <v>0.01</v>
      </c>
      <c r="E2427" t="s">
        <v>250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860</v>
      </c>
      <c r="Q2427">
        <v>976</v>
      </c>
      <c r="R2427" t="s">
        <v>97</v>
      </c>
    </row>
    <row r="2428" spans="1:18">
      <c r="A2428" s="543">
        <v>2427</v>
      </c>
      <c r="B2428" s="403">
        <v>43725.675000000003</v>
      </c>
      <c r="C2428" t="s">
        <v>97</v>
      </c>
      <c r="D2428">
        <v>0.02</v>
      </c>
      <c r="E2428" t="s">
        <v>250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861</v>
      </c>
      <c r="Q2428">
        <v>976</v>
      </c>
      <c r="R2428" t="s">
        <v>97</v>
      </c>
    </row>
    <row r="2429" spans="1:18">
      <c r="A2429" s="543">
        <v>2428</v>
      </c>
      <c r="B2429" s="403">
        <v>43725.726388888892</v>
      </c>
      <c r="C2429" t="s">
        <v>97</v>
      </c>
      <c r="D2429">
        <v>0.03</v>
      </c>
      <c r="E2429" t="s">
        <v>250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862</v>
      </c>
      <c r="Q2429">
        <v>976</v>
      </c>
      <c r="R2429" t="s">
        <v>97</v>
      </c>
    </row>
    <row r="2430" spans="1:18">
      <c r="A2430" s="543">
        <v>2429</v>
      </c>
      <c r="B2430" s="403">
        <v>43725.931250000001</v>
      </c>
      <c r="C2430" t="s">
        <v>97</v>
      </c>
      <c r="D2430">
        <v>0.04</v>
      </c>
      <c r="E2430" t="s">
        <v>250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863</v>
      </c>
      <c r="Q2430">
        <v>976</v>
      </c>
      <c r="R2430" t="s">
        <v>97</v>
      </c>
    </row>
    <row r="2431" spans="1:18">
      <c r="A2431" s="543">
        <v>2430</v>
      </c>
      <c r="B2431" s="403">
        <v>43726.377083333333</v>
      </c>
      <c r="C2431" t="s">
        <v>96</v>
      </c>
      <c r="D2431">
        <v>0.01</v>
      </c>
      <c r="E2431" t="s">
        <v>250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444</v>
      </c>
      <c r="Q2431">
        <v>977</v>
      </c>
      <c r="R2431" t="s">
        <v>96</v>
      </c>
    </row>
    <row r="2432" spans="1:18">
      <c r="A2432" s="543">
        <v>2431</v>
      </c>
      <c r="B2432" s="403">
        <v>43726.390277777777</v>
      </c>
      <c r="C2432" t="s">
        <v>96</v>
      </c>
      <c r="D2432">
        <v>0.01</v>
      </c>
      <c r="E2432" t="s">
        <v>250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444</v>
      </c>
      <c r="Q2432">
        <v>978</v>
      </c>
      <c r="R2432" t="s">
        <v>96</v>
      </c>
    </row>
    <row r="2433" spans="1:18">
      <c r="A2433" s="543">
        <v>2432</v>
      </c>
      <c r="B2433" s="403">
        <v>43726.443055555559</v>
      </c>
      <c r="C2433" t="s">
        <v>96</v>
      </c>
      <c r="D2433">
        <v>0.01</v>
      </c>
      <c r="E2433" t="s">
        <v>250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858</v>
      </c>
      <c r="Q2433">
        <v>978</v>
      </c>
      <c r="R2433" t="s">
        <v>96</v>
      </c>
    </row>
    <row r="2434" spans="1:18">
      <c r="A2434" s="543">
        <v>2433</v>
      </c>
      <c r="B2434" s="403">
        <v>43726.707638888889</v>
      </c>
      <c r="C2434" t="s">
        <v>96</v>
      </c>
      <c r="D2434">
        <v>0.01</v>
      </c>
      <c r="E2434" t="s">
        <v>250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444</v>
      </c>
      <c r="Q2434">
        <v>979</v>
      </c>
      <c r="R2434" t="s">
        <v>96</v>
      </c>
    </row>
    <row r="2435" spans="1:18">
      <c r="A2435" s="543">
        <v>2434</v>
      </c>
      <c r="B2435" s="403">
        <v>43726.85</v>
      </c>
      <c r="C2435" t="s">
        <v>96</v>
      </c>
      <c r="D2435">
        <v>0.01</v>
      </c>
      <c r="E2435" t="s">
        <v>250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864</v>
      </c>
      <c r="Q2435">
        <v>979</v>
      </c>
      <c r="R2435" t="s">
        <v>96</v>
      </c>
    </row>
    <row r="2436" spans="1:18">
      <c r="A2436" s="543">
        <v>2436</v>
      </c>
      <c r="B2436" s="403">
        <v>43726.863194444442</v>
      </c>
      <c r="C2436" t="s">
        <v>96</v>
      </c>
      <c r="D2436">
        <v>0.01</v>
      </c>
      <c r="E2436" t="s">
        <v>250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865</v>
      </c>
      <c r="Q2436">
        <v>979</v>
      </c>
      <c r="R2436" t="s">
        <v>96</v>
      </c>
    </row>
    <row r="2437" spans="1:18">
      <c r="A2437" s="543">
        <v>2435</v>
      </c>
      <c r="B2437" s="403">
        <v>43726.85</v>
      </c>
      <c r="C2437" t="s">
        <v>97</v>
      </c>
      <c r="D2437">
        <v>0.01</v>
      </c>
      <c r="E2437" t="s">
        <v>250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444</v>
      </c>
      <c r="Q2437">
        <v>980</v>
      </c>
      <c r="R2437" t="s">
        <v>97</v>
      </c>
    </row>
    <row r="2438" spans="1:18">
      <c r="A2438" s="543">
        <v>2437</v>
      </c>
      <c r="B2438" s="403">
        <v>43726.897916666669</v>
      </c>
      <c r="C2438" t="s">
        <v>97</v>
      </c>
      <c r="D2438">
        <v>0.01</v>
      </c>
      <c r="E2438" t="s">
        <v>250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444</v>
      </c>
      <c r="Q2438">
        <v>981</v>
      </c>
      <c r="R2438" t="s">
        <v>97</v>
      </c>
    </row>
    <row r="2439" spans="1:18">
      <c r="A2439" s="543">
        <v>2438</v>
      </c>
      <c r="B2439" s="403">
        <v>43726.901388888888</v>
      </c>
      <c r="C2439" t="s">
        <v>97</v>
      </c>
      <c r="D2439">
        <v>0.01</v>
      </c>
      <c r="E2439" t="s">
        <v>250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867</v>
      </c>
      <c r="Q2439">
        <v>981</v>
      </c>
      <c r="R2439" t="s">
        <v>97</v>
      </c>
    </row>
    <row r="2440" spans="1:18">
      <c r="A2440" s="543">
        <v>2439</v>
      </c>
      <c r="B2440" s="403">
        <v>43727.361805555556</v>
      </c>
      <c r="C2440" t="s">
        <v>97</v>
      </c>
      <c r="D2440">
        <v>0.01</v>
      </c>
      <c r="E2440" t="s">
        <v>250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868</v>
      </c>
      <c r="Q2440">
        <v>981</v>
      </c>
      <c r="R2440" t="s">
        <v>97</v>
      </c>
    </row>
    <row r="2441" spans="1:18">
      <c r="A2441" s="543">
        <v>2440</v>
      </c>
      <c r="B2441" s="403">
        <v>43727.420138888891</v>
      </c>
      <c r="C2441" t="s">
        <v>97</v>
      </c>
      <c r="D2441">
        <v>0.02</v>
      </c>
      <c r="E2441" t="s">
        <v>250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869</v>
      </c>
      <c r="Q2441">
        <v>981</v>
      </c>
      <c r="R2441" t="s">
        <v>97</v>
      </c>
    </row>
    <row r="2442" spans="1:18">
      <c r="A2442" s="543">
        <v>2441</v>
      </c>
      <c r="B2442" s="403">
        <v>43727.467361111114</v>
      </c>
      <c r="C2442" t="s">
        <v>96</v>
      </c>
      <c r="D2442">
        <v>0.01</v>
      </c>
      <c r="E2442" t="s">
        <v>250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444</v>
      </c>
      <c r="Q2442">
        <v>982</v>
      </c>
      <c r="R2442" t="s">
        <v>96</v>
      </c>
    </row>
    <row r="2443" spans="1:18">
      <c r="A2443" s="543">
        <v>2442</v>
      </c>
      <c r="B2443" s="403">
        <v>43727.668749999997</v>
      </c>
      <c r="C2443" t="s">
        <v>96</v>
      </c>
      <c r="D2443">
        <v>0.01</v>
      </c>
      <c r="E2443" t="s">
        <v>250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444</v>
      </c>
      <c r="Q2443">
        <v>983</v>
      </c>
      <c r="R2443" t="s">
        <v>96</v>
      </c>
    </row>
    <row r="2444" spans="1:18">
      <c r="A2444" s="543">
        <v>2443</v>
      </c>
      <c r="B2444" s="403">
        <v>43727.737500000003</v>
      </c>
      <c r="C2444" t="s">
        <v>96</v>
      </c>
      <c r="D2444">
        <v>0.01</v>
      </c>
      <c r="E2444" t="s">
        <v>250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866</v>
      </c>
      <c r="Q2444">
        <v>983</v>
      </c>
      <c r="R2444" t="s">
        <v>96</v>
      </c>
    </row>
    <row r="2445" spans="1:18">
      <c r="A2445" s="543">
        <v>2444</v>
      </c>
      <c r="B2445" s="403">
        <v>43728.622916666667</v>
      </c>
      <c r="C2445" t="s">
        <v>97</v>
      </c>
      <c r="D2445">
        <v>0.01</v>
      </c>
      <c r="E2445" t="s">
        <v>250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444</v>
      </c>
      <c r="Q2445">
        <v>984</v>
      </c>
      <c r="R2445" t="s">
        <v>97</v>
      </c>
    </row>
    <row r="2446" spans="1:18">
      <c r="A2446" s="543">
        <v>2445</v>
      </c>
      <c r="B2446" s="403">
        <v>43728.699305555558</v>
      </c>
      <c r="C2446" t="s">
        <v>97</v>
      </c>
      <c r="D2446">
        <v>0.01</v>
      </c>
      <c r="E2446" t="s">
        <v>250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444</v>
      </c>
      <c r="Q2446">
        <v>985</v>
      </c>
      <c r="R2446" t="s">
        <v>97</v>
      </c>
    </row>
    <row r="2447" spans="1:18">
      <c r="A2447" s="543">
        <v>2446</v>
      </c>
      <c r="B2447" s="403">
        <v>43728.740972222222</v>
      </c>
      <c r="C2447" t="s">
        <v>97</v>
      </c>
      <c r="D2447">
        <v>0.01</v>
      </c>
      <c r="E2447" t="s">
        <v>250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458</v>
      </c>
      <c r="Q2447">
        <v>986</v>
      </c>
      <c r="R2447" t="s">
        <v>97</v>
      </c>
    </row>
    <row r="2448" spans="1:18">
      <c r="A2448" s="543">
        <v>2447</v>
      </c>
      <c r="B2448" s="403">
        <v>43728.802083333336</v>
      </c>
      <c r="C2448" t="s">
        <v>97</v>
      </c>
      <c r="D2448">
        <v>0.01</v>
      </c>
      <c r="E2448" t="s">
        <v>250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870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44" bestFit="1" customWidth="1"/>
  </cols>
  <sheetData>
    <row r="1" spans="1:15" s="404" customFormat="1" ht="25.5">
      <c r="A1" s="401" t="s">
        <v>223</v>
      </c>
      <c r="B1" s="401" t="s">
        <v>222</v>
      </c>
      <c r="C1" s="401" t="s">
        <v>224</v>
      </c>
      <c r="D1" s="401" t="s">
        <v>225</v>
      </c>
      <c r="E1" s="401" t="s">
        <v>226</v>
      </c>
      <c r="F1" s="406" t="s">
        <v>227</v>
      </c>
      <c r="G1" s="401" t="s">
        <v>228</v>
      </c>
      <c r="H1" s="406" t="s">
        <v>235</v>
      </c>
      <c r="I1" s="401" t="s">
        <v>236</v>
      </c>
      <c r="J1" s="406" t="s">
        <v>229</v>
      </c>
      <c r="K1" s="401" t="s">
        <v>230</v>
      </c>
      <c r="L1" s="401" t="s">
        <v>231</v>
      </c>
      <c r="M1" s="401" t="s">
        <v>234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44">
        <v>5.7444444444408873</v>
      </c>
    </row>
    <row r="3" spans="1:15">
      <c r="A3">
        <v>2</v>
      </c>
      <c r="B3" s="543" t="s">
        <v>97</v>
      </c>
      <c r="C3" s="543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44">
        <v>1.1111111110949423E-2</v>
      </c>
    </row>
    <row r="4" spans="1:15">
      <c r="A4" s="543">
        <v>3</v>
      </c>
      <c r="B4" s="543" t="s">
        <v>97</v>
      </c>
      <c r="C4" s="543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44">
        <v>8.1944444442342501E-2</v>
      </c>
    </row>
    <row r="5" spans="1:15">
      <c r="A5" s="543">
        <v>4</v>
      </c>
      <c r="B5" s="543" t="s">
        <v>97</v>
      </c>
      <c r="C5" s="543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44">
        <v>9.6527777772280388E-2</v>
      </c>
    </row>
    <row r="6" spans="1:15">
      <c r="A6" s="543">
        <v>5</v>
      </c>
      <c r="B6" s="543" t="s">
        <v>97</v>
      </c>
      <c r="C6" s="543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44">
        <v>0.20972222222189885</v>
      </c>
    </row>
    <row r="7" spans="1:15">
      <c r="A7" s="543">
        <v>6</v>
      </c>
      <c r="B7" s="543" t="s">
        <v>97</v>
      </c>
      <c r="C7" s="543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44">
        <v>1.6666666670062114E-2</v>
      </c>
    </row>
    <row r="8" spans="1:15">
      <c r="A8" s="543">
        <v>7</v>
      </c>
      <c r="B8" s="543" t="s">
        <v>97</v>
      </c>
      <c r="C8" s="543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44">
        <v>2.7777777795563452E-3</v>
      </c>
    </row>
    <row r="9" spans="1:15">
      <c r="A9" s="543">
        <v>8</v>
      </c>
      <c r="B9" s="543" t="s">
        <v>97</v>
      </c>
      <c r="C9" s="543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44">
        <v>1.3888888890505768E-2</v>
      </c>
    </row>
    <row r="10" spans="1:15">
      <c r="A10" s="543">
        <v>9</v>
      </c>
      <c r="B10" s="543" t="s">
        <v>97</v>
      </c>
      <c r="C10" s="543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44">
        <v>0.17500000000291038</v>
      </c>
    </row>
    <row r="11" spans="1:15">
      <c r="A11" s="543">
        <v>10</v>
      </c>
      <c r="B11" s="543" t="s">
        <v>97</v>
      </c>
      <c r="C11" s="543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44">
        <v>4.0277777778101154E-2</v>
      </c>
    </row>
    <row r="12" spans="1:15">
      <c r="A12" s="543">
        <v>11</v>
      </c>
      <c r="B12" s="543" t="s">
        <v>97</v>
      </c>
      <c r="C12" s="543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44">
        <v>0.10972222222335404</v>
      </c>
    </row>
    <row r="13" spans="1:15">
      <c r="A13" s="543">
        <v>12</v>
      </c>
      <c r="B13" s="543" t="s">
        <v>97</v>
      </c>
      <c r="C13" s="543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44">
        <v>0.375</v>
      </c>
    </row>
    <row r="14" spans="1:15">
      <c r="A14" s="543">
        <v>13</v>
      </c>
      <c r="B14" s="543" t="s">
        <v>97</v>
      </c>
      <c r="C14" s="543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44">
        <v>2.6388888887595385E-2</v>
      </c>
    </row>
    <row r="15" spans="1:15">
      <c r="A15" s="543">
        <v>14</v>
      </c>
      <c r="B15" s="543" t="s">
        <v>97</v>
      </c>
      <c r="C15" s="543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44">
        <v>8.333333331393078E-3</v>
      </c>
    </row>
    <row r="16" spans="1:15">
      <c r="A16" s="543">
        <v>15</v>
      </c>
      <c r="B16" s="543" t="s">
        <v>97</v>
      </c>
      <c r="C16" s="543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44">
        <v>3.125E-2</v>
      </c>
    </row>
    <row r="17" spans="1:15">
      <c r="A17" s="543">
        <v>16</v>
      </c>
      <c r="B17" s="543" t="s">
        <v>97</v>
      </c>
      <c r="C17" s="543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44">
        <v>4.7916666662786156E-2</v>
      </c>
    </row>
    <row r="18" spans="1:15">
      <c r="A18" s="543">
        <v>17</v>
      </c>
      <c r="B18" s="543" t="s">
        <v>97</v>
      </c>
      <c r="C18" s="543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44">
        <v>7.5694444443797693E-2</v>
      </c>
    </row>
    <row r="19" spans="1:15">
      <c r="A19" s="543">
        <v>18</v>
      </c>
      <c r="B19" s="543" t="s">
        <v>97</v>
      </c>
      <c r="C19" s="543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44">
        <v>0.62569444444670808</v>
      </c>
    </row>
    <row r="20" spans="1:15">
      <c r="A20" s="543">
        <v>19</v>
      </c>
      <c r="B20" s="543" t="s">
        <v>97</v>
      </c>
      <c r="C20" s="543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44">
        <v>0.12986111111240461</v>
      </c>
    </row>
    <row r="21" spans="1:15">
      <c r="A21" s="543">
        <v>20</v>
      </c>
      <c r="B21" s="543" t="s">
        <v>97</v>
      </c>
      <c r="C21" s="543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44">
        <v>6.2499999985448085E-3</v>
      </c>
    </row>
    <row r="22" spans="1:15">
      <c r="A22" s="543">
        <v>21</v>
      </c>
      <c r="B22" s="543" t="s">
        <v>97</v>
      </c>
      <c r="C22" s="543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44">
        <v>0.95277777777664596</v>
      </c>
    </row>
    <row r="23" spans="1:15">
      <c r="A23" s="543">
        <v>22</v>
      </c>
      <c r="B23" s="543" t="s">
        <v>97</v>
      </c>
      <c r="C23" s="543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44">
        <v>5.2777777775190771E-2</v>
      </c>
    </row>
    <row r="24" spans="1:15">
      <c r="A24" s="543">
        <v>23</v>
      </c>
      <c r="B24" s="543" t="s">
        <v>97</v>
      </c>
      <c r="C24" s="543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44">
        <v>5.0694444442342501E-2</v>
      </c>
    </row>
    <row r="25" spans="1:15">
      <c r="A25" s="543">
        <v>24</v>
      </c>
      <c r="B25" s="543" t="s">
        <v>97</v>
      </c>
      <c r="C25" s="543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44">
        <v>0.43541666666715173</v>
      </c>
    </row>
    <row r="26" spans="1:15">
      <c r="A26" s="543">
        <v>25</v>
      </c>
      <c r="B26" s="543" t="s">
        <v>97</v>
      </c>
      <c r="C26" s="543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44">
        <v>1.2493055555532919</v>
      </c>
    </row>
    <row r="27" spans="1:15">
      <c r="A27" s="543">
        <v>26</v>
      </c>
      <c r="B27" s="543" t="s">
        <v>96</v>
      </c>
      <c r="C27" s="543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44">
        <v>4.6527777776645962E-2</v>
      </c>
    </row>
    <row r="28" spans="1:15">
      <c r="A28" s="543">
        <v>27</v>
      </c>
      <c r="B28" s="543" t="s">
        <v>96</v>
      </c>
      <c r="C28" s="543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44">
        <v>1.3194444443797693E-2</v>
      </c>
    </row>
    <row r="29" spans="1:15">
      <c r="A29" s="543">
        <v>28</v>
      </c>
      <c r="B29" s="543" t="s">
        <v>96</v>
      </c>
      <c r="C29" s="543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44">
        <v>5.96875</v>
      </c>
    </row>
    <row r="30" spans="1:15">
      <c r="A30" s="543">
        <v>29</v>
      </c>
      <c r="B30" s="543" t="s">
        <v>97</v>
      </c>
      <c r="C30" s="543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44">
        <v>1.1111111110949423E-2</v>
      </c>
    </row>
    <row r="31" spans="1:15">
      <c r="A31" s="543">
        <v>30</v>
      </c>
      <c r="B31" s="543" t="s">
        <v>97</v>
      </c>
      <c r="C31" s="543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44">
        <v>2.3611111115314998E-2</v>
      </c>
    </row>
    <row r="32" spans="1:15">
      <c r="A32" s="543">
        <v>31</v>
      </c>
      <c r="B32" s="543" t="s">
        <v>97</v>
      </c>
      <c r="C32" s="543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44">
        <v>0.44027777777955635</v>
      </c>
    </row>
    <row r="33" spans="1:15">
      <c r="A33" s="543">
        <v>32</v>
      </c>
      <c r="B33" s="543" t="s">
        <v>97</v>
      </c>
      <c r="C33" s="543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44">
        <v>3.7500000005820766E-2</v>
      </c>
    </row>
    <row r="34" spans="1:15">
      <c r="A34" s="543">
        <v>33</v>
      </c>
      <c r="B34" s="543" t="s">
        <v>97</v>
      </c>
      <c r="C34" s="543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44">
        <v>1.2500000004365575E-2</v>
      </c>
    </row>
    <row r="35" spans="1:15">
      <c r="A35" s="543">
        <v>34</v>
      </c>
      <c r="B35" s="543" t="s">
        <v>97</v>
      </c>
      <c r="C35" s="543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44">
        <v>0.12569444444670808</v>
      </c>
    </row>
    <row r="36" spans="1:15">
      <c r="A36" s="543">
        <v>35</v>
      </c>
      <c r="B36" s="543" t="s">
        <v>97</v>
      </c>
      <c r="C36" s="543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44">
        <v>1.3194444443797693E-2</v>
      </c>
    </row>
    <row r="37" spans="1:15">
      <c r="A37" s="543">
        <v>36</v>
      </c>
      <c r="B37" s="543" t="s">
        <v>97</v>
      </c>
      <c r="C37" s="543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44">
        <v>4.6527777776645962E-2</v>
      </c>
    </row>
    <row r="38" spans="1:15">
      <c r="A38" s="543">
        <v>37</v>
      </c>
      <c r="B38" s="543" t="s">
        <v>97</v>
      </c>
      <c r="C38" s="543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44">
        <v>0.16666666666424135</v>
      </c>
    </row>
    <row r="39" spans="1:15">
      <c r="A39" s="543">
        <v>38</v>
      </c>
      <c r="B39" s="543" t="s">
        <v>97</v>
      </c>
      <c r="C39" s="543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44">
        <v>1.5208333333284827</v>
      </c>
    </row>
    <row r="40" spans="1:15">
      <c r="A40" s="543">
        <v>39</v>
      </c>
      <c r="B40" s="543" t="s">
        <v>97</v>
      </c>
      <c r="C40" s="543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44">
        <v>3.3333333332848269E-2</v>
      </c>
    </row>
    <row r="41" spans="1:15">
      <c r="A41" s="543">
        <v>40</v>
      </c>
      <c r="B41" s="543" t="s">
        <v>97</v>
      </c>
      <c r="C41" s="543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44">
        <v>0.16944444444379769</v>
      </c>
    </row>
    <row r="42" spans="1:15">
      <c r="A42" s="543">
        <v>41</v>
      </c>
      <c r="B42" s="543" t="s">
        <v>97</v>
      </c>
      <c r="C42" s="543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44">
        <v>4.9999999995634425E-2</v>
      </c>
    </row>
    <row r="43" spans="1:15">
      <c r="A43" s="543">
        <v>42</v>
      </c>
      <c r="B43" s="543" t="s">
        <v>97</v>
      </c>
      <c r="C43" s="543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44">
        <v>0.29861111111677019</v>
      </c>
    </row>
    <row r="44" spans="1:15">
      <c r="A44" s="543">
        <v>43</v>
      </c>
      <c r="B44" s="543" t="s">
        <v>97</v>
      </c>
      <c r="C44" s="543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44">
        <v>0.45138888889050577</v>
      </c>
    </row>
    <row r="45" spans="1:15">
      <c r="A45" s="543">
        <v>44</v>
      </c>
      <c r="B45" s="543" t="s">
        <v>97</v>
      </c>
      <c r="C45" s="543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44">
        <v>2.2916666661330964E-2</v>
      </c>
    </row>
    <row r="46" spans="1:15">
      <c r="A46" s="543">
        <v>45</v>
      </c>
      <c r="B46" s="543" t="s">
        <v>97</v>
      </c>
      <c r="C46" s="543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44">
        <v>5.5555555554747116E-2</v>
      </c>
    </row>
    <row r="47" spans="1:15">
      <c r="A47" s="543">
        <v>46</v>
      </c>
      <c r="B47" s="543" t="s">
        <v>97</v>
      </c>
      <c r="C47" s="543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44">
        <v>0.66527777777810115</v>
      </c>
    </row>
    <row r="48" spans="1:15">
      <c r="A48" s="543">
        <v>47</v>
      </c>
      <c r="B48" s="543" t="s">
        <v>97</v>
      </c>
      <c r="C48" s="543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44">
        <v>3.4027777779556345E-2</v>
      </c>
    </row>
    <row r="49" spans="1:15">
      <c r="A49" s="543">
        <v>48</v>
      </c>
      <c r="B49" s="543" t="s">
        <v>97</v>
      </c>
      <c r="C49" s="543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44">
        <v>3.1944444439432118E-2</v>
      </c>
    </row>
    <row r="50" spans="1:15">
      <c r="A50" s="543">
        <v>49</v>
      </c>
      <c r="B50" s="543" t="s">
        <v>97</v>
      </c>
      <c r="C50" s="543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44">
        <v>0.30833333333430346</v>
      </c>
    </row>
    <row r="51" spans="1:15">
      <c r="A51" s="543">
        <v>50</v>
      </c>
      <c r="B51" s="543" t="s">
        <v>97</v>
      </c>
      <c r="C51" s="543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44">
        <v>0.38333333333139308</v>
      </c>
    </row>
    <row r="52" spans="1:15">
      <c r="A52" s="543">
        <v>51</v>
      </c>
      <c r="B52" s="543" t="s">
        <v>97</v>
      </c>
      <c r="C52" s="543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44">
        <v>2.476388888891961</v>
      </c>
    </row>
    <row r="53" spans="1:15">
      <c r="A53" s="543">
        <v>52</v>
      </c>
      <c r="B53" s="543" t="s">
        <v>96</v>
      </c>
      <c r="C53" s="543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44">
        <v>3.3333333332848269E-2</v>
      </c>
    </row>
    <row r="54" spans="1:15">
      <c r="A54" s="543">
        <v>53</v>
      </c>
      <c r="B54" s="543" t="s">
        <v>96</v>
      </c>
      <c r="C54" s="543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44">
        <v>0.13333333333139308</v>
      </c>
    </row>
    <row r="55" spans="1:15">
      <c r="A55" s="543">
        <v>54</v>
      </c>
      <c r="B55" s="543" t="s">
        <v>96</v>
      </c>
      <c r="C55" s="543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44">
        <v>6.2499999985448085E-3</v>
      </c>
    </row>
    <row r="56" spans="1:15">
      <c r="A56" s="543">
        <v>55</v>
      </c>
      <c r="B56" s="543" t="s">
        <v>96</v>
      </c>
      <c r="C56" s="543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44">
        <v>0.5625</v>
      </c>
    </row>
    <row r="57" spans="1:15">
      <c r="A57" s="543">
        <v>56</v>
      </c>
      <c r="B57" s="543" t="s">
        <v>96</v>
      </c>
      <c r="C57" s="543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44">
        <v>4.4444444443797693E-2</v>
      </c>
    </row>
    <row r="58" spans="1:15">
      <c r="A58" s="543">
        <v>57</v>
      </c>
      <c r="B58" s="543" t="s">
        <v>96</v>
      </c>
      <c r="C58" s="543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44">
        <v>2.1527777775190771E-2</v>
      </c>
    </row>
    <row r="59" spans="1:15">
      <c r="A59" s="543">
        <v>58</v>
      </c>
      <c r="B59" s="543" t="s">
        <v>96</v>
      </c>
      <c r="C59" s="543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44">
        <v>1.3194444443797693E-2</v>
      </c>
    </row>
    <row r="60" spans="1:15">
      <c r="A60" s="543">
        <v>59</v>
      </c>
      <c r="B60" s="543" t="s">
        <v>96</v>
      </c>
      <c r="C60" s="543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44">
        <v>0.27430555555474712</v>
      </c>
    </row>
    <row r="61" spans="1:15">
      <c r="A61" s="543">
        <v>60</v>
      </c>
      <c r="B61" s="543" t="s">
        <v>96</v>
      </c>
      <c r="C61" s="543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44">
        <v>5.5555555554747116E-2</v>
      </c>
    </row>
    <row r="62" spans="1:15">
      <c r="A62" s="543">
        <v>61</v>
      </c>
      <c r="B62" s="543" t="s">
        <v>96</v>
      </c>
      <c r="C62" s="543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44">
        <v>9.0277777781011537E-3</v>
      </c>
    </row>
    <row r="63" spans="1:15">
      <c r="A63" s="543">
        <v>62</v>
      </c>
      <c r="B63" s="543" t="s">
        <v>96</v>
      </c>
      <c r="C63" s="543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44">
        <v>6.9444444445252884E-2</v>
      </c>
    </row>
    <row r="64" spans="1:15">
      <c r="A64" s="543">
        <v>63</v>
      </c>
      <c r="B64" s="543" t="s">
        <v>96</v>
      </c>
      <c r="C64" s="543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44">
        <v>0.35555555555038154</v>
      </c>
    </row>
    <row r="65" spans="1:15">
      <c r="A65" s="543">
        <v>64</v>
      </c>
      <c r="B65" s="543" t="s">
        <v>96</v>
      </c>
      <c r="C65" s="543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44">
        <v>8.819444444088731E-2</v>
      </c>
    </row>
    <row r="66" spans="1:15">
      <c r="A66" s="543">
        <v>65</v>
      </c>
      <c r="B66" s="543" t="s">
        <v>96</v>
      </c>
      <c r="C66" s="543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44">
        <v>0.63888888888322981</v>
      </c>
    </row>
    <row r="67" spans="1:15">
      <c r="A67" s="543">
        <v>66</v>
      </c>
      <c r="B67" s="543" t="s">
        <v>97</v>
      </c>
      <c r="C67" s="543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44">
        <v>4.8194444444452529</v>
      </c>
    </row>
    <row r="68" spans="1:15">
      <c r="A68" s="543">
        <v>67</v>
      </c>
      <c r="B68" s="543" t="s">
        <v>96</v>
      </c>
      <c r="C68" s="543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44">
        <v>4.5833333329937886E-2</v>
      </c>
    </row>
    <row r="69" spans="1:15">
      <c r="A69" s="543">
        <v>68</v>
      </c>
      <c r="B69" s="543" t="s">
        <v>96</v>
      </c>
      <c r="C69" s="543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44">
        <v>4.444444445107365E-2</v>
      </c>
    </row>
    <row r="70" spans="1:15">
      <c r="A70" s="543">
        <v>69</v>
      </c>
      <c r="B70" s="543" t="s">
        <v>96</v>
      </c>
      <c r="C70" s="543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44">
        <v>1.4715277777795563</v>
      </c>
    </row>
    <row r="71" spans="1:15">
      <c r="A71" s="543">
        <v>70</v>
      </c>
      <c r="B71" s="543" t="s">
        <v>97</v>
      </c>
      <c r="C71" s="543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44">
        <v>9.7222222248092294E-3</v>
      </c>
    </row>
    <row r="72" spans="1:15">
      <c r="A72" s="543">
        <v>71</v>
      </c>
      <c r="B72" s="543" t="s">
        <v>97</v>
      </c>
      <c r="C72" s="543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44">
        <v>1.5277777777737356</v>
      </c>
    </row>
    <row r="73" spans="1:15">
      <c r="A73" s="543">
        <v>72</v>
      </c>
      <c r="B73" s="543" t="s">
        <v>96</v>
      </c>
      <c r="C73" s="543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44">
        <v>0.17361111110949423</v>
      </c>
    </row>
    <row r="74" spans="1:15">
      <c r="A74" s="543">
        <v>73</v>
      </c>
      <c r="B74" s="543" t="s">
        <v>96</v>
      </c>
      <c r="C74" s="543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44">
        <v>0.32083333333139308</v>
      </c>
    </row>
    <row r="75" spans="1:15">
      <c r="A75" s="543">
        <v>74</v>
      </c>
      <c r="B75" s="543" t="s">
        <v>96</v>
      </c>
      <c r="C75" s="543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44">
        <v>0.68888888888614019</v>
      </c>
    </row>
    <row r="76" spans="1:15">
      <c r="A76" s="543">
        <v>75</v>
      </c>
      <c r="B76" s="543" t="s">
        <v>97</v>
      </c>
      <c r="C76" s="543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44">
        <v>0.68958333333284827</v>
      </c>
    </row>
    <row r="77" spans="1:15">
      <c r="A77" s="543">
        <v>76</v>
      </c>
      <c r="B77" s="543" t="s">
        <v>96</v>
      </c>
      <c r="C77" s="543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44">
        <v>1.1868055555532919</v>
      </c>
    </row>
    <row r="78" spans="1:15">
      <c r="A78" s="543">
        <v>77</v>
      </c>
      <c r="B78" s="543" t="s">
        <v>97</v>
      </c>
      <c r="C78" s="543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44">
        <v>0.48194444444379769</v>
      </c>
    </row>
    <row r="79" spans="1:15">
      <c r="A79" s="543">
        <v>78</v>
      </c>
      <c r="B79" s="543" t="s">
        <v>97</v>
      </c>
      <c r="C79" s="543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44">
        <v>0.48611111110949423</v>
      </c>
    </row>
    <row r="80" spans="1:15">
      <c r="A80" s="543">
        <v>79</v>
      </c>
      <c r="B80" s="543" t="s">
        <v>96</v>
      </c>
      <c r="C80" s="543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44">
        <v>0.10833333333721384</v>
      </c>
    </row>
    <row r="81" spans="1:15">
      <c r="A81" s="543">
        <v>80</v>
      </c>
      <c r="B81" s="543" t="s">
        <v>97</v>
      </c>
      <c r="C81" s="543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44">
        <v>5.5555555518367328E-3</v>
      </c>
    </row>
    <row r="82" spans="1:15">
      <c r="A82" s="543">
        <v>81</v>
      </c>
      <c r="B82" s="543" t="s">
        <v>97</v>
      </c>
      <c r="C82" s="543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44">
        <v>0.71388888888759539</v>
      </c>
    </row>
    <row r="83" spans="1:15">
      <c r="A83" s="543">
        <v>82</v>
      </c>
      <c r="B83" s="543" t="s">
        <v>96</v>
      </c>
      <c r="C83" s="543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44">
        <v>2.2916666668606922E-2</v>
      </c>
    </row>
    <row r="84" spans="1:15">
      <c r="A84" s="543">
        <v>83</v>
      </c>
      <c r="B84" s="543" t="s">
        <v>96</v>
      </c>
      <c r="C84" s="543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44">
        <v>0.37916666666569654</v>
      </c>
    </row>
    <row r="85" spans="1:15">
      <c r="A85" s="543">
        <v>84</v>
      </c>
      <c r="B85" s="543" t="s">
        <v>96</v>
      </c>
      <c r="C85" s="543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44">
        <v>3.6111111112404615E-2</v>
      </c>
    </row>
    <row r="86" spans="1:15">
      <c r="A86" s="543">
        <v>85</v>
      </c>
      <c r="B86" s="543" t="s">
        <v>96</v>
      </c>
      <c r="C86" s="543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44">
        <v>4.0277777778101154E-2</v>
      </c>
    </row>
    <row r="87" spans="1:15">
      <c r="A87" s="543">
        <v>86</v>
      </c>
      <c r="B87" s="543" t="s">
        <v>96</v>
      </c>
      <c r="C87" s="543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44">
        <v>4.3749999997089617E-2</v>
      </c>
    </row>
    <row r="88" spans="1:15">
      <c r="A88" s="543">
        <v>87</v>
      </c>
      <c r="B88" s="543" t="s">
        <v>96</v>
      </c>
      <c r="C88" s="543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44">
        <v>6.9444444452528842E-3</v>
      </c>
    </row>
    <row r="89" spans="1:15">
      <c r="A89" s="543">
        <v>88</v>
      </c>
      <c r="B89" s="543" t="s">
        <v>97</v>
      </c>
      <c r="C89" s="543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44">
        <v>1.7361111109494232E-2</v>
      </c>
    </row>
    <row r="90" spans="1:15">
      <c r="A90" s="543">
        <v>89</v>
      </c>
      <c r="B90" s="543" t="s">
        <v>96</v>
      </c>
      <c r="C90" s="543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44">
        <v>2.46875</v>
      </c>
    </row>
    <row r="91" spans="1:15">
      <c r="A91" s="543">
        <v>90</v>
      </c>
      <c r="B91" s="543" t="s">
        <v>97</v>
      </c>
      <c r="C91" s="543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44">
        <v>2.7777777722803876E-3</v>
      </c>
    </row>
    <row r="92" spans="1:15">
      <c r="A92" s="543">
        <v>91</v>
      </c>
      <c r="B92" s="543" t="s">
        <v>97</v>
      </c>
      <c r="C92" s="543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44">
        <v>1.597222221607808E-2</v>
      </c>
    </row>
    <row r="93" spans="1:15">
      <c r="A93" s="543">
        <v>92</v>
      </c>
      <c r="B93" s="543" t="s">
        <v>97</v>
      </c>
      <c r="C93" s="543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44">
        <v>4.8611111124046147E-3</v>
      </c>
    </row>
    <row r="94" spans="1:15">
      <c r="A94" s="543">
        <v>93</v>
      </c>
      <c r="B94" s="543" t="s">
        <v>97</v>
      </c>
      <c r="C94" s="543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44">
        <v>3.3333333332848269E-2</v>
      </c>
    </row>
    <row r="95" spans="1:15">
      <c r="A95" s="543">
        <v>94</v>
      </c>
      <c r="B95" s="543" t="s">
        <v>97</v>
      </c>
      <c r="C95" s="543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44">
        <v>4.8611111109494232E-2</v>
      </c>
    </row>
    <row r="96" spans="1:15">
      <c r="A96" s="543">
        <v>95</v>
      </c>
      <c r="B96" s="543" t="s">
        <v>97</v>
      </c>
      <c r="C96" s="543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44">
        <v>1.1805555550381541E-2</v>
      </c>
    </row>
    <row r="97" spans="1:15">
      <c r="A97" s="543">
        <v>96</v>
      </c>
      <c r="B97" s="543" t="s">
        <v>97</v>
      </c>
      <c r="C97" s="543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44">
        <v>8.3333333335758653E-2</v>
      </c>
    </row>
    <row r="98" spans="1:15">
      <c r="A98" s="543">
        <v>97</v>
      </c>
      <c r="B98" s="543" t="s">
        <v>97</v>
      </c>
      <c r="C98" s="543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44">
        <v>2.5000000001455192E-2</v>
      </c>
    </row>
    <row r="99" spans="1:15">
      <c r="A99" s="543">
        <v>98</v>
      </c>
      <c r="B99" s="543" t="s">
        <v>97</v>
      </c>
      <c r="C99" s="543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44">
        <v>0.12569444444670808</v>
      </c>
    </row>
    <row r="100" spans="1:15">
      <c r="A100" s="543">
        <v>99</v>
      </c>
      <c r="B100" s="543" t="s">
        <v>97</v>
      </c>
      <c r="C100" s="543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44">
        <v>0.24236111110803904</v>
      </c>
    </row>
    <row r="101" spans="1:15">
      <c r="A101" s="543">
        <v>100</v>
      </c>
      <c r="B101" s="543" t="s">
        <v>97</v>
      </c>
      <c r="C101" s="543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44">
        <v>3.4027777779556345E-2</v>
      </c>
    </row>
    <row r="102" spans="1:15">
      <c r="A102" s="543">
        <v>101</v>
      </c>
      <c r="B102" s="543" t="s">
        <v>97</v>
      </c>
      <c r="C102" s="543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44">
        <v>0.13333333333139308</v>
      </c>
    </row>
    <row r="103" spans="1:15">
      <c r="A103" s="543">
        <v>102</v>
      </c>
      <c r="B103" s="543" t="s">
        <v>97</v>
      </c>
      <c r="C103" s="543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44">
        <v>0.5402777777708252</v>
      </c>
    </row>
    <row r="104" spans="1:15">
      <c r="A104" s="543">
        <v>103</v>
      </c>
      <c r="B104" s="543" t="s">
        <v>97</v>
      </c>
      <c r="C104" s="543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44">
        <v>2.4305555554747116E-2</v>
      </c>
    </row>
    <row r="105" spans="1:15">
      <c r="A105" s="543">
        <v>104</v>
      </c>
      <c r="B105" s="543" t="s">
        <v>97</v>
      </c>
      <c r="C105" s="543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44">
        <v>0.93402777777373558</v>
      </c>
    </row>
    <row r="106" spans="1:15">
      <c r="A106" s="543">
        <v>105</v>
      </c>
      <c r="B106" s="543" t="s">
        <v>96</v>
      </c>
      <c r="C106" s="543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44">
        <v>0.461111111115315</v>
      </c>
    </row>
    <row r="107" spans="1:15">
      <c r="A107" s="543">
        <v>106</v>
      </c>
      <c r="B107" s="543" t="s">
        <v>97</v>
      </c>
      <c r="C107" s="543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44">
        <v>4.0972222217533272E-2</v>
      </c>
    </row>
    <row r="108" spans="1:15">
      <c r="A108" s="543">
        <v>107</v>
      </c>
      <c r="B108" s="543" t="s">
        <v>97</v>
      </c>
      <c r="C108" s="543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44">
        <v>6.2499999985448085E-3</v>
      </c>
    </row>
    <row r="109" spans="1:15">
      <c r="A109" s="543">
        <v>108</v>
      </c>
      <c r="B109" s="543" t="s">
        <v>97</v>
      </c>
      <c r="C109" s="543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44">
        <v>1.1111111110949423E-2</v>
      </c>
    </row>
    <row r="110" spans="1:15">
      <c r="A110" s="543">
        <v>109</v>
      </c>
      <c r="B110" s="543" t="s">
        <v>97</v>
      </c>
      <c r="C110" s="543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44">
        <v>0.93888888889341615</v>
      </c>
    </row>
    <row r="111" spans="1:15">
      <c r="A111" s="543">
        <v>110</v>
      </c>
      <c r="B111" s="543" t="s">
        <v>96</v>
      </c>
      <c r="C111" s="543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44">
        <v>0.20138888888322981</v>
      </c>
    </row>
    <row r="112" spans="1:15">
      <c r="A112" s="543">
        <v>111</v>
      </c>
      <c r="B112" s="543" t="s">
        <v>96</v>
      </c>
      <c r="C112" s="543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44">
        <v>0.20277777777664596</v>
      </c>
    </row>
    <row r="113" spans="1:15">
      <c r="A113" s="543">
        <v>112</v>
      </c>
      <c r="B113" s="543" t="s">
        <v>96</v>
      </c>
      <c r="C113" s="543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44">
        <v>0.20069444444379769</v>
      </c>
    </row>
    <row r="114" spans="1:15">
      <c r="A114" s="543">
        <v>113</v>
      </c>
      <c r="B114" s="543" t="s">
        <v>97</v>
      </c>
      <c r="C114" s="543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44">
        <v>0.79513888889050577</v>
      </c>
    </row>
    <row r="115" spans="1:15">
      <c r="A115" s="543">
        <v>114</v>
      </c>
      <c r="B115" s="543" t="s">
        <v>96</v>
      </c>
      <c r="C115" s="543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44">
        <v>0.10277777777810115</v>
      </c>
    </row>
    <row r="116" spans="1:15">
      <c r="A116" s="543">
        <v>115</v>
      </c>
      <c r="B116" s="543" t="s">
        <v>96</v>
      </c>
      <c r="C116" s="543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44">
        <v>6.805555555911269E-2</v>
      </c>
    </row>
    <row r="117" spans="1:15">
      <c r="A117" s="543">
        <v>116</v>
      </c>
      <c r="B117" s="543" t="s">
        <v>97</v>
      </c>
      <c r="C117" s="543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44">
        <v>2.0833333335758653E-2</v>
      </c>
    </row>
    <row r="118" spans="1:15">
      <c r="A118" s="543">
        <v>117</v>
      </c>
      <c r="B118" s="543" t="s">
        <v>97</v>
      </c>
      <c r="C118" s="543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44">
        <v>4.7916666662786156E-2</v>
      </c>
    </row>
    <row r="119" spans="1:15">
      <c r="A119" s="543">
        <v>118</v>
      </c>
      <c r="B119" s="543" t="s">
        <v>96</v>
      </c>
      <c r="C119" s="543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44">
        <v>0.15138888888759539</v>
      </c>
    </row>
    <row r="120" spans="1:15">
      <c r="A120" s="543">
        <v>119</v>
      </c>
      <c r="B120" s="543" t="s">
        <v>97</v>
      </c>
      <c r="C120" s="543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44">
        <v>1.4583333329937886E-2</v>
      </c>
    </row>
    <row r="121" spans="1:15">
      <c r="A121" s="543">
        <v>120</v>
      </c>
      <c r="B121" s="543" t="s">
        <v>97</v>
      </c>
      <c r="C121" s="543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44">
        <v>3.9618055555547471</v>
      </c>
    </row>
    <row r="122" spans="1:15">
      <c r="A122" s="543">
        <v>121</v>
      </c>
      <c r="B122" s="543" t="s">
        <v>96</v>
      </c>
      <c r="C122" s="543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44">
        <v>6.7361111112404615E-2</v>
      </c>
    </row>
    <row r="123" spans="1:15">
      <c r="A123" s="543">
        <v>122</v>
      </c>
      <c r="B123" s="543" t="s">
        <v>96</v>
      </c>
      <c r="C123" s="543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44">
        <v>0.13888888889050577</v>
      </c>
    </row>
    <row r="124" spans="1:15">
      <c r="A124" s="543">
        <v>123</v>
      </c>
      <c r="B124" s="543" t="s">
        <v>96</v>
      </c>
      <c r="C124" s="543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44">
        <v>0.46944444443943212</v>
      </c>
    </row>
    <row r="125" spans="1:15">
      <c r="A125" s="543">
        <v>124</v>
      </c>
      <c r="B125" s="543" t="s">
        <v>96</v>
      </c>
      <c r="C125" s="543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44">
        <v>5.8333333334303461E-2</v>
      </c>
    </row>
    <row r="126" spans="1:15">
      <c r="A126" s="543">
        <v>125</v>
      </c>
      <c r="B126" s="543" t="s">
        <v>96</v>
      </c>
      <c r="C126" s="543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44">
        <v>6.2500000058207661E-3</v>
      </c>
    </row>
    <row r="127" spans="1:15">
      <c r="A127" s="543">
        <v>126</v>
      </c>
      <c r="B127" s="543" t="s">
        <v>96</v>
      </c>
      <c r="C127" s="543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44">
        <v>7.5000000004365575E-2</v>
      </c>
    </row>
    <row r="128" spans="1:15">
      <c r="A128" s="543">
        <v>127</v>
      </c>
      <c r="B128" s="543" t="s">
        <v>96</v>
      </c>
      <c r="C128" s="543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44">
        <v>0.16041666666569654</v>
      </c>
    </row>
    <row r="129" spans="1:15">
      <c r="A129" s="543">
        <v>128</v>
      </c>
      <c r="B129" s="543" t="s">
        <v>96</v>
      </c>
      <c r="C129" s="543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44">
        <v>0.12847222221898846</v>
      </c>
    </row>
    <row r="130" spans="1:15">
      <c r="A130" s="543">
        <v>129</v>
      </c>
      <c r="B130" s="543" t="s">
        <v>96</v>
      </c>
      <c r="C130" s="543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44">
        <v>0.56736111111240461</v>
      </c>
    </row>
    <row r="131" spans="1:15">
      <c r="A131" s="543">
        <v>130</v>
      </c>
      <c r="B131" s="543" t="s">
        <v>96</v>
      </c>
      <c r="C131" s="543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44">
        <v>0.10138888889196096</v>
      </c>
    </row>
    <row r="132" spans="1:15">
      <c r="A132" s="543">
        <v>131</v>
      </c>
      <c r="B132" s="543" t="s">
        <v>96</v>
      </c>
      <c r="C132" s="543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44">
        <v>1.5277777776645962E-2</v>
      </c>
    </row>
    <row r="133" spans="1:15">
      <c r="A133" s="543">
        <v>132</v>
      </c>
      <c r="B133" s="543" t="s">
        <v>96</v>
      </c>
      <c r="C133" s="543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44">
        <v>1.0416666664241347E-2</v>
      </c>
    </row>
    <row r="134" spans="1:15">
      <c r="A134" s="543">
        <v>133</v>
      </c>
      <c r="B134" s="543" t="s">
        <v>96</v>
      </c>
      <c r="C134" s="543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44">
        <v>7.0833333331393078E-2</v>
      </c>
    </row>
    <row r="135" spans="1:15">
      <c r="A135" s="543">
        <v>134</v>
      </c>
      <c r="B135" s="543" t="s">
        <v>96</v>
      </c>
      <c r="C135" s="543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44">
        <v>0.10347222222480923</v>
      </c>
    </row>
    <row r="136" spans="1:15">
      <c r="A136" s="543">
        <v>135</v>
      </c>
      <c r="B136" s="543" t="s">
        <v>96</v>
      </c>
      <c r="C136" s="543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44">
        <v>0.27777777777373558</v>
      </c>
    </row>
    <row r="137" spans="1:15">
      <c r="A137" s="543">
        <v>136</v>
      </c>
      <c r="B137" s="543" t="s">
        <v>96</v>
      </c>
      <c r="C137" s="543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44">
        <v>2.859722222223354</v>
      </c>
    </row>
    <row r="138" spans="1:15">
      <c r="A138" s="543">
        <v>137</v>
      </c>
      <c r="B138" s="543" t="s">
        <v>97</v>
      </c>
      <c r="C138" s="543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44">
        <v>8.4722222221898846E-2</v>
      </c>
    </row>
    <row r="139" spans="1:15">
      <c r="A139" s="543">
        <v>138</v>
      </c>
      <c r="B139" s="543" t="s">
        <v>97</v>
      </c>
      <c r="C139" s="543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44">
        <v>1.4583333337213844E-2</v>
      </c>
    </row>
    <row r="140" spans="1:15">
      <c r="A140" s="543">
        <v>139</v>
      </c>
      <c r="B140" s="543" t="s">
        <v>97</v>
      </c>
      <c r="C140" s="543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44">
        <v>8.1944444449618459E-2</v>
      </c>
    </row>
    <row r="141" spans="1:15">
      <c r="A141" s="543">
        <v>140</v>
      </c>
      <c r="B141" s="543" t="s">
        <v>97</v>
      </c>
      <c r="C141" s="543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44">
        <v>0.46319444444816327</v>
      </c>
    </row>
    <row r="142" spans="1:15">
      <c r="A142" s="543">
        <v>141</v>
      </c>
      <c r="B142" s="543" t="s">
        <v>97</v>
      </c>
      <c r="C142" s="543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44">
        <v>0.26458333333721384</v>
      </c>
    </row>
    <row r="143" spans="1:15">
      <c r="A143" s="543">
        <v>142</v>
      </c>
      <c r="B143" s="543" t="s">
        <v>97</v>
      </c>
      <c r="C143" s="543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44">
        <v>0.22222222221898846</v>
      </c>
    </row>
    <row r="144" spans="1:15">
      <c r="A144" s="543">
        <v>143</v>
      </c>
      <c r="B144" s="543" t="s">
        <v>97</v>
      </c>
      <c r="C144" s="543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44">
        <v>0.51527777777664596</v>
      </c>
    </row>
    <row r="145" spans="1:15">
      <c r="A145" s="543">
        <v>144</v>
      </c>
      <c r="B145" s="543" t="s">
        <v>96</v>
      </c>
      <c r="C145" s="543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44">
        <v>4.5138888890505768E-2</v>
      </c>
    </row>
    <row r="146" spans="1:15">
      <c r="A146" s="543">
        <v>145</v>
      </c>
      <c r="B146" s="543" t="s">
        <v>96</v>
      </c>
      <c r="C146" s="543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44">
        <v>0.17638888888905058</v>
      </c>
    </row>
    <row r="147" spans="1:15">
      <c r="A147" s="543">
        <v>146</v>
      </c>
      <c r="B147" s="543" t="s">
        <v>97</v>
      </c>
      <c r="C147" s="543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44">
        <v>0.87152777778101154</v>
      </c>
    </row>
    <row r="148" spans="1:15">
      <c r="A148" s="543">
        <v>147</v>
      </c>
      <c r="B148" s="543" t="s">
        <v>96</v>
      </c>
      <c r="C148" s="543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44">
        <v>1.7361111116770189E-2</v>
      </c>
    </row>
    <row r="149" spans="1:15">
      <c r="A149" s="543">
        <v>148</v>
      </c>
      <c r="B149" s="543" t="s">
        <v>96</v>
      </c>
      <c r="C149" s="543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44">
        <v>3.1944444446708076E-2</v>
      </c>
    </row>
    <row r="150" spans="1:15">
      <c r="A150" s="543">
        <v>149</v>
      </c>
      <c r="B150" s="543" t="s">
        <v>96</v>
      </c>
      <c r="C150" s="543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44">
        <v>2.9166666667151731E-2</v>
      </c>
    </row>
    <row r="151" spans="1:15">
      <c r="A151" s="543">
        <v>150</v>
      </c>
      <c r="B151" s="543" t="s">
        <v>96</v>
      </c>
      <c r="C151" s="543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44">
        <v>5.0000000002910383E-2</v>
      </c>
    </row>
    <row r="152" spans="1:15">
      <c r="A152" s="543">
        <v>151</v>
      </c>
      <c r="B152" s="543" t="s">
        <v>96</v>
      </c>
      <c r="C152" s="543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44">
        <v>2.9861111113859806E-2</v>
      </c>
    </row>
    <row r="153" spans="1:15">
      <c r="A153" s="543">
        <v>152</v>
      </c>
      <c r="B153" s="543" t="s">
        <v>96</v>
      </c>
      <c r="C153" s="543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44">
        <v>0.63055555555911269</v>
      </c>
    </row>
    <row r="154" spans="1:15">
      <c r="A154" s="543">
        <v>153</v>
      </c>
      <c r="B154" s="543" t="s">
        <v>97</v>
      </c>
      <c r="C154" s="543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44">
        <v>4.5833333337213844E-2</v>
      </c>
    </row>
    <row r="155" spans="1:15">
      <c r="A155" s="543">
        <v>154</v>
      </c>
      <c r="B155" s="543" t="s">
        <v>97</v>
      </c>
      <c r="C155" s="543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44">
        <v>0.23541666666278616</v>
      </c>
    </row>
    <row r="156" spans="1:15">
      <c r="A156" s="543">
        <v>155</v>
      </c>
      <c r="B156" s="543" t="s">
        <v>97</v>
      </c>
      <c r="C156" s="543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44">
        <v>5.9027777773735579E-2</v>
      </c>
    </row>
    <row r="157" spans="1:15">
      <c r="A157" s="543">
        <v>156</v>
      </c>
      <c r="B157" s="543" t="s">
        <v>97</v>
      </c>
      <c r="C157" s="543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44">
        <v>1.6729166666700621</v>
      </c>
    </row>
    <row r="158" spans="1:15">
      <c r="A158" s="543">
        <v>157</v>
      </c>
      <c r="B158" s="543" t="s">
        <v>96</v>
      </c>
      <c r="C158" s="543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44">
        <v>0.40555555555329192</v>
      </c>
    </row>
    <row r="159" spans="1:15">
      <c r="A159" s="543">
        <v>158</v>
      </c>
      <c r="B159" s="543" t="s">
        <v>96</v>
      </c>
      <c r="C159" s="543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44">
        <v>4.7916666670062114E-2</v>
      </c>
    </row>
    <row r="160" spans="1:15">
      <c r="A160" s="543">
        <v>159</v>
      </c>
      <c r="B160" s="543" t="s">
        <v>96</v>
      </c>
      <c r="C160" s="543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44">
        <v>0.70416666666278616</v>
      </c>
    </row>
    <row r="161" spans="1:15">
      <c r="A161" s="543">
        <v>160</v>
      </c>
      <c r="B161" s="543" t="s">
        <v>96</v>
      </c>
      <c r="C161" s="543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44">
        <v>0.40000000000145519</v>
      </c>
    </row>
    <row r="162" spans="1:15">
      <c r="A162" s="543">
        <v>161</v>
      </c>
      <c r="B162" s="543" t="s">
        <v>97</v>
      </c>
      <c r="C162" s="543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44">
        <v>3.9500000000043656</v>
      </c>
    </row>
    <row r="163" spans="1:15">
      <c r="A163" s="543">
        <v>162</v>
      </c>
      <c r="B163" s="543" t="s">
        <v>96</v>
      </c>
      <c r="C163" s="543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44">
        <v>0.22291666666569654</v>
      </c>
    </row>
    <row r="164" spans="1:15">
      <c r="A164" s="543">
        <v>163</v>
      </c>
      <c r="B164" s="543" t="s">
        <v>96</v>
      </c>
      <c r="C164" s="543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44">
        <v>0.21944444444670808</v>
      </c>
    </row>
    <row r="165" spans="1:15">
      <c r="A165" s="543">
        <v>164</v>
      </c>
      <c r="B165" s="543" t="s">
        <v>96</v>
      </c>
      <c r="C165" s="543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44">
        <v>0.72430555555183673</v>
      </c>
    </row>
    <row r="166" spans="1:15">
      <c r="A166" s="543">
        <v>165</v>
      </c>
      <c r="B166" s="543" t="s">
        <v>96</v>
      </c>
      <c r="C166" s="543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44">
        <v>0.22361111111240461</v>
      </c>
    </row>
    <row r="167" spans="1:15">
      <c r="A167" s="543">
        <v>166</v>
      </c>
      <c r="B167" s="543" t="s">
        <v>96</v>
      </c>
      <c r="C167" s="543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44">
        <v>2.0833333328482695E-3</v>
      </c>
    </row>
    <row r="168" spans="1:15">
      <c r="A168" s="543">
        <v>167</v>
      </c>
      <c r="B168" s="543" t="s">
        <v>96</v>
      </c>
      <c r="C168" s="543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44">
        <v>1.5972222223354038E-2</v>
      </c>
    </row>
    <row r="169" spans="1:15">
      <c r="A169" s="543">
        <v>168</v>
      </c>
      <c r="B169" s="543" t="s">
        <v>96</v>
      </c>
      <c r="C169" s="543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44">
        <v>0.51319444444379769</v>
      </c>
    </row>
    <row r="170" spans="1:15">
      <c r="A170" s="543">
        <v>169</v>
      </c>
      <c r="B170" s="543" t="s">
        <v>96</v>
      </c>
      <c r="C170" s="543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44">
        <v>6.4583333332848269E-2</v>
      </c>
    </row>
    <row r="171" spans="1:15">
      <c r="A171" s="543">
        <v>170</v>
      </c>
      <c r="B171" s="543" t="s">
        <v>96</v>
      </c>
      <c r="C171" s="543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44">
        <v>0.13055555555183673</v>
      </c>
    </row>
    <row r="172" spans="1:15">
      <c r="A172" s="543">
        <v>171</v>
      </c>
      <c r="B172" s="543" t="s">
        <v>96</v>
      </c>
      <c r="C172" s="543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44">
        <v>1.257638888884685</v>
      </c>
    </row>
    <row r="173" spans="1:15">
      <c r="A173" s="543">
        <v>172</v>
      </c>
      <c r="B173" s="543" t="s">
        <v>97</v>
      </c>
      <c r="C173" s="543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44">
        <v>0.84097222222044365</v>
      </c>
    </row>
    <row r="174" spans="1:15">
      <c r="A174" s="543">
        <v>173</v>
      </c>
      <c r="B174" s="543" t="s">
        <v>96</v>
      </c>
      <c r="C174" s="543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44">
        <v>0.75069444443943212</v>
      </c>
    </row>
    <row r="175" spans="1:15">
      <c r="A175" s="543">
        <v>174</v>
      </c>
      <c r="B175" s="543" t="s">
        <v>97</v>
      </c>
      <c r="C175" s="543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44">
        <v>0.257638888884685</v>
      </c>
    </row>
    <row r="176" spans="1:15">
      <c r="A176" s="543">
        <v>175</v>
      </c>
      <c r="B176" s="543" t="s">
        <v>96</v>
      </c>
      <c r="C176" s="543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44">
        <v>2.5201388888890506</v>
      </c>
    </row>
    <row r="177" spans="1:15">
      <c r="A177" s="543">
        <v>176</v>
      </c>
      <c r="B177" s="543" t="s">
        <v>97</v>
      </c>
      <c r="C177" s="543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44">
        <v>1.4583333329937886E-2</v>
      </c>
    </row>
    <row r="178" spans="1:15">
      <c r="A178" s="543">
        <v>177</v>
      </c>
      <c r="B178" s="543" t="s">
        <v>97</v>
      </c>
      <c r="C178" s="543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44">
        <v>2.7777777773735579E-2</v>
      </c>
    </row>
    <row r="179" spans="1:15">
      <c r="A179" s="543">
        <v>178</v>
      </c>
      <c r="B179" s="543" t="s">
        <v>97</v>
      </c>
      <c r="C179" s="543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44">
        <v>0.68402777777373558</v>
      </c>
    </row>
    <row r="180" spans="1:15">
      <c r="A180" s="543">
        <v>179</v>
      </c>
      <c r="B180" s="543" t="s">
        <v>97</v>
      </c>
      <c r="C180" s="543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44">
        <v>0.48680555555620231</v>
      </c>
    </row>
    <row r="181" spans="1:15">
      <c r="A181" s="543">
        <v>180</v>
      </c>
      <c r="B181" s="543" t="s">
        <v>97</v>
      </c>
      <c r="C181" s="543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44">
        <v>0.31041666665987577</v>
      </c>
    </row>
    <row r="182" spans="1:15">
      <c r="A182" s="543">
        <v>181</v>
      </c>
      <c r="B182" s="543" t="s">
        <v>97</v>
      </c>
      <c r="C182" s="543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44">
        <v>2.5000000001455192E-2</v>
      </c>
    </row>
    <row r="183" spans="1:15">
      <c r="A183" s="543">
        <v>182</v>
      </c>
      <c r="B183" s="543" t="s">
        <v>97</v>
      </c>
      <c r="C183" s="543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44">
        <v>4.8611111124046147E-3</v>
      </c>
    </row>
    <row r="184" spans="1:15">
      <c r="A184" s="543">
        <v>183</v>
      </c>
      <c r="B184" s="543" t="s">
        <v>97</v>
      </c>
      <c r="C184" s="543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44">
        <v>3.8194444445252884E-2</v>
      </c>
    </row>
    <row r="185" spans="1:15">
      <c r="A185" s="543">
        <v>184</v>
      </c>
      <c r="B185" s="543" t="s">
        <v>97</v>
      </c>
      <c r="C185" s="543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44">
        <v>2.257638888884685</v>
      </c>
    </row>
    <row r="186" spans="1:15">
      <c r="A186" s="543">
        <v>185</v>
      </c>
      <c r="B186" s="543" t="s">
        <v>96</v>
      </c>
      <c r="C186" s="543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44">
        <v>0.11041666667006211</v>
      </c>
    </row>
    <row r="187" spans="1:15">
      <c r="A187" s="543">
        <v>186</v>
      </c>
      <c r="B187" s="543" t="s">
        <v>96</v>
      </c>
      <c r="C187" s="543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44">
        <v>9.2361111106583849E-2</v>
      </c>
    </row>
    <row r="188" spans="1:15">
      <c r="A188" s="543">
        <v>187</v>
      </c>
      <c r="B188" s="543" t="s">
        <v>96</v>
      </c>
      <c r="C188" s="543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44">
        <v>0.77777777778101154</v>
      </c>
    </row>
    <row r="189" spans="1:15">
      <c r="A189" s="543">
        <v>188</v>
      </c>
      <c r="B189" s="543" t="s">
        <v>96</v>
      </c>
      <c r="C189" s="543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44">
        <v>2.34375</v>
      </c>
    </row>
    <row r="190" spans="1:15">
      <c r="A190" s="543">
        <v>189</v>
      </c>
      <c r="B190" s="543" t="s">
        <v>97</v>
      </c>
      <c r="C190" s="543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44">
        <v>3.680555555911269E-2</v>
      </c>
    </row>
    <row r="191" spans="1:15">
      <c r="A191" s="543">
        <v>190</v>
      </c>
      <c r="B191" s="543" t="s">
        <v>97</v>
      </c>
      <c r="C191" s="543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44">
        <v>4.7916666670062114E-2</v>
      </c>
    </row>
    <row r="192" spans="1:15">
      <c r="A192" s="543">
        <v>191</v>
      </c>
      <c r="B192" s="543" t="s">
        <v>97</v>
      </c>
      <c r="C192" s="543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44">
        <v>0.43472222222044365</v>
      </c>
    </row>
    <row r="193" spans="1:15">
      <c r="A193" s="543">
        <v>192</v>
      </c>
      <c r="B193" s="543" t="s">
        <v>97</v>
      </c>
      <c r="C193" s="543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44">
        <v>3.4722222218988463E-2</v>
      </c>
    </row>
    <row r="194" spans="1:15">
      <c r="A194" s="543">
        <v>193</v>
      </c>
      <c r="B194" s="543" t="s">
        <v>97</v>
      </c>
      <c r="C194" s="543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44">
        <v>8.1944444442342501E-2</v>
      </c>
    </row>
    <row r="195" spans="1:15">
      <c r="A195" s="543">
        <v>194</v>
      </c>
      <c r="B195" s="543" t="s">
        <v>97</v>
      </c>
      <c r="C195" s="543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44">
        <v>0.73958333333575865</v>
      </c>
    </row>
    <row r="196" spans="1:15">
      <c r="A196" s="543">
        <v>195</v>
      </c>
      <c r="B196" s="543" t="s">
        <v>97</v>
      </c>
      <c r="C196" s="543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44">
        <v>1.1805555557657499E-2</v>
      </c>
    </row>
    <row r="197" spans="1:15">
      <c r="A197" s="543">
        <v>196</v>
      </c>
      <c r="B197" s="543" t="s">
        <v>97</v>
      </c>
      <c r="C197" s="543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44">
        <v>6.1111111113859806E-2</v>
      </c>
    </row>
    <row r="198" spans="1:15">
      <c r="A198" s="543">
        <v>197</v>
      </c>
      <c r="B198" s="543" t="s">
        <v>97</v>
      </c>
      <c r="C198" s="543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44">
        <v>5.486111110803904E-2</v>
      </c>
    </row>
    <row r="199" spans="1:15">
      <c r="A199" s="543">
        <v>198</v>
      </c>
      <c r="B199" s="543" t="s">
        <v>97</v>
      </c>
      <c r="C199" s="543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44">
        <v>4.0277777778101154E-2</v>
      </c>
    </row>
    <row r="200" spans="1:15">
      <c r="A200" s="543">
        <v>199</v>
      </c>
      <c r="B200" s="543" t="s">
        <v>97</v>
      </c>
      <c r="C200" s="543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44">
        <v>2.6826388888875954</v>
      </c>
    </row>
    <row r="201" spans="1:15">
      <c r="A201" s="543">
        <v>200</v>
      </c>
      <c r="B201" s="543" t="s">
        <v>96</v>
      </c>
      <c r="C201" s="543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44">
        <v>0.44791666666424135</v>
      </c>
    </row>
    <row r="202" spans="1:15">
      <c r="A202" s="543">
        <v>201</v>
      </c>
      <c r="B202" s="543" t="s">
        <v>96</v>
      </c>
      <c r="C202" s="543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44">
        <v>0.25138888888614019</v>
      </c>
    </row>
    <row r="203" spans="1:15">
      <c r="A203" s="543">
        <v>202</v>
      </c>
      <c r="B203" s="543" t="s">
        <v>96</v>
      </c>
      <c r="C203" s="543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44">
        <v>1.5277777776645962E-2</v>
      </c>
    </row>
    <row r="204" spans="1:15">
      <c r="A204" s="543">
        <v>203</v>
      </c>
      <c r="B204" s="543" t="s">
        <v>96</v>
      </c>
      <c r="C204" s="543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44">
        <v>0.16736111111094942</v>
      </c>
    </row>
    <row r="205" spans="1:15">
      <c r="A205" s="543">
        <v>204</v>
      </c>
      <c r="B205" s="543" t="s">
        <v>96</v>
      </c>
      <c r="C205" s="543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44">
        <v>0.17916666666860692</v>
      </c>
    </row>
    <row r="206" spans="1:15">
      <c r="A206" s="543">
        <v>205</v>
      </c>
      <c r="B206" s="543" t="s">
        <v>96</v>
      </c>
      <c r="C206" s="543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44">
        <v>0.24027777777519077</v>
      </c>
    </row>
    <row r="207" spans="1:15">
      <c r="A207" s="543">
        <v>206</v>
      </c>
      <c r="B207" s="543" t="s">
        <v>96</v>
      </c>
      <c r="C207" s="543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44">
        <v>0.16458333333139308</v>
      </c>
    </row>
    <row r="208" spans="1:15">
      <c r="A208" s="543">
        <v>207</v>
      </c>
      <c r="B208" s="543" t="s">
        <v>96</v>
      </c>
      <c r="C208" s="543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44">
        <v>0.742361111115315</v>
      </c>
    </row>
    <row r="209" spans="1:15">
      <c r="A209" s="543">
        <v>208</v>
      </c>
      <c r="B209" s="543" t="s">
        <v>97</v>
      </c>
      <c r="C209" s="543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44">
        <v>0.37152777778101154</v>
      </c>
    </row>
    <row r="210" spans="1:15">
      <c r="A210" s="543">
        <v>209</v>
      </c>
      <c r="B210" s="543" t="s">
        <v>96</v>
      </c>
      <c r="C210" s="543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44">
        <v>0.10624999999708962</v>
      </c>
    </row>
    <row r="211" spans="1:15">
      <c r="A211" s="543">
        <v>210</v>
      </c>
      <c r="B211" s="543" t="s">
        <v>96</v>
      </c>
      <c r="C211" s="543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44">
        <v>0.10486111111094942</v>
      </c>
    </row>
    <row r="212" spans="1:15">
      <c r="A212" s="543">
        <v>211</v>
      </c>
      <c r="B212" s="543" t="s">
        <v>96</v>
      </c>
      <c r="C212" s="543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44">
        <v>0.95069444445107365</v>
      </c>
    </row>
    <row r="213" spans="1:15">
      <c r="A213" s="543">
        <v>212</v>
      </c>
      <c r="B213" s="543" t="s">
        <v>97</v>
      </c>
      <c r="C213" s="543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44">
        <v>0.87430555556056788</v>
      </c>
    </row>
    <row r="214" spans="1:15">
      <c r="A214" s="543">
        <v>213</v>
      </c>
      <c r="B214" s="543" t="s">
        <v>96</v>
      </c>
      <c r="C214" s="543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44">
        <v>0.19722222221753327</v>
      </c>
    </row>
    <row r="215" spans="1:15">
      <c r="A215" s="543">
        <v>214</v>
      </c>
      <c r="B215" s="543" t="s">
        <v>97</v>
      </c>
      <c r="C215" s="543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44">
        <v>8.3333333386690356E-3</v>
      </c>
    </row>
    <row r="216" spans="1:15">
      <c r="A216" s="543">
        <v>215</v>
      </c>
      <c r="B216" s="543" t="s">
        <v>97</v>
      </c>
      <c r="C216" s="543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44">
        <v>0.86319444444961846</v>
      </c>
    </row>
    <row r="217" spans="1:15">
      <c r="A217" s="543">
        <v>216</v>
      </c>
      <c r="B217" s="543" t="s">
        <v>96</v>
      </c>
      <c r="C217" s="543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44">
        <v>4.6527777776645962E-2</v>
      </c>
    </row>
    <row r="218" spans="1:15">
      <c r="A218" s="543">
        <v>217</v>
      </c>
      <c r="B218" s="543" t="s">
        <v>96</v>
      </c>
      <c r="C218" s="543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44">
        <v>0.22569444444525288</v>
      </c>
    </row>
    <row r="219" spans="1:15">
      <c r="A219" s="543">
        <v>218</v>
      </c>
      <c r="B219" s="543" t="s">
        <v>96</v>
      </c>
      <c r="C219" s="543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44">
        <v>2.1319444444452529</v>
      </c>
    </row>
    <row r="220" spans="1:15">
      <c r="A220" s="543">
        <v>219</v>
      </c>
      <c r="B220" s="543" t="s">
        <v>97</v>
      </c>
      <c r="C220" s="543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44">
        <v>1.7361111109494232E-2</v>
      </c>
    </row>
    <row r="221" spans="1:15">
      <c r="A221" s="543">
        <v>220</v>
      </c>
      <c r="B221" s="543" t="s">
        <v>97</v>
      </c>
      <c r="C221" s="543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44">
        <v>3.125E-2</v>
      </c>
    </row>
    <row r="222" spans="1:15">
      <c r="A222" s="543">
        <v>221</v>
      </c>
      <c r="B222" s="543" t="s">
        <v>97</v>
      </c>
      <c r="C222" s="543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44">
        <v>0.15833333333284827</v>
      </c>
    </row>
    <row r="223" spans="1:15">
      <c r="A223" s="543">
        <v>222</v>
      </c>
      <c r="B223" s="543" t="s">
        <v>97</v>
      </c>
      <c r="C223" s="543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44">
        <v>6.8055555551836733E-2</v>
      </c>
    </row>
    <row r="224" spans="1:15">
      <c r="A224" s="543">
        <v>223</v>
      </c>
      <c r="B224" s="543" t="s">
        <v>97</v>
      </c>
      <c r="C224" s="543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44">
        <v>2.4513888888832298</v>
      </c>
    </row>
    <row r="225" spans="1:15">
      <c r="A225" s="543">
        <v>224</v>
      </c>
      <c r="B225" s="543" t="s">
        <v>96</v>
      </c>
      <c r="C225" s="543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44">
        <v>0.16458333333866904</v>
      </c>
    </row>
    <row r="226" spans="1:15">
      <c r="A226" s="543">
        <v>225</v>
      </c>
      <c r="B226" s="543" t="s">
        <v>96</v>
      </c>
      <c r="C226" s="543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44">
        <v>7.2916666664241347E-2</v>
      </c>
    </row>
    <row r="227" spans="1:15">
      <c r="A227" s="543">
        <v>226</v>
      </c>
      <c r="B227" s="543" t="s">
        <v>96</v>
      </c>
      <c r="C227" s="543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44">
        <v>0.10277777777810115</v>
      </c>
    </row>
    <row r="228" spans="1:15">
      <c r="A228" s="543">
        <v>227</v>
      </c>
      <c r="B228" s="543" t="s">
        <v>96</v>
      </c>
      <c r="C228" s="543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44">
        <v>7.8472222223354038E-2</v>
      </c>
    </row>
    <row r="229" spans="1:15">
      <c r="A229" s="543">
        <v>228</v>
      </c>
      <c r="B229" s="543" t="s">
        <v>96</v>
      </c>
      <c r="C229" s="543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44">
        <v>6.8749999998544808E-2</v>
      </c>
    </row>
    <row r="230" spans="1:15">
      <c r="A230" s="543">
        <v>229</v>
      </c>
      <c r="B230" s="543" t="s">
        <v>96</v>
      </c>
      <c r="C230" s="543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44">
        <v>1.9444444442342501E-2</v>
      </c>
    </row>
    <row r="231" spans="1:15">
      <c r="A231" s="543">
        <v>230</v>
      </c>
      <c r="B231" s="543" t="s">
        <v>96</v>
      </c>
      <c r="C231" s="543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44">
        <v>14.152777777781012</v>
      </c>
    </row>
    <row r="232" spans="1:15">
      <c r="A232" s="543">
        <v>231</v>
      </c>
      <c r="B232" s="543" t="s">
        <v>97</v>
      </c>
      <c r="C232" s="543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44">
        <v>0.33541666666860692</v>
      </c>
    </row>
    <row r="233" spans="1:15">
      <c r="A233" s="543">
        <v>232</v>
      </c>
      <c r="B233" s="543" t="s">
        <v>97</v>
      </c>
      <c r="C233" s="543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44">
        <v>9.7916666665696539E-2</v>
      </c>
    </row>
    <row r="234" spans="1:15">
      <c r="A234" s="543">
        <v>233</v>
      </c>
      <c r="B234" s="543" t="s">
        <v>97</v>
      </c>
      <c r="C234" s="543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44">
        <v>8.4722222221898846E-2</v>
      </c>
    </row>
    <row r="235" spans="1:15">
      <c r="A235" s="543">
        <v>234</v>
      </c>
      <c r="B235" s="543" t="s">
        <v>97</v>
      </c>
      <c r="C235" s="543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44">
        <v>7.9861111116770189E-2</v>
      </c>
    </row>
    <row r="236" spans="1:15">
      <c r="A236" s="543">
        <v>235</v>
      </c>
      <c r="B236" s="543" t="s">
        <v>97</v>
      </c>
      <c r="C236" s="543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44">
        <v>4.6527777776645962E-2</v>
      </c>
    </row>
    <row r="237" spans="1:15">
      <c r="A237" s="543">
        <v>236</v>
      </c>
      <c r="B237" s="543" t="s">
        <v>97</v>
      </c>
      <c r="C237" s="543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44">
        <v>0.21249999999417923</v>
      </c>
    </row>
    <row r="238" spans="1:15">
      <c r="A238" s="543">
        <v>237</v>
      </c>
      <c r="B238" s="543" t="s">
        <v>97</v>
      </c>
      <c r="C238" s="543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44">
        <v>5.6250000001455192E-2</v>
      </c>
    </row>
    <row r="239" spans="1:15">
      <c r="A239" s="543">
        <v>238</v>
      </c>
      <c r="B239" s="543" t="s">
        <v>97</v>
      </c>
      <c r="C239" s="543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44">
        <v>0.19930555555038154</v>
      </c>
    </row>
    <row r="240" spans="1:15">
      <c r="A240" s="543">
        <v>239</v>
      </c>
      <c r="B240" s="543" t="s">
        <v>97</v>
      </c>
      <c r="C240" s="543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44">
        <v>2.7083333334303461E-2</v>
      </c>
    </row>
    <row r="241" spans="1:15">
      <c r="A241" s="543">
        <v>240</v>
      </c>
      <c r="B241" s="543" t="s">
        <v>97</v>
      </c>
      <c r="C241" s="543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44">
        <v>0.41597222222480923</v>
      </c>
    </row>
    <row r="242" spans="1:15">
      <c r="A242" s="543">
        <v>241</v>
      </c>
      <c r="B242" s="543" t="s">
        <v>97</v>
      </c>
      <c r="C242" s="543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44">
        <v>1.9416666666656965</v>
      </c>
    </row>
    <row r="243" spans="1:15">
      <c r="A243" s="543">
        <v>242</v>
      </c>
      <c r="B243" s="543" t="s">
        <v>97</v>
      </c>
      <c r="C243" s="543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44">
        <v>0.74652777777373558</v>
      </c>
    </row>
    <row r="244" spans="1:15">
      <c r="A244" s="543">
        <v>243</v>
      </c>
      <c r="B244" s="543" t="s">
        <v>97</v>
      </c>
      <c r="C244" s="543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44">
        <v>0.29444444444379769</v>
      </c>
    </row>
    <row r="245" spans="1:15">
      <c r="A245" s="543">
        <v>244</v>
      </c>
      <c r="B245" s="543" t="s">
        <v>97</v>
      </c>
      <c r="C245" s="543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44">
        <v>4.1666666664241347E-2</v>
      </c>
    </row>
    <row r="246" spans="1:15">
      <c r="A246" s="543">
        <v>245</v>
      </c>
      <c r="B246" s="543" t="s">
        <v>97</v>
      </c>
      <c r="C246" s="543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44">
        <v>0.24444444444816327</v>
      </c>
    </row>
    <row r="247" spans="1:15">
      <c r="A247" s="543">
        <v>246</v>
      </c>
      <c r="B247" s="543" t="s">
        <v>97</v>
      </c>
      <c r="C247" s="543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44">
        <v>2.7777777795563452E-3</v>
      </c>
    </row>
    <row r="248" spans="1:15">
      <c r="A248" s="543">
        <v>247</v>
      </c>
      <c r="B248" s="543" t="s">
        <v>97</v>
      </c>
      <c r="C248" s="543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44">
        <v>2.361111110803904E-2</v>
      </c>
    </row>
    <row r="249" spans="1:15">
      <c r="A249" s="543">
        <v>248</v>
      </c>
      <c r="B249" s="543" t="s">
        <v>97</v>
      </c>
      <c r="C249" s="543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44">
        <v>8.7500000001455192E-2</v>
      </c>
    </row>
    <row r="250" spans="1:15">
      <c r="A250" s="543">
        <v>249</v>
      </c>
      <c r="B250" s="543" t="s">
        <v>97</v>
      </c>
      <c r="C250" s="543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44">
        <v>0.14722222222189885</v>
      </c>
    </row>
    <row r="251" spans="1:15">
      <c r="A251" s="543">
        <v>250</v>
      </c>
      <c r="B251" s="543" t="s">
        <v>97</v>
      </c>
      <c r="C251" s="543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44">
        <v>2.1527777775190771E-2</v>
      </c>
    </row>
    <row r="252" spans="1:15">
      <c r="A252" s="543">
        <v>251</v>
      </c>
      <c r="B252" s="543" t="s">
        <v>97</v>
      </c>
      <c r="C252" s="543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44">
        <v>5.2777777782466728E-2</v>
      </c>
    </row>
    <row r="253" spans="1:15">
      <c r="A253" s="543">
        <v>252</v>
      </c>
      <c r="B253" s="543" t="s">
        <v>97</v>
      </c>
      <c r="C253" s="543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44">
        <v>2.1527777782466728E-2</v>
      </c>
    </row>
    <row r="254" spans="1:15">
      <c r="A254" s="543">
        <v>253</v>
      </c>
      <c r="B254" s="543" t="s">
        <v>97</v>
      </c>
      <c r="C254" s="543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44">
        <v>5.4166666668606922E-2</v>
      </c>
    </row>
    <row r="255" spans="1:15">
      <c r="A255" s="543">
        <v>254</v>
      </c>
      <c r="B255" s="543" t="s">
        <v>97</v>
      </c>
      <c r="C255" s="543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44">
        <v>0.18333333333430346</v>
      </c>
    </row>
    <row r="256" spans="1:15">
      <c r="A256" s="543">
        <v>255</v>
      </c>
      <c r="B256" s="543" t="s">
        <v>97</v>
      </c>
      <c r="C256" s="543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44">
        <v>5.9027777773735579E-2</v>
      </c>
    </row>
    <row r="257" spans="1:15">
      <c r="A257" s="543">
        <v>256</v>
      </c>
      <c r="B257" s="543" t="s">
        <v>97</v>
      </c>
      <c r="C257" s="543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44">
        <v>2.361111110803904E-2</v>
      </c>
    </row>
    <row r="258" spans="1:15">
      <c r="A258" s="543">
        <v>257</v>
      </c>
      <c r="B258" s="543" t="s">
        <v>97</v>
      </c>
      <c r="C258" s="543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44">
        <v>9.6527777779556345E-2</v>
      </c>
    </row>
    <row r="259" spans="1:15">
      <c r="A259" s="543">
        <v>258</v>
      </c>
      <c r="B259" s="543" t="s">
        <v>97</v>
      </c>
      <c r="C259" s="543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44">
        <v>0.13194444444525288</v>
      </c>
    </row>
    <row r="260" spans="1:15">
      <c r="A260" s="543">
        <v>259</v>
      </c>
      <c r="B260" s="543" t="s">
        <v>97</v>
      </c>
      <c r="C260" s="543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44">
        <v>0.32708333332993789</v>
      </c>
    </row>
    <row r="261" spans="1:15">
      <c r="A261" s="543">
        <v>260</v>
      </c>
      <c r="B261" s="543" t="s">
        <v>97</v>
      </c>
      <c r="C261" s="543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44">
        <v>0.67083333332993789</v>
      </c>
    </row>
    <row r="262" spans="1:15">
      <c r="A262" s="543">
        <v>261</v>
      </c>
      <c r="B262" s="543" t="s">
        <v>97</v>
      </c>
      <c r="C262" s="543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44">
        <v>0.16666666667151731</v>
      </c>
    </row>
    <row r="263" spans="1:15">
      <c r="A263" s="543">
        <v>262</v>
      </c>
      <c r="B263" s="543" t="s">
        <v>97</v>
      </c>
      <c r="C263" s="543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44">
        <v>3.888888889196096E-2</v>
      </c>
    </row>
    <row r="264" spans="1:15">
      <c r="A264" s="543">
        <v>263</v>
      </c>
      <c r="B264" s="543" t="s">
        <v>97</v>
      </c>
      <c r="C264" s="543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44">
        <v>2.361111110803904E-2</v>
      </c>
    </row>
    <row r="265" spans="1:15">
      <c r="A265" s="543">
        <v>264</v>
      </c>
      <c r="B265" s="543" t="s">
        <v>97</v>
      </c>
      <c r="C265" s="543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44">
        <v>4.6527777776645962E-2</v>
      </c>
    </row>
    <row r="266" spans="1:15">
      <c r="A266" s="543">
        <v>265</v>
      </c>
      <c r="B266" s="543" t="s">
        <v>97</v>
      </c>
      <c r="C266" s="543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44">
        <v>0.39722222222189885</v>
      </c>
    </row>
    <row r="267" spans="1:15">
      <c r="A267" s="543">
        <v>266</v>
      </c>
      <c r="B267" s="543" t="s">
        <v>97</v>
      </c>
      <c r="C267" s="543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44">
        <v>0.19652777777810115</v>
      </c>
    </row>
    <row r="268" spans="1:15">
      <c r="A268" s="543">
        <v>267</v>
      </c>
      <c r="B268" s="543" t="s">
        <v>97</v>
      </c>
      <c r="C268" s="543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44">
        <v>9.5833333332848269E-2</v>
      </c>
    </row>
    <row r="269" spans="1:15">
      <c r="A269" s="543">
        <v>268</v>
      </c>
      <c r="B269" s="543" t="s">
        <v>97</v>
      </c>
      <c r="C269" s="543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44">
        <v>8.5416666668606922E-2</v>
      </c>
    </row>
    <row r="270" spans="1:15">
      <c r="A270" s="543">
        <v>269</v>
      </c>
      <c r="B270" s="543" t="s">
        <v>97</v>
      </c>
      <c r="C270" s="543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44">
        <v>2.6388888887595385E-2</v>
      </c>
    </row>
    <row r="271" spans="1:15">
      <c r="A271" s="543">
        <v>270</v>
      </c>
      <c r="B271" s="543" t="s">
        <v>97</v>
      </c>
      <c r="C271" s="543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44">
        <v>1.0215277777751908</v>
      </c>
    </row>
    <row r="272" spans="1:15">
      <c r="A272" s="543">
        <v>271</v>
      </c>
      <c r="B272" s="543" t="s">
        <v>97</v>
      </c>
      <c r="C272" s="543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44">
        <v>0.71319444444816327</v>
      </c>
    </row>
    <row r="273" spans="1:15">
      <c r="A273" s="543">
        <v>272</v>
      </c>
      <c r="B273" s="543" t="s">
        <v>97</v>
      </c>
      <c r="C273" s="543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44">
        <v>0.93819444443943212</v>
      </c>
    </row>
    <row r="274" spans="1:15">
      <c r="A274" s="543">
        <v>273</v>
      </c>
      <c r="B274" s="543" t="s">
        <v>97</v>
      </c>
      <c r="C274" s="543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44">
        <v>2.9333333333343035</v>
      </c>
    </row>
    <row r="275" spans="1:15">
      <c r="A275" s="543">
        <v>274</v>
      </c>
      <c r="B275" s="543" t="s">
        <v>96</v>
      </c>
      <c r="C275" s="543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44">
        <v>5.6944444448163267E-2</v>
      </c>
    </row>
    <row r="276" spans="1:15">
      <c r="A276" s="543">
        <v>275</v>
      </c>
      <c r="B276" s="543" t="s">
        <v>96</v>
      </c>
      <c r="C276" s="543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44">
        <v>0.15208333333430346</v>
      </c>
    </row>
    <row r="277" spans="1:15">
      <c r="A277" s="543">
        <v>276</v>
      </c>
      <c r="B277" s="543" t="s">
        <v>96</v>
      </c>
      <c r="C277" s="543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44">
        <v>0.19305555555183673</v>
      </c>
    </row>
    <row r="278" spans="1:15">
      <c r="A278" s="543">
        <v>277</v>
      </c>
      <c r="B278" s="543" t="s">
        <v>96</v>
      </c>
      <c r="C278" s="543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44">
        <v>0.12569444444670808</v>
      </c>
    </row>
    <row r="279" spans="1:15">
      <c r="A279" s="543">
        <v>278</v>
      </c>
      <c r="B279" s="543" t="s">
        <v>96</v>
      </c>
      <c r="C279" s="543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44">
        <v>0.11041666666278616</v>
      </c>
    </row>
    <row r="280" spans="1:15">
      <c r="A280" s="543">
        <v>279</v>
      </c>
      <c r="B280" s="543" t="s">
        <v>96</v>
      </c>
      <c r="C280" s="543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44">
        <v>4.1666666664241347E-2</v>
      </c>
    </row>
    <row r="281" spans="1:15">
      <c r="A281" s="543">
        <v>280</v>
      </c>
      <c r="B281" s="543" t="s">
        <v>96</v>
      </c>
      <c r="C281" s="543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44">
        <v>2.7083333334303461E-2</v>
      </c>
    </row>
    <row r="282" spans="1:15">
      <c r="A282" s="543">
        <v>281</v>
      </c>
      <c r="B282" s="543" t="s">
        <v>96</v>
      </c>
      <c r="C282" s="543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44">
        <v>0.66736111111094942</v>
      </c>
    </row>
    <row r="283" spans="1:15">
      <c r="A283" s="543">
        <v>282</v>
      </c>
      <c r="B283" s="543" t="s">
        <v>96</v>
      </c>
      <c r="C283" s="543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44">
        <v>3.7499999998544808E-2</v>
      </c>
    </row>
    <row r="284" spans="1:15">
      <c r="A284" s="543">
        <v>283</v>
      </c>
      <c r="B284" s="543" t="s">
        <v>96</v>
      </c>
      <c r="C284" s="543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44">
        <v>6.4583333332848269E-2</v>
      </c>
    </row>
    <row r="285" spans="1:15">
      <c r="A285" s="543">
        <v>284</v>
      </c>
      <c r="B285" s="543" t="s">
        <v>96</v>
      </c>
      <c r="C285" s="543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44">
        <v>0.19722222221753327</v>
      </c>
    </row>
    <row r="286" spans="1:15">
      <c r="A286" s="543">
        <v>285</v>
      </c>
      <c r="B286" s="543" t="s">
        <v>96</v>
      </c>
      <c r="C286" s="543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44">
        <v>1.6923611111051287</v>
      </c>
    </row>
    <row r="287" spans="1:15">
      <c r="A287" s="543">
        <v>286</v>
      </c>
      <c r="B287" s="543" t="s">
        <v>97</v>
      </c>
      <c r="C287" s="543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44">
        <v>5.8138888888861402</v>
      </c>
    </row>
    <row r="288" spans="1:15">
      <c r="A288" s="543">
        <v>287</v>
      </c>
      <c r="B288" s="543" t="s">
        <v>96</v>
      </c>
      <c r="C288" s="543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44">
        <v>2.2916666668606922E-2</v>
      </c>
    </row>
    <row r="289" spans="1:15">
      <c r="A289" s="543">
        <v>288</v>
      </c>
      <c r="B289" s="543" t="s">
        <v>96</v>
      </c>
      <c r="C289" s="543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44">
        <v>8.3333333335758653E-2</v>
      </c>
    </row>
    <row r="290" spans="1:15">
      <c r="A290" s="543">
        <v>289</v>
      </c>
      <c r="B290" s="543" t="s">
        <v>96</v>
      </c>
      <c r="C290" s="543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44">
        <v>0.89722222222189885</v>
      </c>
    </row>
    <row r="291" spans="1:15">
      <c r="A291" s="543">
        <v>290</v>
      </c>
      <c r="B291" s="543" t="s">
        <v>96</v>
      </c>
      <c r="C291" s="543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44">
        <v>2.758333333338669</v>
      </c>
    </row>
    <row r="292" spans="1:15">
      <c r="A292" s="543">
        <v>291</v>
      </c>
      <c r="B292" s="543" t="s">
        <v>97</v>
      </c>
      <c r="C292" s="543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44">
        <v>4.722222221607808E-2</v>
      </c>
    </row>
    <row r="293" spans="1:15">
      <c r="A293" s="543">
        <v>292</v>
      </c>
      <c r="B293" s="543" t="s">
        <v>97</v>
      </c>
      <c r="C293" s="543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44">
        <v>0.39444444444961846</v>
      </c>
    </row>
    <row r="294" spans="1:15">
      <c r="A294" s="543">
        <v>293</v>
      </c>
      <c r="B294" s="543" t="s">
        <v>97</v>
      </c>
      <c r="C294" s="543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44">
        <v>7.9861111109494232E-2</v>
      </c>
    </row>
    <row r="295" spans="1:15">
      <c r="A295" s="543">
        <v>294</v>
      </c>
      <c r="B295" s="543" t="s">
        <v>97</v>
      </c>
      <c r="C295" s="543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44">
        <v>9.7222222248092294E-3</v>
      </c>
    </row>
    <row r="296" spans="1:15">
      <c r="A296" s="543">
        <v>295</v>
      </c>
      <c r="B296" s="543" t="s">
        <v>97</v>
      </c>
      <c r="C296" s="543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44">
        <v>5.4861111115314998E-2</v>
      </c>
    </row>
    <row r="297" spans="1:15">
      <c r="A297" s="543">
        <v>296</v>
      </c>
      <c r="B297" s="543" t="s">
        <v>97</v>
      </c>
      <c r="C297" s="543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44">
        <v>0.84861111111240461</v>
      </c>
    </row>
    <row r="298" spans="1:15">
      <c r="A298" s="543">
        <v>297</v>
      </c>
      <c r="B298" s="543" t="s">
        <v>97</v>
      </c>
      <c r="C298" s="543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44">
        <v>5.486111110803904E-2</v>
      </c>
    </row>
    <row r="299" spans="1:15">
      <c r="A299" s="543">
        <v>298</v>
      </c>
      <c r="B299" s="543" t="s">
        <v>97</v>
      </c>
      <c r="C299" s="543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44">
        <v>9.375E-2</v>
      </c>
    </row>
    <row r="300" spans="1:15">
      <c r="A300" s="543">
        <v>299</v>
      </c>
      <c r="B300" s="543" t="s">
        <v>97</v>
      </c>
      <c r="C300" s="543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44">
        <v>0.10277777777810115</v>
      </c>
    </row>
    <row r="301" spans="1:15">
      <c r="A301" s="543">
        <v>300</v>
      </c>
      <c r="B301" s="543" t="s">
        <v>97</v>
      </c>
      <c r="C301" s="543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44">
        <v>0.69722222222480923</v>
      </c>
    </row>
    <row r="302" spans="1:15">
      <c r="A302" s="543">
        <v>301</v>
      </c>
      <c r="B302" s="543" t="s">
        <v>96</v>
      </c>
      <c r="C302" s="543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44">
        <v>0.32222222222480923</v>
      </c>
    </row>
    <row r="303" spans="1:15">
      <c r="A303" s="543">
        <v>302</v>
      </c>
      <c r="B303" s="543" t="s">
        <v>97</v>
      </c>
      <c r="C303" s="543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44">
        <v>1.2499999997089617E-2</v>
      </c>
    </row>
    <row r="304" spans="1:15">
      <c r="A304" s="543">
        <v>303</v>
      </c>
      <c r="B304" s="543" t="s">
        <v>97</v>
      </c>
      <c r="C304" s="543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44">
        <v>2.1888888888861402</v>
      </c>
    </row>
    <row r="305" spans="1:15">
      <c r="A305" s="543">
        <v>304</v>
      </c>
      <c r="B305" s="543" t="s">
        <v>96</v>
      </c>
      <c r="C305" s="543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44">
        <v>5.694444444088731E-2</v>
      </c>
    </row>
    <row r="306" spans="1:15">
      <c r="A306" s="543">
        <v>305</v>
      </c>
      <c r="B306" s="543" t="s">
        <v>96</v>
      </c>
      <c r="C306" s="543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44">
        <v>4.5833333329937886E-2</v>
      </c>
    </row>
    <row r="307" spans="1:15">
      <c r="A307" s="543">
        <v>306</v>
      </c>
      <c r="B307" s="543" t="s">
        <v>96</v>
      </c>
      <c r="C307" s="543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44">
        <v>2.7777777795563452E-3</v>
      </c>
    </row>
    <row r="308" spans="1:15">
      <c r="A308" s="543">
        <v>307</v>
      </c>
      <c r="B308" s="543" t="s">
        <v>96</v>
      </c>
      <c r="C308" s="543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44">
        <v>0.16041666666569654</v>
      </c>
    </row>
    <row r="309" spans="1:15">
      <c r="A309" s="543">
        <v>308</v>
      </c>
      <c r="B309" s="543" t="s">
        <v>96</v>
      </c>
      <c r="C309" s="543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44">
        <v>0.27708333333430346</v>
      </c>
    </row>
    <row r="310" spans="1:15">
      <c r="A310" s="543">
        <v>309</v>
      </c>
      <c r="B310" s="543" t="s">
        <v>96</v>
      </c>
      <c r="C310" s="543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44">
        <v>3.4722222189884633E-3</v>
      </c>
    </row>
    <row r="311" spans="1:15">
      <c r="A311" s="543">
        <v>310</v>
      </c>
      <c r="B311" s="543" t="s">
        <v>96</v>
      </c>
      <c r="C311" s="543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44">
        <v>1.9444444442342501E-2</v>
      </c>
    </row>
    <row r="312" spans="1:15">
      <c r="A312" s="543">
        <v>311</v>
      </c>
      <c r="B312" s="543" t="s">
        <v>96</v>
      </c>
      <c r="C312" s="543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44">
        <v>1.6666666670062114E-2</v>
      </c>
    </row>
    <row r="313" spans="1:15">
      <c r="A313" s="543">
        <v>312</v>
      </c>
      <c r="B313" s="543" t="s">
        <v>96</v>
      </c>
      <c r="C313" s="543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44">
        <v>0.18888888888614019</v>
      </c>
    </row>
    <row r="314" spans="1:15">
      <c r="A314" s="543">
        <v>313</v>
      </c>
      <c r="B314" s="543" t="s">
        <v>96</v>
      </c>
      <c r="C314" s="543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44">
        <v>0.73888888888905058</v>
      </c>
    </row>
    <row r="315" spans="1:15">
      <c r="A315" s="543">
        <v>314</v>
      </c>
      <c r="B315" s="543" t="s">
        <v>96</v>
      </c>
      <c r="C315" s="543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44">
        <v>1.242361111108039</v>
      </c>
    </row>
    <row r="316" spans="1:15">
      <c r="A316" s="543">
        <v>315</v>
      </c>
      <c r="B316" s="543" t="s">
        <v>97</v>
      </c>
      <c r="C316" s="543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44">
        <v>5.5555555591126904E-3</v>
      </c>
    </row>
    <row r="317" spans="1:15">
      <c r="A317" s="543">
        <v>316</v>
      </c>
      <c r="B317" s="543" t="s">
        <v>97</v>
      </c>
      <c r="C317" s="543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44">
        <v>0.11805555555474712</v>
      </c>
    </row>
    <row r="318" spans="1:15">
      <c r="A318" s="543">
        <v>317</v>
      </c>
      <c r="B318" s="543" t="s">
        <v>97</v>
      </c>
      <c r="C318" s="543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44">
        <v>3.6111111112404615E-2</v>
      </c>
    </row>
    <row r="319" spans="1:15">
      <c r="A319" s="543">
        <v>318</v>
      </c>
      <c r="B319" s="543" t="s">
        <v>97</v>
      </c>
      <c r="C319" s="543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44">
        <v>1.140277777776646</v>
      </c>
    </row>
    <row r="320" spans="1:15">
      <c r="A320" s="543">
        <v>319</v>
      </c>
      <c r="B320" s="543" t="s">
        <v>96</v>
      </c>
      <c r="C320" s="543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44">
        <v>0.68472222222771961</v>
      </c>
    </row>
    <row r="321" spans="1:15">
      <c r="A321" s="543">
        <v>320</v>
      </c>
      <c r="B321" s="543" t="s">
        <v>96</v>
      </c>
      <c r="C321" s="543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44">
        <v>0.50208333333284827</v>
      </c>
    </row>
    <row r="322" spans="1:15">
      <c r="A322" s="543">
        <v>321</v>
      </c>
      <c r="B322" s="543" t="s">
        <v>97</v>
      </c>
      <c r="C322" s="543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44">
        <v>0.77986111111385981</v>
      </c>
    </row>
    <row r="323" spans="1:15">
      <c r="A323" s="543">
        <v>322</v>
      </c>
      <c r="B323" s="543" t="s">
        <v>96</v>
      </c>
      <c r="C323" s="543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44">
        <v>0.71736111111385981</v>
      </c>
    </row>
    <row r="324" spans="1:15">
      <c r="A324" s="543">
        <v>323</v>
      </c>
      <c r="B324" s="543" t="s">
        <v>97</v>
      </c>
      <c r="C324" s="543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44">
        <v>0.16666666666424135</v>
      </c>
    </row>
    <row r="325" spans="1:15">
      <c r="A325" s="543">
        <v>324</v>
      </c>
      <c r="B325" s="543" t="s">
        <v>97</v>
      </c>
      <c r="C325" s="543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44">
        <v>0.85208333333866904</v>
      </c>
    </row>
    <row r="326" spans="1:15">
      <c r="A326" s="543">
        <v>325</v>
      </c>
      <c r="B326" s="543" t="s">
        <v>96</v>
      </c>
      <c r="C326" s="543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44">
        <v>2.7777777722803876E-3</v>
      </c>
    </row>
    <row r="327" spans="1:15">
      <c r="A327" s="543">
        <v>326</v>
      </c>
      <c r="B327" s="543" t="s">
        <v>96</v>
      </c>
      <c r="C327" s="543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44">
        <v>0.87569444444670808</v>
      </c>
    </row>
    <row r="328" spans="1:15">
      <c r="A328" s="543">
        <v>327</v>
      </c>
      <c r="B328" s="543" t="s">
        <v>97</v>
      </c>
      <c r="C328" s="543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44">
        <v>1.1652777777781012</v>
      </c>
    </row>
    <row r="329" spans="1:15">
      <c r="A329" s="543">
        <v>328</v>
      </c>
      <c r="B329" s="543" t="s">
        <v>96</v>
      </c>
      <c r="C329" s="543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44">
        <v>1.0416666664241347E-2</v>
      </c>
    </row>
    <row r="330" spans="1:15">
      <c r="A330" s="543">
        <v>329</v>
      </c>
      <c r="B330" s="543" t="s">
        <v>96</v>
      </c>
      <c r="C330" s="543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44">
        <v>0.69305555555911269</v>
      </c>
    </row>
    <row r="331" spans="1:15">
      <c r="A331" s="543">
        <v>330</v>
      </c>
      <c r="B331" s="543" t="s">
        <v>96</v>
      </c>
      <c r="C331" s="543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44">
        <v>1.1166666666686069</v>
      </c>
    </row>
    <row r="332" spans="1:15">
      <c r="A332" s="543">
        <v>331</v>
      </c>
      <c r="B332" s="543" t="s">
        <v>97</v>
      </c>
      <c r="C332" s="543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44">
        <v>0.11527777777519077</v>
      </c>
    </row>
    <row r="333" spans="1:15">
      <c r="A333" s="543">
        <v>332</v>
      </c>
      <c r="B333" s="543" t="s">
        <v>97</v>
      </c>
      <c r="C333" s="543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44">
        <v>1.3944444444496185</v>
      </c>
    </row>
    <row r="334" spans="1:15">
      <c r="A334" s="543">
        <v>333</v>
      </c>
      <c r="B334" s="543" t="s">
        <v>96</v>
      </c>
      <c r="C334" s="543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44">
        <v>0.51874999999563443</v>
      </c>
    </row>
    <row r="335" spans="1:15">
      <c r="A335" s="543">
        <v>334</v>
      </c>
      <c r="B335" s="543" t="s">
        <v>96</v>
      </c>
      <c r="C335" s="543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44">
        <v>0.10000000000582077</v>
      </c>
    </row>
    <row r="336" spans="1:15">
      <c r="A336" s="543">
        <v>335</v>
      </c>
      <c r="B336" s="543" t="s">
        <v>96</v>
      </c>
      <c r="C336" s="543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44">
        <v>0.22013888888614019</v>
      </c>
    </row>
    <row r="337" spans="1:15">
      <c r="A337" s="543">
        <v>336</v>
      </c>
      <c r="B337" s="543" t="s">
        <v>96</v>
      </c>
      <c r="C337" s="543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44">
        <v>2.0833333328482695E-2</v>
      </c>
    </row>
    <row r="338" spans="1:15">
      <c r="A338" s="543">
        <v>337</v>
      </c>
      <c r="B338" s="543" t="s">
        <v>96</v>
      </c>
      <c r="C338" s="543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44">
        <v>6.2499999985448085E-3</v>
      </c>
    </row>
    <row r="339" spans="1:15">
      <c r="A339" s="543">
        <v>338</v>
      </c>
      <c r="B339" s="543" t="s">
        <v>96</v>
      </c>
      <c r="C339" s="543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44">
        <v>0.76666666667006211</v>
      </c>
    </row>
    <row r="340" spans="1:15">
      <c r="A340" s="543">
        <v>339</v>
      </c>
      <c r="B340" s="543" t="s">
        <v>97</v>
      </c>
      <c r="C340" s="543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44">
        <v>0.8006944444423425</v>
      </c>
    </row>
    <row r="341" spans="1:15">
      <c r="A341" s="543">
        <v>340</v>
      </c>
      <c r="B341" s="543" t="s">
        <v>96</v>
      </c>
      <c r="C341" s="543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44">
        <v>0.9569444444423425</v>
      </c>
    </row>
    <row r="342" spans="1:15">
      <c r="A342" s="543">
        <v>341</v>
      </c>
      <c r="B342" s="543" t="s">
        <v>97</v>
      </c>
      <c r="C342" s="543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44">
        <v>6.3888888893416151E-2</v>
      </c>
    </row>
    <row r="343" spans="1:15">
      <c r="A343" s="543">
        <v>342</v>
      </c>
      <c r="B343" s="543" t="s">
        <v>97</v>
      </c>
      <c r="C343" s="543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44">
        <v>4.166666665696539E-3</v>
      </c>
    </row>
    <row r="344" spans="1:15">
      <c r="A344" s="543">
        <v>343</v>
      </c>
      <c r="B344" s="543" t="s">
        <v>97</v>
      </c>
      <c r="C344" s="543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44">
        <v>2.6812499999941792</v>
      </c>
    </row>
    <row r="345" spans="1:15">
      <c r="A345" s="543">
        <v>344</v>
      </c>
      <c r="B345" s="543" t="s">
        <v>96</v>
      </c>
      <c r="C345" s="543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44">
        <v>9.7222222226264421E-2</v>
      </c>
    </row>
    <row r="346" spans="1:15">
      <c r="A346" s="543">
        <v>345</v>
      </c>
      <c r="B346" s="543" t="s">
        <v>96</v>
      </c>
      <c r="C346" s="543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44">
        <v>0.19444444444525288</v>
      </c>
    </row>
    <row r="347" spans="1:15">
      <c r="A347" s="543">
        <v>346</v>
      </c>
      <c r="B347" s="543" t="s">
        <v>96</v>
      </c>
      <c r="C347" s="543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44">
        <v>7.9166666670062114E-2</v>
      </c>
    </row>
    <row r="348" spans="1:15">
      <c r="A348" s="543">
        <v>347</v>
      </c>
      <c r="B348" s="543" t="s">
        <v>96</v>
      </c>
      <c r="C348" s="543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44">
        <v>3.2638888886140194E-2</v>
      </c>
    </row>
    <row r="349" spans="1:15">
      <c r="A349" s="543">
        <v>348</v>
      </c>
      <c r="B349" s="543" t="s">
        <v>96</v>
      </c>
      <c r="C349" s="543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44">
        <v>1.0208333333284827</v>
      </c>
    </row>
    <row r="350" spans="1:15">
      <c r="A350" s="543">
        <v>349</v>
      </c>
      <c r="B350" s="543" t="s">
        <v>97</v>
      </c>
      <c r="C350" s="543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44">
        <v>0.36041666666278616</v>
      </c>
    </row>
    <row r="351" spans="1:15">
      <c r="A351" s="543">
        <v>350</v>
      </c>
      <c r="B351" s="543" t="s">
        <v>96</v>
      </c>
      <c r="C351" s="543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44">
        <v>8.611111110803904E-2</v>
      </c>
    </row>
    <row r="352" spans="1:15">
      <c r="A352" s="543">
        <v>351</v>
      </c>
      <c r="B352" s="543" t="s">
        <v>96</v>
      </c>
      <c r="C352" s="543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44">
        <v>5.5555555518367328E-3</v>
      </c>
    </row>
    <row r="353" spans="1:15">
      <c r="A353" s="543">
        <v>352</v>
      </c>
      <c r="B353" s="543" t="s">
        <v>96</v>
      </c>
      <c r="C353" s="543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44">
        <v>0.91249999999854481</v>
      </c>
    </row>
    <row r="354" spans="1:15">
      <c r="A354" s="543">
        <v>353</v>
      </c>
      <c r="B354" s="543" t="s">
        <v>97</v>
      </c>
      <c r="C354" s="543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44">
        <v>0.10555555555038154</v>
      </c>
    </row>
    <row r="355" spans="1:15">
      <c r="A355" s="543">
        <v>354</v>
      </c>
      <c r="B355" s="543" t="s">
        <v>97</v>
      </c>
      <c r="C355" s="543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44">
        <v>1.0923611111065838</v>
      </c>
    </row>
    <row r="356" spans="1:15">
      <c r="A356" s="543">
        <v>355</v>
      </c>
      <c r="B356" s="543" t="s">
        <v>96</v>
      </c>
      <c r="C356" s="543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44">
        <v>3.6805555551836733E-2</v>
      </c>
    </row>
    <row r="357" spans="1:15">
      <c r="A357" s="543">
        <v>356</v>
      </c>
      <c r="B357" s="543" t="s">
        <v>96</v>
      </c>
      <c r="C357" s="543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44">
        <v>1.1590277777795563</v>
      </c>
    </row>
    <row r="358" spans="1:15">
      <c r="A358" s="543">
        <v>357</v>
      </c>
      <c r="B358" s="543" t="s">
        <v>97</v>
      </c>
      <c r="C358" s="543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44">
        <v>3.2638888886140194E-2</v>
      </c>
    </row>
    <row r="359" spans="1:15">
      <c r="A359" s="543">
        <v>358</v>
      </c>
      <c r="B359" s="543" t="s">
        <v>97</v>
      </c>
      <c r="C359" s="543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44">
        <v>0.15555555555329192</v>
      </c>
    </row>
    <row r="360" spans="1:15">
      <c r="A360" s="543">
        <v>359</v>
      </c>
      <c r="B360" s="543" t="s">
        <v>96</v>
      </c>
      <c r="C360" s="543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44">
        <v>3.125E-2</v>
      </c>
    </row>
    <row r="361" spans="1:15">
      <c r="A361" s="543">
        <v>360</v>
      </c>
      <c r="B361" s="543" t="s">
        <v>97</v>
      </c>
      <c r="C361" s="543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44">
        <v>2.7777777722803876E-3</v>
      </c>
    </row>
    <row r="362" spans="1:15">
      <c r="A362" s="543">
        <v>361</v>
      </c>
      <c r="B362" s="543" t="s">
        <v>97</v>
      </c>
      <c r="C362" s="543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44">
        <v>3.888888889196096E-2</v>
      </c>
    </row>
    <row r="363" spans="1:15">
      <c r="A363" s="543">
        <v>362</v>
      </c>
      <c r="B363" s="543" t="s">
        <v>96</v>
      </c>
      <c r="C363" s="543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44">
        <v>9.8583333333299379</v>
      </c>
    </row>
    <row r="364" spans="1:15">
      <c r="A364" s="543">
        <v>363</v>
      </c>
      <c r="B364" s="543" t="s">
        <v>97</v>
      </c>
      <c r="C364" s="543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44">
        <v>0.33472222222189885</v>
      </c>
    </row>
    <row r="365" spans="1:15">
      <c r="A365" s="543">
        <v>364</v>
      </c>
      <c r="B365" s="543" t="s">
        <v>97</v>
      </c>
      <c r="C365" s="543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44">
        <v>2.0138888889050577E-2</v>
      </c>
    </row>
    <row r="366" spans="1:15">
      <c r="A366" s="543">
        <v>365</v>
      </c>
      <c r="B366" s="543" t="s">
        <v>97</v>
      </c>
      <c r="C366" s="543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44">
        <v>2.8472222220443655E-2</v>
      </c>
    </row>
    <row r="367" spans="1:15">
      <c r="A367" s="543">
        <v>366</v>
      </c>
      <c r="B367" s="543" t="s">
        <v>97</v>
      </c>
      <c r="C367" s="543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44">
        <v>0.21180555555474712</v>
      </c>
    </row>
    <row r="368" spans="1:15">
      <c r="A368" s="543">
        <v>367</v>
      </c>
      <c r="B368" s="543" t="s">
        <v>97</v>
      </c>
      <c r="C368" s="543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44">
        <v>1.6666666670062114E-2</v>
      </c>
    </row>
    <row r="369" spans="1:15">
      <c r="A369" s="543">
        <v>368</v>
      </c>
      <c r="B369" s="543" t="s">
        <v>97</v>
      </c>
      <c r="C369" s="543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44">
        <v>8.3333333335758653E-2</v>
      </c>
    </row>
    <row r="370" spans="1:15">
      <c r="A370" s="543">
        <v>369</v>
      </c>
      <c r="B370" s="543" t="s">
        <v>97</v>
      </c>
      <c r="C370" s="543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44">
        <v>3.4722222218988463E-2</v>
      </c>
    </row>
    <row r="371" spans="1:15">
      <c r="A371" s="543">
        <v>370</v>
      </c>
      <c r="B371" s="543" t="s">
        <v>97</v>
      </c>
      <c r="C371" s="543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44">
        <v>0.11597222222189885</v>
      </c>
    </row>
    <row r="372" spans="1:15">
      <c r="A372" s="543">
        <v>371</v>
      </c>
      <c r="B372" s="543" t="s">
        <v>97</v>
      </c>
      <c r="C372" s="543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44">
        <v>3.6805555551836733E-2</v>
      </c>
    </row>
    <row r="373" spans="1:15">
      <c r="A373" s="543">
        <v>372</v>
      </c>
      <c r="B373" s="543" t="s">
        <v>97</v>
      </c>
      <c r="C373" s="543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44">
        <v>3.4722222226264421E-2</v>
      </c>
    </row>
    <row r="374" spans="1:15">
      <c r="A374" s="543">
        <v>373</v>
      </c>
      <c r="B374" s="543" t="s">
        <v>97</v>
      </c>
      <c r="C374" s="543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44">
        <v>0.67500000000291038</v>
      </c>
    </row>
    <row r="375" spans="1:15">
      <c r="A375" s="543">
        <v>374</v>
      </c>
      <c r="B375" s="543" t="s">
        <v>97</v>
      </c>
      <c r="C375" s="543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44">
        <v>0.31111111111385981</v>
      </c>
    </row>
    <row r="376" spans="1:15">
      <c r="A376" s="543">
        <v>375</v>
      </c>
      <c r="B376" s="543" t="s">
        <v>97</v>
      </c>
      <c r="C376" s="543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44">
        <v>2.1527777775190771E-2</v>
      </c>
    </row>
    <row r="377" spans="1:15">
      <c r="A377" s="543">
        <v>376</v>
      </c>
      <c r="B377" s="543" t="s">
        <v>97</v>
      </c>
      <c r="C377" s="543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44">
        <v>1.1805555557657499E-2</v>
      </c>
    </row>
    <row r="378" spans="1:15">
      <c r="A378" s="543">
        <v>377</v>
      </c>
      <c r="B378" s="543" t="s">
        <v>97</v>
      </c>
      <c r="C378" s="543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44">
        <v>6.1805555553291924E-2</v>
      </c>
    </row>
    <row r="379" spans="1:15">
      <c r="A379" s="543">
        <v>378</v>
      </c>
      <c r="B379" s="543" t="s">
        <v>97</v>
      </c>
      <c r="C379" s="543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44">
        <v>1.0902777777737356</v>
      </c>
    </row>
    <row r="380" spans="1:15">
      <c r="A380" s="543">
        <v>379</v>
      </c>
      <c r="B380" s="543" t="s">
        <v>97</v>
      </c>
      <c r="C380" s="543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44">
        <v>2.3611111115314998E-2</v>
      </c>
    </row>
    <row r="381" spans="1:15">
      <c r="A381" s="543">
        <v>380</v>
      </c>
      <c r="B381" s="543" t="s">
        <v>97</v>
      </c>
      <c r="C381" s="543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44">
        <v>3.4027777772280388E-2</v>
      </c>
    </row>
    <row r="382" spans="1:15">
      <c r="A382" s="543">
        <v>381</v>
      </c>
      <c r="B382" s="543" t="s">
        <v>97</v>
      </c>
      <c r="C382" s="543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44">
        <v>3.888888889196096E-2</v>
      </c>
    </row>
    <row r="383" spans="1:15">
      <c r="A383" s="543">
        <v>382</v>
      </c>
      <c r="B383" s="543" t="s">
        <v>97</v>
      </c>
      <c r="C383" s="543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44">
        <v>6.3194444446708076E-2</v>
      </c>
    </row>
    <row r="384" spans="1:15">
      <c r="A384" s="543">
        <v>383</v>
      </c>
      <c r="B384" s="543" t="s">
        <v>97</v>
      </c>
      <c r="C384" s="543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44">
        <v>0.15208333333430346</v>
      </c>
    </row>
    <row r="385" spans="1:15">
      <c r="A385" s="543">
        <v>384</v>
      </c>
      <c r="B385" s="543" t="s">
        <v>97</v>
      </c>
      <c r="C385" s="543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44">
        <v>0.43958333333284827</v>
      </c>
    </row>
    <row r="386" spans="1:15">
      <c r="A386" s="543">
        <v>385</v>
      </c>
      <c r="B386" s="543" t="s">
        <v>97</v>
      </c>
      <c r="C386" s="543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44">
        <v>0.47847222222480923</v>
      </c>
    </row>
    <row r="387" spans="1:15">
      <c r="A387" s="543">
        <v>386</v>
      </c>
      <c r="B387" s="543" t="s">
        <v>97</v>
      </c>
      <c r="C387" s="543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44">
        <v>8.6805555554747116E-2</v>
      </c>
    </row>
    <row r="388" spans="1:15">
      <c r="A388" s="543">
        <v>387</v>
      </c>
      <c r="B388" s="543" t="s">
        <v>97</v>
      </c>
      <c r="C388" s="543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44">
        <v>0.11180555555620231</v>
      </c>
    </row>
    <row r="389" spans="1:15">
      <c r="A389" s="543">
        <v>388</v>
      </c>
      <c r="B389" s="543" t="s">
        <v>97</v>
      </c>
      <c r="C389" s="543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44">
        <v>0.77500000000145519</v>
      </c>
    </row>
    <row r="390" spans="1:15">
      <c r="A390" s="543">
        <v>389</v>
      </c>
      <c r="B390" s="543" t="s">
        <v>97</v>
      </c>
      <c r="C390" s="543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44">
        <v>8.4027777782466728E-2</v>
      </c>
    </row>
    <row r="391" spans="1:15">
      <c r="A391" s="543">
        <v>390</v>
      </c>
      <c r="B391" s="543" t="s">
        <v>97</v>
      </c>
      <c r="C391" s="543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44">
        <v>0.72777777777810115</v>
      </c>
    </row>
    <row r="392" spans="1:15">
      <c r="A392" s="543">
        <v>391</v>
      </c>
      <c r="B392" s="543" t="s">
        <v>97</v>
      </c>
      <c r="C392" s="543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44">
        <v>1.5972222223354038E-2</v>
      </c>
    </row>
    <row r="393" spans="1:15">
      <c r="A393" s="543">
        <v>392</v>
      </c>
      <c r="B393" s="543" t="s">
        <v>97</v>
      </c>
      <c r="C393" s="543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44">
        <v>4.9999999995634425E-2</v>
      </c>
    </row>
    <row r="394" spans="1:15">
      <c r="A394" s="543">
        <v>393</v>
      </c>
      <c r="B394" s="543" t="s">
        <v>97</v>
      </c>
      <c r="C394" s="543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44">
        <v>5.9916666666686069</v>
      </c>
    </row>
    <row r="395" spans="1:15">
      <c r="A395" s="543">
        <v>394</v>
      </c>
      <c r="B395" s="543" t="s">
        <v>96</v>
      </c>
      <c r="C395" s="543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44">
        <v>0.31111111110658385</v>
      </c>
    </row>
    <row r="396" spans="1:15">
      <c r="A396" s="543">
        <v>395</v>
      </c>
      <c r="B396" s="543" t="s">
        <v>96</v>
      </c>
      <c r="C396" s="543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44">
        <v>0.34097222222044365</v>
      </c>
    </row>
    <row r="397" spans="1:15">
      <c r="A397" s="543">
        <v>396</v>
      </c>
      <c r="B397" s="543" t="s">
        <v>96</v>
      </c>
      <c r="C397" s="543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44">
        <v>3.4722222189884633E-3</v>
      </c>
    </row>
    <row r="398" spans="1:15">
      <c r="A398" s="543">
        <v>397</v>
      </c>
      <c r="B398" s="543" t="s">
        <v>96</v>
      </c>
      <c r="C398" s="543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44">
        <v>0.23541666666278616</v>
      </c>
    </row>
    <row r="399" spans="1:15">
      <c r="A399" s="543">
        <v>398</v>
      </c>
      <c r="B399" s="543" t="s">
        <v>96</v>
      </c>
      <c r="C399" s="543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44">
        <v>0.26458333333721384</v>
      </c>
    </row>
    <row r="400" spans="1:15">
      <c r="A400" s="543">
        <v>399</v>
      </c>
      <c r="B400" s="543" t="s">
        <v>96</v>
      </c>
      <c r="C400" s="543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44">
        <v>1.3270833333299379</v>
      </c>
    </row>
    <row r="401" spans="1:15">
      <c r="A401" s="543">
        <v>400</v>
      </c>
      <c r="B401" s="543" t="s">
        <v>96</v>
      </c>
      <c r="C401" s="543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44">
        <v>0.10624999999708962</v>
      </c>
    </row>
    <row r="402" spans="1:15">
      <c r="A402" s="543">
        <v>401</v>
      </c>
      <c r="B402" s="543" t="s">
        <v>96</v>
      </c>
      <c r="C402" s="543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44">
        <v>1</v>
      </c>
    </row>
    <row r="403" spans="1:15">
      <c r="A403" s="543">
        <v>402</v>
      </c>
      <c r="B403" s="543" t="s">
        <v>96</v>
      </c>
      <c r="C403" s="543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44">
        <v>3.125</v>
      </c>
    </row>
    <row r="404" spans="1:15">
      <c r="A404" s="543">
        <v>403</v>
      </c>
      <c r="B404" s="543" t="s">
        <v>97</v>
      </c>
      <c r="C404" s="543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44">
        <v>0.19583333333866904</v>
      </c>
    </row>
    <row r="405" spans="1:15">
      <c r="A405" s="543">
        <v>404</v>
      </c>
      <c r="B405" s="543" t="s">
        <v>97</v>
      </c>
      <c r="C405" s="543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44">
        <v>4.3055555557657499E-2</v>
      </c>
    </row>
    <row r="406" spans="1:15">
      <c r="A406" s="543">
        <v>405</v>
      </c>
      <c r="B406" s="543" t="s">
        <v>97</v>
      </c>
      <c r="C406" s="543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44">
        <v>0.40625</v>
      </c>
    </row>
    <row r="407" spans="1:15">
      <c r="A407" s="543">
        <v>406</v>
      </c>
      <c r="B407" s="543" t="s">
        <v>97</v>
      </c>
      <c r="C407" s="543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44">
        <v>0.25555555555183673</v>
      </c>
    </row>
    <row r="408" spans="1:15">
      <c r="A408" s="543">
        <v>407</v>
      </c>
      <c r="B408" s="543" t="s">
        <v>97</v>
      </c>
      <c r="C408" s="543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44">
        <v>6.8750000005820766E-2</v>
      </c>
    </row>
    <row r="409" spans="1:15">
      <c r="A409" s="543">
        <v>408</v>
      </c>
      <c r="B409" s="543" t="s">
        <v>97</v>
      </c>
      <c r="C409" s="543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44">
        <v>4.7916666662786156E-2</v>
      </c>
    </row>
    <row r="410" spans="1:15">
      <c r="A410" s="543">
        <v>409</v>
      </c>
      <c r="B410" s="543" t="s">
        <v>97</v>
      </c>
      <c r="C410" s="543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44">
        <v>0.47291666666569654</v>
      </c>
    </row>
    <row r="411" spans="1:15">
      <c r="A411" s="543">
        <v>410</v>
      </c>
      <c r="B411" s="543" t="s">
        <v>97</v>
      </c>
      <c r="C411" s="543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44">
        <v>1.2291666666642413</v>
      </c>
    </row>
    <row r="412" spans="1:15">
      <c r="A412" s="543">
        <v>411</v>
      </c>
      <c r="B412" s="543" t="s">
        <v>96</v>
      </c>
      <c r="C412" s="543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44">
        <v>0.54652777777664596</v>
      </c>
    </row>
    <row r="413" spans="1:15">
      <c r="A413" s="543">
        <v>412</v>
      </c>
      <c r="B413" s="543" t="s">
        <v>96</v>
      </c>
      <c r="C413" s="543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44">
        <v>1.3430555555605679</v>
      </c>
    </row>
    <row r="414" spans="1:15">
      <c r="A414" s="543">
        <v>413</v>
      </c>
      <c r="B414" s="543" t="s">
        <v>97</v>
      </c>
      <c r="C414" s="543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44">
        <v>7.2916666671517305E-2</v>
      </c>
    </row>
    <row r="415" spans="1:15">
      <c r="A415" s="543">
        <v>414</v>
      </c>
      <c r="B415" s="543" t="s">
        <v>97</v>
      </c>
      <c r="C415" s="543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44">
        <v>0.48472222222335404</v>
      </c>
    </row>
    <row r="416" spans="1:15">
      <c r="A416" s="543">
        <v>415</v>
      </c>
      <c r="B416" s="543" t="s">
        <v>97</v>
      </c>
      <c r="C416" s="543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44">
        <v>0.19583333333139308</v>
      </c>
    </row>
    <row r="417" spans="1:15">
      <c r="A417" s="543">
        <v>416</v>
      </c>
      <c r="B417" s="543" t="s">
        <v>97</v>
      </c>
      <c r="C417" s="543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44">
        <v>6.7361111112404615E-2</v>
      </c>
    </row>
    <row r="418" spans="1:15">
      <c r="A418" s="543">
        <v>417</v>
      </c>
      <c r="B418" s="543" t="s">
        <v>97</v>
      </c>
      <c r="C418" s="543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44">
        <v>4.2361111110949423E-2</v>
      </c>
    </row>
    <row r="419" spans="1:15">
      <c r="A419" s="543">
        <v>418</v>
      </c>
      <c r="B419" s="543" t="s">
        <v>97</v>
      </c>
      <c r="C419" s="543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44">
        <v>0.64652777777519077</v>
      </c>
    </row>
    <row r="420" spans="1:15">
      <c r="A420" s="543">
        <v>419</v>
      </c>
      <c r="B420" s="543" t="s">
        <v>96</v>
      </c>
      <c r="C420" s="543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44">
        <v>2.9631944444408873</v>
      </c>
    </row>
    <row r="421" spans="1:15">
      <c r="A421" s="543">
        <v>420</v>
      </c>
      <c r="B421" s="543" t="s">
        <v>97</v>
      </c>
      <c r="C421" s="543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44">
        <v>6.2500000058207661E-3</v>
      </c>
    </row>
    <row r="422" spans="1:15">
      <c r="A422" s="543">
        <v>421</v>
      </c>
      <c r="B422" s="543" t="s">
        <v>97</v>
      </c>
      <c r="C422" s="543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44">
        <v>2.4305555554747116E-2</v>
      </c>
    </row>
    <row r="423" spans="1:15">
      <c r="A423" s="543">
        <v>422</v>
      </c>
      <c r="B423" s="543" t="s">
        <v>97</v>
      </c>
      <c r="C423" s="543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44">
        <v>1.5277777776645962E-2</v>
      </c>
    </row>
    <row r="424" spans="1:15">
      <c r="A424" s="543">
        <v>423</v>
      </c>
      <c r="B424" s="543" t="s">
        <v>97</v>
      </c>
      <c r="C424" s="543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44">
        <v>4.5833333329937886E-2</v>
      </c>
    </row>
    <row r="425" spans="1:15">
      <c r="A425" s="543">
        <v>424</v>
      </c>
      <c r="B425" s="543" t="s">
        <v>97</v>
      </c>
      <c r="C425" s="543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44">
        <v>2.7777777781011537E-2</v>
      </c>
    </row>
    <row r="426" spans="1:15">
      <c r="A426" s="543">
        <v>425</v>
      </c>
      <c r="B426" s="543" t="s">
        <v>97</v>
      </c>
      <c r="C426" s="543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44">
        <v>0.22291666666569654</v>
      </c>
    </row>
    <row r="427" spans="1:15">
      <c r="A427" s="543">
        <v>426</v>
      </c>
      <c r="B427" s="543" t="s">
        <v>97</v>
      </c>
      <c r="C427" s="543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44">
        <v>0.82777777777664596</v>
      </c>
    </row>
    <row r="428" spans="1:15">
      <c r="A428" s="543">
        <v>427</v>
      </c>
      <c r="B428" s="543" t="s">
        <v>97</v>
      </c>
      <c r="C428" s="543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44">
        <v>6.5277777779556345E-2</v>
      </c>
    </row>
    <row r="429" spans="1:15">
      <c r="A429" s="543">
        <v>428</v>
      </c>
      <c r="B429" s="543" t="s">
        <v>97</v>
      </c>
      <c r="C429" s="543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44">
        <v>0.11666666666860692</v>
      </c>
    </row>
    <row r="430" spans="1:15">
      <c r="A430" s="543">
        <v>429</v>
      </c>
      <c r="B430" s="543" t="s">
        <v>97</v>
      </c>
      <c r="C430" s="543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44">
        <v>0.61180555555620231</v>
      </c>
    </row>
    <row r="431" spans="1:15">
      <c r="A431" s="543">
        <v>430</v>
      </c>
      <c r="B431" s="543" t="s">
        <v>97</v>
      </c>
      <c r="C431" s="543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44">
        <v>4.4444444443797693E-2</v>
      </c>
    </row>
    <row r="432" spans="1:15">
      <c r="A432" s="543">
        <v>431</v>
      </c>
      <c r="B432" s="543" t="s">
        <v>97</v>
      </c>
      <c r="C432" s="543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44">
        <v>0.87222222222044365</v>
      </c>
    </row>
    <row r="433" spans="1:15">
      <c r="A433" s="543">
        <v>432</v>
      </c>
      <c r="B433" s="543" t="s">
        <v>96</v>
      </c>
      <c r="C433" s="543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44">
        <v>0.13888888888322981</v>
      </c>
    </row>
    <row r="434" spans="1:15">
      <c r="A434" s="543">
        <v>433</v>
      </c>
      <c r="B434" s="543" t="s">
        <v>96</v>
      </c>
      <c r="C434" s="543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44">
        <v>0.54722222222335404</v>
      </c>
    </row>
    <row r="435" spans="1:15">
      <c r="A435" s="543">
        <v>434</v>
      </c>
      <c r="B435" s="543" t="s">
        <v>97</v>
      </c>
      <c r="C435" s="543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44">
        <v>0.12152777777373558</v>
      </c>
    </row>
    <row r="436" spans="1:15">
      <c r="A436" s="543">
        <v>435</v>
      </c>
      <c r="B436" s="543" t="s">
        <v>96</v>
      </c>
      <c r="C436" s="543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44">
        <v>2.9034722222204437</v>
      </c>
    </row>
    <row r="437" spans="1:15">
      <c r="A437" s="543">
        <v>436</v>
      </c>
      <c r="B437" s="543" t="s">
        <v>97</v>
      </c>
      <c r="C437" s="543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44">
        <v>2.7083333327027503E-2</v>
      </c>
    </row>
    <row r="438" spans="1:15">
      <c r="A438" s="543">
        <v>437</v>
      </c>
      <c r="B438" s="543" t="s">
        <v>97</v>
      </c>
      <c r="C438" s="543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44">
        <v>0.73749999999563443</v>
      </c>
    </row>
    <row r="439" spans="1:15">
      <c r="A439" s="543">
        <v>438</v>
      </c>
      <c r="B439" s="543" t="s">
        <v>97</v>
      </c>
      <c r="C439" s="543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44">
        <v>1.0416666671517305E-2</v>
      </c>
    </row>
    <row r="440" spans="1:15">
      <c r="A440" s="543">
        <v>439</v>
      </c>
      <c r="B440" s="543" t="s">
        <v>97</v>
      </c>
      <c r="C440" s="543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44">
        <v>0.28611111111240461</v>
      </c>
    </row>
    <row r="441" spans="1:15">
      <c r="A441" s="543">
        <v>440</v>
      </c>
      <c r="B441" s="543" t="s">
        <v>97</v>
      </c>
      <c r="C441" s="543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44">
        <v>0.34513888889341615</v>
      </c>
    </row>
    <row r="442" spans="1:15">
      <c r="A442" s="543">
        <v>441</v>
      </c>
      <c r="B442" s="543" t="s">
        <v>97</v>
      </c>
      <c r="C442" s="543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44">
        <v>5.9722222220443655E-2</v>
      </c>
    </row>
    <row r="443" spans="1:15">
      <c r="A443" s="543">
        <v>442</v>
      </c>
      <c r="B443" s="543" t="s">
        <v>97</v>
      </c>
      <c r="C443" s="543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44">
        <v>0.12916666666569654</v>
      </c>
    </row>
    <row r="444" spans="1:15">
      <c r="A444" s="543">
        <v>443</v>
      </c>
      <c r="B444" s="543" t="s">
        <v>97</v>
      </c>
      <c r="C444" s="543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44">
        <v>6.3194444446708076E-2</v>
      </c>
    </row>
    <row r="445" spans="1:15">
      <c r="A445" s="543">
        <v>444</v>
      </c>
      <c r="B445" s="543" t="s">
        <v>97</v>
      </c>
      <c r="C445" s="543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44">
        <v>7.9166666670062114E-2</v>
      </c>
    </row>
    <row r="446" spans="1:15">
      <c r="A446" s="543">
        <v>445</v>
      </c>
      <c r="B446" s="543" t="s">
        <v>97</v>
      </c>
      <c r="C446" s="543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44">
        <v>1.6263888888861402</v>
      </c>
    </row>
    <row r="447" spans="1:15">
      <c r="A447" s="543">
        <v>446</v>
      </c>
      <c r="B447" s="543" t="s">
        <v>96</v>
      </c>
      <c r="C447" s="543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44">
        <v>9.6527777772280388E-2</v>
      </c>
    </row>
    <row r="448" spans="1:15">
      <c r="A448" s="543">
        <v>447</v>
      </c>
      <c r="B448" s="543" t="s">
        <v>96</v>
      </c>
      <c r="C448" s="543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44">
        <v>8.5416666668606922E-2</v>
      </c>
    </row>
    <row r="449" spans="1:15">
      <c r="A449" s="543">
        <v>448</v>
      </c>
      <c r="B449" s="543" t="s">
        <v>96</v>
      </c>
      <c r="C449" s="543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44">
        <v>9.0277777781011537E-3</v>
      </c>
    </row>
    <row r="450" spans="1:15">
      <c r="A450" s="543">
        <v>449</v>
      </c>
      <c r="B450" s="543" t="s">
        <v>96</v>
      </c>
      <c r="C450" s="543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44">
        <v>9.7916666665696539E-2</v>
      </c>
    </row>
    <row r="451" spans="1:15">
      <c r="A451" s="543">
        <v>450</v>
      </c>
      <c r="B451" s="543" t="s">
        <v>96</v>
      </c>
      <c r="C451" s="543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44">
        <v>0.42013888889050577</v>
      </c>
    </row>
    <row r="452" spans="1:15">
      <c r="A452" s="543">
        <v>451</v>
      </c>
      <c r="B452" s="543" t="s">
        <v>96</v>
      </c>
      <c r="C452" s="543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44">
        <v>5.7638888887595385E-2</v>
      </c>
    </row>
    <row r="453" spans="1:15">
      <c r="A453" s="543">
        <v>452</v>
      </c>
      <c r="B453" s="543" t="s">
        <v>96</v>
      </c>
      <c r="C453" s="543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44">
        <v>6.8749999998544808E-2</v>
      </c>
    </row>
    <row r="454" spans="1:15">
      <c r="A454" s="543">
        <v>453</v>
      </c>
      <c r="B454" s="543" t="s">
        <v>96</v>
      </c>
      <c r="C454" s="543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44">
        <v>4.8611111109494232E-2</v>
      </c>
    </row>
    <row r="455" spans="1:15">
      <c r="A455" s="543">
        <v>454</v>
      </c>
      <c r="B455" s="543" t="s">
        <v>96</v>
      </c>
      <c r="C455" s="543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44">
        <v>1.2763888888875954</v>
      </c>
    </row>
    <row r="456" spans="1:15">
      <c r="A456" s="543">
        <v>455</v>
      </c>
      <c r="B456" s="543" t="s">
        <v>97</v>
      </c>
      <c r="C456" s="543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44">
        <v>0.70833333332848269</v>
      </c>
    </row>
    <row r="457" spans="1:15">
      <c r="A457" s="543">
        <v>456</v>
      </c>
      <c r="B457" s="543" t="s">
        <v>96</v>
      </c>
      <c r="C457" s="543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44">
        <v>9.0277777781011537E-3</v>
      </c>
    </row>
    <row r="458" spans="1:15">
      <c r="A458" s="543">
        <v>457</v>
      </c>
      <c r="B458" s="543" t="s">
        <v>97</v>
      </c>
      <c r="C458" s="543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44">
        <v>9.3055555553291924E-2</v>
      </c>
    </row>
    <row r="459" spans="1:15">
      <c r="A459" s="543">
        <v>458</v>
      </c>
      <c r="B459" s="543" t="s">
        <v>96</v>
      </c>
      <c r="C459" s="543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44">
        <v>0.16527777777810115</v>
      </c>
    </row>
    <row r="460" spans="1:15">
      <c r="A460" s="543">
        <v>459</v>
      </c>
      <c r="B460" s="543" t="s">
        <v>97</v>
      </c>
      <c r="C460" s="543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44">
        <v>0.56597222222626442</v>
      </c>
    </row>
    <row r="461" spans="1:15">
      <c r="A461" s="543">
        <v>460</v>
      </c>
      <c r="B461" s="543" t="s">
        <v>96</v>
      </c>
      <c r="C461" s="543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44">
        <v>0.4180555555576575</v>
      </c>
    </row>
    <row r="462" spans="1:15">
      <c r="A462" s="543">
        <v>461</v>
      </c>
      <c r="B462" s="543" t="s">
        <v>96</v>
      </c>
      <c r="C462" s="543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44">
        <v>6.9444444452528842E-3</v>
      </c>
    </row>
    <row r="463" spans="1:15">
      <c r="A463" s="543">
        <v>462</v>
      </c>
      <c r="B463" s="543" t="s">
        <v>96</v>
      </c>
      <c r="C463" s="543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44">
        <v>5.7638888887595385E-2</v>
      </c>
    </row>
    <row r="464" spans="1:15">
      <c r="A464" s="543">
        <v>463</v>
      </c>
      <c r="B464" s="543" t="s">
        <v>97</v>
      </c>
      <c r="C464" s="543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44">
        <v>1.4583333337213844E-2</v>
      </c>
    </row>
    <row r="465" spans="1:15">
      <c r="A465" s="543">
        <v>464</v>
      </c>
      <c r="B465" s="543" t="s">
        <v>97</v>
      </c>
      <c r="C465" s="543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44">
        <v>0.65347222222044365</v>
      </c>
    </row>
    <row r="466" spans="1:15">
      <c r="A466" s="543">
        <v>465</v>
      </c>
      <c r="B466" s="543" t="s">
        <v>96</v>
      </c>
      <c r="C466" s="543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44">
        <v>6.2499999985448085E-3</v>
      </c>
    </row>
    <row r="467" spans="1:15">
      <c r="A467" s="543">
        <v>466</v>
      </c>
      <c r="B467" s="543" t="s">
        <v>96</v>
      </c>
      <c r="C467" s="543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44">
        <v>2.5694444448163267E-2</v>
      </c>
    </row>
    <row r="468" spans="1:15">
      <c r="A468" s="543">
        <v>467</v>
      </c>
      <c r="B468" s="543" t="s">
        <v>96</v>
      </c>
      <c r="C468" s="543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44">
        <v>0.12569444443943212</v>
      </c>
    </row>
    <row r="469" spans="1:15">
      <c r="A469" s="543">
        <v>468</v>
      </c>
      <c r="B469" s="543" t="s">
        <v>96</v>
      </c>
      <c r="C469" s="543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44">
        <v>2.6388888887595385E-2</v>
      </c>
    </row>
    <row r="470" spans="1:15">
      <c r="A470" s="543">
        <v>469</v>
      </c>
      <c r="B470" s="543" t="s">
        <v>96</v>
      </c>
      <c r="C470" s="543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44">
        <v>1.1111111110949423E-2</v>
      </c>
    </row>
    <row r="471" spans="1:15">
      <c r="A471" s="543">
        <v>470</v>
      </c>
      <c r="B471" s="543" t="s">
        <v>96</v>
      </c>
      <c r="C471" s="543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44">
        <v>5.1541666666671517</v>
      </c>
    </row>
    <row r="472" spans="1:15">
      <c r="A472" s="543">
        <v>471</v>
      </c>
      <c r="B472" s="543" t="s">
        <v>97</v>
      </c>
      <c r="C472" s="543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44">
        <v>0.37569444443943212</v>
      </c>
    </row>
    <row r="473" spans="1:15">
      <c r="A473" s="543">
        <v>472</v>
      </c>
      <c r="B473" s="543" t="s">
        <v>97</v>
      </c>
      <c r="C473" s="543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44">
        <v>6.9444444445252884E-2</v>
      </c>
    </row>
    <row r="474" spans="1:15">
      <c r="A474" s="543">
        <v>473</v>
      </c>
      <c r="B474" s="543" t="s">
        <v>97</v>
      </c>
      <c r="C474" s="543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44">
        <v>8.7500000001455192E-2</v>
      </c>
    </row>
    <row r="475" spans="1:15">
      <c r="A475" s="543">
        <v>474</v>
      </c>
      <c r="B475" s="543" t="s">
        <v>97</v>
      </c>
      <c r="C475" s="543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44">
        <v>0.16875000000436557</v>
      </c>
    </row>
    <row r="476" spans="1:15">
      <c r="A476" s="543">
        <v>475</v>
      </c>
      <c r="B476" s="543" t="s">
        <v>97</v>
      </c>
      <c r="C476" s="543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44">
        <v>6.9444443943211809E-4</v>
      </c>
    </row>
    <row r="477" spans="1:15">
      <c r="A477" s="543">
        <v>476</v>
      </c>
      <c r="B477" s="543" t="s">
        <v>97</v>
      </c>
      <c r="C477" s="543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44">
        <v>2.7777777722803876E-3</v>
      </c>
    </row>
    <row r="478" spans="1:15">
      <c r="A478" s="543">
        <v>477</v>
      </c>
      <c r="B478" s="543" t="s">
        <v>97</v>
      </c>
      <c r="C478" s="543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44">
        <v>1.7361111116770189E-2</v>
      </c>
    </row>
    <row r="479" spans="1:15">
      <c r="A479" s="543">
        <v>478</v>
      </c>
      <c r="B479" s="543" t="s">
        <v>97</v>
      </c>
      <c r="C479" s="543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44">
        <v>0.3125</v>
      </c>
    </row>
    <row r="480" spans="1:15">
      <c r="A480" s="543">
        <v>479</v>
      </c>
      <c r="B480" s="543" t="s">
        <v>97</v>
      </c>
      <c r="C480" s="543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44">
        <v>2.5000000001455192E-2</v>
      </c>
    </row>
    <row r="481" spans="1:15">
      <c r="A481" s="543">
        <v>480</v>
      </c>
      <c r="B481" s="543" t="s">
        <v>97</v>
      </c>
      <c r="C481" s="543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44">
        <v>0.22499999999854481</v>
      </c>
    </row>
    <row r="482" spans="1:15">
      <c r="A482" s="543">
        <v>481</v>
      </c>
      <c r="B482" s="543" t="s">
        <v>97</v>
      </c>
      <c r="C482" s="543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44">
        <v>0.12222222222771961</v>
      </c>
    </row>
    <row r="483" spans="1:15">
      <c r="A483" s="543">
        <v>482</v>
      </c>
      <c r="B483" s="543" t="s">
        <v>97</v>
      </c>
      <c r="C483" s="543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44">
        <v>0.50416666666569654</v>
      </c>
    </row>
    <row r="484" spans="1:15">
      <c r="A484" s="543">
        <v>483</v>
      </c>
      <c r="B484" s="543" t="s">
        <v>97</v>
      </c>
      <c r="C484" s="543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44">
        <v>4.3749999997089617E-2</v>
      </c>
    </row>
    <row r="485" spans="1:15">
      <c r="A485" s="543">
        <v>484</v>
      </c>
      <c r="B485" s="543" t="s">
        <v>97</v>
      </c>
      <c r="C485" s="543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44">
        <v>0.31736111111240461</v>
      </c>
    </row>
    <row r="486" spans="1:15">
      <c r="A486" s="543">
        <v>485</v>
      </c>
      <c r="B486" s="543" t="s">
        <v>97</v>
      </c>
      <c r="C486" s="543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44">
        <v>0.18819444443943212</v>
      </c>
    </row>
    <row r="487" spans="1:15">
      <c r="A487" s="543">
        <v>486</v>
      </c>
      <c r="B487" s="543" t="s">
        <v>97</v>
      </c>
      <c r="C487" s="543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44">
        <v>0.29722222222335404</v>
      </c>
    </row>
    <row r="488" spans="1:15">
      <c r="A488" s="543">
        <v>487</v>
      </c>
      <c r="B488" s="543" t="s">
        <v>97</v>
      </c>
      <c r="C488" s="543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44">
        <v>7.0833333331393078E-2</v>
      </c>
    </row>
    <row r="489" spans="1:15">
      <c r="A489" s="543">
        <v>488</v>
      </c>
      <c r="B489" s="543" t="s">
        <v>97</v>
      </c>
      <c r="C489" s="543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44">
        <v>1.9868055555562023</v>
      </c>
    </row>
    <row r="490" spans="1:15">
      <c r="A490" s="543">
        <v>489</v>
      </c>
      <c r="B490" s="543" t="s">
        <v>96</v>
      </c>
      <c r="C490" s="543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44">
        <v>0.17777777777519077</v>
      </c>
    </row>
    <row r="491" spans="1:15">
      <c r="A491" s="543">
        <v>490</v>
      </c>
      <c r="B491" s="543" t="s">
        <v>96</v>
      </c>
      <c r="C491" s="543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44">
        <v>1.4583333337213844E-2</v>
      </c>
    </row>
    <row r="492" spans="1:15">
      <c r="A492" s="543">
        <v>491</v>
      </c>
      <c r="B492" s="543" t="s">
        <v>96</v>
      </c>
      <c r="C492" s="543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44">
        <v>0.36388888888905058</v>
      </c>
    </row>
    <row r="493" spans="1:15">
      <c r="A493" s="543">
        <v>492</v>
      </c>
      <c r="B493" s="543" t="s">
        <v>96</v>
      </c>
      <c r="C493" s="543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44">
        <v>4.6527777776645962E-2</v>
      </c>
    </row>
    <row r="494" spans="1:15">
      <c r="A494" s="543">
        <v>493</v>
      </c>
      <c r="B494" s="543" t="s">
        <v>96</v>
      </c>
      <c r="C494" s="543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44">
        <v>0.35208333333139308</v>
      </c>
    </row>
    <row r="495" spans="1:15">
      <c r="A495" s="543">
        <v>494</v>
      </c>
      <c r="B495" s="543" t="s">
        <v>97</v>
      </c>
      <c r="C495" s="543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44">
        <v>3.1937499999985448</v>
      </c>
    </row>
    <row r="496" spans="1:15">
      <c r="A496" s="543">
        <v>495</v>
      </c>
      <c r="B496" s="543" t="s">
        <v>96</v>
      </c>
      <c r="C496" s="543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44">
        <v>2.7777777781011537E-2</v>
      </c>
    </row>
    <row r="497" spans="1:15">
      <c r="A497" s="543">
        <v>496</v>
      </c>
      <c r="B497" s="543" t="s">
        <v>96</v>
      </c>
      <c r="C497" s="543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44">
        <v>2.0138888889050577E-2</v>
      </c>
    </row>
    <row r="498" spans="1:15">
      <c r="A498" s="543">
        <v>497</v>
      </c>
      <c r="B498" s="543" t="s">
        <v>96</v>
      </c>
      <c r="C498" s="543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44">
        <v>0.5</v>
      </c>
    </row>
    <row r="499" spans="1:15">
      <c r="A499" s="543">
        <v>498</v>
      </c>
      <c r="B499" s="543" t="s">
        <v>96</v>
      </c>
      <c r="C499" s="543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44">
        <v>2.2222222221898846E-2</v>
      </c>
    </row>
    <row r="500" spans="1:15">
      <c r="A500" s="543">
        <v>499</v>
      </c>
      <c r="B500" s="543" t="s">
        <v>96</v>
      </c>
      <c r="C500" s="543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44">
        <v>0.20624999999563443</v>
      </c>
    </row>
    <row r="501" spans="1:15">
      <c r="A501" s="543">
        <v>500</v>
      </c>
      <c r="B501" s="543" t="s">
        <v>96</v>
      </c>
      <c r="C501" s="543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44">
        <v>7.6388888846850023E-3</v>
      </c>
    </row>
    <row r="502" spans="1:15">
      <c r="A502" s="543">
        <v>501</v>
      </c>
      <c r="B502" s="543" t="s">
        <v>96</v>
      </c>
      <c r="C502" s="543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44">
        <v>0.11527777777519077</v>
      </c>
    </row>
    <row r="503" spans="1:15">
      <c r="A503" s="543">
        <v>502</v>
      </c>
      <c r="B503" s="543" t="s">
        <v>96</v>
      </c>
      <c r="C503" s="543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44">
        <v>0.6055555555576575</v>
      </c>
    </row>
    <row r="504" spans="1:15">
      <c r="A504" s="543">
        <v>503</v>
      </c>
      <c r="B504" s="543" t="s">
        <v>96</v>
      </c>
      <c r="C504" s="543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44">
        <v>4.9305555556202307E-2</v>
      </c>
    </row>
    <row r="505" spans="1:15">
      <c r="A505" s="543">
        <v>504</v>
      </c>
      <c r="B505" s="543" t="s">
        <v>96</v>
      </c>
      <c r="C505" s="543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44">
        <v>2.0833333328482695E-2</v>
      </c>
    </row>
    <row r="506" spans="1:15">
      <c r="A506" s="543">
        <v>505</v>
      </c>
      <c r="B506" s="543" t="s">
        <v>96</v>
      </c>
      <c r="C506" s="543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44">
        <v>0.60763888889050577</v>
      </c>
    </row>
    <row r="507" spans="1:15">
      <c r="A507" s="543">
        <v>506</v>
      </c>
      <c r="B507" s="543" t="s">
        <v>96</v>
      </c>
      <c r="C507" s="543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44">
        <v>1.0062499999985448</v>
      </c>
    </row>
    <row r="508" spans="1:15">
      <c r="A508" s="543">
        <v>507</v>
      </c>
      <c r="B508" s="543" t="s">
        <v>97</v>
      </c>
      <c r="C508" s="543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44">
        <v>8.4027777775190771E-2</v>
      </c>
    </row>
    <row r="509" spans="1:15">
      <c r="A509" s="543">
        <v>508</v>
      </c>
      <c r="B509" s="543" t="s">
        <v>97</v>
      </c>
      <c r="C509" s="543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44">
        <v>0.66111111111240461</v>
      </c>
    </row>
    <row r="510" spans="1:15">
      <c r="A510" s="543">
        <v>509</v>
      </c>
      <c r="B510" s="543" t="s">
        <v>96</v>
      </c>
      <c r="C510" s="543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44">
        <v>4.7916666662786156E-2</v>
      </c>
    </row>
    <row r="511" spans="1:15">
      <c r="A511" s="543">
        <v>510</v>
      </c>
      <c r="B511" s="543" t="s">
        <v>97</v>
      </c>
      <c r="C511" s="543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44">
        <v>0.16874999999708962</v>
      </c>
    </row>
    <row r="512" spans="1:15">
      <c r="A512" s="543">
        <v>511</v>
      </c>
      <c r="B512" s="543" t="s">
        <v>96</v>
      </c>
      <c r="C512" s="543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44">
        <v>7.847222221607808E-2</v>
      </c>
    </row>
    <row r="513" spans="1:15">
      <c r="A513" s="543">
        <v>512</v>
      </c>
      <c r="B513" s="543" t="s">
        <v>96</v>
      </c>
      <c r="C513" s="543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44">
        <v>0.86180555555620231</v>
      </c>
    </row>
    <row r="514" spans="1:15">
      <c r="A514" s="543">
        <v>513</v>
      </c>
      <c r="B514" s="543" t="s">
        <v>97</v>
      </c>
      <c r="C514" s="543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44">
        <v>1.7361111109494232E-2</v>
      </c>
    </row>
    <row r="515" spans="1:15">
      <c r="A515" s="543">
        <v>514</v>
      </c>
      <c r="B515" s="543" t="s">
        <v>97</v>
      </c>
      <c r="C515" s="543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44">
        <v>0.20833333332848269</v>
      </c>
    </row>
    <row r="516" spans="1:15">
      <c r="A516" s="543">
        <v>515</v>
      </c>
      <c r="B516" s="543" t="s">
        <v>97</v>
      </c>
      <c r="C516" s="543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44">
        <v>0.14652777777519077</v>
      </c>
    </row>
    <row r="517" spans="1:15">
      <c r="A517" s="543">
        <v>516</v>
      </c>
      <c r="B517" s="543" t="s">
        <v>96</v>
      </c>
      <c r="C517" s="543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44">
        <v>0.62291666666715173</v>
      </c>
    </row>
    <row r="518" spans="1:15">
      <c r="A518" s="543">
        <v>517</v>
      </c>
      <c r="B518" s="543" t="s">
        <v>97</v>
      </c>
      <c r="C518" s="543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44">
        <v>0.72430555555911269</v>
      </c>
    </row>
    <row r="519" spans="1:15">
      <c r="A519" s="543">
        <v>518</v>
      </c>
      <c r="B519" s="543" t="s">
        <v>96</v>
      </c>
      <c r="C519" s="543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44">
        <v>0.99375000000145519</v>
      </c>
    </row>
    <row r="520" spans="1:15">
      <c r="A520" s="543">
        <v>519</v>
      </c>
      <c r="B520" s="543" t="s">
        <v>97</v>
      </c>
      <c r="C520" s="543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44">
        <v>6.8749999998544808E-2</v>
      </c>
    </row>
    <row r="521" spans="1:15">
      <c r="A521" s="543">
        <v>520</v>
      </c>
      <c r="B521" s="543" t="s">
        <v>97</v>
      </c>
      <c r="C521" s="543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44">
        <v>0.195138888884685</v>
      </c>
    </row>
    <row r="522" spans="1:15">
      <c r="A522" s="543">
        <v>521</v>
      </c>
      <c r="B522" s="543" t="s">
        <v>97</v>
      </c>
      <c r="C522" s="543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44">
        <v>0.39305555555620231</v>
      </c>
    </row>
    <row r="523" spans="1:15">
      <c r="A523" s="543">
        <v>522</v>
      </c>
      <c r="B523" s="543" t="s">
        <v>97</v>
      </c>
      <c r="C523" s="543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44">
        <v>1.7361111109494232E-2</v>
      </c>
    </row>
    <row r="524" spans="1:15">
      <c r="A524" s="543">
        <v>523</v>
      </c>
      <c r="B524" s="543" t="s">
        <v>97</v>
      </c>
      <c r="C524" s="543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44">
        <v>0.20347222222335404</v>
      </c>
    </row>
    <row r="525" spans="1:15">
      <c r="A525" s="543">
        <v>524</v>
      </c>
      <c r="B525" s="543" t="s">
        <v>96</v>
      </c>
      <c r="C525" s="543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44">
        <v>3.0555555553291924E-2</v>
      </c>
    </row>
    <row r="526" spans="1:15">
      <c r="A526" s="543">
        <v>525</v>
      </c>
      <c r="B526" s="543" t="s">
        <v>96</v>
      </c>
      <c r="C526" s="543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44">
        <v>2.3097222222204437</v>
      </c>
    </row>
    <row r="527" spans="1:15">
      <c r="A527" s="543">
        <v>526</v>
      </c>
      <c r="B527" s="543" t="s">
        <v>97</v>
      </c>
      <c r="C527" s="543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44">
        <v>2.4305555554747116E-2</v>
      </c>
    </row>
    <row r="528" spans="1:15">
      <c r="A528" s="543">
        <v>527</v>
      </c>
      <c r="B528" s="543" t="s">
        <v>97</v>
      </c>
      <c r="C528" s="543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44">
        <v>6.9444444379769266E-3</v>
      </c>
    </row>
    <row r="529" spans="1:15">
      <c r="A529" s="543">
        <v>528</v>
      </c>
      <c r="B529" s="543" t="s">
        <v>97</v>
      </c>
      <c r="C529" s="543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44">
        <v>9.2361111106583849E-2</v>
      </c>
    </row>
    <row r="530" spans="1:15">
      <c r="A530" s="543">
        <v>529</v>
      </c>
      <c r="B530" s="543" t="s">
        <v>97</v>
      </c>
      <c r="C530" s="543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44">
        <v>1.3888888890505768E-2</v>
      </c>
    </row>
    <row r="531" spans="1:15">
      <c r="A531" s="543">
        <v>530</v>
      </c>
      <c r="B531" s="543" t="s">
        <v>97</v>
      </c>
      <c r="C531" s="543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44">
        <v>8.7500000001455192E-2</v>
      </c>
    </row>
    <row r="532" spans="1:15">
      <c r="A532" s="543">
        <v>531</v>
      </c>
      <c r="B532" s="543" t="s">
        <v>97</v>
      </c>
      <c r="C532" s="543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44">
        <v>0.15347222222044365</v>
      </c>
    </row>
    <row r="533" spans="1:15">
      <c r="A533" s="543">
        <v>532</v>
      </c>
      <c r="B533" s="543" t="s">
        <v>97</v>
      </c>
      <c r="C533" s="543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44">
        <v>0.62013888888759539</v>
      </c>
    </row>
    <row r="534" spans="1:15">
      <c r="A534" s="543">
        <v>533</v>
      </c>
      <c r="B534" s="543" t="s">
        <v>97</v>
      </c>
      <c r="C534" s="543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44">
        <v>0.24722222222771961</v>
      </c>
    </row>
    <row r="535" spans="1:15">
      <c r="A535" s="543">
        <v>534</v>
      </c>
      <c r="B535" s="543" t="s">
        <v>97</v>
      </c>
      <c r="C535" s="543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44">
        <v>1.9833333333299379</v>
      </c>
    </row>
    <row r="536" spans="1:15">
      <c r="A536" s="543">
        <v>535</v>
      </c>
      <c r="B536" s="543" t="s">
        <v>96</v>
      </c>
      <c r="C536" s="543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44">
        <v>2.9861111106583849E-2</v>
      </c>
    </row>
    <row r="537" spans="1:15">
      <c r="A537" s="543">
        <v>536</v>
      </c>
      <c r="B537" s="543" t="s">
        <v>96</v>
      </c>
      <c r="C537" s="543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44">
        <v>1.3888888934161514E-3</v>
      </c>
    </row>
    <row r="538" spans="1:15">
      <c r="A538" s="543">
        <v>537</v>
      </c>
      <c r="B538" s="543" t="s">
        <v>96</v>
      </c>
      <c r="C538" s="543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44">
        <v>0.52291666666860692</v>
      </c>
    </row>
    <row r="539" spans="1:15">
      <c r="A539" s="543">
        <v>538</v>
      </c>
      <c r="B539" s="543" t="s">
        <v>96</v>
      </c>
      <c r="C539" s="543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44">
        <v>0.19999999999708962</v>
      </c>
    </row>
    <row r="540" spans="1:15">
      <c r="A540" s="543">
        <v>539</v>
      </c>
      <c r="B540" s="543" t="s">
        <v>96</v>
      </c>
      <c r="C540" s="543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44">
        <v>0.12430555555329192</v>
      </c>
    </row>
    <row r="541" spans="1:15">
      <c r="A541" s="543">
        <v>540</v>
      </c>
      <c r="B541" s="543" t="s">
        <v>96</v>
      </c>
      <c r="C541" s="543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44">
        <v>0.17291666667006211</v>
      </c>
    </row>
    <row r="542" spans="1:15">
      <c r="A542" s="543">
        <v>541</v>
      </c>
      <c r="B542" s="543" t="s">
        <v>96</v>
      </c>
      <c r="C542" s="543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44">
        <v>0.8319444444423425</v>
      </c>
    </row>
    <row r="543" spans="1:15">
      <c r="A543" s="543">
        <v>542</v>
      </c>
      <c r="B543" s="543" t="s">
        <v>97</v>
      </c>
      <c r="C543" s="543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44">
        <v>6.3194444446708076E-2</v>
      </c>
    </row>
    <row r="544" spans="1:15">
      <c r="A544" s="543">
        <v>543</v>
      </c>
      <c r="B544" s="543" t="s">
        <v>97</v>
      </c>
      <c r="C544" s="543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44">
        <v>0.58541666666860692</v>
      </c>
    </row>
    <row r="545" spans="1:15">
      <c r="A545" s="543">
        <v>544</v>
      </c>
      <c r="B545" s="543" t="s">
        <v>96</v>
      </c>
      <c r="C545" s="543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44">
        <v>9.0277777781011537E-3</v>
      </c>
    </row>
    <row r="546" spans="1:15">
      <c r="A546" s="543">
        <v>545</v>
      </c>
      <c r="B546" s="543" t="s">
        <v>96</v>
      </c>
      <c r="C546" s="543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44">
        <v>0.38124999999854481</v>
      </c>
    </row>
    <row r="547" spans="1:15">
      <c r="A547" s="543">
        <v>546</v>
      </c>
      <c r="B547" s="543" t="s">
        <v>97</v>
      </c>
      <c r="C547" s="543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44">
        <v>1.0895833333343035</v>
      </c>
    </row>
    <row r="548" spans="1:15">
      <c r="A548" s="543">
        <v>547</v>
      </c>
      <c r="B548" s="543" t="s">
        <v>96</v>
      </c>
      <c r="C548" s="543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44">
        <v>0.36388888888905058</v>
      </c>
    </row>
    <row r="549" spans="1:15">
      <c r="A549" s="543">
        <v>548</v>
      </c>
      <c r="B549" s="543" t="s">
        <v>96</v>
      </c>
      <c r="C549" s="543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44">
        <v>7.4305555557657499E-2</v>
      </c>
    </row>
    <row r="550" spans="1:15">
      <c r="A550" s="543">
        <v>549</v>
      </c>
      <c r="B550" s="543" t="s">
        <v>96</v>
      </c>
      <c r="C550" s="543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44">
        <v>4.3749999997089617E-2</v>
      </c>
    </row>
    <row r="551" spans="1:15">
      <c r="A551" s="543">
        <v>550</v>
      </c>
      <c r="B551" s="543" t="s">
        <v>96</v>
      </c>
      <c r="C551" s="543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44">
        <v>2.1861111111138598</v>
      </c>
    </row>
    <row r="552" spans="1:15">
      <c r="A552" s="543">
        <v>551</v>
      </c>
      <c r="B552" s="543" t="s">
        <v>97</v>
      </c>
      <c r="C552" s="543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44">
        <v>3.9583333331393078E-2</v>
      </c>
    </row>
    <row r="553" spans="1:15">
      <c r="A553" s="543">
        <v>552</v>
      </c>
      <c r="B553" s="543" t="s">
        <v>97</v>
      </c>
      <c r="C553" s="543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44">
        <v>0.41041666666569654</v>
      </c>
    </row>
    <row r="554" spans="1:15">
      <c r="A554" s="543">
        <v>553</v>
      </c>
      <c r="B554" s="543" t="s">
        <v>97</v>
      </c>
      <c r="C554" s="543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44">
        <v>0.37152777777373558</v>
      </c>
    </row>
    <row r="555" spans="1:15">
      <c r="A555" s="543">
        <v>554</v>
      </c>
      <c r="B555" s="543" t="s">
        <v>97</v>
      </c>
      <c r="C555" s="543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44">
        <v>0.67291666667006211</v>
      </c>
    </row>
    <row r="556" spans="1:15">
      <c r="A556" s="543">
        <v>555</v>
      </c>
      <c r="B556" s="543" t="s">
        <v>97</v>
      </c>
      <c r="C556" s="543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44">
        <v>0.33402777778246673</v>
      </c>
    </row>
    <row r="557" spans="1:15">
      <c r="A557" s="543">
        <v>556</v>
      </c>
      <c r="B557" s="543" t="s">
        <v>96</v>
      </c>
      <c r="C557" s="543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44">
        <v>0.90972222221898846</v>
      </c>
    </row>
    <row r="558" spans="1:15">
      <c r="A558" s="543">
        <v>557</v>
      </c>
      <c r="B558" s="543" t="s">
        <v>97</v>
      </c>
      <c r="C558" s="543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44">
        <v>8.4722222221898846E-2</v>
      </c>
    </row>
    <row r="559" spans="1:15">
      <c r="A559" s="543">
        <v>558</v>
      </c>
      <c r="B559" s="543" t="s">
        <v>97</v>
      </c>
      <c r="C559" s="543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44">
        <v>0.44027777777228039</v>
      </c>
    </row>
    <row r="560" spans="1:15">
      <c r="A560" s="543">
        <v>559</v>
      </c>
      <c r="B560" s="543" t="s">
        <v>97</v>
      </c>
      <c r="C560" s="543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44">
        <v>1.6666666662786156E-2</v>
      </c>
    </row>
    <row r="561" spans="1:15">
      <c r="A561" s="543">
        <v>560</v>
      </c>
      <c r="B561" s="543" t="s">
        <v>97</v>
      </c>
      <c r="C561" s="543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44">
        <v>6.1111111113859806E-2</v>
      </c>
    </row>
    <row r="562" spans="1:15">
      <c r="A562" s="543">
        <v>561</v>
      </c>
      <c r="B562" s="543" t="s">
        <v>97</v>
      </c>
      <c r="C562" s="543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44">
        <v>2.8472222220443655E-2</v>
      </c>
    </row>
    <row r="563" spans="1:15">
      <c r="A563" s="543">
        <v>562</v>
      </c>
      <c r="B563" s="543" t="s">
        <v>96</v>
      </c>
      <c r="C563" s="543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44">
        <v>4.8611111124046147E-3</v>
      </c>
    </row>
    <row r="564" spans="1:15">
      <c r="A564" s="543">
        <v>563</v>
      </c>
      <c r="B564" s="543" t="s">
        <v>97</v>
      </c>
      <c r="C564" s="543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44">
        <v>4.8611111124046147E-3</v>
      </c>
    </row>
    <row r="565" spans="1:15">
      <c r="A565" s="543">
        <v>564</v>
      </c>
      <c r="B565" s="543" t="s">
        <v>97</v>
      </c>
      <c r="C565" s="543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44">
        <v>0.32291666666424135</v>
      </c>
    </row>
    <row r="566" spans="1:15">
      <c r="A566" s="543">
        <v>565</v>
      </c>
      <c r="B566" s="543" t="s">
        <v>96</v>
      </c>
      <c r="C566" s="543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44">
        <v>9.7222222175332718E-3</v>
      </c>
    </row>
    <row r="567" spans="1:15">
      <c r="A567" s="543">
        <v>566</v>
      </c>
      <c r="B567" s="543" t="s">
        <v>96</v>
      </c>
      <c r="C567" s="543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44">
        <v>6.8749999998544808E-2</v>
      </c>
    </row>
    <row r="568" spans="1:15">
      <c r="A568" s="543">
        <v>567</v>
      </c>
      <c r="B568" s="543" t="s">
        <v>96</v>
      </c>
      <c r="C568" s="543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44">
        <v>8.1250000002910383E-2</v>
      </c>
    </row>
    <row r="569" spans="1:15">
      <c r="A569" s="543">
        <v>568</v>
      </c>
      <c r="B569" s="543" t="s">
        <v>96</v>
      </c>
      <c r="C569" s="543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44">
        <v>3.0555555553291924E-2</v>
      </c>
    </row>
    <row r="570" spans="1:15">
      <c r="A570" s="543">
        <v>569</v>
      </c>
      <c r="B570" s="543" t="s">
        <v>96</v>
      </c>
      <c r="C570" s="543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44">
        <v>0.17361111111677019</v>
      </c>
    </row>
    <row r="571" spans="1:15">
      <c r="A571" s="543">
        <v>570</v>
      </c>
      <c r="B571" s="543" t="s">
        <v>97</v>
      </c>
      <c r="C571" s="543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44">
        <v>0.30694444444088731</v>
      </c>
    </row>
    <row r="572" spans="1:15">
      <c r="A572" s="543">
        <v>571</v>
      </c>
      <c r="B572" s="543" t="s">
        <v>96</v>
      </c>
      <c r="C572" s="543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44">
        <v>2.6555555555532919</v>
      </c>
    </row>
    <row r="573" spans="1:15">
      <c r="A573" s="543">
        <v>572</v>
      </c>
      <c r="B573" s="543" t="s">
        <v>97</v>
      </c>
      <c r="C573" s="543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44">
        <v>0.17847222222189885</v>
      </c>
    </row>
    <row r="574" spans="1:15">
      <c r="A574" s="543">
        <v>573</v>
      </c>
      <c r="B574" s="543" t="s">
        <v>97</v>
      </c>
      <c r="C574" s="543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44">
        <v>4.3055555557657499E-2</v>
      </c>
    </row>
    <row r="575" spans="1:15">
      <c r="A575" s="543">
        <v>574</v>
      </c>
      <c r="B575" s="543" t="s">
        <v>97</v>
      </c>
      <c r="C575" s="543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44">
        <v>9.9999999998544808E-2</v>
      </c>
    </row>
    <row r="576" spans="1:15">
      <c r="A576" s="543">
        <v>575</v>
      </c>
      <c r="B576" s="543" t="s">
        <v>97</v>
      </c>
      <c r="C576" s="543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44">
        <v>0.28263888889341615</v>
      </c>
    </row>
    <row r="577" spans="1:15">
      <c r="A577" s="543">
        <v>576</v>
      </c>
      <c r="B577" s="543" t="s">
        <v>97</v>
      </c>
      <c r="C577" s="543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44">
        <v>8.333333331393078E-3</v>
      </c>
    </row>
    <row r="578" spans="1:15">
      <c r="A578" s="543">
        <v>577</v>
      </c>
      <c r="B578" s="543" t="s">
        <v>97</v>
      </c>
      <c r="C578" s="543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44">
        <v>3.6111111112404615E-2</v>
      </c>
    </row>
    <row r="579" spans="1:15">
      <c r="A579" s="543">
        <v>578</v>
      </c>
      <c r="B579" s="543" t="s">
        <v>97</v>
      </c>
      <c r="C579" s="543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44">
        <v>3.6805555551836733E-2</v>
      </c>
    </row>
    <row r="580" spans="1:15">
      <c r="A580" s="543">
        <v>579</v>
      </c>
      <c r="B580" s="543" t="s">
        <v>97</v>
      </c>
      <c r="C580" s="543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44">
        <v>1.9131944444452529</v>
      </c>
    </row>
    <row r="581" spans="1:15">
      <c r="A581" s="543">
        <v>580</v>
      </c>
      <c r="B581" s="543" t="s">
        <v>96</v>
      </c>
      <c r="C581" s="543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44">
        <v>0.57083333333866904</v>
      </c>
    </row>
    <row r="582" spans="1:15">
      <c r="A582" s="543">
        <v>581</v>
      </c>
      <c r="B582" s="543" t="s">
        <v>96</v>
      </c>
      <c r="C582" s="543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44">
        <v>0.15000000000145519</v>
      </c>
    </row>
    <row r="583" spans="1:15">
      <c r="A583" s="543">
        <v>582</v>
      </c>
      <c r="B583" s="543" t="s">
        <v>96</v>
      </c>
      <c r="C583" s="543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44">
        <v>2.569444444088731E-2</v>
      </c>
    </row>
    <row r="584" spans="1:15">
      <c r="A584" s="543">
        <v>583</v>
      </c>
      <c r="B584" s="543" t="s">
        <v>96</v>
      </c>
      <c r="C584" s="543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44">
        <v>1.8055555556202307E-2</v>
      </c>
    </row>
    <row r="585" spans="1:15">
      <c r="A585" s="543">
        <v>584</v>
      </c>
      <c r="B585" s="543" t="s">
        <v>96</v>
      </c>
      <c r="C585" s="543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44">
        <v>0.15694444444670808</v>
      </c>
    </row>
    <row r="586" spans="1:15">
      <c r="A586" s="543">
        <v>585</v>
      </c>
      <c r="B586" s="543" t="s">
        <v>97</v>
      </c>
      <c r="C586" s="543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44">
        <v>0.72847222221753327</v>
      </c>
    </row>
    <row r="587" spans="1:15">
      <c r="A587" s="543">
        <v>586</v>
      </c>
      <c r="B587" s="543" t="s">
        <v>96</v>
      </c>
      <c r="C587" s="543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44">
        <v>1.5604166666671517</v>
      </c>
    </row>
    <row r="588" spans="1:15">
      <c r="A588" s="543">
        <v>587</v>
      </c>
      <c r="B588" s="543" t="s">
        <v>97</v>
      </c>
      <c r="C588" s="543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44">
        <v>0.18055555555474712</v>
      </c>
    </row>
    <row r="589" spans="1:15">
      <c r="A589" s="543">
        <v>588</v>
      </c>
      <c r="B589" s="543" t="s">
        <v>97</v>
      </c>
      <c r="C589" s="543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44">
        <v>5.0750000000043656</v>
      </c>
    </row>
    <row r="590" spans="1:15">
      <c r="A590" s="543">
        <v>589</v>
      </c>
      <c r="B590" s="543" t="s">
        <v>96</v>
      </c>
      <c r="C590" s="543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44">
        <v>6.9444444445252884E-2</v>
      </c>
    </row>
    <row r="591" spans="1:15">
      <c r="A591" s="543">
        <v>590</v>
      </c>
      <c r="B591" s="543" t="s">
        <v>96</v>
      </c>
      <c r="C591" s="543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44">
        <v>0.23402777777664596</v>
      </c>
    </row>
    <row r="592" spans="1:15">
      <c r="A592" s="543">
        <v>591</v>
      </c>
      <c r="B592" s="543" t="s">
        <v>96</v>
      </c>
      <c r="C592" s="543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44">
        <v>4.9305555556202307E-2</v>
      </c>
    </row>
    <row r="593" spans="1:15">
      <c r="A593" s="543">
        <v>592</v>
      </c>
      <c r="B593" s="543" t="s">
        <v>96</v>
      </c>
      <c r="C593" s="543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44">
        <v>0.13055555555911269</v>
      </c>
    </row>
    <row r="594" spans="1:15">
      <c r="A594" s="543">
        <v>593</v>
      </c>
      <c r="B594" s="543" t="s">
        <v>96</v>
      </c>
      <c r="C594" s="543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44">
        <v>3.1944444446708076E-2</v>
      </c>
    </row>
    <row r="595" spans="1:15">
      <c r="A595" s="543">
        <v>594</v>
      </c>
      <c r="B595" s="543" t="s">
        <v>96</v>
      </c>
      <c r="C595" s="543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44">
        <v>0.47083333333284827</v>
      </c>
    </row>
    <row r="596" spans="1:15">
      <c r="A596" s="543">
        <v>595</v>
      </c>
      <c r="B596" s="543" t="s">
        <v>96</v>
      </c>
      <c r="C596" s="543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44">
        <v>0.11805555555474712</v>
      </c>
    </row>
    <row r="597" spans="1:15">
      <c r="A597" s="543">
        <v>596</v>
      </c>
      <c r="B597" s="543" t="s">
        <v>96</v>
      </c>
      <c r="C597" s="543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44">
        <v>0.15277777778101154</v>
      </c>
    </row>
    <row r="598" spans="1:15">
      <c r="A598" s="543">
        <v>597</v>
      </c>
      <c r="B598" s="543" t="s">
        <v>96</v>
      </c>
      <c r="C598" s="543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44">
        <v>0.12777777777955635</v>
      </c>
    </row>
    <row r="599" spans="1:15">
      <c r="A599" s="543">
        <v>598</v>
      </c>
      <c r="B599" s="543" t="s">
        <v>96</v>
      </c>
      <c r="C599" s="543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44">
        <v>0.48333333332993789</v>
      </c>
    </row>
    <row r="600" spans="1:15">
      <c r="A600" s="543">
        <v>599</v>
      </c>
      <c r="B600" s="543" t="s">
        <v>96</v>
      </c>
      <c r="C600" s="543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44">
        <v>2.4999999994179234E-2</v>
      </c>
    </row>
    <row r="601" spans="1:15">
      <c r="A601" s="543">
        <v>600</v>
      </c>
      <c r="B601" s="543" t="s">
        <v>96</v>
      </c>
      <c r="C601" s="543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44">
        <v>0.28194444444670808</v>
      </c>
    </row>
    <row r="602" spans="1:15">
      <c r="A602" s="543">
        <v>601</v>
      </c>
      <c r="B602" s="543" t="s">
        <v>96</v>
      </c>
      <c r="C602" s="543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44">
        <v>1.5972222223354038E-2</v>
      </c>
    </row>
    <row r="603" spans="1:15">
      <c r="A603" s="543">
        <v>602</v>
      </c>
      <c r="B603" s="543" t="s">
        <v>96</v>
      </c>
      <c r="C603" s="543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44">
        <v>1.7881944444452529</v>
      </c>
    </row>
    <row r="604" spans="1:15">
      <c r="A604" s="543">
        <v>603</v>
      </c>
      <c r="B604" s="543" t="s">
        <v>97</v>
      </c>
      <c r="C604" s="543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44">
        <v>5.9722222220443655E-2</v>
      </c>
    </row>
    <row r="605" spans="1:15">
      <c r="A605" s="543">
        <v>604</v>
      </c>
      <c r="B605" s="543" t="s">
        <v>97</v>
      </c>
      <c r="C605" s="543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44">
        <v>8.2638888889050577E-2</v>
      </c>
    </row>
    <row r="606" spans="1:15">
      <c r="A606" s="543">
        <v>605</v>
      </c>
      <c r="B606" s="543" t="s">
        <v>97</v>
      </c>
      <c r="C606" s="543">
        <v>5</v>
      </c>
      <c r="D606">
        <v>0.03</v>
      </c>
      <c r="E606">
        <v>0.08</v>
      </c>
      <c r="F606" s="552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44">
        <v>2.4041666666671517</v>
      </c>
    </row>
    <row r="607" spans="1:15">
      <c r="A607" s="543">
        <v>606</v>
      </c>
      <c r="B607" s="543" t="s">
        <v>96</v>
      </c>
      <c r="C607" s="543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44">
        <v>2.7430555555547471</v>
      </c>
    </row>
    <row r="608" spans="1:15">
      <c r="A608" s="543">
        <v>607</v>
      </c>
      <c r="B608" s="543" t="s">
        <v>97</v>
      </c>
      <c r="C608" s="543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44">
        <v>0.3125</v>
      </c>
    </row>
    <row r="609" spans="1:15">
      <c r="A609" s="543">
        <v>608</v>
      </c>
      <c r="B609" s="543" t="s">
        <v>97</v>
      </c>
      <c r="C609" s="543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44">
        <v>5.5555555554747116E-2</v>
      </c>
    </row>
    <row r="610" spans="1:15">
      <c r="A610" s="543">
        <v>609</v>
      </c>
      <c r="B610" s="543" t="s">
        <v>97</v>
      </c>
      <c r="C610" s="543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44">
        <v>0.44374999999854481</v>
      </c>
    </row>
    <row r="611" spans="1:15">
      <c r="A611" s="543">
        <v>610</v>
      </c>
      <c r="B611" s="543" t="s">
        <v>96</v>
      </c>
      <c r="C611" s="543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44">
        <v>8.9583333334303461E-2</v>
      </c>
    </row>
    <row r="612" spans="1:15">
      <c r="A612" s="543">
        <v>611</v>
      </c>
      <c r="B612" s="543" t="s">
        <v>97</v>
      </c>
      <c r="C612" s="543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44">
        <v>3.8111111111065838</v>
      </c>
    </row>
    <row r="613" spans="1:15">
      <c r="A613" s="543">
        <v>612</v>
      </c>
      <c r="B613" s="543" t="s">
        <v>96</v>
      </c>
      <c r="C613" s="543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44">
        <v>3.7499999998544808E-2</v>
      </c>
    </row>
    <row r="614" spans="1:15">
      <c r="A614" s="543">
        <v>613</v>
      </c>
      <c r="B614" s="543" t="s">
        <v>96</v>
      </c>
      <c r="C614" s="543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44">
        <v>0.10069444444525288</v>
      </c>
    </row>
    <row r="615" spans="1:15">
      <c r="A615" s="543">
        <v>614</v>
      </c>
      <c r="B615" s="543" t="s">
        <v>96</v>
      </c>
      <c r="C615" s="543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44">
        <v>4.3055555557657499E-2</v>
      </c>
    </row>
    <row r="616" spans="1:15">
      <c r="A616" s="543">
        <v>615</v>
      </c>
      <c r="B616" s="543" t="s">
        <v>96</v>
      </c>
      <c r="C616" s="543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44">
        <v>0.28958333333139308</v>
      </c>
    </row>
    <row r="617" spans="1:15">
      <c r="A617" s="543">
        <v>616</v>
      </c>
      <c r="B617" s="543" t="s">
        <v>96</v>
      </c>
      <c r="C617" s="543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44">
        <v>2.9166666667151731E-2</v>
      </c>
    </row>
    <row r="618" spans="1:15">
      <c r="A618" s="543">
        <v>617</v>
      </c>
      <c r="B618" s="543" t="s">
        <v>96</v>
      </c>
      <c r="C618" s="543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44">
        <v>9.7222222226264421E-2</v>
      </c>
    </row>
    <row r="619" spans="1:15">
      <c r="A619" s="543">
        <v>618</v>
      </c>
      <c r="B619" s="543" t="s">
        <v>96</v>
      </c>
      <c r="C619" s="543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44">
        <v>1.0090277777781012</v>
      </c>
    </row>
    <row r="620" spans="1:15">
      <c r="A620" s="543">
        <v>619</v>
      </c>
      <c r="B620" s="543" t="s">
        <v>96</v>
      </c>
      <c r="C620" s="543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44">
        <v>0.21736111111385981</v>
      </c>
    </row>
    <row r="621" spans="1:15">
      <c r="A621" s="543">
        <v>620</v>
      </c>
      <c r="B621" s="543" t="s">
        <v>96</v>
      </c>
      <c r="C621" s="543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44">
        <v>0.18819444444670808</v>
      </c>
    </row>
    <row r="622" spans="1:15">
      <c r="A622" s="543">
        <v>621</v>
      </c>
      <c r="B622" s="543" t="s">
        <v>96</v>
      </c>
      <c r="C622" s="543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44">
        <v>0.12013888889487134</v>
      </c>
    </row>
    <row r="623" spans="1:15">
      <c r="A623" s="543">
        <v>622</v>
      </c>
      <c r="B623" s="543" t="s">
        <v>96</v>
      </c>
      <c r="C623" s="543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44">
        <v>1.3645833333284827</v>
      </c>
    </row>
    <row r="624" spans="1:15">
      <c r="A624" s="543">
        <v>623</v>
      </c>
      <c r="B624" s="543" t="s">
        <v>97</v>
      </c>
      <c r="C624" s="543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44">
        <v>4.3750000004365575E-2</v>
      </c>
    </row>
    <row r="625" spans="1:15">
      <c r="A625" s="543">
        <v>624</v>
      </c>
      <c r="B625" s="543" t="s">
        <v>97</v>
      </c>
      <c r="C625" s="543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44">
        <v>9.6527777772280388E-2</v>
      </c>
    </row>
    <row r="626" spans="1:15">
      <c r="A626" s="543">
        <v>625</v>
      </c>
      <c r="B626" s="543" t="s">
        <v>97</v>
      </c>
      <c r="C626" s="543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44">
        <v>3.6111111112404615E-2</v>
      </c>
    </row>
    <row r="627" spans="1:15">
      <c r="A627" s="543">
        <v>626</v>
      </c>
      <c r="B627" s="543" t="s">
        <v>97</v>
      </c>
      <c r="C627" s="543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44">
        <v>1.3194444443797693E-2</v>
      </c>
    </row>
    <row r="628" spans="1:15">
      <c r="A628" s="543">
        <v>627</v>
      </c>
      <c r="B628" s="543" t="s">
        <v>97</v>
      </c>
      <c r="C628" s="543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44">
        <v>3.2638888886140194E-2</v>
      </c>
    </row>
    <row r="629" spans="1:15">
      <c r="A629" s="543">
        <v>628</v>
      </c>
      <c r="B629" s="543" t="s">
        <v>97</v>
      </c>
      <c r="C629" s="543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44">
        <v>1.3194444443797693E-2</v>
      </c>
    </row>
    <row r="630" spans="1:15">
      <c r="A630" s="543">
        <v>629</v>
      </c>
      <c r="B630" s="543" t="s">
        <v>97</v>
      </c>
      <c r="C630" s="543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44">
        <v>2.4305555554747116E-2</v>
      </c>
    </row>
    <row r="631" spans="1:15">
      <c r="A631" s="543">
        <v>630</v>
      </c>
      <c r="B631" s="543" t="s">
        <v>97</v>
      </c>
      <c r="C631" s="543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44">
        <v>1.0416666664241347E-2</v>
      </c>
    </row>
    <row r="632" spans="1:15">
      <c r="A632" s="543">
        <v>631</v>
      </c>
      <c r="B632" s="543" t="s">
        <v>97</v>
      </c>
      <c r="C632" s="543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44">
        <v>0.17916666666860692</v>
      </c>
    </row>
    <row r="633" spans="1:15">
      <c r="A633" s="543">
        <v>632</v>
      </c>
      <c r="B633" s="543" t="s">
        <v>97</v>
      </c>
      <c r="C633" s="543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44">
        <v>2.7777777722803876E-3</v>
      </c>
    </row>
    <row r="634" spans="1:15">
      <c r="A634" s="543">
        <v>633</v>
      </c>
      <c r="B634" s="543" t="s">
        <v>97</v>
      </c>
      <c r="C634" s="543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44">
        <v>8.3333333386690356E-3</v>
      </c>
    </row>
    <row r="635" spans="1:15">
      <c r="A635" s="543">
        <v>634</v>
      </c>
      <c r="B635" s="543" t="s">
        <v>97</v>
      </c>
      <c r="C635" s="543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44">
        <v>0.46875</v>
      </c>
    </row>
    <row r="636" spans="1:15">
      <c r="A636" s="543">
        <v>635</v>
      </c>
      <c r="B636" s="543" t="s">
        <v>97</v>
      </c>
      <c r="C636" s="543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44">
        <v>0.99791666666715173</v>
      </c>
    </row>
    <row r="637" spans="1:15">
      <c r="A637" s="543">
        <v>636</v>
      </c>
      <c r="B637" s="543" t="s">
        <v>96</v>
      </c>
      <c r="C637" s="543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44">
        <v>4.0277777778101154E-2</v>
      </c>
    </row>
    <row r="638" spans="1:15">
      <c r="A638" s="543">
        <v>637</v>
      </c>
      <c r="B638" s="543" t="s">
        <v>96</v>
      </c>
      <c r="C638" s="543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44">
        <v>0.34999999999854481</v>
      </c>
    </row>
    <row r="639" spans="1:15">
      <c r="A639" s="543">
        <v>638</v>
      </c>
      <c r="B639" s="543" t="s">
        <v>96</v>
      </c>
      <c r="C639" s="543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44">
        <v>0.26875000000291038</v>
      </c>
    </row>
    <row r="640" spans="1:15">
      <c r="A640" s="543">
        <v>639</v>
      </c>
      <c r="B640" s="543" t="s">
        <v>97</v>
      </c>
      <c r="C640" s="543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44">
        <v>1.3194444443797693E-2</v>
      </c>
    </row>
    <row r="641" spans="1:15">
      <c r="A641" s="543">
        <v>640</v>
      </c>
      <c r="B641" s="543" t="s">
        <v>97</v>
      </c>
      <c r="C641" s="543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44">
        <v>5.0034722222262644</v>
      </c>
    </row>
    <row r="642" spans="1:15">
      <c r="A642" s="543">
        <v>641</v>
      </c>
      <c r="B642" s="543" t="s">
        <v>96</v>
      </c>
      <c r="C642" s="543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44">
        <v>4.166666665696539E-3</v>
      </c>
    </row>
    <row r="643" spans="1:15">
      <c r="A643" s="543">
        <v>642</v>
      </c>
      <c r="B643" s="543" t="s">
        <v>96</v>
      </c>
      <c r="C643" s="543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44">
        <v>0.40138888888759539</v>
      </c>
    </row>
    <row r="644" spans="1:15">
      <c r="A644" s="543">
        <v>643</v>
      </c>
      <c r="B644" s="543" t="s">
        <v>96</v>
      </c>
      <c r="C644" s="543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44">
        <v>7.4305555557657499E-2</v>
      </c>
    </row>
    <row r="645" spans="1:15">
      <c r="A645" s="543">
        <v>644</v>
      </c>
      <c r="B645" s="543" t="s">
        <v>96</v>
      </c>
      <c r="C645" s="543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44">
        <v>1.4583333337213844E-2</v>
      </c>
    </row>
    <row r="646" spans="1:15">
      <c r="A646" s="543">
        <v>645</v>
      </c>
      <c r="B646" s="543" t="s">
        <v>96</v>
      </c>
      <c r="C646" s="543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44">
        <v>0.15347222222044365</v>
      </c>
    </row>
    <row r="647" spans="1:15">
      <c r="A647" s="543">
        <v>646</v>
      </c>
      <c r="B647" s="543" t="s">
        <v>96</v>
      </c>
      <c r="C647" s="543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44">
        <v>0.12569444444670808</v>
      </c>
    </row>
    <row r="648" spans="1:15">
      <c r="A648" s="543">
        <v>647</v>
      </c>
      <c r="B648" s="543" t="s">
        <v>96</v>
      </c>
      <c r="C648" s="543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44">
        <v>0.29444444444379769</v>
      </c>
    </row>
    <row r="649" spans="1:15">
      <c r="A649" s="543">
        <v>648</v>
      </c>
      <c r="B649" s="543" t="s">
        <v>96</v>
      </c>
      <c r="C649" s="543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44">
        <v>5.486111110803904E-2</v>
      </c>
    </row>
    <row r="650" spans="1:15">
      <c r="A650" s="543">
        <v>649</v>
      </c>
      <c r="B650" s="543" t="s">
        <v>96</v>
      </c>
      <c r="C650" s="543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44">
        <v>0.50486111111240461</v>
      </c>
    </row>
    <row r="651" spans="1:15">
      <c r="A651" s="543">
        <v>650</v>
      </c>
      <c r="B651" s="543" t="s">
        <v>96</v>
      </c>
      <c r="C651" s="543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44">
        <v>0.23680555554892635</v>
      </c>
    </row>
    <row r="652" spans="1:15">
      <c r="A652" s="543">
        <v>651</v>
      </c>
      <c r="B652" s="543" t="s">
        <v>96</v>
      </c>
      <c r="C652" s="543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44">
        <v>0.27500000000145519</v>
      </c>
    </row>
    <row r="653" spans="1:15">
      <c r="A653" s="543">
        <v>652</v>
      </c>
      <c r="B653" s="543" t="s">
        <v>96</v>
      </c>
      <c r="C653" s="543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44">
        <v>5.4166666661330964E-2</v>
      </c>
    </row>
    <row r="654" spans="1:15">
      <c r="A654" s="543">
        <v>653</v>
      </c>
      <c r="B654" s="543" t="s">
        <v>96</v>
      </c>
      <c r="C654" s="543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44">
        <v>8.8888888894871343E-2</v>
      </c>
    </row>
    <row r="655" spans="1:15">
      <c r="A655" s="543">
        <v>654</v>
      </c>
      <c r="B655" s="543" t="s">
        <v>96</v>
      </c>
      <c r="C655" s="543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44">
        <v>6.2499999985448085E-3</v>
      </c>
    </row>
    <row r="656" spans="1:15">
      <c r="A656" s="543">
        <v>655</v>
      </c>
      <c r="B656" s="543" t="s">
        <v>96</v>
      </c>
      <c r="C656" s="543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44">
        <v>3.8888888884685002E-2</v>
      </c>
    </row>
    <row r="657" spans="1:15">
      <c r="A657" s="543">
        <v>656</v>
      </c>
      <c r="B657" s="543" t="s">
        <v>96</v>
      </c>
      <c r="C657" s="543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44">
        <v>0.13402777777810115</v>
      </c>
    </row>
    <row r="658" spans="1:15">
      <c r="A658" s="543">
        <v>657</v>
      </c>
      <c r="B658" s="543" t="s">
        <v>96</v>
      </c>
      <c r="C658" s="543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44">
        <v>1.0173611111094942</v>
      </c>
    </row>
    <row r="659" spans="1:15">
      <c r="A659" s="543">
        <v>658</v>
      </c>
      <c r="B659" s="543" t="s">
        <v>96</v>
      </c>
      <c r="C659" s="543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44">
        <v>0.10902777777664596</v>
      </c>
    </row>
    <row r="660" spans="1:15">
      <c r="A660" s="543">
        <v>659</v>
      </c>
      <c r="B660" s="543" t="s">
        <v>96</v>
      </c>
      <c r="C660" s="543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44">
        <v>10.152777777781012</v>
      </c>
    </row>
    <row r="661" spans="1:15">
      <c r="A661" s="543">
        <v>660</v>
      </c>
      <c r="B661" s="543" t="s">
        <v>97</v>
      </c>
      <c r="C661" s="543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44">
        <v>0.22499999999854481</v>
      </c>
    </row>
    <row r="662" spans="1:15">
      <c r="A662" s="543">
        <v>661</v>
      </c>
      <c r="B662" s="543" t="s">
        <v>97</v>
      </c>
      <c r="C662" s="543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44">
        <v>0.30208333333575865</v>
      </c>
    </row>
    <row r="663" spans="1:15">
      <c r="A663" s="543">
        <v>662</v>
      </c>
      <c r="B663" s="543" t="s">
        <v>97</v>
      </c>
      <c r="C663" s="543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44">
        <v>0.11458333333575865</v>
      </c>
    </row>
    <row r="664" spans="1:15">
      <c r="A664" s="543">
        <v>663</v>
      </c>
      <c r="B664" s="543" t="s">
        <v>97</v>
      </c>
      <c r="C664" s="543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44">
        <v>0.88611111111094942</v>
      </c>
    </row>
    <row r="665" spans="1:15">
      <c r="A665" s="543">
        <v>664</v>
      </c>
      <c r="B665" s="543" t="s">
        <v>97</v>
      </c>
      <c r="C665" s="543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44">
        <v>0.10694444444379769</v>
      </c>
    </row>
    <row r="666" spans="1:15">
      <c r="A666" s="543">
        <v>665</v>
      </c>
      <c r="B666" s="543" t="s">
        <v>97</v>
      </c>
      <c r="C666" s="543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44">
        <v>0.10486111111094942</v>
      </c>
    </row>
    <row r="667" spans="1:15">
      <c r="A667" s="543">
        <v>666</v>
      </c>
      <c r="B667" s="543" t="s">
        <v>97</v>
      </c>
      <c r="C667" s="543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44">
        <v>0.78125</v>
      </c>
    </row>
    <row r="668" spans="1:15">
      <c r="A668" s="543">
        <v>667</v>
      </c>
      <c r="B668" s="543" t="s">
        <v>97</v>
      </c>
      <c r="C668" s="543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44">
        <v>0.71944444443943212</v>
      </c>
    </row>
    <row r="669" spans="1:15">
      <c r="A669" s="543">
        <v>668</v>
      </c>
      <c r="B669" s="543" t="s">
        <v>97</v>
      </c>
      <c r="C669" s="543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44">
        <v>0.32152777777810115</v>
      </c>
    </row>
    <row r="670" spans="1:15">
      <c r="A670" s="543">
        <v>669</v>
      </c>
      <c r="B670" s="543" t="s">
        <v>97</v>
      </c>
      <c r="C670" s="543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44">
        <v>0.94861111111094942</v>
      </c>
    </row>
    <row r="671" spans="1:15">
      <c r="A671" s="543">
        <v>670</v>
      </c>
      <c r="B671" s="543" t="s">
        <v>97</v>
      </c>
      <c r="C671" s="543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44">
        <v>8.333333331393078E-3</v>
      </c>
    </row>
    <row r="672" spans="1:15">
      <c r="A672" s="543">
        <v>671</v>
      </c>
      <c r="B672" s="543" t="s">
        <v>97</v>
      </c>
      <c r="C672" s="543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44">
        <v>1.5034722222189885</v>
      </c>
    </row>
    <row r="673" spans="1:15">
      <c r="A673" s="543">
        <v>672</v>
      </c>
      <c r="B673" s="543" t="s">
        <v>97</v>
      </c>
      <c r="C673" s="543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44">
        <v>0.22013888889341615</v>
      </c>
    </row>
    <row r="674" spans="1:15">
      <c r="A674" s="543">
        <v>673</v>
      </c>
      <c r="B674" s="543" t="s">
        <v>97</v>
      </c>
      <c r="C674" s="543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44">
        <v>2.0833333335758653E-2</v>
      </c>
    </row>
    <row r="675" spans="1:15">
      <c r="A675" s="543">
        <v>674</v>
      </c>
      <c r="B675" s="543" t="s">
        <v>97</v>
      </c>
      <c r="C675" s="543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44">
        <v>1.7562499999985448</v>
      </c>
    </row>
    <row r="676" spans="1:15">
      <c r="A676" s="543">
        <v>675</v>
      </c>
      <c r="B676" s="543" t="s">
        <v>97</v>
      </c>
      <c r="C676" s="543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44">
        <v>4.6527777776645962E-2</v>
      </c>
    </row>
    <row r="677" spans="1:15">
      <c r="A677" s="543">
        <v>676</v>
      </c>
      <c r="B677" s="543" t="s">
        <v>97</v>
      </c>
      <c r="C677" s="543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44">
        <v>0.11805555556202307</v>
      </c>
    </row>
    <row r="678" spans="1:15">
      <c r="A678" s="543">
        <v>677</v>
      </c>
      <c r="B678" s="543" t="s">
        <v>97</v>
      </c>
      <c r="C678" s="543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44">
        <v>0.12638888889341615</v>
      </c>
    </row>
    <row r="679" spans="1:15">
      <c r="A679" s="543">
        <v>678</v>
      </c>
      <c r="B679" s="543" t="s">
        <v>97</v>
      </c>
      <c r="C679" s="543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44">
        <v>7.6388888919609599E-3</v>
      </c>
    </row>
    <row r="680" spans="1:15">
      <c r="A680" s="543">
        <v>679</v>
      </c>
      <c r="B680" s="543" t="s">
        <v>97</v>
      </c>
      <c r="C680" s="543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44">
        <v>7.4229166666700621</v>
      </c>
    </row>
    <row r="681" spans="1:15">
      <c r="A681" s="543">
        <v>680</v>
      </c>
      <c r="B681" s="543" t="s">
        <v>96</v>
      </c>
      <c r="C681" s="543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44">
        <v>9.0277777781011537E-3</v>
      </c>
    </row>
    <row r="682" spans="1:15">
      <c r="A682" s="543">
        <v>681</v>
      </c>
      <c r="B682" s="543" t="s">
        <v>96</v>
      </c>
      <c r="C682" s="543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44">
        <v>3.7499999998544808E-2</v>
      </c>
    </row>
    <row r="683" spans="1:15">
      <c r="A683" s="543">
        <v>682</v>
      </c>
      <c r="B683" s="543" t="s">
        <v>96</v>
      </c>
      <c r="C683" s="543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44">
        <v>0.46527777777373558</v>
      </c>
    </row>
    <row r="684" spans="1:15">
      <c r="A684" s="543">
        <v>683</v>
      </c>
      <c r="B684" s="543" t="s">
        <v>96</v>
      </c>
      <c r="C684" s="543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44">
        <v>9.1666666667151731E-2</v>
      </c>
    </row>
    <row r="685" spans="1:15">
      <c r="A685" s="543">
        <v>684</v>
      </c>
      <c r="B685" s="543" t="s">
        <v>96</v>
      </c>
      <c r="C685" s="543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44">
        <v>6.4583333332848269E-2</v>
      </c>
    </row>
    <row r="686" spans="1:15">
      <c r="A686" s="543">
        <v>685</v>
      </c>
      <c r="B686" s="543" t="s">
        <v>96</v>
      </c>
      <c r="C686" s="543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44">
        <v>3.7499999998544808E-2</v>
      </c>
    </row>
    <row r="687" spans="1:15">
      <c r="A687" s="543">
        <v>686</v>
      </c>
      <c r="B687" s="543" t="s">
        <v>96</v>
      </c>
      <c r="C687" s="543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44">
        <v>4.4444444443797693E-2</v>
      </c>
    </row>
    <row r="688" spans="1:15">
      <c r="A688" s="543">
        <v>687</v>
      </c>
      <c r="B688" s="543" t="s">
        <v>96</v>
      </c>
      <c r="C688" s="543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44">
        <v>0.53611111111240461</v>
      </c>
    </row>
    <row r="689" spans="1:15">
      <c r="A689" s="543">
        <v>688</v>
      </c>
      <c r="B689" s="543" t="s">
        <v>96</v>
      </c>
      <c r="C689" s="543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44">
        <v>0.30972222222044365</v>
      </c>
    </row>
    <row r="690" spans="1:15">
      <c r="A690" s="543">
        <v>689</v>
      </c>
      <c r="B690" s="543" t="s">
        <v>96</v>
      </c>
      <c r="C690" s="543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44">
        <v>0.39236111110949423</v>
      </c>
    </row>
    <row r="691" spans="1:15">
      <c r="A691" s="543">
        <v>690</v>
      </c>
      <c r="B691" s="543" t="s">
        <v>96</v>
      </c>
      <c r="C691" s="543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44">
        <v>0.50208333333284827</v>
      </c>
    </row>
    <row r="692" spans="1:15">
      <c r="A692" s="543">
        <v>691</v>
      </c>
      <c r="B692" s="543" t="s">
        <v>96</v>
      </c>
      <c r="C692" s="543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44">
        <v>8.333333331393078E-3</v>
      </c>
    </row>
    <row r="693" spans="1:15">
      <c r="A693" s="543">
        <v>692</v>
      </c>
      <c r="B693" s="543" t="s">
        <v>96</v>
      </c>
      <c r="C693" s="543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44">
        <v>4.166666665696539E-3</v>
      </c>
    </row>
    <row r="694" spans="1:15">
      <c r="A694" s="543">
        <v>693</v>
      </c>
      <c r="B694" s="543" t="s">
        <v>96</v>
      </c>
      <c r="C694" s="543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44">
        <v>0.28333333333284827</v>
      </c>
    </row>
    <row r="695" spans="1:15">
      <c r="A695" s="543">
        <v>694</v>
      </c>
      <c r="B695" s="543" t="s">
        <v>96</v>
      </c>
      <c r="C695" s="543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44">
        <v>4.8611111109494232E-2</v>
      </c>
    </row>
    <row r="696" spans="1:15">
      <c r="A696" s="543">
        <v>695</v>
      </c>
      <c r="B696" s="543" t="s">
        <v>96</v>
      </c>
      <c r="C696" s="543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44">
        <v>1.203472222223354</v>
      </c>
    </row>
    <row r="697" spans="1:15">
      <c r="A697" s="543">
        <v>696</v>
      </c>
      <c r="B697" s="543" t="s">
        <v>96</v>
      </c>
      <c r="C697" s="543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44">
        <v>9.7916666665696539E-2</v>
      </c>
    </row>
    <row r="698" spans="1:15">
      <c r="A698" s="543">
        <v>697</v>
      </c>
      <c r="B698" s="543" t="s">
        <v>96</v>
      </c>
      <c r="C698" s="543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44">
        <v>4.7916666670062114E-2</v>
      </c>
    </row>
    <row r="699" spans="1:15">
      <c r="A699" s="543">
        <v>698</v>
      </c>
      <c r="B699" s="543" t="s">
        <v>96</v>
      </c>
      <c r="C699" s="543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44">
        <v>11.147916666668607</v>
      </c>
    </row>
    <row r="700" spans="1:15">
      <c r="A700" s="543">
        <v>699</v>
      </c>
      <c r="B700" s="543" t="s">
        <v>97</v>
      </c>
      <c r="C700" s="543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44">
        <v>0.22222222221898846</v>
      </c>
    </row>
    <row r="701" spans="1:15">
      <c r="A701" s="543">
        <v>700</v>
      </c>
      <c r="B701" s="543" t="s">
        <v>97</v>
      </c>
      <c r="C701" s="543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44">
        <v>0.40138888888759539</v>
      </c>
    </row>
    <row r="702" spans="1:15">
      <c r="A702" s="543">
        <v>701</v>
      </c>
      <c r="B702" s="543" t="s">
        <v>97</v>
      </c>
      <c r="C702" s="543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44">
        <v>0.18402777777373558</v>
      </c>
    </row>
    <row r="703" spans="1:15">
      <c r="A703" s="543">
        <v>702</v>
      </c>
      <c r="B703" s="543" t="s">
        <v>97</v>
      </c>
      <c r="C703" s="543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44">
        <v>0.36041666667006211</v>
      </c>
    </row>
    <row r="704" spans="1:15">
      <c r="A704" s="543">
        <v>703</v>
      </c>
      <c r="B704" s="543" t="s">
        <v>97</v>
      </c>
      <c r="C704" s="543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44">
        <v>9.4444444446708076E-2</v>
      </c>
    </row>
    <row r="705" spans="1:15">
      <c r="A705" s="543">
        <v>704</v>
      </c>
      <c r="B705" s="543" t="s">
        <v>97</v>
      </c>
      <c r="C705" s="543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44">
        <v>4.3749999997089617E-2</v>
      </c>
    </row>
    <row r="706" spans="1:15">
      <c r="A706" s="543">
        <v>705</v>
      </c>
      <c r="B706" s="543" t="s">
        <v>97</v>
      </c>
      <c r="C706" s="543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44">
        <v>0.92083333333721384</v>
      </c>
    </row>
    <row r="707" spans="1:15">
      <c r="A707" s="543">
        <v>706</v>
      </c>
      <c r="B707" s="543" t="s">
        <v>97</v>
      </c>
      <c r="C707" s="543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44">
        <v>2.6388888894871343E-2</v>
      </c>
    </row>
    <row r="708" spans="1:15">
      <c r="A708" s="543">
        <v>707</v>
      </c>
      <c r="B708" s="543" t="s">
        <v>97</v>
      </c>
      <c r="C708" s="543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44">
        <v>0.61597222222189885</v>
      </c>
    </row>
    <row r="709" spans="1:15">
      <c r="A709" s="543">
        <v>708</v>
      </c>
      <c r="B709" s="543" t="s">
        <v>97</v>
      </c>
      <c r="C709" s="543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44">
        <v>3.8888888884685002E-2</v>
      </c>
    </row>
    <row r="710" spans="1:15">
      <c r="A710" s="543">
        <v>709</v>
      </c>
      <c r="B710" s="543" t="s">
        <v>97</v>
      </c>
      <c r="C710" s="543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44">
        <v>0.16944444444379769</v>
      </c>
    </row>
    <row r="711" spans="1:15">
      <c r="A711" s="543">
        <v>710</v>
      </c>
      <c r="B711" s="543" t="s">
        <v>97</v>
      </c>
      <c r="C711" s="543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44">
        <v>0.29166666666424135</v>
      </c>
    </row>
    <row r="712" spans="1:15">
      <c r="A712" s="543">
        <v>711</v>
      </c>
      <c r="B712" s="543" t="s">
        <v>97</v>
      </c>
      <c r="C712" s="543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44">
        <v>1.1958333333313931</v>
      </c>
    </row>
    <row r="713" spans="1:15">
      <c r="A713" s="543">
        <v>712</v>
      </c>
      <c r="B713" s="543" t="s">
        <v>97</v>
      </c>
      <c r="C713" s="543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44">
        <v>1.8749999995634425E-2</v>
      </c>
    </row>
    <row r="714" spans="1:15">
      <c r="A714" s="543">
        <v>713</v>
      </c>
      <c r="B714" s="543" t="s">
        <v>97</v>
      </c>
      <c r="C714" s="543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44">
        <v>2.2916666668606922E-2</v>
      </c>
    </row>
    <row r="715" spans="1:15">
      <c r="A715" s="543">
        <v>714</v>
      </c>
      <c r="B715" s="543" t="s">
        <v>97</v>
      </c>
      <c r="C715" s="543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44">
        <v>5.1388888889050577E-2</v>
      </c>
    </row>
    <row r="716" spans="1:15">
      <c r="A716" s="543">
        <v>715</v>
      </c>
      <c r="B716" s="543" t="s">
        <v>97</v>
      </c>
      <c r="C716" s="543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44">
        <v>0.36250000000291038</v>
      </c>
    </row>
    <row r="717" spans="1:15">
      <c r="A717" s="543">
        <v>716</v>
      </c>
      <c r="B717" s="543" t="s">
        <v>97</v>
      </c>
      <c r="C717" s="543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44">
        <v>1.163888888884685</v>
      </c>
    </row>
    <row r="718" spans="1:15">
      <c r="A718" s="543">
        <v>717</v>
      </c>
      <c r="B718" s="543" t="s">
        <v>97</v>
      </c>
      <c r="C718" s="543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44">
        <v>1.8895833333372138</v>
      </c>
    </row>
    <row r="719" spans="1:15">
      <c r="A719" s="543">
        <v>718</v>
      </c>
      <c r="B719" s="543" t="s">
        <v>97</v>
      </c>
      <c r="C719" s="543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44">
        <v>3.0097222222248092</v>
      </c>
    </row>
    <row r="720" spans="1:15">
      <c r="A720" s="543">
        <v>719</v>
      </c>
      <c r="B720" s="543" t="s">
        <v>96</v>
      </c>
      <c r="C720" s="543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44">
        <v>0.24097222222189885</v>
      </c>
    </row>
    <row r="721" spans="1:15">
      <c r="A721" s="543">
        <v>720</v>
      </c>
      <c r="B721" s="543" t="s">
        <v>96</v>
      </c>
      <c r="C721" s="543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44">
        <v>3.4722222262644209E-3</v>
      </c>
    </row>
    <row r="722" spans="1:15">
      <c r="A722" s="543">
        <v>721</v>
      </c>
      <c r="B722" s="543" t="s">
        <v>96</v>
      </c>
      <c r="C722" s="543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44">
        <v>0.3243055555576575</v>
      </c>
    </row>
    <row r="723" spans="1:15">
      <c r="A723" s="543">
        <v>722</v>
      </c>
      <c r="B723" s="543" t="s">
        <v>96</v>
      </c>
      <c r="C723" s="543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44">
        <v>2.6388888887595385E-2</v>
      </c>
    </row>
    <row r="724" spans="1:15">
      <c r="A724" s="543">
        <v>723</v>
      </c>
      <c r="B724" s="543" t="s">
        <v>96</v>
      </c>
      <c r="C724" s="543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44">
        <v>0.48611111110949423</v>
      </c>
    </row>
    <row r="725" spans="1:15">
      <c r="A725" s="543">
        <v>724</v>
      </c>
      <c r="B725" s="543" t="s">
        <v>96</v>
      </c>
      <c r="C725" s="543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44">
        <v>0.14513888888905058</v>
      </c>
    </row>
    <row r="726" spans="1:15">
      <c r="A726" s="543">
        <v>725</v>
      </c>
      <c r="B726" s="543" t="s">
        <v>96</v>
      </c>
      <c r="C726" s="543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44">
        <v>1.7118055555547471</v>
      </c>
    </row>
    <row r="727" spans="1:15">
      <c r="A727" s="543">
        <v>726</v>
      </c>
      <c r="B727" s="543" t="s">
        <v>97</v>
      </c>
      <c r="C727" s="543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44">
        <v>4.0833333333357587</v>
      </c>
    </row>
    <row r="728" spans="1:15">
      <c r="A728" s="543">
        <v>727</v>
      </c>
      <c r="B728" s="543" t="s">
        <v>96</v>
      </c>
      <c r="C728" s="543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44">
        <v>0.10555555555038154</v>
      </c>
    </row>
    <row r="729" spans="1:15">
      <c r="A729" s="543">
        <v>728</v>
      </c>
      <c r="B729" s="543" t="s">
        <v>96</v>
      </c>
      <c r="C729" s="543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44">
        <v>0.13888888889050577</v>
      </c>
    </row>
    <row r="730" spans="1:15">
      <c r="A730" s="543">
        <v>729</v>
      </c>
      <c r="B730" s="543" t="s">
        <v>96</v>
      </c>
      <c r="C730" s="543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44">
        <v>0.5</v>
      </c>
    </row>
    <row r="731" spans="1:15">
      <c r="A731" s="543">
        <v>730</v>
      </c>
      <c r="B731" s="543" t="s">
        <v>96</v>
      </c>
      <c r="C731" s="543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44">
        <v>0.11527777778246673</v>
      </c>
    </row>
    <row r="732" spans="1:15">
      <c r="A732" s="543">
        <v>731</v>
      </c>
      <c r="B732" s="543" t="s">
        <v>96</v>
      </c>
      <c r="C732" s="543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44">
        <v>8.9583333334303461E-2</v>
      </c>
    </row>
    <row r="733" spans="1:15">
      <c r="A733" s="543">
        <v>732</v>
      </c>
      <c r="B733" s="543" t="s">
        <v>96</v>
      </c>
      <c r="C733" s="543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44">
        <v>7.4999999997089617E-2</v>
      </c>
    </row>
    <row r="734" spans="1:15">
      <c r="A734" s="543">
        <v>733</v>
      </c>
      <c r="B734" s="543" t="s">
        <v>96</v>
      </c>
      <c r="C734" s="543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44">
        <v>0.94166666666569654</v>
      </c>
    </row>
    <row r="735" spans="1:15">
      <c r="A735" s="543">
        <v>734</v>
      </c>
      <c r="B735" s="543" t="s">
        <v>96</v>
      </c>
      <c r="C735" s="543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44">
        <v>0.11458333333575865</v>
      </c>
    </row>
    <row r="736" spans="1:15">
      <c r="A736" s="543">
        <v>735</v>
      </c>
      <c r="B736" s="543" t="s">
        <v>97</v>
      </c>
      <c r="C736" s="543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44">
        <v>0.46458333333430346</v>
      </c>
    </row>
    <row r="737" spans="1:15">
      <c r="A737" s="543">
        <v>736</v>
      </c>
      <c r="B737" s="543" t="s">
        <v>96</v>
      </c>
      <c r="C737" s="543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44">
        <v>0.92847222222189885</v>
      </c>
    </row>
    <row r="738" spans="1:15">
      <c r="A738" s="543">
        <v>737</v>
      </c>
      <c r="B738" s="543" t="s">
        <v>97</v>
      </c>
      <c r="C738" s="543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44">
        <v>2.2916666668606922E-2</v>
      </c>
    </row>
    <row r="739" spans="1:15">
      <c r="A739" s="543">
        <v>738</v>
      </c>
      <c r="B739" s="543" t="s">
        <v>97</v>
      </c>
      <c r="C739" s="543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44">
        <v>0.37013888888759539</v>
      </c>
    </row>
    <row r="740" spans="1:15">
      <c r="A740" s="543">
        <v>739</v>
      </c>
      <c r="B740" s="543" t="s">
        <v>96</v>
      </c>
      <c r="C740" s="543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44">
        <v>6.2916666666642413</v>
      </c>
    </row>
    <row r="741" spans="1:15">
      <c r="A741" s="543">
        <v>740</v>
      </c>
      <c r="B741" s="543" t="s">
        <v>97</v>
      </c>
      <c r="C741" s="543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52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44">
        <v>0.44861111111094942</v>
      </c>
    </row>
    <row r="742" spans="1:15">
      <c r="A742" s="543">
        <v>741</v>
      </c>
      <c r="B742" s="543" t="s">
        <v>97</v>
      </c>
      <c r="C742" s="543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44">
        <v>0.10138888889196096</v>
      </c>
    </row>
    <row r="743" spans="1:15">
      <c r="A743" s="543">
        <v>742</v>
      </c>
      <c r="B743" s="543" t="s">
        <v>97</v>
      </c>
      <c r="C743" s="543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44">
        <v>0.96388888888759539</v>
      </c>
    </row>
    <row r="744" spans="1:15">
      <c r="A744" s="543">
        <v>743</v>
      </c>
      <c r="B744" s="543" t="s">
        <v>97</v>
      </c>
      <c r="C744" s="543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44">
        <v>5.694444444088731E-2</v>
      </c>
    </row>
    <row r="745" spans="1:15">
      <c r="A745" s="543">
        <v>744</v>
      </c>
      <c r="B745" s="543" t="s">
        <v>97</v>
      </c>
      <c r="C745" s="543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44">
        <v>0.79513888889050577</v>
      </c>
    </row>
    <row r="746" spans="1:15">
      <c r="A746" s="543">
        <v>745</v>
      </c>
      <c r="B746" s="543" t="s">
        <v>97</v>
      </c>
      <c r="C746" s="543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44">
        <v>0.54652777777664596</v>
      </c>
    </row>
    <row r="747" spans="1:15">
      <c r="A747" s="543">
        <v>746</v>
      </c>
      <c r="B747" s="543" t="s">
        <v>97</v>
      </c>
      <c r="C747" s="543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44">
        <v>4.8611111124046147E-3</v>
      </c>
    </row>
    <row r="748" spans="1:15">
      <c r="A748" s="543">
        <v>747</v>
      </c>
      <c r="B748" s="543" t="s">
        <v>97</v>
      </c>
      <c r="C748" s="543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44">
        <v>1.5277777776645962E-2</v>
      </c>
    </row>
    <row r="749" spans="1:15">
      <c r="A749" s="543">
        <v>748</v>
      </c>
      <c r="B749" s="543" t="s">
        <v>97</v>
      </c>
      <c r="C749" s="543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44">
        <v>5.7638888887595385E-2</v>
      </c>
    </row>
    <row r="750" spans="1:15">
      <c r="A750" s="543">
        <v>749</v>
      </c>
      <c r="B750" s="543" t="s">
        <v>97</v>
      </c>
      <c r="C750" s="543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44">
        <v>0.10624999999708962</v>
      </c>
    </row>
    <row r="751" spans="1:15">
      <c r="A751" s="543">
        <v>750</v>
      </c>
      <c r="B751" s="543" t="s">
        <v>97</v>
      </c>
      <c r="C751" s="543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44">
        <v>10.103472222224809</v>
      </c>
    </row>
    <row r="752" spans="1:15">
      <c r="A752" s="543">
        <v>751</v>
      </c>
      <c r="B752" s="543" t="s">
        <v>96</v>
      </c>
      <c r="C752" s="543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44">
        <v>0.43055555555474712</v>
      </c>
    </row>
    <row r="753" spans="1:15">
      <c r="A753" s="543">
        <v>752</v>
      </c>
      <c r="B753" s="543" t="s">
        <v>96</v>
      </c>
      <c r="C753" s="543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44">
        <v>0.13402777777810115</v>
      </c>
    </row>
    <row r="754" spans="1:15">
      <c r="A754" s="543">
        <v>753</v>
      </c>
      <c r="B754" s="543" t="s">
        <v>96</v>
      </c>
      <c r="C754" s="543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44">
        <v>0.10416666666424135</v>
      </c>
    </row>
    <row r="755" spans="1:15">
      <c r="A755" s="543">
        <v>754</v>
      </c>
      <c r="B755" s="543" t="s">
        <v>96</v>
      </c>
      <c r="C755" s="543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44">
        <v>1.8750000002910383E-2</v>
      </c>
    </row>
    <row r="756" spans="1:15">
      <c r="A756" s="543">
        <v>755</v>
      </c>
      <c r="B756" s="543" t="s">
        <v>96</v>
      </c>
      <c r="C756" s="543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44">
        <v>0.10000000000582077</v>
      </c>
    </row>
    <row r="757" spans="1:15">
      <c r="A757" s="543">
        <v>756</v>
      </c>
      <c r="B757" s="543" t="s">
        <v>96</v>
      </c>
      <c r="C757" s="543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44">
        <v>0.75069444444670808</v>
      </c>
    </row>
    <row r="758" spans="1:15">
      <c r="A758" s="543">
        <v>757</v>
      </c>
      <c r="B758" s="543" t="s">
        <v>96</v>
      </c>
      <c r="C758" s="543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44">
        <v>1.8750000002910383E-2</v>
      </c>
    </row>
    <row r="759" spans="1:15">
      <c r="A759" s="543">
        <v>758</v>
      </c>
      <c r="B759" s="543" t="s">
        <v>96</v>
      </c>
      <c r="C759" s="543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44">
        <v>4.7916666670062114E-2</v>
      </c>
    </row>
    <row r="760" spans="1:15">
      <c r="A760" s="543">
        <v>759</v>
      </c>
      <c r="B760" s="543" t="s">
        <v>96</v>
      </c>
      <c r="C760" s="543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44">
        <v>0.80625000000145519</v>
      </c>
    </row>
    <row r="761" spans="1:15">
      <c r="A761" s="543">
        <v>760</v>
      </c>
      <c r="B761" s="543" t="s">
        <v>96</v>
      </c>
      <c r="C761" s="543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44">
        <v>0.24513888888759539</v>
      </c>
    </row>
    <row r="762" spans="1:15">
      <c r="A762" s="543">
        <v>761</v>
      </c>
      <c r="B762" s="543" t="s">
        <v>96</v>
      </c>
      <c r="C762" s="543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44">
        <v>1.9444444449618459E-2</v>
      </c>
    </row>
    <row r="763" spans="1:15">
      <c r="A763" s="543">
        <v>762</v>
      </c>
      <c r="B763" s="543" t="s">
        <v>96</v>
      </c>
      <c r="C763" s="543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44">
        <v>0.62291666666715173</v>
      </c>
    </row>
    <row r="764" spans="1:15">
      <c r="A764" s="543">
        <v>763</v>
      </c>
      <c r="B764" s="543" t="s">
        <v>96</v>
      </c>
      <c r="C764" s="543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44">
        <v>0.80902777778101154</v>
      </c>
    </row>
    <row r="765" spans="1:15">
      <c r="A765" s="543">
        <v>764</v>
      </c>
      <c r="B765" s="543" t="s">
        <v>96</v>
      </c>
      <c r="C765" s="543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44">
        <v>1.5277777776645962E-2</v>
      </c>
    </row>
    <row r="766" spans="1:15">
      <c r="A766" s="543">
        <v>765</v>
      </c>
      <c r="B766" s="543" t="s">
        <v>96</v>
      </c>
      <c r="C766" s="543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44">
        <v>3.125E-2</v>
      </c>
    </row>
    <row r="767" spans="1:15">
      <c r="A767" s="543">
        <v>766</v>
      </c>
      <c r="B767" s="543" t="s">
        <v>96</v>
      </c>
      <c r="C767" s="543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44">
        <v>5.6250000001455192E-2</v>
      </c>
    </row>
    <row r="768" spans="1:15">
      <c r="A768" s="543">
        <v>767</v>
      </c>
      <c r="B768" s="543" t="s">
        <v>96</v>
      </c>
      <c r="C768" s="543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44">
        <v>4.8611111109494232E-2</v>
      </c>
    </row>
    <row r="769" spans="1:15">
      <c r="A769" s="543">
        <v>768</v>
      </c>
      <c r="B769" s="543" t="s">
        <v>96</v>
      </c>
      <c r="C769" s="543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44">
        <v>0.24305555555474712</v>
      </c>
    </row>
    <row r="770" spans="1:15">
      <c r="A770" s="543">
        <v>769</v>
      </c>
      <c r="B770" s="543" t="s">
        <v>96</v>
      </c>
      <c r="C770" s="543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44">
        <v>1.4583333337213844E-2</v>
      </c>
    </row>
    <row r="771" spans="1:15">
      <c r="A771" s="543">
        <v>770</v>
      </c>
      <c r="B771" s="543" t="s">
        <v>96</v>
      </c>
      <c r="C771" s="543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44">
        <v>29.829166666670062</v>
      </c>
    </row>
    <row r="772" spans="1:15">
      <c r="A772" s="543">
        <v>771</v>
      </c>
      <c r="B772" s="543" t="s">
        <v>97</v>
      </c>
      <c r="C772" s="543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44">
        <v>3.4722222189884633E-3</v>
      </c>
    </row>
    <row r="773" spans="1:15">
      <c r="A773" s="543">
        <v>772</v>
      </c>
      <c r="B773" s="543" t="s">
        <v>97</v>
      </c>
      <c r="C773" s="543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44">
        <v>0.22222222222626442</v>
      </c>
    </row>
    <row r="774" spans="1:15">
      <c r="A774" s="543">
        <v>773</v>
      </c>
      <c r="B774" s="543" t="s">
        <v>97</v>
      </c>
      <c r="C774" s="543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44">
        <v>9.0277777781011537E-3</v>
      </c>
    </row>
    <row r="775" spans="1:15">
      <c r="A775" s="543">
        <v>774</v>
      </c>
      <c r="B775" s="543" t="s">
        <v>97</v>
      </c>
      <c r="C775" s="543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44">
        <v>1.9131944444379769</v>
      </c>
    </row>
    <row r="776" spans="1:15">
      <c r="A776" s="543">
        <v>775</v>
      </c>
      <c r="B776" s="543" t="s">
        <v>97</v>
      </c>
      <c r="C776" s="543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44">
        <v>0.15347222222044365</v>
      </c>
    </row>
    <row r="777" spans="1:15">
      <c r="A777" s="543">
        <v>776</v>
      </c>
      <c r="B777" s="543" t="s">
        <v>97</v>
      </c>
      <c r="C777" s="543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44">
        <v>3.2638888893416151E-2</v>
      </c>
    </row>
    <row r="778" spans="1:15">
      <c r="A778" s="543">
        <v>777</v>
      </c>
      <c r="B778" s="543" t="s">
        <v>97</v>
      </c>
      <c r="C778" s="543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44">
        <v>0.211111111115315</v>
      </c>
    </row>
    <row r="779" spans="1:15">
      <c r="A779" s="543">
        <v>778</v>
      </c>
      <c r="B779" s="543" t="s">
        <v>97</v>
      </c>
      <c r="C779" s="543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44">
        <v>1.9444444449618459E-2</v>
      </c>
    </row>
    <row r="780" spans="1:15">
      <c r="A780" s="543">
        <v>779</v>
      </c>
      <c r="B780" s="543" t="s">
        <v>97</v>
      </c>
      <c r="C780" s="543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44">
        <v>0.20138888888322981</v>
      </c>
    </row>
    <row r="781" spans="1:15">
      <c r="A781" s="543">
        <v>780</v>
      </c>
      <c r="B781" s="543" t="s">
        <v>97</v>
      </c>
      <c r="C781" s="543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44">
        <v>0.14236111110949423</v>
      </c>
    </row>
    <row r="782" spans="1:15">
      <c r="A782" s="543">
        <v>781</v>
      </c>
      <c r="B782" s="543" t="s">
        <v>97</v>
      </c>
      <c r="C782" s="543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44">
        <v>0.82708333332993789</v>
      </c>
    </row>
    <row r="783" spans="1:15">
      <c r="A783" s="543">
        <v>782</v>
      </c>
      <c r="B783" s="543" t="s">
        <v>97</v>
      </c>
      <c r="C783" s="543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44">
        <v>0.29583333333721384</v>
      </c>
    </row>
    <row r="784" spans="1:15">
      <c r="A784" s="543">
        <v>783</v>
      </c>
      <c r="B784" s="543" t="s">
        <v>97</v>
      </c>
      <c r="C784" s="543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44">
        <v>0.88958333332993789</v>
      </c>
    </row>
    <row r="785" spans="1:15">
      <c r="A785" s="543">
        <v>784</v>
      </c>
      <c r="B785" s="543" t="s">
        <v>97</v>
      </c>
      <c r="C785" s="543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44">
        <v>4.5138888890505768E-2</v>
      </c>
    </row>
    <row r="786" spans="1:15">
      <c r="A786" s="543">
        <v>785</v>
      </c>
      <c r="B786" s="543" t="s">
        <v>97</v>
      </c>
      <c r="C786" s="543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44">
        <v>0.30833333333430346</v>
      </c>
    </row>
    <row r="787" spans="1:15">
      <c r="A787" s="543">
        <v>786</v>
      </c>
      <c r="B787" s="543" t="s">
        <v>97</v>
      </c>
      <c r="C787" s="543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44">
        <v>1.8951388888890506</v>
      </c>
    </row>
    <row r="788" spans="1:15">
      <c r="A788" s="543">
        <v>787</v>
      </c>
      <c r="B788" s="543" t="s">
        <v>97</v>
      </c>
      <c r="C788" s="543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44">
        <v>0.59027777778101154</v>
      </c>
    </row>
    <row r="789" spans="1:15">
      <c r="A789" s="543">
        <v>788</v>
      </c>
      <c r="B789" s="543" t="s">
        <v>97</v>
      </c>
      <c r="C789" s="543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44">
        <v>2.0770833333299379</v>
      </c>
    </row>
    <row r="790" spans="1:15">
      <c r="A790" s="543">
        <v>789</v>
      </c>
      <c r="B790" s="543" t="s">
        <v>97</v>
      </c>
      <c r="C790" s="543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44">
        <v>5.7562499999985448</v>
      </c>
    </row>
    <row r="791" spans="1:15">
      <c r="A791" s="543">
        <v>790</v>
      </c>
      <c r="B791" s="543" t="s">
        <v>97</v>
      </c>
      <c r="C791" s="543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44">
        <v>1.3194444443797693E-2</v>
      </c>
    </row>
    <row r="792" spans="1:15">
      <c r="A792" s="543">
        <v>791</v>
      </c>
      <c r="B792" s="543" t="s">
        <v>97</v>
      </c>
      <c r="C792" s="543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44">
        <v>0.1756944444423425</v>
      </c>
    </row>
    <row r="793" spans="1:15">
      <c r="A793" s="543">
        <v>792</v>
      </c>
      <c r="B793" s="543" t="s">
        <v>97</v>
      </c>
      <c r="C793" s="543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44">
        <v>0.18402777778101154</v>
      </c>
    </row>
    <row r="794" spans="1:15">
      <c r="A794" s="543">
        <v>793</v>
      </c>
      <c r="B794" s="543" t="s">
        <v>97</v>
      </c>
      <c r="C794" s="543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44">
        <v>2.0138888889050577E-2</v>
      </c>
    </row>
    <row r="795" spans="1:15">
      <c r="A795" s="543">
        <v>794</v>
      </c>
      <c r="B795" s="543" t="s">
        <v>97</v>
      </c>
      <c r="C795" s="543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44">
        <v>0.93402777777373558</v>
      </c>
    </row>
    <row r="796" spans="1:15">
      <c r="A796" s="543">
        <v>795</v>
      </c>
      <c r="B796" s="543" t="s">
        <v>97</v>
      </c>
      <c r="C796" s="543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44">
        <v>6.8749999998544808E-2</v>
      </c>
    </row>
    <row r="797" spans="1:15">
      <c r="A797" s="543">
        <v>796</v>
      </c>
      <c r="B797" s="543" t="s">
        <v>97</v>
      </c>
      <c r="C797" s="543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44">
        <v>6.5972222218988463E-2</v>
      </c>
    </row>
    <row r="798" spans="1:15">
      <c r="A798" s="543">
        <v>797</v>
      </c>
      <c r="B798" s="543" t="s">
        <v>97</v>
      </c>
      <c r="C798" s="543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44">
        <v>4.8611111109494232E-2</v>
      </c>
    </row>
    <row r="799" spans="1:15">
      <c r="A799" s="543">
        <v>798</v>
      </c>
      <c r="B799" s="543" t="s">
        <v>97</v>
      </c>
      <c r="C799" s="543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44">
        <v>0.99166666666133096</v>
      </c>
    </row>
    <row r="800" spans="1:15">
      <c r="A800" s="543">
        <v>799</v>
      </c>
      <c r="B800" s="543" t="s">
        <v>97</v>
      </c>
      <c r="C800" s="543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44">
        <v>3.2743055555620231</v>
      </c>
    </row>
    <row r="801" spans="1:15">
      <c r="A801" s="543">
        <v>800</v>
      </c>
      <c r="B801" s="543" t="s">
        <v>96</v>
      </c>
      <c r="C801" s="543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44">
        <v>0.15972222222626442</v>
      </c>
    </row>
    <row r="802" spans="1:15">
      <c r="A802" s="543">
        <v>801</v>
      </c>
      <c r="B802" s="543" t="s">
        <v>96</v>
      </c>
      <c r="C802" s="543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44">
        <v>1.8618055555562023</v>
      </c>
    </row>
    <row r="803" spans="1:15">
      <c r="A803" s="543">
        <v>802</v>
      </c>
      <c r="B803" s="543" t="s">
        <v>97</v>
      </c>
      <c r="C803" s="543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44">
        <v>0.76319444444379769</v>
      </c>
    </row>
    <row r="804" spans="1:15">
      <c r="A804" s="543">
        <v>803</v>
      </c>
      <c r="B804" s="543" t="s">
        <v>97</v>
      </c>
      <c r="C804" s="543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44">
        <v>0.61944444444816327</v>
      </c>
    </row>
    <row r="805" spans="1:15">
      <c r="A805" s="543">
        <v>804</v>
      </c>
      <c r="B805" s="543" t="s">
        <v>97</v>
      </c>
      <c r="C805" s="543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44">
        <v>2.0208333333357587</v>
      </c>
    </row>
    <row r="806" spans="1:15">
      <c r="A806" s="543">
        <v>805</v>
      </c>
      <c r="B806" s="543" t="s">
        <v>96</v>
      </c>
      <c r="C806" s="543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44">
        <v>0.2069444444423425</v>
      </c>
    </row>
    <row r="807" spans="1:15">
      <c r="A807" s="543">
        <v>806</v>
      </c>
      <c r="B807" s="543" t="s">
        <v>96</v>
      </c>
      <c r="C807" s="543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44">
        <v>0.47361111110512866</v>
      </c>
    </row>
    <row r="808" spans="1:15">
      <c r="A808" s="543">
        <v>807</v>
      </c>
      <c r="B808" s="543" t="s">
        <v>96</v>
      </c>
      <c r="C808" s="543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44">
        <v>0.14791666666860692</v>
      </c>
    </row>
    <row r="809" spans="1:15">
      <c r="A809" s="543">
        <v>808</v>
      </c>
      <c r="B809" s="543" t="s">
        <v>96</v>
      </c>
      <c r="C809" s="543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44">
        <v>0.56458333333284827</v>
      </c>
    </row>
    <row r="810" spans="1:15">
      <c r="A810" s="543">
        <v>809</v>
      </c>
      <c r="B810" s="543" t="s">
        <v>96</v>
      </c>
      <c r="C810" s="543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44">
        <v>0.85416666666424135</v>
      </c>
    </row>
    <row r="811" spans="1:15">
      <c r="A811" s="543">
        <v>810</v>
      </c>
      <c r="B811" s="543" t="s">
        <v>97</v>
      </c>
      <c r="C811" s="543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44">
        <v>6.8055555551836733E-2</v>
      </c>
    </row>
    <row r="812" spans="1:15">
      <c r="A812" s="543">
        <v>811</v>
      </c>
      <c r="B812" s="543" t="s">
        <v>97</v>
      </c>
      <c r="C812" s="543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44">
        <v>1.6333333333313931</v>
      </c>
    </row>
    <row r="813" spans="1:15">
      <c r="A813" s="543">
        <v>812</v>
      </c>
      <c r="B813" s="543" t="s">
        <v>96</v>
      </c>
      <c r="C813" s="543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44">
        <v>0.34236111111385981</v>
      </c>
    </row>
    <row r="814" spans="1:15">
      <c r="A814" s="543">
        <v>813</v>
      </c>
      <c r="B814" s="543" t="s">
        <v>96</v>
      </c>
      <c r="C814" s="543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44">
        <v>0.89930555555474712</v>
      </c>
    </row>
    <row r="815" spans="1:15">
      <c r="A815" s="543">
        <v>814</v>
      </c>
      <c r="B815" s="543" t="s">
        <v>97</v>
      </c>
      <c r="C815" s="543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44">
        <v>3.1534722222204437</v>
      </c>
    </row>
    <row r="816" spans="1:15">
      <c r="A816" s="543">
        <v>815</v>
      </c>
      <c r="B816" s="543" t="s">
        <v>96</v>
      </c>
      <c r="C816" s="543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44">
        <v>0.93680555555329192</v>
      </c>
    </row>
    <row r="817" spans="1:15">
      <c r="A817" s="543">
        <v>816</v>
      </c>
      <c r="B817" s="543" t="s">
        <v>96</v>
      </c>
      <c r="C817" s="543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44">
        <v>0.90555555555329192</v>
      </c>
    </row>
    <row r="818" spans="1:15">
      <c r="A818" s="543">
        <v>817</v>
      </c>
      <c r="B818" s="543" t="s">
        <v>96</v>
      </c>
      <c r="C818" s="543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44">
        <v>8.1673611111109494</v>
      </c>
    </row>
    <row r="819" spans="1:15">
      <c r="A819" s="543">
        <v>818</v>
      </c>
      <c r="B819" s="543" t="s">
        <v>97</v>
      </c>
      <c r="C819" s="543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44">
        <v>0.76666666667006211</v>
      </c>
    </row>
    <row r="820" spans="1:15">
      <c r="A820" s="543">
        <v>819</v>
      </c>
      <c r="B820" s="543" t="s">
        <v>97</v>
      </c>
      <c r="C820" s="543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44">
        <v>1.0083333333313931</v>
      </c>
    </row>
    <row r="821" spans="1:15">
      <c r="A821" s="543">
        <v>820</v>
      </c>
      <c r="B821" s="543" t="s">
        <v>97</v>
      </c>
      <c r="C821" s="543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44">
        <v>0.19236111111240461</v>
      </c>
    </row>
    <row r="822" spans="1:15">
      <c r="A822" s="543">
        <v>821</v>
      </c>
      <c r="B822" s="543" t="s">
        <v>97</v>
      </c>
      <c r="C822" s="543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44">
        <v>6.9444444437976927E-2</v>
      </c>
    </row>
    <row r="823" spans="1:15">
      <c r="A823" s="543">
        <v>822</v>
      </c>
      <c r="B823" s="543" t="s">
        <v>97</v>
      </c>
      <c r="C823" s="543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44">
        <v>0.9256944444423425</v>
      </c>
    </row>
    <row r="824" spans="1:15">
      <c r="A824" s="543">
        <v>823</v>
      </c>
      <c r="B824" s="543" t="s">
        <v>97</v>
      </c>
      <c r="C824" s="543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44">
        <v>0.17361111110949423</v>
      </c>
    </row>
    <row r="825" spans="1:15">
      <c r="A825" s="543">
        <v>824</v>
      </c>
      <c r="B825" s="543" t="s">
        <v>97</v>
      </c>
      <c r="C825" s="543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44">
        <v>0.55625000000145519</v>
      </c>
    </row>
    <row r="826" spans="1:15">
      <c r="A826" s="543">
        <v>825</v>
      </c>
      <c r="B826" s="543" t="s">
        <v>97</v>
      </c>
      <c r="C826" s="543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44">
        <v>0.10486111111094942</v>
      </c>
    </row>
    <row r="827" spans="1:15">
      <c r="A827" s="543">
        <v>826</v>
      </c>
      <c r="B827" s="543" t="s">
        <v>97</v>
      </c>
      <c r="C827" s="543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44">
        <v>2.1527777775190771E-2</v>
      </c>
    </row>
    <row r="828" spans="1:15">
      <c r="A828" s="543">
        <v>827</v>
      </c>
      <c r="B828" s="543" t="s">
        <v>97</v>
      </c>
      <c r="C828" s="543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44">
        <v>3.2312499999970896</v>
      </c>
    </row>
    <row r="829" spans="1:15">
      <c r="A829" s="543">
        <v>828</v>
      </c>
      <c r="B829" s="543" t="s">
        <v>96</v>
      </c>
      <c r="C829" s="543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44">
        <v>0.54444444444379769</v>
      </c>
    </row>
    <row r="830" spans="1:15">
      <c r="A830" s="543">
        <v>829</v>
      </c>
      <c r="B830" s="543" t="s">
        <v>96</v>
      </c>
      <c r="C830" s="543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44">
        <v>0.21180555555474712</v>
      </c>
    </row>
    <row r="831" spans="1:15">
      <c r="A831" s="543">
        <v>830</v>
      </c>
      <c r="B831" s="543" t="s">
        <v>96</v>
      </c>
      <c r="C831" s="543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44">
        <v>4.3159722222262644</v>
      </c>
    </row>
    <row r="832" spans="1:15">
      <c r="A832" s="543">
        <v>831</v>
      </c>
      <c r="B832" s="543" t="s">
        <v>97</v>
      </c>
      <c r="C832" s="543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44">
        <v>0.58333333332848269</v>
      </c>
    </row>
    <row r="833" spans="1:15">
      <c r="A833" s="543">
        <v>832</v>
      </c>
      <c r="B833" s="543" t="s">
        <v>97</v>
      </c>
      <c r="C833" s="543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44">
        <v>7.2916666664241347E-2</v>
      </c>
    </row>
    <row r="834" spans="1:15">
      <c r="A834" s="543">
        <v>833</v>
      </c>
      <c r="B834" s="543" t="s">
        <v>97</v>
      </c>
      <c r="C834" s="543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44">
        <v>0.91180555555183673</v>
      </c>
    </row>
    <row r="835" spans="1:15">
      <c r="A835" s="543">
        <v>834</v>
      </c>
      <c r="B835" s="543" t="s">
        <v>97</v>
      </c>
      <c r="C835" s="543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44">
        <v>1.0027777777795563</v>
      </c>
    </row>
    <row r="836" spans="1:15">
      <c r="A836" s="543">
        <v>835</v>
      </c>
      <c r="B836" s="543" t="s">
        <v>96</v>
      </c>
      <c r="C836" s="543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44">
        <v>0.13958333333721384</v>
      </c>
    </row>
    <row r="837" spans="1:15">
      <c r="A837" s="543">
        <v>836</v>
      </c>
      <c r="B837" s="543" t="s">
        <v>97</v>
      </c>
      <c r="C837" s="543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44">
        <v>3.1444444444423425</v>
      </c>
    </row>
    <row r="838" spans="1:15">
      <c r="A838" s="543">
        <v>837</v>
      </c>
      <c r="B838" s="543" t="s">
        <v>96</v>
      </c>
      <c r="C838" s="543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44">
        <v>7.9166666670062114E-2</v>
      </c>
    </row>
    <row r="839" spans="1:15">
      <c r="A839" s="543">
        <v>838</v>
      </c>
      <c r="B839" s="543" t="s">
        <v>96</v>
      </c>
      <c r="C839" s="543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44">
        <v>1.5972222223354038E-2</v>
      </c>
    </row>
    <row r="840" spans="1:15">
      <c r="A840" s="543">
        <v>839</v>
      </c>
      <c r="B840" s="543" t="s">
        <v>96</v>
      </c>
      <c r="C840" s="543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44">
        <v>2.4305555554747116E-2</v>
      </c>
    </row>
    <row r="841" spans="1:15">
      <c r="A841" s="543">
        <v>840</v>
      </c>
      <c r="B841" s="543" t="s">
        <v>96</v>
      </c>
      <c r="C841" s="543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44">
        <v>5.7638888887595385E-2</v>
      </c>
    </row>
    <row r="842" spans="1:15">
      <c r="A842" s="543">
        <v>841</v>
      </c>
      <c r="B842" s="543" t="s">
        <v>96</v>
      </c>
      <c r="C842" s="543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44">
        <v>3.9583333338669036E-2</v>
      </c>
    </row>
    <row r="843" spans="1:15">
      <c r="A843" s="543">
        <v>842</v>
      </c>
      <c r="B843" s="543" t="s">
        <v>96</v>
      </c>
      <c r="C843" s="543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44">
        <v>0.46180555555474712</v>
      </c>
    </row>
    <row r="844" spans="1:15">
      <c r="A844" s="543">
        <v>843</v>
      </c>
      <c r="B844" s="543" t="s">
        <v>96</v>
      </c>
      <c r="C844" s="543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44">
        <v>7.5694444443797693E-2</v>
      </c>
    </row>
    <row r="845" spans="1:15">
      <c r="A845" s="543">
        <v>844</v>
      </c>
      <c r="B845" s="543" t="s">
        <v>96</v>
      </c>
      <c r="C845" s="543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44">
        <v>4.166666665696539E-3</v>
      </c>
    </row>
    <row r="846" spans="1:15">
      <c r="A846" s="543">
        <v>845</v>
      </c>
      <c r="B846" s="543" t="s">
        <v>96</v>
      </c>
      <c r="C846" s="543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44">
        <v>0.11250000000291038</v>
      </c>
    </row>
    <row r="847" spans="1:15">
      <c r="A847" s="543">
        <v>846</v>
      </c>
      <c r="B847" s="543" t="s">
        <v>96</v>
      </c>
      <c r="C847" s="543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44">
        <v>0.58541666666860692</v>
      </c>
    </row>
    <row r="848" spans="1:15">
      <c r="A848" s="543">
        <v>847</v>
      </c>
      <c r="B848" s="543" t="s">
        <v>96</v>
      </c>
      <c r="C848" s="543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44">
        <v>0.11388888888905058</v>
      </c>
    </row>
    <row r="849" spans="1:15">
      <c r="A849" s="543">
        <v>848</v>
      </c>
      <c r="B849" s="543" t="s">
        <v>96</v>
      </c>
      <c r="C849" s="543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44">
        <v>0.98541666666278616</v>
      </c>
    </row>
    <row r="850" spans="1:15">
      <c r="A850" s="543">
        <v>849</v>
      </c>
      <c r="B850" s="543" t="s">
        <v>97</v>
      </c>
      <c r="C850" s="543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44">
        <v>0.70624999999563443</v>
      </c>
    </row>
    <row r="851" spans="1:15">
      <c r="A851" s="543">
        <v>850</v>
      </c>
      <c r="B851" s="543" t="s">
        <v>97</v>
      </c>
      <c r="C851" s="543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44">
        <v>5.486111110803904E-2</v>
      </c>
    </row>
    <row r="852" spans="1:15">
      <c r="A852" s="543">
        <v>851</v>
      </c>
      <c r="B852" s="543" t="s">
        <v>96</v>
      </c>
      <c r="C852" s="543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44">
        <v>7.7083333337213844E-2</v>
      </c>
    </row>
    <row r="853" spans="1:15">
      <c r="A853" s="543">
        <v>852</v>
      </c>
      <c r="B853" s="543" t="s">
        <v>97</v>
      </c>
      <c r="C853" s="543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44">
        <v>7.6388888846850023E-3</v>
      </c>
    </row>
    <row r="854" spans="1:15">
      <c r="A854" s="543">
        <v>853</v>
      </c>
      <c r="B854" s="543" t="s">
        <v>97</v>
      </c>
      <c r="C854" s="543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44">
        <v>0.56041666666715173</v>
      </c>
    </row>
    <row r="855" spans="1:15">
      <c r="A855" s="543">
        <v>854</v>
      </c>
      <c r="B855" s="543" t="s">
        <v>96</v>
      </c>
      <c r="C855" s="543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44">
        <v>1.9444444442342501E-2</v>
      </c>
    </row>
    <row r="856" spans="1:15">
      <c r="A856" s="543">
        <v>855</v>
      </c>
      <c r="B856" s="543" t="s">
        <v>96</v>
      </c>
      <c r="C856" s="543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44">
        <v>0.22569444444525288</v>
      </c>
    </row>
    <row r="857" spans="1:15">
      <c r="A857" s="543">
        <v>856</v>
      </c>
      <c r="B857" s="543" t="s">
        <v>97</v>
      </c>
      <c r="C857" s="543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44">
        <v>0.62083333333430346</v>
      </c>
    </row>
    <row r="858" spans="1:15">
      <c r="A858" s="543">
        <v>857</v>
      </c>
      <c r="B858" s="543" t="s">
        <v>96</v>
      </c>
      <c r="C858" s="543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44">
        <v>6.9444443943211809E-4</v>
      </c>
    </row>
    <row r="859" spans="1:15">
      <c r="A859" s="543">
        <v>858</v>
      </c>
      <c r="B859" s="543" t="s">
        <v>96</v>
      </c>
      <c r="C859" s="543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44">
        <v>4.9999999995634425E-2</v>
      </c>
    </row>
    <row r="860" spans="1:15">
      <c r="A860" s="543">
        <v>859</v>
      </c>
      <c r="B860" s="543" t="s">
        <v>96</v>
      </c>
      <c r="C860" s="543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44">
        <v>1.6854166666671517</v>
      </c>
    </row>
    <row r="861" spans="1:15">
      <c r="A861" s="543">
        <v>860</v>
      </c>
      <c r="B861" s="543" t="s">
        <v>97</v>
      </c>
      <c r="C861" s="543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44">
        <v>0.15347222222044365</v>
      </c>
    </row>
    <row r="862" spans="1:15">
      <c r="A862" s="543">
        <v>861</v>
      </c>
      <c r="B862" s="543" t="s">
        <v>97</v>
      </c>
      <c r="C862" s="543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44">
        <v>3.125E-2</v>
      </c>
    </row>
    <row r="863" spans="1:15">
      <c r="A863" s="543">
        <v>862</v>
      </c>
      <c r="B863" s="543" t="s">
        <v>97</v>
      </c>
      <c r="C863" s="543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44">
        <v>0.87152777777373558</v>
      </c>
    </row>
    <row r="864" spans="1:15">
      <c r="A864" s="543">
        <v>863</v>
      </c>
      <c r="B864" s="543" t="s">
        <v>96</v>
      </c>
      <c r="C864" s="543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44">
        <v>0.19861111111094942</v>
      </c>
    </row>
    <row r="865" spans="1:15">
      <c r="A865" s="543">
        <v>864</v>
      </c>
      <c r="B865" s="543" t="s">
        <v>97</v>
      </c>
      <c r="C865" s="543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44">
        <v>1.1666666666642413</v>
      </c>
    </row>
    <row r="866" spans="1:15">
      <c r="A866" s="543">
        <v>865</v>
      </c>
      <c r="B866" s="543" t="s">
        <v>96</v>
      </c>
      <c r="C866" s="543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44">
        <v>0.17083333333721384</v>
      </c>
    </row>
    <row r="867" spans="1:15">
      <c r="A867" s="543">
        <v>866</v>
      </c>
      <c r="B867" s="543" t="s">
        <v>96</v>
      </c>
      <c r="C867" s="543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44">
        <v>5.6708333333299379</v>
      </c>
    </row>
    <row r="868" spans="1:15">
      <c r="A868" s="543">
        <v>867</v>
      </c>
      <c r="B868" s="543" t="s">
        <v>97</v>
      </c>
      <c r="C868" s="543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44">
        <v>0.83333333332848269</v>
      </c>
    </row>
    <row r="869" spans="1:15">
      <c r="A869" s="543">
        <v>868</v>
      </c>
      <c r="B869" s="543" t="s">
        <v>97</v>
      </c>
      <c r="C869" s="543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44">
        <v>0.82916666667006211</v>
      </c>
    </row>
    <row r="870" spans="1:15">
      <c r="A870" s="543">
        <v>869</v>
      </c>
      <c r="B870" s="543" t="s">
        <v>97</v>
      </c>
      <c r="C870" s="543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44">
        <v>7.4305555557657499E-2</v>
      </c>
    </row>
    <row r="871" spans="1:15">
      <c r="A871" s="543">
        <v>870</v>
      </c>
      <c r="B871" s="543" t="s">
        <v>97</v>
      </c>
      <c r="C871" s="543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44">
        <v>1.0430555555503815</v>
      </c>
    </row>
    <row r="872" spans="1:15">
      <c r="A872" s="543">
        <v>871</v>
      </c>
      <c r="B872" s="543" t="s">
        <v>97</v>
      </c>
      <c r="C872" s="543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44">
        <v>2.9166666667151731E-2</v>
      </c>
    </row>
    <row r="873" spans="1:15">
      <c r="A873" s="543">
        <v>872</v>
      </c>
      <c r="B873" s="543" t="s">
        <v>97</v>
      </c>
      <c r="C873" s="543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44">
        <v>8.7159722222204437</v>
      </c>
    </row>
    <row r="874" spans="1:15">
      <c r="A874" s="543">
        <v>873</v>
      </c>
      <c r="B874" s="543" t="s">
        <v>96</v>
      </c>
      <c r="C874" s="543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44">
        <v>0.1993055555576575</v>
      </c>
    </row>
    <row r="875" spans="1:15">
      <c r="A875" s="543">
        <v>874</v>
      </c>
      <c r="B875" s="543" t="s">
        <v>96</v>
      </c>
      <c r="C875" s="543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44">
        <v>1.3888888883229811E-2</v>
      </c>
    </row>
    <row r="876" spans="1:15">
      <c r="A876" s="543">
        <v>875</v>
      </c>
      <c r="B876" s="543" t="s">
        <v>96</v>
      </c>
      <c r="C876" s="543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44">
        <v>0.81666666666569654</v>
      </c>
    </row>
    <row r="877" spans="1:15">
      <c r="A877" s="543">
        <v>876</v>
      </c>
      <c r="B877" s="543" t="s">
        <v>96</v>
      </c>
      <c r="C877" s="543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44">
        <v>0.19166666666569654</v>
      </c>
    </row>
    <row r="878" spans="1:15">
      <c r="A878" s="543">
        <v>877</v>
      </c>
      <c r="B878" s="543" t="s">
        <v>96</v>
      </c>
      <c r="C878" s="543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44">
        <v>7.4999999997089617E-2</v>
      </c>
    </row>
    <row r="879" spans="1:15">
      <c r="A879" s="543">
        <v>878</v>
      </c>
      <c r="B879" s="543" t="s">
        <v>96</v>
      </c>
      <c r="C879" s="543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44">
        <v>3.5416666665696539E-2</v>
      </c>
    </row>
    <row r="880" spans="1:15">
      <c r="A880" s="543">
        <v>879</v>
      </c>
      <c r="B880" s="543" t="s">
        <v>96</v>
      </c>
      <c r="C880" s="543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44">
        <v>8.1944444442342501E-2</v>
      </c>
    </row>
    <row r="881" spans="1:15">
      <c r="A881" s="543">
        <v>880</v>
      </c>
      <c r="B881" s="543" t="s">
        <v>96</v>
      </c>
      <c r="C881" s="543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44">
        <v>6.25E-2</v>
      </c>
    </row>
    <row r="882" spans="1:15">
      <c r="A882" s="543">
        <v>881</v>
      </c>
      <c r="B882" s="543" t="s">
        <v>96</v>
      </c>
      <c r="C882" s="543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44">
        <v>0.11597222222189885</v>
      </c>
    </row>
    <row r="883" spans="1:15">
      <c r="A883" s="543">
        <v>882</v>
      </c>
      <c r="B883" s="543" t="s">
        <v>96</v>
      </c>
      <c r="C883" s="543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44">
        <v>29.314583333332848</v>
      </c>
    </row>
    <row r="884" spans="1:15">
      <c r="A884" s="543">
        <v>883</v>
      </c>
      <c r="B884" s="543" t="s">
        <v>97</v>
      </c>
      <c r="C884" s="543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44">
        <v>2.5694444448163267E-2</v>
      </c>
    </row>
    <row r="885" spans="1:15">
      <c r="A885" s="543">
        <v>884</v>
      </c>
      <c r="B885" s="543" t="s">
        <v>97</v>
      </c>
      <c r="C885" s="543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44">
        <v>0.28611111111240461</v>
      </c>
    </row>
    <row r="886" spans="1:15">
      <c r="A886" s="543">
        <v>885</v>
      </c>
      <c r="B886" s="543" t="s">
        <v>97</v>
      </c>
      <c r="C886" s="543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44">
        <v>3.8194444445252884E-2</v>
      </c>
    </row>
    <row r="887" spans="1:15">
      <c r="A887" s="543">
        <v>886</v>
      </c>
      <c r="B887" s="543" t="s">
        <v>97</v>
      </c>
      <c r="C887" s="543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44">
        <v>1.0812499999956344</v>
      </c>
    </row>
    <row r="888" spans="1:15">
      <c r="A888" s="543">
        <v>887</v>
      </c>
      <c r="B888" s="543" t="s">
        <v>97</v>
      </c>
      <c r="C888" s="543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44">
        <v>0.10694444444379769</v>
      </c>
    </row>
    <row r="889" spans="1:15">
      <c r="A889" s="543">
        <v>888</v>
      </c>
      <c r="B889" s="543" t="s">
        <v>97</v>
      </c>
      <c r="C889" s="543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44">
        <v>0.92152777777664596</v>
      </c>
    </row>
    <row r="890" spans="1:15">
      <c r="A890" s="543">
        <v>889</v>
      </c>
      <c r="B890" s="543" t="s">
        <v>97</v>
      </c>
      <c r="C890" s="543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44">
        <v>2.0833333335758653E-2</v>
      </c>
    </row>
    <row r="891" spans="1:15">
      <c r="A891" s="543">
        <v>890</v>
      </c>
      <c r="B891" s="543" t="s">
        <v>97</v>
      </c>
      <c r="C891" s="543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44">
        <v>0.87569444443943212</v>
      </c>
    </row>
    <row r="892" spans="1:15">
      <c r="A892" s="543">
        <v>891</v>
      </c>
      <c r="B892" s="543" t="s">
        <v>97</v>
      </c>
      <c r="C892" s="543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44">
        <v>0.13055555555911269</v>
      </c>
    </row>
    <row r="893" spans="1:15">
      <c r="A893" s="543">
        <v>892</v>
      </c>
      <c r="B893" s="543" t="s">
        <v>97</v>
      </c>
      <c r="C893" s="543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44">
        <v>7.013888889196096E-2</v>
      </c>
    </row>
    <row r="894" spans="1:15">
      <c r="A894" s="543">
        <v>893</v>
      </c>
      <c r="B894" s="543" t="s">
        <v>97</v>
      </c>
      <c r="C894" s="543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44">
        <v>4.8965277777824667</v>
      </c>
    </row>
    <row r="895" spans="1:15">
      <c r="A895" s="543">
        <v>894</v>
      </c>
      <c r="B895" s="543" t="s">
        <v>97</v>
      </c>
      <c r="C895" s="543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44">
        <v>0.76041666666424135</v>
      </c>
    </row>
    <row r="896" spans="1:15">
      <c r="A896" s="543">
        <v>895</v>
      </c>
      <c r="B896" s="543" t="s">
        <v>97</v>
      </c>
      <c r="C896" s="543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44">
        <v>1.1479166666686069</v>
      </c>
    </row>
    <row r="897" spans="1:15">
      <c r="A897" s="543">
        <v>896</v>
      </c>
      <c r="B897" s="543" t="s">
        <v>97</v>
      </c>
      <c r="C897" s="543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44">
        <v>0.913888888884685</v>
      </c>
    </row>
    <row r="898" spans="1:15">
      <c r="A898" s="543">
        <v>897</v>
      </c>
      <c r="B898" s="543" t="s">
        <v>97</v>
      </c>
      <c r="C898" s="543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44">
        <v>0.22361111111240461</v>
      </c>
    </row>
    <row r="899" spans="1:15">
      <c r="A899" s="543">
        <v>898</v>
      </c>
      <c r="B899" s="543" t="s">
        <v>97</v>
      </c>
      <c r="C899" s="543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44">
        <v>1.2770833333343035</v>
      </c>
    </row>
    <row r="900" spans="1:15">
      <c r="A900" s="543">
        <v>899</v>
      </c>
      <c r="B900" s="543" t="s">
        <v>97</v>
      </c>
      <c r="C900" s="543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44">
        <v>0.25</v>
      </c>
    </row>
    <row r="901" spans="1:15">
      <c r="A901" s="543">
        <v>900</v>
      </c>
      <c r="B901" s="543" t="s">
        <v>97</v>
      </c>
      <c r="C901" s="543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44">
        <v>0.45347222222335404</v>
      </c>
    </row>
    <row r="902" spans="1:15">
      <c r="A902" s="543">
        <v>901</v>
      </c>
      <c r="B902" s="543" t="s">
        <v>97</v>
      </c>
      <c r="C902" s="543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44">
        <v>0.97083333333284827</v>
      </c>
    </row>
    <row r="903" spans="1:15">
      <c r="A903" s="543">
        <v>902</v>
      </c>
      <c r="B903" s="543" t="s">
        <v>97</v>
      </c>
      <c r="C903" s="543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44">
        <v>6.1805555560567882E-2</v>
      </c>
    </row>
    <row r="904" spans="1:15">
      <c r="A904" s="543">
        <v>903</v>
      </c>
      <c r="B904" s="543" t="s">
        <v>97</v>
      </c>
      <c r="C904" s="543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44">
        <v>0.16944444444379769</v>
      </c>
    </row>
    <row r="905" spans="1:15">
      <c r="A905" s="543">
        <v>904</v>
      </c>
      <c r="B905" s="543" t="s">
        <v>97</v>
      </c>
      <c r="C905" s="543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44">
        <v>1.1805555557657499E-2</v>
      </c>
    </row>
    <row r="906" spans="1:15">
      <c r="A906" s="543">
        <v>905</v>
      </c>
      <c r="B906" s="543" t="s">
        <v>97</v>
      </c>
      <c r="C906" s="543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44">
        <v>7.2916666664241347E-2</v>
      </c>
    </row>
    <row r="907" spans="1:15">
      <c r="A907" s="543">
        <v>906</v>
      </c>
      <c r="B907" s="543" t="s">
        <v>97</v>
      </c>
      <c r="C907" s="543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44">
        <v>3.7499999998544808E-2</v>
      </c>
    </row>
    <row r="908" spans="1:15">
      <c r="A908" s="543">
        <v>907</v>
      </c>
      <c r="B908" s="543" t="s">
        <v>97</v>
      </c>
      <c r="C908" s="543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44">
        <v>0.6833333333270275</v>
      </c>
    </row>
    <row r="909" spans="1:15">
      <c r="A909" s="543">
        <v>908</v>
      </c>
      <c r="B909" s="543" t="s">
        <v>97</v>
      </c>
      <c r="C909" s="543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44">
        <v>2.1263888888861402</v>
      </c>
    </row>
    <row r="910" spans="1:15">
      <c r="A910" s="543">
        <v>909</v>
      </c>
      <c r="B910" s="543" t="s">
        <v>97</v>
      </c>
      <c r="C910" s="543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44">
        <v>1.1111111110949423E-2</v>
      </c>
    </row>
    <row r="911" spans="1:15">
      <c r="A911" s="543">
        <v>910</v>
      </c>
      <c r="B911" s="543" t="s">
        <v>97</v>
      </c>
      <c r="C911" s="543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44">
        <v>4.0277777778101154E-2</v>
      </c>
    </row>
    <row r="912" spans="1:15">
      <c r="A912" s="543">
        <v>911</v>
      </c>
      <c r="B912" s="543" t="s">
        <v>97</v>
      </c>
      <c r="C912" s="543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44">
        <v>0.15486111111385981</v>
      </c>
    </row>
    <row r="913" spans="1:15">
      <c r="A913" s="543">
        <v>912</v>
      </c>
      <c r="B913" s="543" t="s">
        <v>97</v>
      </c>
      <c r="C913" s="543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44">
        <v>0.40555555555329192</v>
      </c>
    </row>
    <row r="914" spans="1:15">
      <c r="A914" s="543">
        <v>913</v>
      </c>
      <c r="B914" s="543" t="s">
        <v>97</v>
      </c>
      <c r="C914" s="543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44">
        <v>9.0881944444481633</v>
      </c>
    </row>
    <row r="915" spans="1:15">
      <c r="A915" s="543">
        <v>914</v>
      </c>
      <c r="B915" s="543" t="s">
        <v>96</v>
      </c>
      <c r="C915" s="543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44">
        <v>8.8888888887595385E-2</v>
      </c>
    </row>
    <row r="916" spans="1:15">
      <c r="A916" s="543">
        <v>915</v>
      </c>
      <c r="B916" s="543" t="s">
        <v>96</v>
      </c>
      <c r="C916" s="543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44">
        <v>0.92430555555620231</v>
      </c>
    </row>
    <row r="917" spans="1:15">
      <c r="A917" s="543">
        <v>916</v>
      </c>
      <c r="B917" s="543" t="s">
        <v>96</v>
      </c>
      <c r="C917" s="543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44">
        <v>0.50416666666569654</v>
      </c>
    </row>
    <row r="918" spans="1:15">
      <c r="A918" s="543">
        <v>917</v>
      </c>
      <c r="B918" s="543" t="s">
        <v>96</v>
      </c>
      <c r="C918" s="543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44">
        <v>7.7777777776645962E-2</v>
      </c>
    </row>
    <row r="919" spans="1:15">
      <c r="A919" s="543">
        <v>918</v>
      </c>
      <c r="B919" s="543" t="s">
        <v>96</v>
      </c>
      <c r="C919" s="543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44">
        <v>0.92152777778392192</v>
      </c>
    </row>
    <row r="920" spans="1:15">
      <c r="A920" s="543">
        <v>919</v>
      </c>
      <c r="B920" s="543" t="s">
        <v>96</v>
      </c>
      <c r="C920" s="543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44">
        <v>2.0833333335758653E-2</v>
      </c>
    </row>
    <row r="921" spans="1:15">
      <c r="A921" s="543">
        <v>920</v>
      </c>
      <c r="B921" s="543" t="s">
        <v>96</v>
      </c>
      <c r="C921" s="543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44">
        <v>0.64444444444961846</v>
      </c>
    </row>
    <row r="922" spans="1:15">
      <c r="A922" s="543">
        <v>921</v>
      </c>
      <c r="B922" s="543" t="s">
        <v>96</v>
      </c>
      <c r="C922" s="543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44">
        <v>0.18333333333430346</v>
      </c>
    </row>
    <row r="923" spans="1:15">
      <c r="A923" s="543">
        <v>922</v>
      </c>
      <c r="B923" s="543" t="s">
        <v>96</v>
      </c>
      <c r="C923" s="543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44">
        <v>0.83819444444088731</v>
      </c>
    </row>
    <row r="924" spans="1:15">
      <c r="A924" s="543">
        <v>923</v>
      </c>
      <c r="B924" s="543" t="s">
        <v>96</v>
      </c>
      <c r="C924" s="543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44">
        <v>0.54513888888322981</v>
      </c>
    </row>
    <row r="925" spans="1:15">
      <c r="A925" s="543">
        <v>924</v>
      </c>
      <c r="B925" s="543" t="s">
        <v>96</v>
      </c>
      <c r="C925" s="543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44">
        <v>8.1048611111109494</v>
      </c>
    </row>
    <row r="926" spans="1:15">
      <c r="A926" s="543">
        <v>925</v>
      </c>
      <c r="B926" s="543" t="s">
        <v>97</v>
      </c>
      <c r="C926" s="543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44">
        <v>0.15625</v>
      </c>
    </row>
    <row r="927" spans="1:15">
      <c r="A927" s="543">
        <v>926</v>
      </c>
      <c r="B927" s="543" t="s">
        <v>97</v>
      </c>
      <c r="C927" s="543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44">
        <v>0.72847222222480923</v>
      </c>
    </row>
    <row r="928" spans="1:15">
      <c r="A928" s="543">
        <v>927</v>
      </c>
      <c r="B928" s="543" t="s">
        <v>97</v>
      </c>
      <c r="C928" s="543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44">
        <v>2.5694444448163267E-2</v>
      </c>
    </row>
    <row r="929" spans="1:15">
      <c r="A929" s="543">
        <v>928</v>
      </c>
      <c r="B929" s="543" t="s">
        <v>97</v>
      </c>
      <c r="C929" s="543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44">
        <v>0.45138888888322981</v>
      </c>
    </row>
    <row r="930" spans="1:15">
      <c r="A930" s="543">
        <v>929</v>
      </c>
      <c r="B930" s="543" t="s">
        <v>97</v>
      </c>
      <c r="C930" s="543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44">
        <v>7.9166666662786156E-2</v>
      </c>
    </row>
    <row r="931" spans="1:15">
      <c r="A931" s="543">
        <v>930</v>
      </c>
      <c r="B931" s="543" t="s">
        <v>97</v>
      </c>
      <c r="C931" s="543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44">
        <v>1.1527777777737356</v>
      </c>
    </row>
    <row r="932" spans="1:15">
      <c r="A932" s="543">
        <v>931</v>
      </c>
      <c r="B932" s="543" t="s">
        <v>97</v>
      </c>
      <c r="C932" s="543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44">
        <v>1.6708333333372138</v>
      </c>
    </row>
    <row r="933" spans="1:15">
      <c r="A933" s="543">
        <v>932</v>
      </c>
      <c r="B933" s="543" t="s">
        <v>97</v>
      </c>
      <c r="C933" s="543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44">
        <v>7.4999999997089617E-2</v>
      </c>
    </row>
    <row r="934" spans="1:15">
      <c r="A934" s="543">
        <v>933</v>
      </c>
      <c r="B934" s="543" t="s">
        <v>97</v>
      </c>
      <c r="C934" s="543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44">
        <v>4.0277777778101154E-2</v>
      </c>
    </row>
    <row r="935" spans="1:15">
      <c r="A935" s="543">
        <v>934</v>
      </c>
      <c r="B935" s="543" t="s">
        <v>97</v>
      </c>
      <c r="C935" s="543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44">
        <v>0.11458333333575865</v>
      </c>
    </row>
    <row r="936" spans="1:15">
      <c r="A936" s="543">
        <v>935</v>
      </c>
      <c r="B936" s="543" t="s">
        <v>97</v>
      </c>
      <c r="C936" s="543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44">
        <v>0.55347222222189885</v>
      </c>
    </row>
    <row r="937" spans="1:15">
      <c r="A937" s="543">
        <v>936</v>
      </c>
      <c r="B937" s="543" t="s">
        <v>97</v>
      </c>
      <c r="C937" s="543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44">
        <v>1.2291666666642413</v>
      </c>
    </row>
    <row r="938" spans="1:15">
      <c r="A938" s="543">
        <v>937</v>
      </c>
      <c r="B938" s="543" t="s">
        <v>96</v>
      </c>
      <c r="C938" s="543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44">
        <v>5.5555555518367328E-3</v>
      </c>
    </row>
    <row r="939" spans="1:15">
      <c r="A939" s="543">
        <v>938</v>
      </c>
      <c r="B939" s="543" t="s">
        <v>96</v>
      </c>
      <c r="C939" s="543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44">
        <v>0.10694444444379769</v>
      </c>
    </row>
    <row r="940" spans="1:15">
      <c r="A940" s="543">
        <v>939</v>
      </c>
      <c r="B940" s="543" t="s">
        <v>96</v>
      </c>
      <c r="C940" s="543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44">
        <v>8.3333333335758653E-2</v>
      </c>
    </row>
    <row r="941" spans="1:15">
      <c r="A941" s="543">
        <v>940</v>
      </c>
      <c r="B941" s="543" t="s">
        <v>96</v>
      </c>
      <c r="C941" s="543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44">
        <v>7.4944444444481633</v>
      </c>
    </row>
    <row r="942" spans="1:15">
      <c r="A942" s="543">
        <v>941</v>
      </c>
      <c r="B942" s="543" t="s">
        <v>97</v>
      </c>
      <c r="C942" s="543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44">
        <v>0.27291666666860692</v>
      </c>
    </row>
    <row r="943" spans="1:15">
      <c r="A943" s="543">
        <v>942</v>
      </c>
      <c r="B943" s="543" t="s">
        <v>97</v>
      </c>
      <c r="C943" s="543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44">
        <v>0.61805555555474712</v>
      </c>
    </row>
    <row r="944" spans="1:15">
      <c r="A944" s="543">
        <v>943</v>
      </c>
      <c r="B944" s="543" t="s">
        <v>97</v>
      </c>
      <c r="C944" s="543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44">
        <v>0.18263888888759539</v>
      </c>
    </row>
    <row r="945" spans="1:15">
      <c r="A945" s="543">
        <v>944</v>
      </c>
      <c r="B945" s="543" t="s">
        <v>97</v>
      </c>
      <c r="C945" s="543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44">
        <v>1.0034722222189885</v>
      </c>
    </row>
    <row r="946" spans="1:15">
      <c r="A946" s="543">
        <v>945</v>
      </c>
      <c r="B946" s="543" t="s">
        <v>97</v>
      </c>
      <c r="C946" s="543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44">
        <v>7.9166666662786156E-2</v>
      </c>
    </row>
    <row r="947" spans="1:15">
      <c r="A947" s="543">
        <v>946</v>
      </c>
      <c r="B947" s="543" t="s">
        <v>97</v>
      </c>
      <c r="C947" s="543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44">
        <v>0.34652777777955635</v>
      </c>
    </row>
    <row r="948" spans="1:15">
      <c r="A948" s="543">
        <v>947</v>
      </c>
      <c r="B948" s="543" t="s">
        <v>97</v>
      </c>
      <c r="C948" s="543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44">
        <v>1.8055555556202307E-2</v>
      </c>
    </row>
    <row r="949" spans="1:15">
      <c r="A949" s="543">
        <v>948</v>
      </c>
      <c r="B949" s="543" t="s">
        <v>97</v>
      </c>
      <c r="C949" s="543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44">
        <v>4.3749999997089617E-2</v>
      </c>
    </row>
    <row r="950" spans="1:15">
      <c r="A950" s="543">
        <v>949</v>
      </c>
      <c r="B950" s="543" t="s">
        <v>97</v>
      </c>
      <c r="C950" s="543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44">
        <v>1.0416666664241347E-2</v>
      </c>
    </row>
    <row r="951" spans="1:15">
      <c r="A951" s="543">
        <v>950</v>
      </c>
      <c r="B951" s="543" t="s">
        <v>97</v>
      </c>
      <c r="C951" s="543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44">
        <v>0.58333333332848269</v>
      </c>
    </row>
    <row r="952" spans="1:15">
      <c r="A952" s="543">
        <v>951</v>
      </c>
      <c r="B952" s="543" t="s">
        <v>97</v>
      </c>
      <c r="C952" s="543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44">
        <v>0.1444444444423425</v>
      </c>
    </row>
    <row r="953" spans="1:15">
      <c r="A953" s="543">
        <v>952</v>
      </c>
      <c r="B953" s="543" t="s">
        <v>97</v>
      </c>
      <c r="C953" s="543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44">
        <v>3.5756944444437977</v>
      </c>
    </row>
    <row r="954" spans="1:15">
      <c r="A954" s="543">
        <v>953</v>
      </c>
      <c r="B954" s="543" t="s">
        <v>96</v>
      </c>
      <c r="C954" s="543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44">
        <v>0.13680555555038154</v>
      </c>
    </row>
    <row r="955" spans="1:15">
      <c r="A955" s="543">
        <v>954</v>
      </c>
      <c r="B955" s="543" t="s">
        <v>96</v>
      </c>
      <c r="C955" s="543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44">
        <v>0.24444444444816327</v>
      </c>
    </row>
    <row r="956" spans="1:15">
      <c r="A956" s="543">
        <v>955</v>
      </c>
      <c r="B956" s="543" t="s">
        <v>96</v>
      </c>
      <c r="C956" s="543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44">
        <v>7.4305555550381541E-2</v>
      </c>
    </row>
    <row r="957" spans="1:15">
      <c r="A957" s="543">
        <v>956</v>
      </c>
      <c r="B957" s="543" t="s">
        <v>96</v>
      </c>
      <c r="C957" s="543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44">
        <v>5.4861111115314998E-2</v>
      </c>
    </row>
    <row r="958" spans="1:15">
      <c r="A958" s="543">
        <v>957</v>
      </c>
      <c r="B958" s="543" t="s">
        <v>96</v>
      </c>
      <c r="C958" s="543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44">
        <v>0.98333333332993789</v>
      </c>
    </row>
    <row r="959" spans="1:15">
      <c r="A959" s="543">
        <v>958</v>
      </c>
      <c r="B959" s="543" t="s">
        <v>96</v>
      </c>
      <c r="C959" s="543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44">
        <v>0.93194444444088731</v>
      </c>
    </row>
    <row r="960" spans="1:15">
      <c r="A960" s="543">
        <v>959</v>
      </c>
      <c r="B960" s="543" t="s">
        <v>96</v>
      </c>
      <c r="C960" s="543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44">
        <v>4.8611111116770189E-2</v>
      </c>
    </row>
    <row r="961" spans="1:15">
      <c r="A961" s="543">
        <v>960</v>
      </c>
      <c r="B961" s="543" t="s">
        <v>97</v>
      </c>
      <c r="C961" s="543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44">
        <v>0.79236111111822538</v>
      </c>
    </row>
    <row r="962" spans="1:15">
      <c r="A962" s="543">
        <v>961</v>
      </c>
      <c r="B962" s="543" t="s">
        <v>96</v>
      </c>
      <c r="C962" s="543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44">
        <v>2.890277777776646</v>
      </c>
    </row>
    <row r="963" spans="1:15">
      <c r="A963" s="543">
        <v>962</v>
      </c>
      <c r="B963" s="543" t="s">
        <v>97</v>
      </c>
      <c r="C963" s="543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44">
        <v>0.87361111110658385</v>
      </c>
    </row>
    <row r="964" spans="1:15">
      <c r="A964" s="543">
        <v>963</v>
      </c>
      <c r="B964" s="543" t="s">
        <v>97</v>
      </c>
      <c r="C964" s="543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44">
        <v>7.3611111110949423E-2</v>
      </c>
    </row>
    <row r="965" spans="1:15">
      <c r="A965" s="543">
        <v>964</v>
      </c>
      <c r="B965" s="543" t="s">
        <v>97</v>
      </c>
      <c r="C965" s="543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44">
        <v>0.88055555555183673</v>
      </c>
    </row>
    <row r="966" spans="1:15">
      <c r="A966" s="543">
        <v>965</v>
      </c>
      <c r="B966" s="543" t="s">
        <v>97</v>
      </c>
      <c r="C966" s="543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44">
        <v>1.8055555556202307E-2</v>
      </c>
    </row>
    <row r="967" spans="1:15">
      <c r="A967" s="543">
        <v>966</v>
      </c>
      <c r="B967" s="543" t="s">
        <v>96</v>
      </c>
      <c r="C967" s="543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44">
        <v>2.9166666667151731E-2</v>
      </c>
    </row>
    <row r="968" spans="1:15">
      <c r="A968" s="543">
        <v>967</v>
      </c>
      <c r="B968" s="543" t="s">
        <v>97</v>
      </c>
      <c r="C968" s="543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44">
        <v>2.0104166666642413</v>
      </c>
    </row>
    <row r="969" spans="1:15">
      <c r="A969" s="543">
        <v>968</v>
      </c>
      <c r="B969" s="543" t="s">
        <v>96</v>
      </c>
      <c r="C969" s="543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44">
        <v>3.4722222189884633E-3</v>
      </c>
    </row>
    <row r="970" spans="1:15">
      <c r="A970" s="543">
        <v>969</v>
      </c>
      <c r="B970" s="543" t="s">
        <v>96</v>
      </c>
      <c r="C970" s="543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44">
        <v>6.2499999985448085E-3</v>
      </c>
    </row>
    <row r="971" spans="1:15">
      <c r="A971" s="543">
        <v>970</v>
      </c>
      <c r="B971" s="543" t="s">
        <v>96</v>
      </c>
      <c r="C971" s="543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44">
        <v>4.0277777778101154E-2</v>
      </c>
    </row>
    <row r="972" spans="1:15">
      <c r="A972" s="543">
        <v>971</v>
      </c>
      <c r="B972" s="543" t="s">
        <v>96</v>
      </c>
      <c r="C972" s="543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44">
        <v>4.4444444443797693E-2</v>
      </c>
    </row>
    <row r="973" spans="1:15">
      <c r="A973" s="543">
        <v>972</v>
      </c>
      <c r="B973" s="543" t="s">
        <v>96</v>
      </c>
      <c r="C973" s="543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44">
        <v>0.54097222222480923</v>
      </c>
    </row>
    <row r="974" spans="1:15">
      <c r="A974" s="543">
        <v>973</v>
      </c>
      <c r="B974" s="543" t="s">
        <v>96</v>
      </c>
      <c r="C974" s="543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44">
        <v>1.8750000002910383E-2</v>
      </c>
    </row>
    <row r="975" spans="1:15">
      <c r="A975" s="543">
        <v>974</v>
      </c>
      <c r="B975" s="543" t="s">
        <v>96</v>
      </c>
      <c r="C975" s="543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44">
        <v>0.10486111111094942</v>
      </c>
    </row>
    <row r="976" spans="1:15">
      <c r="A976" s="543">
        <v>975</v>
      </c>
      <c r="B976" s="543" t="s">
        <v>96</v>
      </c>
      <c r="C976" s="543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44">
        <v>2.1041666666642413</v>
      </c>
    </row>
    <row r="977" spans="1:15">
      <c r="A977" s="543">
        <v>976</v>
      </c>
      <c r="B977" s="543" t="s">
        <v>97</v>
      </c>
      <c r="C977" s="543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44">
        <v>2.1291666666729725</v>
      </c>
    </row>
    <row r="978" spans="1:15">
      <c r="A978" s="543">
        <v>977</v>
      </c>
      <c r="B978" s="543" t="s">
        <v>96</v>
      </c>
      <c r="C978" s="543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44">
        <v>5.5555555591126904E-3</v>
      </c>
    </row>
    <row r="979" spans="1:15">
      <c r="A979" s="543">
        <v>978</v>
      </c>
      <c r="B979" s="543" t="s">
        <v>96</v>
      </c>
      <c r="C979" s="543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44">
        <v>0.31388888889341615</v>
      </c>
    </row>
    <row r="980" spans="1:15">
      <c r="A980" s="543">
        <v>979</v>
      </c>
      <c r="B980" s="543" t="s">
        <v>96</v>
      </c>
      <c r="C980" s="543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44">
        <v>0.71180555555474712</v>
      </c>
    </row>
    <row r="981" spans="1:15">
      <c r="A981" s="543">
        <v>980</v>
      </c>
      <c r="B981" s="543" t="s">
        <v>97</v>
      </c>
      <c r="C981" s="543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44">
        <v>1.3194444443797693E-2</v>
      </c>
    </row>
    <row r="982" spans="1:15">
      <c r="A982" s="543">
        <v>981</v>
      </c>
      <c r="B982" s="543" t="s">
        <v>97</v>
      </c>
      <c r="C982" s="543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44">
        <v>1.6729166666627862</v>
      </c>
    </row>
    <row r="983" spans="1:15">
      <c r="A983" s="543">
        <v>982</v>
      </c>
      <c r="B983" s="543" t="s">
        <v>96</v>
      </c>
      <c r="C983" s="543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44">
        <v>9.4444444439432118E-2</v>
      </c>
    </row>
    <row r="984" spans="1:15">
      <c r="A984" s="543">
        <v>983</v>
      </c>
      <c r="B984" s="543" t="s">
        <v>96</v>
      </c>
      <c r="C984" s="543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44">
        <v>0.71527777778101154</v>
      </c>
    </row>
    <row r="985" spans="1:15">
      <c r="A985" s="543">
        <v>984</v>
      </c>
      <c r="B985" s="543" t="s">
        <v>97</v>
      </c>
      <c r="C985" s="543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44">
        <v>5.694444444088731E-2</v>
      </c>
    </row>
    <row r="986" spans="1:15">
      <c r="A986" s="543">
        <v>985</v>
      </c>
      <c r="B986" s="543" t="s">
        <v>97</v>
      </c>
      <c r="C986" s="543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44">
        <v>3.8194444445252884E-2</v>
      </c>
    </row>
    <row r="987" spans="1:15">
      <c r="A987" s="543">
        <v>986</v>
      </c>
      <c r="B987" s="543" t="s">
        <v>97</v>
      </c>
      <c r="C987" s="543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44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"/>
  <dimension ref="A1:J6272"/>
  <sheetViews>
    <sheetView workbookViewId="0">
      <selection activeCell="B1" sqref="B1:B1048576"/>
    </sheetView>
  </sheetViews>
  <sheetFormatPr defaultRowHeight="12.75"/>
  <cols>
    <col min="1" max="1" width="5" bestFit="1" customWidth="1"/>
    <col min="2" max="2" width="15.42578125" style="613" bestFit="1" customWidth="1"/>
    <col min="3" max="3" width="6.4257812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5" style="384" bestFit="1" customWidth="1"/>
    <col min="8" max="8" width="8" bestFit="1" customWidth="1"/>
    <col min="9" max="9" width="8.5703125" bestFit="1" customWidth="1"/>
    <col min="10" max="10" width="9.5703125" style="384" bestFit="1" customWidth="1"/>
  </cols>
  <sheetData>
    <row r="1" spans="1:10">
      <c r="A1" t="s">
        <v>1926</v>
      </c>
      <c r="B1" s="613" t="s">
        <v>1927</v>
      </c>
      <c r="C1" s="405" t="s">
        <v>222</v>
      </c>
      <c r="D1" s="384" t="s">
        <v>9</v>
      </c>
      <c r="E1" t="s">
        <v>1928</v>
      </c>
      <c r="F1" t="s">
        <v>1929</v>
      </c>
      <c r="G1" s="384" t="s">
        <v>211</v>
      </c>
      <c r="H1" t="s">
        <v>212</v>
      </c>
      <c r="I1" t="s">
        <v>88</v>
      </c>
      <c r="J1" s="384" t="s">
        <v>1930</v>
      </c>
    </row>
    <row r="2" spans="1:10">
      <c r="A2">
        <v>1</v>
      </c>
      <c r="B2" s="613">
        <v>42019.042361111111</v>
      </c>
      <c r="C2" s="405" t="s">
        <v>96</v>
      </c>
      <c r="D2" s="384">
        <v>1</v>
      </c>
      <c r="E2">
        <v>0.01</v>
      </c>
      <c r="F2">
        <v>1.4486600000000001</v>
      </c>
      <c r="G2" s="384">
        <v>0</v>
      </c>
      <c r="H2">
        <v>0</v>
      </c>
    </row>
    <row r="3" spans="1:10">
      <c r="A3">
        <v>2</v>
      </c>
      <c r="B3" s="613">
        <v>42019.042361111111</v>
      </c>
      <c r="C3" s="405" t="s">
        <v>2020</v>
      </c>
      <c r="D3" s="384">
        <v>1</v>
      </c>
      <c r="E3">
        <v>0.01</v>
      </c>
      <c r="F3">
        <v>1.4486600000000001</v>
      </c>
      <c r="G3" s="384">
        <v>0</v>
      </c>
      <c r="H3">
        <v>1.4508000000000001</v>
      </c>
    </row>
    <row r="4" spans="1:10">
      <c r="A4">
        <v>5</v>
      </c>
      <c r="B4" s="613">
        <v>42019.073611111111</v>
      </c>
      <c r="C4" s="405" t="s">
        <v>2020</v>
      </c>
      <c r="D4" s="384">
        <v>1</v>
      </c>
      <c r="E4">
        <v>0.01</v>
      </c>
      <c r="F4">
        <v>1.4486600000000001</v>
      </c>
      <c r="G4" s="384">
        <v>0</v>
      </c>
      <c r="H4">
        <v>1.44492</v>
      </c>
    </row>
    <row r="5" spans="1:10">
      <c r="A5">
        <v>9</v>
      </c>
      <c r="B5" s="613">
        <v>42019.286805555559</v>
      </c>
      <c r="C5" s="405" t="s">
        <v>2020</v>
      </c>
      <c r="D5" s="384">
        <v>1</v>
      </c>
      <c r="E5">
        <v>0.01</v>
      </c>
      <c r="F5">
        <v>1.4486600000000001</v>
      </c>
      <c r="G5" s="384">
        <v>0</v>
      </c>
      <c r="H5">
        <v>1.4418500000000001</v>
      </c>
    </row>
    <row r="6" spans="1:10">
      <c r="A6">
        <v>14</v>
      </c>
      <c r="B6" s="613">
        <v>42019.408333333333</v>
      </c>
      <c r="C6" s="405" t="s">
        <v>2020</v>
      </c>
      <c r="D6" s="384">
        <v>1</v>
      </c>
      <c r="E6">
        <v>0.01</v>
      </c>
      <c r="F6">
        <v>1.4486600000000001</v>
      </c>
      <c r="G6" s="384">
        <v>0</v>
      </c>
      <c r="H6">
        <v>1.4378500000000001</v>
      </c>
    </row>
    <row r="7" spans="1:10">
      <c r="A7">
        <v>15</v>
      </c>
      <c r="B7" s="613">
        <v>42019.463888888888</v>
      </c>
      <c r="C7" s="405" t="s">
        <v>1931</v>
      </c>
      <c r="D7" s="384">
        <v>1</v>
      </c>
      <c r="E7">
        <v>0.01</v>
      </c>
      <c r="F7">
        <v>1.4378500000000001</v>
      </c>
      <c r="G7" s="384">
        <v>0</v>
      </c>
      <c r="H7">
        <v>1.4378500000000001</v>
      </c>
      <c r="I7">
        <v>-8.08</v>
      </c>
      <c r="J7" s="384">
        <v>801.92</v>
      </c>
    </row>
    <row r="8" spans="1:10">
      <c r="A8">
        <v>3</v>
      </c>
      <c r="B8" s="613">
        <v>42019.073611111111</v>
      </c>
      <c r="C8" s="405" t="s">
        <v>96</v>
      </c>
      <c r="D8" s="384">
        <v>2</v>
      </c>
      <c r="E8">
        <v>0.01</v>
      </c>
      <c r="F8">
        <v>1.4369000000000001</v>
      </c>
      <c r="G8" s="384">
        <v>0</v>
      </c>
      <c r="H8">
        <v>0</v>
      </c>
    </row>
    <row r="9" spans="1:10">
      <c r="A9">
        <v>4</v>
      </c>
      <c r="B9" s="613">
        <v>42019.073611111111</v>
      </c>
      <c r="C9" s="405" t="s">
        <v>2020</v>
      </c>
      <c r="D9" s="384">
        <v>2</v>
      </c>
      <c r="E9">
        <v>0.01</v>
      </c>
      <c r="F9">
        <v>1.4369000000000001</v>
      </c>
      <c r="G9" s="384">
        <v>0</v>
      </c>
      <c r="H9">
        <v>1.44492</v>
      </c>
    </row>
    <row r="10" spans="1:10">
      <c r="A10">
        <v>8</v>
      </c>
      <c r="B10" s="613">
        <v>42019.286805555559</v>
      </c>
      <c r="C10" s="405" t="s">
        <v>2020</v>
      </c>
      <c r="D10" s="384">
        <v>2</v>
      </c>
      <c r="E10">
        <v>0.01</v>
      </c>
      <c r="F10">
        <v>1.4369000000000001</v>
      </c>
      <c r="G10" s="384">
        <v>0</v>
      </c>
      <c r="H10">
        <v>1.4418500000000001</v>
      </c>
    </row>
    <row r="11" spans="1:10">
      <c r="A11">
        <v>13</v>
      </c>
      <c r="B11" s="613">
        <v>42019.408333333333</v>
      </c>
      <c r="C11" s="405" t="s">
        <v>2020</v>
      </c>
      <c r="D11" s="384">
        <v>2</v>
      </c>
      <c r="E11">
        <v>0.01</v>
      </c>
      <c r="F11">
        <v>1.4369000000000001</v>
      </c>
      <c r="G11" s="384">
        <v>0</v>
      </c>
      <c r="H11">
        <v>1.4378500000000001</v>
      </c>
    </row>
    <row r="12" spans="1:10">
      <c r="A12">
        <v>16</v>
      </c>
      <c r="B12" s="613">
        <v>42019.463888888888</v>
      </c>
      <c r="C12" s="405" t="s">
        <v>1931</v>
      </c>
      <c r="D12" s="384">
        <v>2</v>
      </c>
      <c r="E12">
        <v>0.01</v>
      </c>
      <c r="F12">
        <v>1.4378500000000001</v>
      </c>
      <c r="G12" s="384">
        <v>0</v>
      </c>
      <c r="H12">
        <v>1.4378500000000001</v>
      </c>
      <c r="I12">
        <v>0.6</v>
      </c>
      <c r="J12" s="384">
        <v>802.52</v>
      </c>
    </row>
    <row r="13" spans="1:10">
      <c r="A13">
        <v>6</v>
      </c>
      <c r="B13" s="613">
        <v>42019.286805555559</v>
      </c>
      <c r="C13" s="405" t="s">
        <v>96</v>
      </c>
      <c r="D13" s="384">
        <v>3</v>
      </c>
      <c r="E13">
        <v>0.01</v>
      </c>
      <c r="F13">
        <v>1.4332800000000001</v>
      </c>
      <c r="G13" s="384">
        <v>0</v>
      </c>
      <c r="H13">
        <v>0</v>
      </c>
    </row>
    <row r="14" spans="1:10">
      <c r="A14">
        <v>7</v>
      </c>
      <c r="B14" s="613">
        <v>42019.286805555559</v>
      </c>
      <c r="C14" s="405" t="s">
        <v>2020</v>
      </c>
      <c r="D14" s="384">
        <v>3</v>
      </c>
      <c r="E14">
        <v>0.01</v>
      </c>
      <c r="F14">
        <v>1.4332800000000001</v>
      </c>
      <c r="G14" s="384">
        <v>0</v>
      </c>
      <c r="H14">
        <v>1.4418500000000001</v>
      </c>
    </row>
    <row r="15" spans="1:10">
      <c r="A15">
        <v>12</v>
      </c>
      <c r="B15" s="613">
        <v>42019.408333333333</v>
      </c>
      <c r="C15" s="405" t="s">
        <v>2020</v>
      </c>
      <c r="D15" s="384">
        <v>3</v>
      </c>
      <c r="E15">
        <v>0.01</v>
      </c>
      <c r="F15">
        <v>1.4332800000000001</v>
      </c>
      <c r="G15" s="384">
        <v>0</v>
      </c>
      <c r="H15">
        <v>1.4378500000000001</v>
      </c>
    </row>
    <row r="16" spans="1:10">
      <c r="A16">
        <v>17</v>
      </c>
      <c r="B16" s="613">
        <v>42019.463888888888</v>
      </c>
      <c r="C16" s="405" t="s">
        <v>1931</v>
      </c>
      <c r="D16" s="384">
        <v>3</v>
      </c>
      <c r="E16">
        <v>0.01</v>
      </c>
      <c r="F16">
        <v>1.4378500000000001</v>
      </c>
      <c r="G16" s="384">
        <v>0</v>
      </c>
      <c r="H16">
        <v>1.4378500000000001</v>
      </c>
      <c r="I16">
        <v>3.28</v>
      </c>
      <c r="J16" s="384">
        <v>805.8</v>
      </c>
    </row>
    <row r="17" spans="1:10">
      <c r="A17">
        <v>10</v>
      </c>
      <c r="B17" s="613">
        <v>42019.408333333333</v>
      </c>
      <c r="C17" s="405" t="s">
        <v>96</v>
      </c>
      <c r="D17" s="384">
        <v>4</v>
      </c>
      <c r="E17">
        <v>0.02</v>
      </c>
      <c r="F17">
        <v>1.42937</v>
      </c>
      <c r="G17" s="384">
        <v>0</v>
      </c>
      <c r="H17">
        <v>0</v>
      </c>
    </row>
    <row r="18" spans="1:10">
      <c r="A18">
        <v>11</v>
      </c>
      <c r="B18" s="613">
        <v>42019.408333333333</v>
      </c>
      <c r="C18" s="405" t="s">
        <v>2020</v>
      </c>
      <c r="D18" s="384">
        <v>4</v>
      </c>
      <c r="E18">
        <v>0.02</v>
      </c>
      <c r="F18">
        <v>1.42937</v>
      </c>
      <c r="G18" s="384">
        <v>0</v>
      </c>
      <c r="H18">
        <v>1.4378500000000001</v>
      </c>
    </row>
    <row r="19" spans="1:10">
      <c r="A19">
        <v>18</v>
      </c>
      <c r="B19" s="613">
        <v>42019.463888888888</v>
      </c>
      <c r="C19" s="405" t="s">
        <v>1931</v>
      </c>
      <c r="D19" s="384">
        <v>4</v>
      </c>
      <c r="E19">
        <v>0.02</v>
      </c>
      <c r="F19">
        <v>1.4378500000000001</v>
      </c>
      <c r="G19" s="384">
        <v>0</v>
      </c>
      <c r="H19">
        <v>1.4378500000000001</v>
      </c>
      <c r="I19">
        <v>12.32</v>
      </c>
      <c r="J19" s="384">
        <v>818.12</v>
      </c>
    </row>
    <row r="20" spans="1:10">
      <c r="A20">
        <v>19</v>
      </c>
      <c r="B20" s="613">
        <v>42019.802777777775</v>
      </c>
      <c r="C20" s="405" t="s">
        <v>96</v>
      </c>
      <c r="D20" s="384">
        <v>5</v>
      </c>
      <c r="E20">
        <v>0.01</v>
      </c>
      <c r="F20">
        <v>1.4167799999999999</v>
      </c>
      <c r="G20" s="384">
        <v>0</v>
      </c>
      <c r="H20">
        <v>0</v>
      </c>
    </row>
    <row r="21" spans="1:10">
      <c r="A21">
        <v>20</v>
      </c>
      <c r="B21" s="613">
        <v>42019.802777777775</v>
      </c>
      <c r="C21" s="405" t="s">
        <v>2020</v>
      </c>
      <c r="D21" s="384">
        <v>5</v>
      </c>
      <c r="E21">
        <v>0.01</v>
      </c>
      <c r="F21">
        <v>1.4167799999999999</v>
      </c>
      <c r="G21" s="384">
        <v>0</v>
      </c>
      <c r="H21">
        <v>1.41892</v>
      </c>
    </row>
    <row r="22" spans="1:10">
      <c r="A22">
        <v>23</v>
      </c>
      <c r="B22" s="613">
        <v>42019.839583333334</v>
      </c>
      <c r="C22" s="405" t="s">
        <v>2020</v>
      </c>
      <c r="D22" s="384">
        <v>5</v>
      </c>
      <c r="E22">
        <v>0.01</v>
      </c>
      <c r="F22">
        <v>1.4167799999999999</v>
      </c>
      <c r="G22" s="384">
        <v>0</v>
      </c>
      <c r="H22">
        <v>1.41703</v>
      </c>
    </row>
    <row r="23" spans="1:10">
      <c r="A23">
        <v>24</v>
      </c>
      <c r="B23" s="613">
        <v>42019.963888888888</v>
      </c>
      <c r="C23" s="405" t="s">
        <v>1931</v>
      </c>
      <c r="D23" s="384">
        <v>5</v>
      </c>
      <c r="E23">
        <v>0.01</v>
      </c>
      <c r="F23">
        <v>1.41703</v>
      </c>
      <c r="G23" s="384">
        <v>0</v>
      </c>
      <c r="H23">
        <v>1.41703</v>
      </c>
      <c r="I23">
        <v>0.08</v>
      </c>
      <c r="J23" s="384">
        <v>818.2</v>
      </c>
    </row>
    <row r="24" spans="1:10">
      <c r="A24">
        <v>21</v>
      </c>
      <c r="B24" s="613">
        <v>42019.839583333334</v>
      </c>
      <c r="C24" s="405" t="s">
        <v>96</v>
      </c>
      <c r="D24" s="384">
        <v>6</v>
      </c>
      <c r="E24">
        <v>0.01</v>
      </c>
      <c r="F24">
        <v>1.413</v>
      </c>
      <c r="G24" s="384">
        <v>0</v>
      </c>
      <c r="H24">
        <v>0</v>
      </c>
    </row>
    <row r="25" spans="1:10">
      <c r="A25">
        <v>22</v>
      </c>
      <c r="B25" s="613">
        <v>42019.839583333334</v>
      </c>
      <c r="C25" s="405" t="s">
        <v>2020</v>
      </c>
      <c r="D25" s="384">
        <v>6</v>
      </c>
      <c r="E25">
        <v>0.01</v>
      </c>
      <c r="F25">
        <v>1.413</v>
      </c>
      <c r="G25" s="384">
        <v>0</v>
      </c>
      <c r="H25">
        <v>1.41703</v>
      </c>
    </row>
    <row r="26" spans="1:10">
      <c r="A26">
        <v>25</v>
      </c>
      <c r="B26" s="613">
        <v>42019.963888888888</v>
      </c>
      <c r="C26" s="405" t="s">
        <v>1931</v>
      </c>
      <c r="D26" s="384">
        <v>6</v>
      </c>
      <c r="E26">
        <v>0.01</v>
      </c>
      <c r="F26">
        <v>1.41703</v>
      </c>
      <c r="G26" s="384">
        <v>0</v>
      </c>
      <c r="H26">
        <v>1.41703</v>
      </c>
      <c r="I26">
        <v>2.88</v>
      </c>
      <c r="J26" s="384">
        <v>821.08</v>
      </c>
    </row>
    <row r="27" spans="1:10">
      <c r="A27">
        <v>26</v>
      </c>
      <c r="B27" s="613">
        <v>42020.395833333336</v>
      </c>
      <c r="C27" s="405" t="s">
        <v>97</v>
      </c>
      <c r="D27" s="384">
        <v>7</v>
      </c>
      <c r="E27">
        <v>0.01</v>
      </c>
      <c r="F27">
        <v>1.41414</v>
      </c>
      <c r="G27" s="384">
        <v>0</v>
      </c>
      <c r="H27">
        <v>0</v>
      </c>
    </row>
    <row r="28" spans="1:10">
      <c r="A28">
        <v>27</v>
      </c>
      <c r="B28" s="613">
        <v>42020.395833333336</v>
      </c>
      <c r="C28" s="405" t="s">
        <v>2020</v>
      </c>
      <c r="D28" s="384">
        <v>7</v>
      </c>
      <c r="E28">
        <v>0.01</v>
      </c>
      <c r="F28">
        <v>1.41414</v>
      </c>
      <c r="G28" s="384">
        <v>0</v>
      </c>
      <c r="H28">
        <v>1.4119999999999999</v>
      </c>
    </row>
    <row r="29" spans="1:10">
      <c r="A29">
        <v>28</v>
      </c>
      <c r="B29" s="613">
        <v>42020.412499999999</v>
      </c>
      <c r="C29" s="405" t="s">
        <v>1931</v>
      </c>
      <c r="D29" s="384">
        <v>7</v>
      </c>
      <c r="E29">
        <v>0.01</v>
      </c>
      <c r="F29">
        <v>1.4119999999999999</v>
      </c>
      <c r="G29" s="384">
        <v>0</v>
      </c>
      <c r="H29">
        <v>1.4119999999999999</v>
      </c>
      <c r="I29">
        <v>1.48</v>
      </c>
      <c r="J29" s="384">
        <v>822.56</v>
      </c>
    </row>
    <row r="30" spans="1:10">
      <c r="A30">
        <v>29</v>
      </c>
      <c r="B30" s="613">
        <v>42023.385416666664</v>
      </c>
      <c r="C30" s="405" t="s">
        <v>96</v>
      </c>
      <c r="D30" s="384">
        <v>8</v>
      </c>
      <c r="E30">
        <v>0.01</v>
      </c>
      <c r="F30">
        <v>1.4084000000000001</v>
      </c>
      <c r="G30" s="384">
        <v>0</v>
      </c>
      <c r="H30">
        <v>0</v>
      </c>
    </row>
    <row r="31" spans="1:10">
      <c r="A31">
        <v>30</v>
      </c>
      <c r="B31" s="613">
        <v>42023.385416666664</v>
      </c>
      <c r="C31" s="405" t="s">
        <v>2020</v>
      </c>
      <c r="D31" s="384">
        <v>8</v>
      </c>
      <c r="E31">
        <v>0.01</v>
      </c>
      <c r="F31">
        <v>1.4084000000000001</v>
      </c>
      <c r="G31" s="384">
        <v>0</v>
      </c>
      <c r="H31">
        <v>1.4105399999999999</v>
      </c>
    </row>
    <row r="32" spans="1:10">
      <c r="A32">
        <v>31</v>
      </c>
      <c r="B32" s="613">
        <v>42023.402083333334</v>
      </c>
      <c r="C32" s="405" t="s">
        <v>1931</v>
      </c>
      <c r="D32" s="384">
        <v>8</v>
      </c>
      <c r="E32">
        <v>0.01</v>
      </c>
      <c r="F32">
        <v>1.4105399999999999</v>
      </c>
      <c r="G32" s="384">
        <v>0</v>
      </c>
      <c r="H32">
        <v>1.4105399999999999</v>
      </c>
      <c r="I32">
        <v>1.48</v>
      </c>
      <c r="J32" s="384">
        <v>824.04</v>
      </c>
    </row>
    <row r="33" spans="1:10">
      <c r="A33">
        <v>32</v>
      </c>
      <c r="B33" s="613">
        <v>42023.5625</v>
      </c>
      <c r="C33" s="405" t="s">
        <v>96</v>
      </c>
      <c r="D33" s="384">
        <v>9</v>
      </c>
      <c r="E33">
        <v>0.01</v>
      </c>
      <c r="F33">
        <v>1.41326</v>
      </c>
      <c r="G33" s="384">
        <v>0</v>
      </c>
      <c r="H33">
        <v>0</v>
      </c>
    </row>
    <row r="34" spans="1:10">
      <c r="A34">
        <v>33</v>
      </c>
      <c r="B34" s="613">
        <v>42023.5625</v>
      </c>
      <c r="C34" s="405" t="s">
        <v>2020</v>
      </c>
      <c r="D34" s="384">
        <v>9</v>
      </c>
      <c r="E34">
        <v>0.01</v>
      </c>
      <c r="F34">
        <v>1.41326</v>
      </c>
      <c r="G34" s="384">
        <v>0</v>
      </c>
      <c r="H34">
        <v>1.4154</v>
      </c>
    </row>
    <row r="35" spans="1:10">
      <c r="A35">
        <v>34</v>
      </c>
      <c r="B35" s="613">
        <v>42023.682638888888</v>
      </c>
      <c r="C35" s="405" t="s">
        <v>1931</v>
      </c>
      <c r="D35" s="384">
        <v>9</v>
      </c>
      <c r="E35">
        <v>0.01</v>
      </c>
      <c r="F35">
        <v>1.4154</v>
      </c>
      <c r="G35" s="384">
        <v>0</v>
      </c>
      <c r="H35">
        <v>1.4154</v>
      </c>
      <c r="I35">
        <v>1.48</v>
      </c>
      <c r="J35" s="384">
        <v>825.52</v>
      </c>
    </row>
    <row r="36" spans="1:10">
      <c r="A36">
        <v>35</v>
      </c>
      <c r="B36" s="613">
        <v>42024.345138888886</v>
      </c>
      <c r="C36" s="405" t="s">
        <v>96</v>
      </c>
      <c r="D36" s="384">
        <v>10</v>
      </c>
      <c r="E36">
        <v>0.01</v>
      </c>
      <c r="F36">
        <v>1.41506</v>
      </c>
      <c r="G36" s="384">
        <v>0</v>
      </c>
      <c r="H36">
        <v>0</v>
      </c>
    </row>
    <row r="37" spans="1:10">
      <c r="A37">
        <v>36</v>
      </c>
      <c r="B37" s="613">
        <v>42024.345138888886</v>
      </c>
      <c r="C37" s="405" t="s">
        <v>2020</v>
      </c>
      <c r="D37" s="384">
        <v>10</v>
      </c>
      <c r="E37">
        <v>0.01</v>
      </c>
      <c r="F37">
        <v>1.41506</v>
      </c>
      <c r="G37" s="384">
        <v>0</v>
      </c>
      <c r="H37">
        <v>1.4172</v>
      </c>
    </row>
    <row r="38" spans="1:10">
      <c r="A38">
        <v>37</v>
      </c>
      <c r="B38" s="613">
        <v>42024.681250000001</v>
      </c>
      <c r="C38" s="405" t="s">
        <v>1931</v>
      </c>
      <c r="D38" s="384">
        <v>10</v>
      </c>
      <c r="E38">
        <v>0.01</v>
      </c>
      <c r="F38">
        <v>1.4172</v>
      </c>
      <c r="G38" s="384">
        <v>0</v>
      </c>
      <c r="H38">
        <v>1.4172</v>
      </c>
      <c r="I38">
        <v>1.48</v>
      </c>
      <c r="J38" s="384">
        <v>827</v>
      </c>
    </row>
    <row r="39" spans="1:10">
      <c r="A39">
        <v>38</v>
      </c>
      <c r="B39" s="613">
        <v>42024.710416666669</v>
      </c>
      <c r="C39" s="405" t="s">
        <v>96</v>
      </c>
      <c r="D39" s="384">
        <v>11</v>
      </c>
      <c r="E39">
        <v>0.01</v>
      </c>
      <c r="F39">
        <v>1.4161900000000001</v>
      </c>
      <c r="G39" s="384">
        <v>0</v>
      </c>
      <c r="H39">
        <v>0</v>
      </c>
    </row>
    <row r="40" spans="1:10">
      <c r="A40">
        <v>39</v>
      </c>
      <c r="B40" s="613">
        <v>42024.710416666669</v>
      </c>
      <c r="C40" s="405" t="s">
        <v>2020</v>
      </c>
      <c r="D40" s="384">
        <v>11</v>
      </c>
      <c r="E40">
        <v>0.01</v>
      </c>
      <c r="F40">
        <v>1.4161900000000001</v>
      </c>
      <c r="G40" s="384">
        <v>0</v>
      </c>
      <c r="H40">
        <v>1.4183300000000001</v>
      </c>
    </row>
    <row r="41" spans="1:10">
      <c r="A41">
        <v>42</v>
      </c>
      <c r="B41" s="613">
        <v>42024.793749999997</v>
      </c>
      <c r="C41" s="405" t="s">
        <v>2020</v>
      </c>
      <c r="D41" s="384">
        <v>11</v>
      </c>
      <c r="E41">
        <v>0.01</v>
      </c>
      <c r="F41">
        <v>1.4161900000000001</v>
      </c>
      <c r="G41" s="384">
        <v>0</v>
      </c>
      <c r="H41">
        <v>1.4166700000000001</v>
      </c>
    </row>
    <row r="42" spans="1:10">
      <c r="A42">
        <v>49</v>
      </c>
      <c r="B42" s="613">
        <v>42025.228472222225</v>
      </c>
      <c r="C42" s="405" t="s">
        <v>2020</v>
      </c>
      <c r="D42" s="384">
        <v>11</v>
      </c>
      <c r="E42">
        <v>0.01</v>
      </c>
      <c r="F42">
        <v>1.4161900000000001</v>
      </c>
      <c r="G42" s="384">
        <v>0</v>
      </c>
      <c r="H42">
        <v>1.4145099999999999</v>
      </c>
    </row>
    <row r="43" spans="1:10">
      <c r="A43">
        <v>55</v>
      </c>
      <c r="B43" s="613">
        <v>42025.407638888886</v>
      </c>
      <c r="C43" s="405" t="s">
        <v>1931</v>
      </c>
      <c r="D43" s="384">
        <v>11</v>
      </c>
      <c r="E43">
        <v>0.01</v>
      </c>
      <c r="F43">
        <v>1.4145099999999999</v>
      </c>
      <c r="G43" s="384">
        <v>0</v>
      </c>
      <c r="H43">
        <v>1.4145099999999999</v>
      </c>
      <c r="I43">
        <v>-1.34</v>
      </c>
      <c r="J43" s="384">
        <v>827.14</v>
      </c>
    </row>
    <row r="44" spans="1:10">
      <c r="A44">
        <v>40</v>
      </c>
      <c r="B44" s="613">
        <v>42024.793749999997</v>
      </c>
      <c r="C44" s="405" t="s">
        <v>96</v>
      </c>
      <c r="D44" s="384">
        <v>12</v>
      </c>
      <c r="E44">
        <v>0.01</v>
      </c>
      <c r="F44">
        <v>1.4128799999999999</v>
      </c>
      <c r="G44" s="384">
        <v>0</v>
      </c>
      <c r="H44">
        <v>0</v>
      </c>
    </row>
    <row r="45" spans="1:10">
      <c r="A45">
        <v>41</v>
      </c>
      <c r="B45" s="613">
        <v>42024.793749999997</v>
      </c>
      <c r="C45" s="405" t="s">
        <v>2020</v>
      </c>
      <c r="D45" s="384">
        <v>12</v>
      </c>
      <c r="E45">
        <v>0.01</v>
      </c>
      <c r="F45">
        <v>1.4128799999999999</v>
      </c>
      <c r="G45" s="384">
        <v>0</v>
      </c>
      <c r="H45">
        <v>1.4166700000000001</v>
      </c>
    </row>
    <row r="46" spans="1:10">
      <c r="A46">
        <v>48</v>
      </c>
      <c r="B46" s="613">
        <v>42025.228472222225</v>
      </c>
      <c r="C46" s="405" t="s">
        <v>2020</v>
      </c>
      <c r="D46" s="384">
        <v>12</v>
      </c>
      <c r="E46">
        <v>0.01</v>
      </c>
      <c r="F46">
        <v>1.4128799999999999</v>
      </c>
      <c r="G46" s="384">
        <v>0</v>
      </c>
      <c r="H46">
        <v>1.4145099999999999</v>
      </c>
    </row>
    <row r="47" spans="1:10">
      <c r="A47">
        <v>56</v>
      </c>
      <c r="B47" s="613">
        <v>42025.407638888886</v>
      </c>
      <c r="C47" s="405" t="s">
        <v>1931</v>
      </c>
      <c r="D47" s="384">
        <v>12</v>
      </c>
      <c r="E47">
        <v>0.01</v>
      </c>
      <c r="F47">
        <v>1.4145099999999999</v>
      </c>
      <c r="G47" s="384">
        <v>0</v>
      </c>
      <c r="H47">
        <v>1.4145099999999999</v>
      </c>
      <c r="I47">
        <v>1.1100000000000001</v>
      </c>
      <c r="J47" s="384">
        <v>828.25</v>
      </c>
    </row>
    <row r="48" spans="1:10">
      <c r="A48">
        <v>43</v>
      </c>
      <c r="B48" s="613">
        <v>42025.125</v>
      </c>
      <c r="C48" s="405" t="s">
        <v>97</v>
      </c>
      <c r="D48" s="384">
        <v>13</v>
      </c>
      <c r="E48">
        <v>0.01</v>
      </c>
      <c r="F48">
        <v>1.41265</v>
      </c>
      <c r="G48" s="384">
        <v>0</v>
      </c>
      <c r="H48">
        <v>0</v>
      </c>
    </row>
    <row r="49" spans="1:10">
      <c r="A49">
        <v>44</v>
      </c>
      <c r="B49" s="613">
        <v>42025.125</v>
      </c>
      <c r="C49" s="405" t="s">
        <v>2020</v>
      </c>
      <c r="D49" s="384">
        <v>13</v>
      </c>
      <c r="E49">
        <v>0.01</v>
      </c>
      <c r="F49">
        <v>1.41265</v>
      </c>
      <c r="G49" s="384">
        <v>0</v>
      </c>
      <c r="H49">
        <v>1.4105099999999999</v>
      </c>
    </row>
    <row r="50" spans="1:10">
      <c r="A50">
        <v>45</v>
      </c>
      <c r="B50" s="613">
        <v>42025.192361111112</v>
      </c>
      <c r="C50" s="405" t="s">
        <v>1931</v>
      </c>
      <c r="D50" s="384">
        <v>13</v>
      </c>
      <c r="E50">
        <v>0.01</v>
      </c>
      <c r="F50">
        <v>1.4105099999999999</v>
      </c>
      <c r="G50" s="384">
        <v>0</v>
      </c>
      <c r="H50">
        <v>1.4105099999999999</v>
      </c>
      <c r="I50">
        <v>1.48</v>
      </c>
      <c r="J50" s="384">
        <v>828.48</v>
      </c>
    </row>
    <row r="51" spans="1:10">
      <c r="A51">
        <v>46</v>
      </c>
      <c r="B51" s="613">
        <v>42025.228472222225</v>
      </c>
      <c r="C51" s="405" t="s">
        <v>96</v>
      </c>
      <c r="D51" s="384">
        <v>14</v>
      </c>
      <c r="E51">
        <v>0.01</v>
      </c>
      <c r="F51">
        <v>1.4077500000000001</v>
      </c>
      <c r="G51" s="384">
        <v>0</v>
      </c>
      <c r="H51">
        <v>0</v>
      </c>
    </row>
    <row r="52" spans="1:10">
      <c r="A52">
        <v>47</v>
      </c>
      <c r="B52" s="613">
        <v>42025.228472222225</v>
      </c>
      <c r="C52" s="405" t="s">
        <v>2020</v>
      </c>
      <c r="D52" s="384">
        <v>14</v>
      </c>
      <c r="E52">
        <v>0.01</v>
      </c>
      <c r="F52">
        <v>1.4077500000000001</v>
      </c>
      <c r="G52" s="384">
        <v>0</v>
      </c>
      <c r="H52">
        <v>1.4145099999999999</v>
      </c>
    </row>
    <row r="53" spans="1:10">
      <c r="A53">
        <v>57</v>
      </c>
      <c r="B53" s="613">
        <v>42025.407638888886</v>
      </c>
      <c r="C53" s="405" t="s">
        <v>1931</v>
      </c>
      <c r="D53" s="384">
        <v>14</v>
      </c>
      <c r="E53">
        <v>0.01</v>
      </c>
      <c r="F53">
        <v>1.4145099999999999</v>
      </c>
      <c r="G53" s="384">
        <v>0</v>
      </c>
      <c r="H53">
        <v>1.4145099999999999</v>
      </c>
      <c r="I53">
        <v>4.8899999999999997</v>
      </c>
      <c r="J53" s="384">
        <v>833.14</v>
      </c>
    </row>
    <row r="54" spans="1:10">
      <c r="A54">
        <v>50</v>
      </c>
      <c r="B54" s="613">
        <v>42025.356249999997</v>
      </c>
      <c r="C54" s="405" t="s">
        <v>97</v>
      </c>
      <c r="D54" s="384">
        <v>15</v>
      </c>
      <c r="E54">
        <v>0.01</v>
      </c>
      <c r="F54">
        <v>1.4076500000000001</v>
      </c>
      <c r="G54" s="384">
        <v>0</v>
      </c>
      <c r="H54">
        <v>0</v>
      </c>
    </row>
    <row r="55" spans="1:10">
      <c r="A55">
        <v>51</v>
      </c>
      <c r="B55" s="613">
        <v>42025.356249999997</v>
      </c>
      <c r="C55" s="405" t="s">
        <v>2020</v>
      </c>
      <c r="D55" s="384">
        <v>15</v>
      </c>
      <c r="E55">
        <v>0.01</v>
      </c>
      <c r="F55">
        <v>1.4076500000000001</v>
      </c>
      <c r="G55" s="384">
        <v>0</v>
      </c>
      <c r="H55">
        <v>1.40551</v>
      </c>
    </row>
    <row r="56" spans="1:10">
      <c r="A56">
        <v>54</v>
      </c>
      <c r="B56" s="613">
        <v>42025.397916666669</v>
      </c>
      <c r="C56" s="405" t="s">
        <v>2020</v>
      </c>
      <c r="D56" s="384">
        <v>15</v>
      </c>
      <c r="E56">
        <v>0.01</v>
      </c>
      <c r="F56">
        <v>1.4076500000000001</v>
      </c>
      <c r="G56" s="384">
        <v>0</v>
      </c>
      <c r="H56">
        <v>1.40727</v>
      </c>
    </row>
    <row r="57" spans="1:10">
      <c r="A57">
        <v>61</v>
      </c>
      <c r="B57" s="613">
        <v>42025.413194444445</v>
      </c>
      <c r="C57" s="405" t="s">
        <v>2020</v>
      </c>
      <c r="D57" s="384">
        <v>15</v>
      </c>
      <c r="E57">
        <v>0.01</v>
      </c>
      <c r="F57">
        <v>1.4076500000000001</v>
      </c>
      <c r="G57" s="384">
        <v>0</v>
      </c>
      <c r="H57">
        <v>1.40896</v>
      </c>
    </row>
    <row r="58" spans="1:10">
      <c r="A58">
        <v>62</v>
      </c>
      <c r="B58" s="613">
        <v>42025.541666666664</v>
      </c>
      <c r="C58" s="405" t="s">
        <v>1931</v>
      </c>
      <c r="D58" s="384">
        <v>15</v>
      </c>
      <c r="E58">
        <v>0.01</v>
      </c>
      <c r="F58">
        <v>1.40896</v>
      </c>
      <c r="G58" s="384">
        <v>0</v>
      </c>
      <c r="H58">
        <v>1.40896</v>
      </c>
      <c r="I58">
        <v>-1.07</v>
      </c>
      <c r="J58" s="384">
        <v>832.07</v>
      </c>
    </row>
    <row r="59" spans="1:10">
      <c r="A59">
        <v>52</v>
      </c>
      <c r="B59" s="613">
        <v>42025.397916666669</v>
      </c>
      <c r="C59" s="405" t="s">
        <v>97</v>
      </c>
      <c r="D59" s="384">
        <v>16</v>
      </c>
      <c r="E59">
        <v>0.01</v>
      </c>
      <c r="F59">
        <v>1.41117</v>
      </c>
      <c r="G59" s="384">
        <v>0</v>
      </c>
      <c r="H59">
        <v>0</v>
      </c>
    </row>
    <row r="60" spans="1:10">
      <c r="A60">
        <v>53</v>
      </c>
      <c r="B60" s="613">
        <v>42025.397916666669</v>
      </c>
      <c r="C60" s="405" t="s">
        <v>2020</v>
      </c>
      <c r="D60" s="384">
        <v>16</v>
      </c>
      <c r="E60">
        <v>0.01</v>
      </c>
      <c r="F60">
        <v>1.41117</v>
      </c>
      <c r="G60" s="384">
        <v>0</v>
      </c>
      <c r="H60">
        <v>1.40727</v>
      </c>
    </row>
    <row r="61" spans="1:10">
      <c r="A61">
        <v>60</v>
      </c>
      <c r="B61" s="613">
        <v>42025.413194444445</v>
      </c>
      <c r="C61" s="405" t="s">
        <v>2020</v>
      </c>
      <c r="D61" s="384">
        <v>16</v>
      </c>
      <c r="E61">
        <v>0.01</v>
      </c>
      <c r="F61">
        <v>1.41117</v>
      </c>
      <c r="G61" s="384">
        <v>0</v>
      </c>
      <c r="H61">
        <v>1.40896</v>
      </c>
    </row>
    <row r="62" spans="1:10">
      <c r="A62">
        <v>63</v>
      </c>
      <c r="B62" s="613">
        <v>42025.541666666664</v>
      </c>
      <c r="C62" s="405" t="s">
        <v>1931</v>
      </c>
      <c r="D62" s="384">
        <v>16</v>
      </c>
      <c r="E62">
        <v>0.01</v>
      </c>
      <c r="F62">
        <v>1.40896</v>
      </c>
      <c r="G62" s="384">
        <v>0</v>
      </c>
      <c r="H62">
        <v>1.40896</v>
      </c>
      <c r="I62">
        <v>1.53</v>
      </c>
      <c r="J62" s="384">
        <v>833.6</v>
      </c>
    </row>
    <row r="63" spans="1:10">
      <c r="A63">
        <v>58</v>
      </c>
      <c r="B63" s="613">
        <v>42025.413194444445</v>
      </c>
      <c r="C63" s="405" t="s">
        <v>97</v>
      </c>
      <c r="D63" s="384">
        <v>17</v>
      </c>
      <c r="E63">
        <v>0.01</v>
      </c>
      <c r="F63">
        <v>1.4147799999999999</v>
      </c>
      <c r="G63" s="384">
        <v>0</v>
      </c>
      <c r="H63">
        <v>0</v>
      </c>
    </row>
    <row r="64" spans="1:10">
      <c r="A64">
        <v>59</v>
      </c>
      <c r="B64" s="613">
        <v>42025.413194444445</v>
      </c>
      <c r="C64" s="405" t="s">
        <v>2020</v>
      </c>
      <c r="D64" s="384">
        <v>17</v>
      </c>
      <c r="E64">
        <v>0.01</v>
      </c>
      <c r="F64">
        <v>1.4147799999999999</v>
      </c>
      <c r="G64" s="384">
        <v>0</v>
      </c>
      <c r="H64">
        <v>1.40896</v>
      </c>
    </row>
    <row r="65" spans="1:10">
      <c r="A65">
        <v>64</v>
      </c>
      <c r="B65" s="613">
        <v>42025.541666666664</v>
      </c>
      <c r="C65" s="405" t="s">
        <v>1931</v>
      </c>
      <c r="D65" s="384">
        <v>17</v>
      </c>
      <c r="E65">
        <v>0.01</v>
      </c>
      <c r="F65">
        <v>1.40896</v>
      </c>
      <c r="G65" s="384">
        <v>0</v>
      </c>
      <c r="H65">
        <v>1.40896</v>
      </c>
      <c r="I65">
        <v>4.2</v>
      </c>
      <c r="J65" s="384">
        <v>837.8</v>
      </c>
    </row>
    <row r="66" spans="1:10">
      <c r="A66">
        <v>65</v>
      </c>
      <c r="B66" s="613">
        <v>42025.65625</v>
      </c>
      <c r="C66" s="405" t="s">
        <v>96</v>
      </c>
      <c r="D66" s="384">
        <v>18</v>
      </c>
      <c r="E66">
        <v>0.01</v>
      </c>
      <c r="F66">
        <v>1.4132100000000001</v>
      </c>
      <c r="G66" s="384">
        <v>0</v>
      </c>
      <c r="H66">
        <v>0</v>
      </c>
    </row>
    <row r="67" spans="1:10">
      <c r="A67">
        <v>66</v>
      </c>
      <c r="B67" s="613">
        <v>42025.65625</v>
      </c>
      <c r="C67" s="405" t="s">
        <v>2020</v>
      </c>
      <c r="D67" s="384">
        <v>18</v>
      </c>
      <c r="E67">
        <v>0.01</v>
      </c>
      <c r="F67">
        <v>1.4132100000000001</v>
      </c>
      <c r="G67" s="384">
        <v>0</v>
      </c>
      <c r="H67">
        <v>1.4153500000000001</v>
      </c>
    </row>
    <row r="68" spans="1:10">
      <c r="A68">
        <v>67</v>
      </c>
      <c r="B68" s="613">
        <v>42025.656944444447</v>
      </c>
      <c r="C68" s="405" t="s">
        <v>1931</v>
      </c>
      <c r="D68" s="384">
        <v>18</v>
      </c>
      <c r="E68">
        <v>0.01</v>
      </c>
      <c r="F68">
        <v>1.4153500000000001</v>
      </c>
      <c r="G68" s="384">
        <v>0</v>
      </c>
      <c r="H68">
        <v>1.4153500000000001</v>
      </c>
      <c r="I68">
        <v>1.48</v>
      </c>
      <c r="J68" s="384">
        <v>839.28</v>
      </c>
    </row>
    <row r="69" spans="1:10">
      <c r="A69">
        <v>68</v>
      </c>
      <c r="B69" s="613">
        <v>42025.71875</v>
      </c>
      <c r="C69" s="405" t="s">
        <v>96</v>
      </c>
      <c r="D69" s="384">
        <v>19</v>
      </c>
      <c r="E69">
        <v>0.01</v>
      </c>
      <c r="F69">
        <v>1.4262600000000001</v>
      </c>
      <c r="G69" s="384">
        <v>0</v>
      </c>
      <c r="H69">
        <v>0</v>
      </c>
    </row>
    <row r="70" spans="1:10">
      <c r="A70">
        <v>69</v>
      </c>
      <c r="B70" s="613">
        <v>42025.71875</v>
      </c>
      <c r="C70" s="405" t="s">
        <v>2020</v>
      </c>
      <c r="D70" s="384">
        <v>19</v>
      </c>
      <c r="E70">
        <v>0.01</v>
      </c>
      <c r="F70">
        <v>1.4262600000000001</v>
      </c>
      <c r="G70" s="384">
        <v>0</v>
      </c>
      <c r="H70">
        <v>1.4283999999999999</v>
      </c>
    </row>
    <row r="71" spans="1:10">
      <c r="A71">
        <v>70</v>
      </c>
      <c r="B71" s="613">
        <v>42025.719444444447</v>
      </c>
      <c r="C71" s="405" t="s">
        <v>1931</v>
      </c>
      <c r="D71" s="384">
        <v>19</v>
      </c>
      <c r="E71">
        <v>0.01</v>
      </c>
      <c r="F71">
        <v>1.4283999999999999</v>
      </c>
      <c r="G71" s="384">
        <v>0</v>
      </c>
      <c r="H71">
        <v>1.4283999999999999</v>
      </c>
      <c r="I71">
        <v>1.48</v>
      </c>
      <c r="J71" s="384">
        <v>840.76</v>
      </c>
    </row>
    <row r="72" spans="1:10">
      <c r="A72">
        <v>71</v>
      </c>
      <c r="B72" s="613">
        <v>42025.834027777775</v>
      </c>
      <c r="C72" s="405" t="s">
        <v>96</v>
      </c>
      <c r="D72" s="384">
        <v>20</v>
      </c>
      <c r="E72">
        <v>0.01</v>
      </c>
      <c r="F72">
        <v>1.4316199999999999</v>
      </c>
      <c r="G72" s="384">
        <v>0</v>
      </c>
      <c r="H72">
        <v>0</v>
      </c>
    </row>
    <row r="73" spans="1:10">
      <c r="A73">
        <v>72</v>
      </c>
      <c r="B73" s="613">
        <v>42025.834027777775</v>
      </c>
      <c r="C73" s="405" t="s">
        <v>2020</v>
      </c>
      <c r="D73" s="384">
        <v>20</v>
      </c>
      <c r="E73">
        <v>0.01</v>
      </c>
      <c r="F73">
        <v>1.4316199999999999</v>
      </c>
      <c r="G73" s="384">
        <v>0</v>
      </c>
      <c r="H73">
        <v>1.4337599999999999</v>
      </c>
    </row>
    <row r="74" spans="1:10">
      <c r="A74">
        <v>73</v>
      </c>
      <c r="B74" s="613">
        <v>42025.931944444441</v>
      </c>
      <c r="C74" s="405" t="s">
        <v>1931</v>
      </c>
      <c r="D74" s="384">
        <v>20</v>
      </c>
      <c r="E74">
        <v>0.01</v>
      </c>
      <c r="F74">
        <v>1.4337599999999999</v>
      </c>
      <c r="G74" s="384">
        <v>0</v>
      </c>
      <c r="H74">
        <v>1.4337599999999999</v>
      </c>
      <c r="I74">
        <v>1.48</v>
      </c>
      <c r="J74" s="384">
        <v>842.24</v>
      </c>
    </row>
    <row r="75" spans="1:10">
      <c r="A75">
        <v>74</v>
      </c>
      <c r="B75" s="613">
        <v>42026.094444444447</v>
      </c>
      <c r="C75" s="405" t="s">
        <v>96</v>
      </c>
      <c r="D75" s="384">
        <v>21</v>
      </c>
      <c r="E75">
        <v>0.01</v>
      </c>
      <c r="F75">
        <v>1.4346399999999999</v>
      </c>
      <c r="G75" s="384">
        <v>0</v>
      </c>
      <c r="H75">
        <v>0</v>
      </c>
    </row>
    <row r="76" spans="1:10">
      <c r="A76">
        <v>75</v>
      </c>
      <c r="B76" s="613">
        <v>42026.094444444447</v>
      </c>
      <c r="C76" s="405" t="s">
        <v>2020</v>
      </c>
      <c r="D76" s="384">
        <v>21</v>
      </c>
      <c r="E76">
        <v>0.01</v>
      </c>
      <c r="F76">
        <v>1.4346399999999999</v>
      </c>
      <c r="G76" s="384">
        <v>0</v>
      </c>
      <c r="H76">
        <v>1.4367799999999999</v>
      </c>
    </row>
    <row r="77" spans="1:10">
      <c r="A77">
        <v>76</v>
      </c>
      <c r="B77" s="613">
        <v>42026.161805555559</v>
      </c>
      <c r="C77" s="405" t="s">
        <v>1931</v>
      </c>
      <c r="D77" s="384">
        <v>21</v>
      </c>
      <c r="E77">
        <v>0.01</v>
      </c>
      <c r="F77">
        <v>1.4367799999999999</v>
      </c>
      <c r="G77" s="384">
        <v>0</v>
      </c>
      <c r="H77">
        <v>1.4367799999999999</v>
      </c>
      <c r="I77">
        <v>1.48</v>
      </c>
      <c r="J77" s="384">
        <v>843.72</v>
      </c>
    </row>
    <row r="78" spans="1:10">
      <c r="A78">
        <v>77</v>
      </c>
      <c r="B78" s="613">
        <v>42026.4375</v>
      </c>
      <c r="C78" s="405" t="s">
        <v>96</v>
      </c>
      <c r="D78" s="384">
        <v>22</v>
      </c>
      <c r="E78">
        <v>0.01</v>
      </c>
      <c r="F78">
        <v>1.4361600000000001</v>
      </c>
      <c r="G78" s="384">
        <v>0</v>
      </c>
      <c r="H78">
        <v>0</v>
      </c>
    </row>
    <row r="79" spans="1:10">
      <c r="A79">
        <v>78</v>
      </c>
      <c r="B79" s="613">
        <v>42026.4375</v>
      </c>
      <c r="C79" s="405" t="s">
        <v>2020</v>
      </c>
      <c r="D79" s="384">
        <v>22</v>
      </c>
      <c r="E79">
        <v>0.01</v>
      </c>
      <c r="F79">
        <v>1.4361600000000001</v>
      </c>
      <c r="G79" s="384">
        <v>0</v>
      </c>
      <c r="H79">
        <v>1.4382999999999999</v>
      </c>
    </row>
    <row r="80" spans="1:10">
      <c r="A80">
        <v>83</v>
      </c>
      <c r="B80" s="613">
        <v>42026.45208333333</v>
      </c>
      <c r="C80" s="405" t="s">
        <v>2020</v>
      </c>
      <c r="D80" s="384">
        <v>22</v>
      </c>
      <c r="E80">
        <v>0.01</v>
      </c>
      <c r="F80">
        <v>1.4361600000000001</v>
      </c>
      <c r="G80" s="384">
        <v>0</v>
      </c>
      <c r="H80">
        <v>1.4366399999999999</v>
      </c>
    </row>
    <row r="81" spans="1:10">
      <c r="A81">
        <v>91</v>
      </c>
      <c r="B81" s="613">
        <v>42026.636805555558</v>
      </c>
      <c r="C81" s="405" t="s">
        <v>2020</v>
      </c>
      <c r="D81" s="384">
        <v>22</v>
      </c>
      <c r="E81">
        <v>0.01</v>
      </c>
      <c r="F81">
        <v>1.4361600000000001</v>
      </c>
      <c r="G81" s="384">
        <v>0</v>
      </c>
      <c r="H81">
        <v>1.4315899999999999</v>
      </c>
    </row>
    <row r="82" spans="1:10">
      <c r="A82">
        <v>96</v>
      </c>
      <c r="B82" s="613">
        <v>42026.767361111109</v>
      </c>
      <c r="C82" s="405" t="s">
        <v>2020</v>
      </c>
      <c r="D82" s="384">
        <v>22</v>
      </c>
      <c r="E82">
        <v>0.01</v>
      </c>
      <c r="F82">
        <v>1.4361600000000001</v>
      </c>
      <c r="G82" s="384">
        <v>0</v>
      </c>
      <c r="H82">
        <v>1.4232499999999999</v>
      </c>
    </row>
    <row r="83" spans="1:10">
      <c r="A83">
        <v>112</v>
      </c>
      <c r="B83" s="613">
        <v>42027.541666666664</v>
      </c>
      <c r="C83" s="405" t="s">
        <v>2020</v>
      </c>
      <c r="D83" s="384">
        <v>22</v>
      </c>
      <c r="E83">
        <v>0.01</v>
      </c>
      <c r="F83">
        <v>1.4361600000000001</v>
      </c>
      <c r="G83" s="384">
        <v>0</v>
      </c>
      <c r="H83">
        <v>1.4159200000000001</v>
      </c>
    </row>
    <row r="84" spans="1:10">
      <c r="A84">
        <v>113</v>
      </c>
      <c r="B84" s="613">
        <v>42027.573611111111</v>
      </c>
      <c r="C84" s="405" t="s">
        <v>1931</v>
      </c>
      <c r="D84" s="384">
        <v>22</v>
      </c>
      <c r="E84">
        <v>0.01</v>
      </c>
      <c r="F84">
        <v>1.4159200000000001</v>
      </c>
      <c r="G84" s="384">
        <v>0</v>
      </c>
      <c r="H84">
        <v>1.4159200000000001</v>
      </c>
      <c r="I84">
        <v>-15.05</v>
      </c>
      <c r="J84" s="384">
        <v>836.07</v>
      </c>
    </row>
    <row r="85" spans="1:10">
      <c r="A85">
        <v>79</v>
      </c>
      <c r="B85" s="613">
        <v>42026.449305555558</v>
      </c>
      <c r="C85" s="405" t="s">
        <v>97</v>
      </c>
      <c r="D85" s="384">
        <v>23</v>
      </c>
      <c r="E85">
        <v>0.01</v>
      </c>
      <c r="F85">
        <v>1.4328700000000001</v>
      </c>
      <c r="G85" s="384">
        <v>0</v>
      </c>
      <c r="H85">
        <v>0</v>
      </c>
    </row>
    <row r="86" spans="1:10">
      <c r="A86">
        <v>80</v>
      </c>
      <c r="B86" s="613">
        <v>42026.449305555558</v>
      </c>
      <c r="C86" s="405" t="s">
        <v>2020</v>
      </c>
      <c r="D86" s="384">
        <v>23</v>
      </c>
      <c r="E86">
        <v>0.01</v>
      </c>
      <c r="F86">
        <v>1.4328700000000001</v>
      </c>
      <c r="G86" s="384">
        <v>0</v>
      </c>
      <c r="H86">
        <v>1.4307300000000001</v>
      </c>
    </row>
    <row r="87" spans="1:10">
      <c r="A87">
        <v>84</v>
      </c>
      <c r="B87" s="613">
        <v>42026.542361111111</v>
      </c>
      <c r="C87" s="405" t="s">
        <v>1931</v>
      </c>
      <c r="D87" s="384">
        <v>23</v>
      </c>
      <c r="E87">
        <v>0.01</v>
      </c>
      <c r="F87">
        <v>1.4307300000000001</v>
      </c>
      <c r="G87" s="384">
        <v>0</v>
      </c>
      <c r="H87">
        <v>1.4307300000000001</v>
      </c>
      <c r="I87">
        <v>1.48</v>
      </c>
      <c r="J87" s="384">
        <v>845.2</v>
      </c>
    </row>
    <row r="88" spans="1:10">
      <c r="A88">
        <v>81</v>
      </c>
      <c r="B88" s="613">
        <v>42026.45208333333</v>
      </c>
      <c r="C88" s="405" t="s">
        <v>96</v>
      </c>
      <c r="D88" s="384">
        <v>24</v>
      </c>
      <c r="E88">
        <v>0.01</v>
      </c>
      <c r="F88">
        <v>1.43285</v>
      </c>
      <c r="G88" s="384">
        <v>0</v>
      </c>
      <c r="H88">
        <v>0</v>
      </c>
    </row>
    <row r="89" spans="1:10">
      <c r="A89">
        <v>82</v>
      </c>
      <c r="B89" s="613">
        <v>42026.45208333333</v>
      </c>
      <c r="C89" s="405" t="s">
        <v>2020</v>
      </c>
      <c r="D89" s="384">
        <v>24</v>
      </c>
      <c r="E89">
        <v>0.01</v>
      </c>
      <c r="F89">
        <v>1.43285</v>
      </c>
      <c r="G89" s="384">
        <v>0</v>
      </c>
      <c r="H89">
        <v>1.4366399999999999</v>
      </c>
    </row>
    <row r="90" spans="1:10">
      <c r="A90">
        <v>90</v>
      </c>
      <c r="B90" s="613">
        <v>42026.636805555558</v>
      </c>
      <c r="C90" s="405" t="s">
        <v>2020</v>
      </c>
      <c r="D90" s="384">
        <v>24</v>
      </c>
      <c r="E90">
        <v>0.01</v>
      </c>
      <c r="F90">
        <v>1.43285</v>
      </c>
      <c r="G90" s="384">
        <v>0</v>
      </c>
      <c r="H90">
        <v>1.4315899999999999</v>
      </c>
    </row>
    <row r="91" spans="1:10">
      <c r="A91">
        <v>95</v>
      </c>
      <c r="B91" s="613">
        <v>42026.767361111109</v>
      </c>
      <c r="C91" s="405" t="s">
        <v>2020</v>
      </c>
      <c r="D91" s="384">
        <v>24</v>
      </c>
      <c r="E91">
        <v>0.01</v>
      </c>
      <c r="F91">
        <v>1.43285</v>
      </c>
      <c r="G91" s="384">
        <v>0</v>
      </c>
      <c r="H91">
        <v>1.4232499999999999</v>
      </c>
    </row>
    <row r="92" spans="1:10">
      <c r="A92">
        <v>111</v>
      </c>
      <c r="B92" s="613">
        <v>42027.541666666664</v>
      </c>
      <c r="C92" s="405" t="s">
        <v>2020</v>
      </c>
      <c r="D92" s="384">
        <v>24</v>
      </c>
      <c r="E92">
        <v>0.01</v>
      </c>
      <c r="F92">
        <v>1.43285</v>
      </c>
      <c r="G92" s="384">
        <v>0</v>
      </c>
      <c r="H92">
        <v>1.4159200000000001</v>
      </c>
    </row>
    <row r="93" spans="1:10">
      <c r="A93">
        <v>114</v>
      </c>
      <c r="B93" s="613">
        <v>42027.573611111111</v>
      </c>
      <c r="C93" s="405" t="s">
        <v>1931</v>
      </c>
      <c r="D93" s="384">
        <v>24</v>
      </c>
      <c r="E93">
        <v>0.01</v>
      </c>
      <c r="F93">
        <v>1.4159200000000001</v>
      </c>
      <c r="G93" s="384">
        <v>0</v>
      </c>
      <c r="H93">
        <v>1.4159200000000001</v>
      </c>
      <c r="I93">
        <v>-12.6</v>
      </c>
      <c r="J93" s="384">
        <v>823.47</v>
      </c>
    </row>
    <row r="94" spans="1:10">
      <c r="A94">
        <v>85</v>
      </c>
      <c r="B94" s="613">
        <v>42026.542361111111</v>
      </c>
      <c r="C94" s="405" t="s">
        <v>97</v>
      </c>
      <c r="D94" s="384">
        <v>25</v>
      </c>
      <c r="E94">
        <v>0.01</v>
      </c>
      <c r="F94">
        <v>1.4305699999999999</v>
      </c>
      <c r="G94" s="384">
        <v>0</v>
      </c>
      <c r="H94">
        <v>0</v>
      </c>
    </row>
    <row r="95" spans="1:10">
      <c r="A95">
        <v>86</v>
      </c>
      <c r="B95" s="613">
        <v>42026.542361111111</v>
      </c>
      <c r="C95" s="405" t="s">
        <v>2020</v>
      </c>
      <c r="D95" s="384">
        <v>25</v>
      </c>
      <c r="E95">
        <v>0.01</v>
      </c>
      <c r="F95">
        <v>1.4305699999999999</v>
      </c>
      <c r="G95" s="384">
        <v>0</v>
      </c>
      <c r="H95">
        <v>1.4284300000000001</v>
      </c>
    </row>
    <row r="96" spans="1:10">
      <c r="A96">
        <v>87</v>
      </c>
      <c r="B96" s="613">
        <v>42026.572222222225</v>
      </c>
      <c r="C96" s="405" t="s">
        <v>1931</v>
      </c>
      <c r="D96" s="384">
        <v>25</v>
      </c>
      <c r="E96">
        <v>0.01</v>
      </c>
      <c r="F96">
        <v>1.4284300000000001</v>
      </c>
      <c r="G96" s="384">
        <v>0</v>
      </c>
      <c r="H96">
        <v>1.4284300000000001</v>
      </c>
      <c r="I96">
        <v>1.48</v>
      </c>
      <c r="J96" s="384">
        <v>846.68</v>
      </c>
    </row>
    <row r="97" spans="1:10">
      <c r="A97">
        <v>88</v>
      </c>
      <c r="B97" s="613">
        <v>42026.636805555558</v>
      </c>
      <c r="C97" s="405" t="s">
        <v>96</v>
      </c>
      <c r="D97" s="384">
        <v>26</v>
      </c>
      <c r="E97">
        <v>0.01</v>
      </c>
      <c r="F97">
        <v>1.41906</v>
      </c>
      <c r="G97" s="384">
        <v>0</v>
      </c>
      <c r="H97">
        <v>0</v>
      </c>
    </row>
    <row r="98" spans="1:10">
      <c r="A98">
        <v>89</v>
      </c>
      <c r="B98" s="613">
        <v>42026.636805555558</v>
      </c>
      <c r="C98" s="405" t="s">
        <v>2020</v>
      </c>
      <c r="D98" s="384">
        <v>26</v>
      </c>
      <c r="E98">
        <v>0.01</v>
      </c>
      <c r="F98">
        <v>1.41906</v>
      </c>
      <c r="G98" s="384">
        <v>0</v>
      </c>
      <c r="H98">
        <v>1.4315899999999999</v>
      </c>
    </row>
    <row r="99" spans="1:10">
      <c r="A99">
        <v>94</v>
      </c>
      <c r="B99" s="613">
        <v>42026.767361111109</v>
      </c>
      <c r="C99" s="405" t="s">
        <v>2020</v>
      </c>
      <c r="D99" s="384">
        <v>26</v>
      </c>
      <c r="E99">
        <v>0.01</v>
      </c>
      <c r="F99">
        <v>1.41906</v>
      </c>
      <c r="G99" s="384">
        <v>0</v>
      </c>
      <c r="H99">
        <v>1.4232499999999999</v>
      </c>
    </row>
    <row r="100" spans="1:10">
      <c r="A100">
        <v>110</v>
      </c>
      <c r="B100" s="613">
        <v>42027.541666666664</v>
      </c>
      <c r="C100" s="405" t="s">
        <v>2020</v>
      </c>
      <c r="D100" s="384">
        <v>26</v>
      </c>
      <c r="E100">
        <v>0.01</v>
      </c>
      <c r="F100">
        <v>1.41906</v>
      </c>
      <c r="G100" s="384">
        <v>0</v>
      </c>
      <c r="H100">
        <v>1.4159200000000001</v>
      </c>
    </row>
    <row r="101" spans="1:10">
      <c r="A101">
        <v>115</v>
      </c>
      <c r="B101" s="613">
        <v>42027.573611111111</v>
      </c>
      <c r="C101" s="405" t="s">
        <v>1931</v>
      </c>
      <c r="D101" s="384">
        <v>26</v>
      </c>
      <c r="E101">
        <v>0.01</v>
      </c>
      <c r="F101">
        <v>1.4159200000000001</v>
      </c>
      <c r="G101" s="384">
        <v>0</v>
      </c>
      <c r="H101">
        <v>1.4159200000000001</v>
      </c>
      <c r="I101">
        <v>-2.42</v>
      </c>
      <c r="J101" s="384">
        <v>821.05</v>
      </c>
    </row>
    <row r="102" spans="1:10">
      <c r="A102">
        <v>92</v>
      </c>
      <c r="B102" s="613">
        <v>42026.767361111109</v>
      </c>
      <c r="C102" s="405" t="s">
        <v>96</v>
      </c>
      <c r="D102" s="384">
        <v>27</v>
      </c>
      <c r="E102">
        <v>0.02</v>
      </c>
      <c r="F102">
        <v>1.4082399999999999</v>
      </c>
      <c r="G102" s="384">
        <v>0</v>
      </c>
      <c r="H102">
        <v>0</v>
      </c>
    </row>
    <row r="103" spans="1:10">
      <c r="A103">
        <v>93</v>
      </c>
      <c r="B103" s="613">
        <v>42026.767361111109</v>
      </c>
      <c r="C103" s="405" t="s">
        <v>2020</v>
      </c>
      <c r="D103" s="384">
        <v>27</v>
      </c>
      <c r="E103">
        <v>0.02</v>
      </c>
      <c r="F103">
        <v>1.4082399999999999</v>
      </c>
      <c r="G103" s="384">
        <v>0</v>
      </c>
      <c r="H103">
        <v>1.4232499999999999</v>
      </c>
    </row>
    <row r="104" spans="1:10">
      <c r="A104">
        <v>109</v>
      </c>
      <c r="B104" s="613">
        <v>42027.541666666664</v>
      </c>
      <c r="C104" s="405" t="s">
        <v>2020</v>
      </c>
      <c r="D104" s="384">
        <v>27</v>
      </c>
      <c r="E104">
        <v>0.02</v>
      </c>
      <c r="F104">
        <v>1.4082399999999999</v>
      </c>
      <c r="G104" s="384">
        <v>0</v>
      </c>
      <c r="H104">
        <v>1.4159200000000001</v>
      </c>
    </row>
    <row r="105" spans="1:10">
      <c r="A105">
        <v>116</v>
      </c>
      <c r="B105" s="613">
        <v>42027.573611111111</v>
      </c>
      <c r="C105" s="405" t="s">
        <v>1931</v>
      </c>
      <c r="D105" s="384">
        <v>27</v>
      </c>
      <c r="E105">
        <v>0.02</v>
      </c>
      <c r="F105">
        <v>1.4159200000000001</v>
      </c>
      <c r="G105" s="384">
        <v>0</v>
      </c>
      <c r="H105">
        <v>1.4159200000000001</v>
      </c>
      <c r="I105">
        <v>11.14</v>
      </c>
      <c r="J105" s="384">
        <v>832.19</v>
      </c>
    </row>
    <row r="106" spans="1:10">
      <c r="A106">
        <v>97</v>
      </c>
      <c r="B106" s="613">
        <v>42027.063194444447</v>
      </c>
      <c r="C106" s="405" t="s">
        <v>97</v>
      </c>
      <c r="D106" s="384">
        <v>28</v>
      </c>
      <c r="E106">
        <v>0.01</v>
      </c>
      <c r="F106">
        <v>1.41381</v>
      </c>
      <c r="G106" s="384">
        <v>0</v>
      </c>
      <c r="H106">
        <v>0</v>
      </c>
    </row>
    <row r="107" spans="1:10">
      <c r="A107">
        <v>98</v>
      </c>
      <c r="B107" s="613">
        <v>42027.063194444447</v>
      </c>
      <c r="C107" s="405" t="s">
        <v>2020</v>
      </c>
      <c r="D107" s="384">
        <v>28</v>
      </c>
      <c r="E107">
        <v>0.01</v>
      </c>
      <c r="F107">
        <v>1.41381</v>
      </c>
      <c r="G107" s="384">
        <v>0</v>
      </c>
      <c r="H107">
        <v>1.41167</v>
      </c>
    </row>
    <row r="108" spans="1:10">
      <c r="A108">
        <v>101</v>
      </c>
      <c r="B108" s="613">
        <v>42027.125</v>
      </c>
      <c r="C108" s="405" t="s">
        <v>2020</v>
      </c>
      <c r="D108" s="384">
        <v>28</v>
      </c>
      <c r="E108">
        <v>0.01</v>
      </c>
      <c r="F108">
        <v>1.41381</v>
      </c>
      <c r="G108" s="384">
        <v>0</v>
      </c>
      <c r="H108">
        <v>1.41334</v>
      </c>
    </row>
    <row r="109" spans="1:10">
      <c r="A109">
        <v>102</v>
      </c>
      <c r="B109" s="613">
        <v>42027.406944444447</v>
      </c>
      <c r="C109" s="405" t="s">
        <v>1931</v>
      </c>
      <c r="D109" s="384">
        <v>28</v>
      </c>
      <c r="E109">
        <v>0.01</v>
      </c>
      <c r="F109">
        <v>1.41334</v>
      </c>
      <c r="G109" s="384">
        <v>0</v>
      </c>
      <c r="H109">
        <v>1.41334</v>
      </c>
      <c r="I109">
        <v>0.25</v>
      </c>
      <c r="J109" s="384">
        <v>846.93</v>
      </c>
    </row>
    <row r="110" spans="1:10">
      <c r="A110">
        <v>99</v>
      </c>
      <c r="B110" s="613">
        <v>42027.125</v>
      </c>
      <c r="C110" s="405" t="s">
        <v>97</v>
      </c>
      <c r="D110" s="384">
        <v>29</v>
      </c>
      <c r="E110">
        <v>0.01</v>
      </c>
      <c r="F110">
        <v>1.4171400000000001</v>
      </c>
      <c r="G110" s="384">
        <v>0</v>
      </c>
      <c r="H110">
        <v>0</v>
      </c>
    </row>
    <row r="111" spans="1:10">
      <c r="A111">
        <v>100</v>
      </c>
      <c r="B111" s="613">
        <v>42027.125</v>
      </c>
      <c r="C111" s="405" t="s">
        <v>2020</v>
      </c>
      <c r="D111" s="384">
        <v>29</v>
      </c>
      <c r="E111">
        <v>0.01</v>
      </c>
      <c r="F111">
        <v>1.4171400000000001</v>
      </c>
      <c r="G111" s="384">
        <v>0</v>
      </c>
      <c r="H111">
        <v>1.41334</v>
      </c>
    </row>
    <row r="112" spans="1:10">
      <c r="A112">
        <v>103</v>
      </c>
      <c r="B112" s="613">
        <v>42027.406944444447</v>
      </c>
      <c r="C112" s="405" t="s">
        <v>1931</v>
      </c>
      <c r="D112" s="384">
        <v>29</v>
      </c>
      <c r="E112">
        <v>0.01</v>
      </c>
      <c r="F112">
        <v>1.41334</v>
      </c>
      <c r="G112" s="384">
        <v>0</v>
      </c>
      <c r="H112">
        <v>1.41334</v>
      </c>
      <c r="I112">
        <v>2.71</v>
      </c>
      <c r="J112" s="384">
        <v>849.64</v>
      </c>
    </row>
    <row r="113" spans="1:10">
      <c r="A113">
        <v>104</v>
      </c>
      <c r="B113" s="613">
        <v>42027.459722222222</v>
      </c>
      <c r="C113" s="405" t="s">
        <v>97</v>
      </c>
      <c r="D113" s="384">
        <v>30</v>
      </c>
      <c r="E113">
        <v>0.01</v>
      </c>
      <c r="F113">
        <v>1.4114800000000001</v>
      </c>
      <c r="G113" s="384">
        <v>0</v>
      </c>
      <c r="H113">
        <v>0</v>
      </c>
    </row>
    <row r="114" spans="1:10">
      <c r="A114">
        <v>105</v>
      </c>
      <c r="B114" s="613">
        <v>42027.459722222222</v>
      </c>
      <c r="C114" s="405" t="s">
        <v>2020</v>
      </c>
      <c r="D114" s="384">
        <v>30</v>
      </c>
      <c r="E114">
        <v>0.01</v>
      </c>
      <c r="F114">
        <v>1.4114800000000001</v>
      </c>
      <c r="G114" s="384">
        <v>0</v>
      </c>
      <c r="H114">
        <v>1.40934</v>
      </c>
    </row>
    <row r="115" spans="1:10">
      <c r="A115">
        <v>106</v>
      </c>
      <c r="B115" s="613">
        <v>42027.529861111114</v>
      </c>
      <c r="C115" s="405" t="s">
        <v>1931</v>
      </c>
      <c r="D115" s="384">
        <v>30</v>
      </c>
      <c r="E115">
        <v>0.01</v>
      </c>
      <c r="F115">
        <v>1.40934</v>
      </c>
      <c r="G115" s="384">
        <v>0</v>
      </c>
      <c r="H115">
        <v>1.40934</v>
      </c>
      <c r="I115">
        <v>1.48</v>
      </c>
      <c r="J115" s="384">
        <v>851.12</v>
      </c>
    </row>
    <row r="116" spans="1:10">
      <c r="A116">
        <v>107</v>
      </c>
      <c r="B116" s="613">
        <v>42027.541666666664</v>
      </c>
      <c r="C116" s="405" t="s">
        <v>96</v>
      </c>
      <c r="D116" s="384">
        <v>31</v>
      </c>
      <c r="E116">
        <v>0.04</v>
      </c>
      <c r="F116">
        <v>1.4033100000000001</v>
      </c>
      <c r="G116" s="384">
        <v>0</v>
      </c>
      <c r="H116">
        <v>0</v>
      </c>
    </row>
    <row r="117" spans="1:10">
      <c r="A117">
        <v>108</v>
      </c>
      <c r="B117" s="613">
        <v>42027.541666666664</v>
      </c>
      <c r="C117" s="405" t="s">
        <v>2020</v>
      </c>
      <c r="D117" s="384">
        <v>31</v>
      </c>
      <c r="E117">
        <v>0.04</v>
      </c>
      <c r="F117">
        <v>1.4033100000000001</v>
      </c>
      <c r="G117" s="384">
        <v>0</v>
      </c>
      <c r="H117">
        <v>1.4159200000000001</v>
      </c>
    </row>
    <row r="118" spans="1:10">
      <c r="A118">
        <v>117</v>
      </c>
      <c r="B118" s="613">
        <v>42027.573611111111</v>
      </c>
      <c r="C118" s="405" t="s">
        <v>1931</v>
      </c>
      <c r="D118" s="384">
        <v>31</v>
      </c>
      <c r="E118">
        <v>0.04</v>
      </c>
      <c r="F118">
        <v>1.4159200000000001</v>
      </c>
      <c r="G118" s="384">
        <v>0</v>
      </c>
      <c r="H118">
        <v>1.4159200000000001</v>
      </c>
      <c r="I118">
        <v>36.840000000000003</v>
      </c>
      <c r="J118" s="384">
        <v>869.03</v>
      </c>
    </row>
    <row r="119" spans="1:10">
      <c r="A119">
        <v>118</v>
      </c>
      <c r="B119" s="613">
        <v>42027.594444444447</v>
      </c>
      <c r="C119" s="405" t="s">
        <v>97</v>
      </c>
      <c r="D119" s="384">
        <v>32</v>
      </c>
      <c r="E119">
        <v>0.01</v>
      </c>
      <c r="F119">
        <v>1.4165700000000001</v>
      </c>
      <c r="G119" s="384">
        <v>0</v>
      </c>
      <c r="H119">
        <v>0</v>
      </c>
    </row>
    <row r="120" spans="1:10">
      <c r="A120">
        <v>119</v>
      </c>
      <c r="B120" s="613">
        <v>42027.594444444447</v>
      </c>
      <c r="C120" s="405" t="s">
        <v>2020</v>
      </c>
      <c r="D120" s="384">
        <v>32</v>
      </c>
      <c r="E120">
        <v>0.01</v>
      </c>
      <c r="F120">
        <v>1.4165700000000001</v>
      </c>
      <c r="G120" s="384">
        <v>0</v>
      </c>
      <c r="H120">
        <v>1.4144300000000001</v>
      </c>
    </row>
    <row r="121" spans="1:10">
      <c r="A121">
        <v>120</v>
      </c>
      <c r="B121" s="613">
        <v>42027.602777777778</v>
      </c>
      <c r="C121" s="405" t="s">
        <v>1931</v>
      </c>
      <c r="D121" s="384">
        <v>32</v>
      </c>
      <c r="E121">
        <v>0.01</v>
      </c>
      <c r="F121">
        <v>1.4144300000000001</v>
      </c>
      <c r="G121" s="384">
        <v>0</v>
      </c>
      <c r="H121">
        <v>1.4144300000000001</v>
      </c>
      <c r="I121">
        <v>1.48</v>
      </c>
      <c r="J121" s="384">
        <v>870.51</v>
      </c>
    </row>
    <row r="122" spans="1:10">
      <c r="A122">
        <v>121</v>
      </c>
      <c r="B122" s="613">
        <v>42027.813194444447</v>
      </c>
      <c r="C122" s="405" t="s">
        <v>97</v>
      </c>
      <c r="D122" s="384">
        <v>33</v>
      </c>
      <c r="E122">
        <v>0.01</v>
      </c>
      <c r="F122">
        <v>1.4191400000000001</v>
      </c>
      <c r="G122" s="384">
        <v>0</v>
      </c>
      <c r="H122">
        <v>0</v>
      </c>
    </row>
    <row r="123" spans="1:10">
      <c r="A123">
        <v>122</v>
      </c>
      <c r="B123" s="613">
        <v>42027.813194444447</v>
      </c>
      <c r="C123" s="405" t="s">
        <v>2020</v>
      </c>
      <c r="D123" s="384">
        <v>33</v>
      </c>
      <c r="E123">
        <v>0.01</v>
      </c>
      <c r="F123">
        <v>1.4191400000000001</v>
      </c>
      <c r="G123" s="384">
        <v>0</v>
      </c>
      <c r="H123">
        <v>1.417</v>
      </c>
    </row>
    <row r="124" spans="1:10">
      <c r="A124">
        <v>123</v>
      </c>
      <c r="B124" s="613">
        <v>42027.832638888889</v>
      </c>
      <c r="C124" s="405" t="s">
        <v>1931</v>
      </c>
      <c r="D124" s="384">
        <v>33</v>
      </c>
      <c r="E124">
        <v>0.01</v>
      </c>
      <c r="F124">
        <v>1.417</v>
      </c>
      <c r="G124" s="384">
        <v>0</v>
      </c>
      <c r="H124">
        <v>1.417</v>
      </c>
      <c r="I124">
        <v>1.48</v>
      </c>
      <c r="J124" s="384">
        <v>871.99</v>
      </c>
    </row>
    <row r="125" spans="1:10">
      <c r="A125">
        <v>124</v>
      </c>
      <c r="B125" s="613">
        <v>42027.928472222222</v>
      </c>
      <c r="C125" s="405" t="s">
        <v>96</v>
      </c>
      <c r="D125" s="384">
        <v>34</v>
      </c>
      <c r="E125">
        <v>0.01</v>
      </c>
      <c r="F125">
        <v>1.41791</v>
      </c>
      <c r="G125" s="384">
        <v>0</v>
      </c>
      <c r="H125">
        <v>0</v>
      </c>
    </row>
    <row r="126" spans="1:10">
      <c r="A126">
        <v>125</v>
      </c>
      <c r="B126" s="613">
        <v>42027.928472222222</v>
      </c>
      <c r="C126" s="405" t="s">
        <v>2020</v>
      </c>
      <c r="D126" s="384">
        <v>34</v>
      </c>
      <c r="E126">
        <v>0.01</v>
      </c>
      <c r="F126">
        <v>1.41791</v>
      </c>
      <c r="G126" s="384">
        <v>0</v>
      </c>
      <c r="H126">
        <v>1.42005</v>
      </c>
    </row>
    <row r="127" spans="1:10">
      <c r="A127">
        <v>128</v>
      </c>
      <c r="B127" s="613">
        <v>42030.000694444447</v>
      </c>
      <c r="C127" s="405" t="s">
        <v>2020</v>
      </c>
      <c r="D127" s="384">
        <v>34</v>
      </c>
      <c r="E127">
        <v>0.01</v>
      </c>
      <c r="F127">
        <v>1.41791</v>
      </c>
      <c r="G127" s="384">
        <v>0</v>
      </c>
      <c r="H127">
        <v>1.41733</v>
      </c>
    </row>
    <row r="128" spans="1:10">
      <c r="A128">
        <v>129</v>
      </c>
      <c r="B128" s="613">
        <v>42030.052083333336</v>
      </c>
      <c r="C128" s="405" t="s">
        <v>1931</v>
      </c>
      <c r="D128" s="384">
        <v>34</v>
      </c>
      <c r="E128">
        <v>0.01</v>
      </c>
      <c r="F128">
        <v>1.41733</v>
      </c>
      <c r="G128" s="384">
        <v>0</v>
      </c>
      <c r="H128">
        <v>1.41733</v>
      </c>
      <c r="I128">
        <v>-0.52</v>
      </c>
      <c r="J128" s="384">
        <v>871.47</v>
      </c>
    </row>
    <row r="129" spans="1:10">
      <c r="A129">
        <v>126</v>
      </c>
      <c r="B129" s="613">
        <v>42030.000694444447</v>
      </c>
      <c r="C129" s="405" t="s">
        <v>96</v>
      </c>
      <c r="D129" s="384">
        <v>35</v>
      </c>
      <c r="E129">
        <v>0.01</v>
      </c>
      <c r="F129">
        <v>1.41248</v>
      </c>
      <c r="G129" s="384">
        <v>0</v>
      </c>
      <c r="H129">
        <v>0</v>
      </c>
    </row>
    <row r="130" spans="1:10">
      <c r="A130">
        <v>127</v>
      </c>
      <c r="B130" s="613">
        <v>42030.000694444447</v>
      </c>
      <c r="C130" s="405" t="s">
        <v>2020</v>
      </c>
      <c r="D130" s="384">
        <v>35</v>
      </c>
      <c r="E130">
        <v>0.01</v>
      </c>
      <c r="F130">
        <v>1.41248</v>
      </c>
      <c r="G130" s="384">
        <v>0</v>
      </c>
      <c r="H130">
        <v>1.41733</v>
      </c>
    </row>
    <row r="131" spans="1:10">
      <c r="A131">
        <v>130</v>
      </c>
      <c r="B131" s="613">
        <v>42030.052083333336</v>
      </c>
      <c r="C131" s="405" t="s">
        <v>1931</v>
      </c>
      <c r="D131" s="384">
        <v>35</v>
      </c>
      <c r="E131">
        <v>0.01</v>
      </c>
      <c r="F131">
        <v>1.41733</v>
      </c>
      <c r="G131" s="384">
        <v>0</v>
      </c>
      <c r="H131">
        <v>1.41733</v>
      </c>
      <c r="I131">
        <v>3.48</v>
      </c>
      <c r="J131" s="384">
        <v>874.95</v>
      </c>
    </row>
    <row r="132" spans="1:10">
      <c r="A132">
        <v>131</v>
      </c>
      <c r="B132" s="613">
        <v>42030.356249999997</v>
      </c>
      <c r="C132" s="405" t="s">
        <v>97</v>
      </c>
      <c r="D132" s="384">
        <v>36</v>
      </c>
      <c r="E132">
        <v>0.01</v>
      </c>
      <c r="F132">
        <v>1.4182900000000001</v>
      </c>
      <c r="G132" s="384">
        <v>0</v>
      </c>
      <c r="H132">
        <v>0</v>
      </c>
    </row>
    <row r="133" spans="1:10">
      <c r="A133">
        <v>132</v>
      </c>
      <c r="B133" s="613">
        <v>42030.356249999997</v>
      </c>
      <c r="C133" s="405" t="s">
        <v>2020</v>
      </c>
      <c r="D133" s="384">
        <v>36</v>
      </c>
      <c r="E133">
        <v>0.01</v>
      </c>
      <c r="F133">
        <v>1.4182900000000001</v>
      </c>
      <c r="G133" s="384">
        <v>0</v>
      </c>
      <c r="H133">
        <v>1.41615</v>
      </c>
    </row>
    <row r="134" spans="1:10">
      <c r="A134">
        <v>135</v>
      </c>
      <c r="B134" s="613">
        <v>42030.623611111114</v>
      </c>
      <c r="C134" s="405" t="s">
        <v>2020</v>
      </c>
      <c r="D134" s="384">
        <v>36</v>
      </c>
      <c r="E134">
        <v>0.01</v>
      </c>
      <c r="F134">
        <v>1.4182900000000001</v>
      </c>
      <c r="G134" s="384">
        <v>0</v>
      </c>
      <c r="H134">
        <v>1.4184000000000001</v>
      </c>
    </row>
    <row r="135" spans="1:10">
      <c r="A135">
        <v>141</v>
      </c>
      <c r="B135" s="613">
        <v>42030.953472222223</v>
      </c>
      <c r="C135" s="405" t="s">
        <v>1931</v>
      </c>
      <c r="D135" s="384">
        <v>36</v>
      </c>
      <c r="E135">
        <v>0.01</v>
      </c>
      <c r="F135">
        <v>1.4184000000000001</v>
      </c>
      <c r="G135" s="384">
        <v>0</v>
      </c>
      <c r="H135">
        <v>1.4184000000000001</v>
      </c>
      <c r="I135">
        <v>-0.18</v>
      </c>
      <c r="J135" s="384">
        <v>874.77</v>
      </c>
    </row>
    <row r="136" spans="1:10">
      <c r="A136">
        <v>133</v>
      </c>
      <c r="B136" s="613">
        <v>42030.623611111114</v>
      </c>
      <c r="C136" s="405" t="s">
        <v>97</v>
      </c>
      <c r="D136" s="384">
        <v>37</v>
      </c>
      <c r="E136">
        <v>0.01</v>
      </c>
      <c r="F136">
        <v>1.42279</v>
      </c>
      <c r="G136" s="384">
        <v>0</v>
      </c>
      <c r="H136">
        <v>0</v>
      </c>
    </row>
    <row r="137" spans="1:10">
      <c r="A137">
        <v>134</v>
      </c>
      <c r="B137" s="613">
        <v>42030.623611111114</v>
      </c>
      <c r="C137" s="405" t="s">
        <v>2020</v>
      </c>
      <c r="D137" s="384">
        <v>37</v>
      </c>
      <c r="E137">
        <v>0.01</v>
      </c>
      <c r="F137">
        <v>1.42279</v>
      </c>
      <c r="G137" s="384">
        <v>0</v>
      </c>
      <c r="H137">
        <v>1.4184000000000001</v>
      </c>
    </row>
    <row r="138" spans="1:10">
      <c r="A138">
        <v>142</v>
      </c>
      <c r="B138" s="613">
        <v>42030.953472222223</v>
      </c>
      <c r="C138" s="405" t="s">
        <v>1931</v>
      </c>
      <c r="D138" s="384">
        <v>37</v>
      </c>
      <c r="E138">
        <v>0.01</v>
      </c>
      <c r="F138">
        <v>1.4184000000000001</v>
      </c>
      <c r="G138" s="384">
        <v>0</v>
      </c>
      <c r="H138">
        <v>1.4184000000000001</v>
      </c>
      <c r="I138">
        <v>3.14</v>
      </c>
      <c r="J138" s="384">
        <v>877.91</v>
      </c>
    </row>
    <row r="139" spans="1:10">
      <c r="A139">
        <v>136</v>
      </c>
      <c r="B139" s="613">
        <v>42030.667361111111</v>
      </c>
      <c r="C139" s="405" t="s">
        <v>96</v>
      </c>
      <c r="D139" s="384">
        <v>38</v>
      </c>
      <c r="E139">
        <v>0.01</v>
      </c>
      <c r="F139">
        <v>1.4240900000000001</v>
      </c>
      <c r="G139" s="384">
        <v>0</v>
      </c>
      <c r="H139">
        <v>0</v>
      </c>
    </row>
    <row r="140" spans="1:10">
      <c r="A140">
        <v>137</v>
      </c>
      <c r="B140" s="613">
        <v>42030.667361111111</v>
      </c>
      <c r="C140" s="405" t="s">
        <v>2020</v>
      </c>
      <c r="D140" s="384">
        <v>38</v>
      </c>
      <c r="E140">
        <v>0.01</v>
      </c>
      <c r="F140">
        <v>1.4240900000000001</v>
      </c>
      <c r="G140" s="384">
        <v>0</v>
      </c>
      <c r="H140">
        <v>1.4262300000000001</v>
      </c>
    </row>
    <row r="141" spans="1:10">
      <c r="A141">
        <v>140</v>
      </c>
      <c r="B141" s="613">
        <v>42030.771527777775</v>
      </c>
      <c r="C141" s="405" t="s">
        <v>2020</v>
      </c>
      <c r="D141" s="384">
        <v>38</v>
      </c>
      <c r="E141">
        <v>0.01</v>
      </c>
      <c r="F141">
        <v>1.4240900000000001</v>
      </c>
      <c r="G141" s="384">
        <v>0</v>
      </c>
      <c r="H141">
        <v>1.4245099999999999</v>
      </c>
    </row>
    <row r="142" spans="1:10">
      <c r="A142">
        <v>146</v>
      </c>
      <c r="B142" s="613">
        <v>42031.212500000001</v>
      </c>
      <c r="C142" s="405" t="s">
        <v>2020</v>
      </c>
      <c r="D142" s="384">
        <v>38</v>
      </c>
      <c r="E142">
        <v>0.01</v>
      </c>
      <c r="F142">
        <v>1.4240900000000001</v>
      </c>
      <c r="G142" s="384">
        <v>0</v>
      </c>
      <c r="H142">
        <v>1.4224699999999999</v>
      </c>
    </row>
    <row r="143" spans="1:10">
      <c r="A143">
        <v>147</v>
      </c>
      <c r="B143" s="613">
        <v>42031.384722222225</v>
      </c>
      <c r="C143" s="405" t="s">
        <v>1931</v>
      </c>
      <c r="D143" s="384">
        <v>38</v>
      </c>
      <c r="E143">
        <v>0.01</v>
      </c>
      <c r="F143">
        <v>1.4224699999999999</v>
      </c>
      <c r="G143" s="384">
        <v>0</v>
      </c>
      <c r="H143">
        <v>1.4224699999999999</v>
      </c>
      <c r="I143">
        <v>-1.29</v>
      </c>
      <c r="J143" s="384">
        <v>876.62</v>
      </c>
    </row>
    <row r="144" spans="1:10">
      <c r="A144">
        <v>138</v>
      </c>
      <c r="B144" s="613">
        <v>42030.771527777775</v>
      </c>
      <c r="C144" s="405" t="s">
        <v>96</v>
      </c>
      <c r="D144" s="384">
        <v>39</v>
      </c>
      <c r="E144">
        <v>0.01</v>
      </c>
      <c r="F144">
        <v>1.42066</v>
      </c>
      <c r="G144" s="384">
        <v>0</v>
      </c>
      <c r="H144">
        <v>0</v>
      </c>
    </row>
    <row r="145" spans="1:10">
      <c r="A145">
        <v>139</v>
      </c>
      <c r="B145" s="613">
        <v>42030.771527777775</v>
      </c>
      <c r="C145" s="405" t="s">
        <v>2020</v>
      </c>
      <c r="D145" s="384">
        <v>39</v>
      </c>
      <c r="E145">
        <v>0.01</v>
      </c>
      <c r="F145">
        <v>1.42066</v>
      </c>
      <c r="G145" s="384">
        <v>0</v>
      </c>
      <c r="H145">
        <v>1.4245099999999999</v>
      </c>
    </row>
    <row r="146" spans="1:10">
      <c r="A146">
        <v>145</v>
      </c>
      <c r="B146" s="613">
        <v>42031.212500000001</v>
      </c>
      <c r="C146" s="405" t="s">
        <v>2020</v>
      </c>
      <c r="D146" s="384">
        <v>39</v>
      </c>
      <c r="E146">
        <v>0.01</v>
      </c>
      <c r="F146">
        <v>1.42066</v>
      </c>
      <c r="G146" s="384">
        <v>0</v>
      </c>
      <c r="H146">
        <v>1.4224699999999999</v>
      </c>
    </row>
    <row r="147" spans="1:10">
      <c r="A147">
        <v>148</v>
      </c>
      <c r="B147" s="613">
        <v>42031.384722222225</v>
      </c>
      <c r="C147" s="405" t="s">
        <v>1931</v>
      </c>
      <c r="D147" s="384">
        <v>39</v>
      </c>
      <c r="E147">
        <v>0.01</v>
      </c>
      <c r="F147">
        <v>1.4224699999999999</v>
      </c>
      <c r="G147" s="384">
        <v>0</v>
      </c>
      <c r="H147">
        <v>1.4224699999999999</v>
      </c>
      <c r="I147">
        <v>1.24</v>
      </c>
      <c r="J147" s="384">
        <v>877.86</v>
      </c>
    </row>
    <row r="148" spans="1:10">
      <c r="A148">
        <v>143</v>
      </c>
      <c r="B148" s="613">
        <v>42031.212500000001</v>
      </c>
      <c r="C148" s="405" t="s">
        <v>96</v>
      </c>
      <c r="D148" s="384">
        <v>40</v>
      </c>
      <c r="E148">
        <v>0.01</v>
      </c>
      <c r="F148">
        <v>1.41594</v>
      </c>
      <c r="G148" s="384">
        <v>0</v>
      </c>
      <c r="H148">
        <v>0</v>
      </c>
    </row>
    <row r="149" spans="1:10">
      <c r="A149">
        <v>144</v>
      </c>
      <c r="B149" s="613">
        <v>42031.212500000001</v>
      </c>
      <c r="C149" s="405" t="s">
        <v>2020</v>
      </c>
      <c r="D149" s="384">
        <v>40</v>
      </c>
      <c r="E149">
        <v>0.01</v>
      </c>
      <c r="F149">
        <v>1.41594</v>
      </c>
      <c r="G149" s="384">
        <v>0</v>
      </c>
      <c r="H149">
        <v>1.4224699999999999</v>
      </c>
    </row>
    <row r="150" spans="1:10">
      <c r="A150">
        <v>149</v>
      </c>
      <c r="B150" s="613">
        <v>42031.384722222225</v>
      </c>
      <c r="C150" s="405" t="s">
        <v>1931</v>
      </c>
      <c r="D150" s="384">
        <v>40</v>
      </c>
      <c r="E150">
        <v>0.01</v>
      </c>
      <c r="F150">
        <v>1.4224699999999999</v>
      </c>
      <c r="G150" s="384">
        <v>0</v>
      </c>
      <c r="H150">
        <v>1.4224699999999999</v>
      </c>
      <c r="I150">
        <v>4.72</v>
      </c>
      <c r="J150" s="384">
        <v>882.58</v>
      </c>
    </row>
    <row r="151" spans="1:10">
      <c r="A151">
        <v>150</v>
      </c>
      <c r="B151" s="613">
        <v>42032.459027777775</v>
      </c>
      <c r="C151" s="405" t="s">
        <v>96</v>
      </c>
      <c r="D151" s="384">
        <v>41</v>
      </c>
      <c r="E151">
        <v>0.01</v>
      </c>
      <c r="F151">
        <v>1.4217200000000001</v>
      </c>
      <c r="G151" s="384">
        <v>0</v>
      </c>
      <c r="H151">
        <v>0</v>
      </c>
    </row>
    <row r="152" spans="1:10">
      <c r="A152">
        <v>151</v>
      </c>
      <c r="B152" s="613">
        <v>42032.459027777775</v>
      </c>
      <c r="C152" s="405" t="s">
        <v>2020</v>
      </c>
      <c r="D152" s="384">
        <v>41</v>
      </c>
      <c r="E152">
        <v>0.01</v>
      </c>
      <c r="F152">
        <v>1.4217200000000001</v>
      </c>
      <c r="G152" s="384">
        <v>0</v>
      </c>
      <c r="H152">
        <v>1.4238599999999999</v>
      </c>
    </row>
    <row r="153" spans="1:10">
      <c r="A153">
        <v>152</v>
      </c>
      <c r="B153" s="613">
        <v>42032.478472222225</v>
      </c>
      <c r="C153" s="405" t="s">
        <v>1931</v>
      </c>
      <c r="D153" s="384">
        <v>41</v>
      </c>
      <c r="E153">
        <v>0.01</v>
      </c>
      <c r="F153">
        <v>1.4238599999999999</v>
      </c>
      <c r="G153" s="384">
        <v>0</v>
      </c>
      <c r="H153">
        <v>1.4238599999999999</v>
      </c>
      <c r="I153">
        <v>1.48</v>
      </c>
      <c r="J153" s="384">
        <v>884.06</v>
      </c>
    </row>
    <row r="154" spans="1:10">
      <c r="A154">
        <v>153</v>
      </c>
      <c r="B154" s="613">
        <v>42032.552777777775</v>
      </c>
      <c r="C154" s="405" t="s">
        <v>97</v>
      </c>
      <c r="D154" s="384">
        <v>42</v>
      </c>
      <c r="E154">
        <v>0.01</v>
      </c>
      <c r="F154">
        <v>1.42659</v>
      </c>
      <c r="G154" s="384">
        <v>0</v>
      </c>
      <c r="H154">
        <v>0</v>
      </c>
    </row>
    <row r="155" spans="1:10">
      <c r="A155">
        <v>154</v>
      </c>
      <c r="B155" s="613">
        <v>42032.552777777775</v>
      </c>
      <c r="C155" s="405" t="s">
        <v>2020</v>
      </c>
      <c r="D155" s="384">
        <v>42</v>
      </c>
      <c r="E155">
        <v>0.01</v>
      </c>
      <c r="F155">
        <v>1.42659</v>
      </c>
      <c r="G155" s="384">
        <v>0</v>
      </c>
      <c r="H155">
        <v>1.42445</v>
      </c>
    </row>
    <row r="156" spans="1:10">
      <c r="A156">
        <v>155</v>
      </c>
      <c r="B156" s="613">
        <v>42032.579861111109</v>
      </c>
      <c r="C156" s="405" t="s">
        <v>1931</v>
      </c>
      <c r="D156" s="384">
        <v>42</v>
      </c>
      <c r="E156">
        <v>0.01</v>
      </c>
      <c r="F156">
        <v>1.42445</v>
      </c>
      <c r="G156" s="384">
        <v>0</v>
      </c>
      <c r="H156">
        <v>1.42445</v>
      </c>
      <c r="I156">
        <v>1.48</v>
      </c>
      <c r="J156" s="384">
        <v>885.54</v>
      </c>
    </row>
    <row r="157" spans="1:10">
      <c r="A157">
        <v>156</v>
      </c>
      <c r="B157" s="613">
        <v>42032.948611111111</v>
      </c>
      <c r="C157" s="405" t="s">
        <v>96</v>
      </c>
      <c r="D157" s="384">
        <v>43</v>
      </c>
      <c r="E157">
        <v>0.01</v>
      </c>
      <c r="F157">
        <v>1.4310499999999999</v>
      </c>
      <c r="G157" s="384">
        <v>0</v>
      </c>
      <c r="H157">
        <v>0</v>
      </c>
    </row>
    <row r="158" spans="1:10">
      <c r="A158">
        <v>157</v>
      </c>
      <c r="B158" s="613">
        <v>42032.948611111111</v>
      </c>
      <c r="C158" s="405" t="s">
        <v>2020</v>
      </c>
      <c r="D158" s="384">
        <v>43</v>
      </c>
      <c r="E158">
        <v>0.01</v>
      </c>
      <c r="F158">
        <v>1.4310499999999999</v>
      </c>
      <c r="G158" s="384">
        <v>0</v>
      </c>
      <c r="H158">
        <v>1.43319</v>
      </c>
    </row>
    <row r="159" spans="1:10">
      <c r="A159">
        <v>158</v>
      </c>
      <c r="B159" s="613">
        <v>42033.280555555553</v>
      </c>
      <c r="C159" s="405" t="s">
        <v>1931</v>
      </c>
      <c r="D159" s="384">
        <v>43</v>
      </c>
      <c r="E159">
        <v>0.01</v>
      </c>
      <c r="F159">
        <v>1.43319</v>
      </c>
      <c r="G159" s="384">
        <v>0</v>
      </c>
      <c r="H159">
        <v>1.43319</v>
      </c>
      <c r="I159">
        <v>1.48</v>
      </c>
      <c r="J159" s="384">
        <v>887.02</v>
      </c>
    </row>
    <row r="160" spans="1:10">
      <c r="A160">
        <v>159</v>
      </c>
      <c r="B160" s="613">
        <v>42033.313888888886</v>
      </c>
      <c r="C160" s="405" t="s">
        <v>97</v>
      </c>
      <c r="D160" s="384">
        <v>44</v>
      </c>
      <c r="E160">
        <v>0.01</v>
      </c>
      <c r="F160">
        <v>1.4338200000000001</v>
      </c>
      <c r="G160" s="384">
        <v>0</v>
      </c>
      <c r="H160">
        <v>0</v>
      </c>
    </row>
    <row r="161" spans="1:10">
      <c r="A161">
        <v>160</v>
      </c>
      <c r="B161" s="613">
        <v>42033.313888888886</v>
      </c>
      <c r="C161" s="405" t="s">
        <v>2020</v>
      </c>
      <c r="D161" s="384">
        <v>44</v>
      </c>
      <c r="E161">
        <v>0.01</v>
      </c>
      <c r="F161">
        <v>1.4338200000000001</v>
      </c>
      <c r="G161" s="384">
        <v>0</v>
      </c>
      <c r="H161">
        <v>1.4316800000000001</v>
      </c>
    </row>
    <row r="162" spans="1:10">
      <c r="A162">
        <v>163</v>
      </c>
      <c r="B162" s="613">
        <v>42033.388888888891</v>
      </c>
      <c r="C162" s="405" t="s">
        <v>2020</v>
      </c>
      <c r="D162" s="384">
        <v>44</v>
      </c>
      <c r="E162">
        <v>0.01</v>
      </c>
      <c r="F162">
        <v>1.4338200000000001</v>
      </c>
      <c r="G162" s="384">
        <v>0</v>
      </c>
      <c r="H162">
        <v>1.43398</v>
      </c>
    </row>
    <row r="163" spans="1:10">
      <c r="A163">
        <v>167</v>
      </c>
      <c r="B163" s="613">
        <v>42033.439583333333</v>
      </c>
      <c r="C163" s="405" t="s">
        <v>2020</v>
      </c>
      <c r="D163" s="384">
        <v>44</v>
      </c>
      <c r="E163">
        <v>0.01</v>
      </c>
      <c r="F163">
        <v>1.4338200000000001</v>
      </c>
      <c r="G163" s="384">
        <v>0</v>
      </c>
      <c r="H163">
        <v>1.4375899999999999</v>
      </c>
    </row>
    <row r="164" spans="1:10">
      <c r="A164">
        <v>172</v>
      </c>
      <c r="B164" s="613">
        <v>42033.51458333333</v>
      </c>
      <c r="C164" s="405" t="s">
        <v>2020</v>
      </c>
      <c r="D164" s="384">
        <v>44</v>
      </c>
      <c r="E164">
        <v>0.01</v>
      </c>
      <c r="F164">
        <v>1.4338200000000001</v>
      </c>
      <c r="G164" s="384">
        <v>0</v>
      </c>
      <c r="H164">
        <v>1.4420299999999999</v>
      </c>
    </row>
    <row r="165" spans="1:10">
      <c r="A165">
        <v>180</v>
      </c>
      <c r="B165" s="613">
        <v>42033.636805555558</v>
      </c>
      <c r="C165" s="405" t="s">
        <v>2020</v>
      </c>
      <c r="D165" s="384">
        <v>44</v>
      </c>
      <c r="E165">
        <v>0.01</v>
      </c>
      <c r="F165">
        <v>1.4338200000000001</v>
      </c>
      <c r="G165" s="384">
        <v>0</v>
      </c>
      <c r="H165">
        <v>1.4466600000000001</v>
      </c>
    </row>
    <row r="166" spans="1:10">
      <c r="A166">
        <v>190</v>
      </c>
      <c r="B166" s="613">
        <v>42033.785416666666</v>
      </c>
      <c r="C166" s="405" t="s">
        <v>2020</v>
      </c>
      <c r="D166" s="384">
        <v>44</v>
      </c>
      <c r="E166">
        <v>0.01</v>
      </c>
      <c r="F166">
        <v>1.4338200000000001</v>
      </c>
      <c r="G166" s="384">
        <v>0</v>
      </c>
      <c r="H166">
        <v>1.4517800000000001</v>
      </c>
    </row>
    <row r="167" spans="1:10">
      <c r="A167">
        <v>210</v>
      </c>
      <c r="B167" s="613">
        <v>42034.706944444442</v>
      </c>
      <c r="C167" s="405" t="s">
        <v>1931</v>
      </c>
      <c r="D167" s="384">
        <v>44</v>
      </c>
      <c r="E167">
        <v>0.01</v>
      </c>
      <c r="F167">
        <v>1.4517800000000001</v>
      </c>
      <c r="G167" s="384">
        <v>0</v>
      </c>
      <c r="H167">
        <v>1.4517800000000001</v>
      </c>
      <c r="I167">
        <v>-13.36</v>
      </c>
      <c r="J167" s="384">
        <v>884.72</v>
      </c>
    </row>
    <row r="168" spans="1:10">
      <c r="A168">
        <v>161</v>
      </c>
      <c r="B168" s="613">
        <v>42033.388888888891</v>
      </c>
      <c r="C168" s="405" t="s">
        <v>97</v>
      </c>
      <c r="D168" s="384">
        <v>45</v>
      </c>
      <c r="E168">
        <v>0.01</v>
      </c>
      <c r="F168">
        <v>1.43842</v>
      </c>
      <c r="G168" s="384">
        <v>0</v>
      </c>
      <c r="H168">
        <v>0</v>
      </c>
    </row>
    <row r="169" spans="1:10">
      <c r="A169">
        <v>162</v>
      </c>
      <c r="B169" s="613">
        <v>42033.388888888891</v>
      </c>
      <c r="C169" s="405" t="s">
        <v>2020</v>
      </c>
      <c r="D169" s="384">
        <v>45</v>
      </c>
      <c r="E169">
        <v>0.01</v>
      </c>
      <c r="F169">
        <v>1.43842</v>
      </c>
      <c r="G169" s="384">
        <v>0</v>
      </c>
      <c r="H169">
        <v>1.43398</v>
      </c>
    </row>
    <row r="170" spans="1:10">
      <c r="A170">
        <v>166</v>
      </c>
      <c r="B170" s="613">
        <v>42033.439583333333</v>
      </c>
      <c r="C170" s="405" t="s">
        <v>2020</v>
      </c>
      <c r="D170" s="384">
        <v>45</v>
      </c>
      <c r="E170">
        <v>0.01</v>
      </c>
      <c r="F170">
        <v>1.43842</v>
      </c>
      <c r="G170" s="384">
        <v>0</v>
      </c>
      <c r="H170">
        <v>1.4375899999999999</v>
      </c>
    </row>
    <row r="171" spans="1:10">
      <c r="A171">
        <v>171</v>
      </c>
      <c r="B171" s="613">
        <v>42033.51458333333</v>
      </c>
      <c r="C171" s="405" t="s">
        <v>2020</v>
      </c>
      <c r="D171" s="384">
        <v>45</v>
      </c>
      <c r="E171">
        <v>0.01</v>
      </c>
      <c r="F171">
        <v>1.43842</v>
      </c>
      <c r="G171" s="384">
        <v>0</v>
      </c>
      <c r="H171">
        <v>1.4420299999999999</v>
      </c>
    </row>
    <row r="172" spans="1:10">
      <c r="A172">
        <v>179</v>
      </c>
      <c r="B172" s="613">
        <v>42033.636805555558</v>
      </c>
      <c r="C172" s="405" t="s">
        <v>2020</v>
      </c>
      <c r="D172" s="384">
        <v>45</v>
      </c>
      <c r="E172">
        <v>0.01</v>
      </c>
      <c r="F172">
        <v>1.43842</v>
      </c>
      <c r="G172" s="384">
        <v>0</v>
      </c>
      <c r="H172">
        <v>1.4466600000000001</v>
      </c>
    </row>
    <row r="173" spans="1:10">
      <c r="A173">
        <v>189</v>
      </c>
      <c r="B173" s="613">
        <v>42033.785416666666</v>
      </c>
      <c r="C173" s="405" t="s">
        <v>2020</v>
      </c>
      <c r="D173" s="384">
        <v>45</v>
      </c>
      <c r="E173">
        <v>0.01</v>
      </c>
      <c r="F173">
        <v>1.43842</v>
      </c>
      <c r="G173" s="384">
        <v>0</v>
      </c>
      <c r="H173">
        <v>1.4517800000000001</v>
      </c>
    </row>
    <row r="174" spans="1:10">
      <c r="A174">
        <v>211</v>
      </c>
      <c r="B174" s="613">
        <v>42034.706944444442</v>
      </c>
      <c r="C174" s="405" t="s">
        <v>1931</v>
      </c>
      <c r="D174" s="384">
        <v>45</v>
      </c>
      <c r="E174">
        <v>0.01</v>
      </c>
      <c r="F174">
        <v>1.4517800000000001</v>
      </c>
      <c r="G174" s="384">
        <v>0</v>
      </c>
      <c r="H174">
        <v>1.4517800000000001</v>
      </c>
      <c r="I174">
        <v>-9.9600000000000009</v>
      </c>
      <c r="J174" s="384">
        <v>874.76</v>
      </c>
    </row>
    <row r="175" spans="1:10">
      <c r="A175">
        <v>164</v>
      </c>
      <c r="B175" s="613">
        <v>42033.439583333333</v>
      </c>
      <c r="C175" s="405" t="s">
        <v>97</v>
      </c>
      <c r="D175" s="384">
        <v>46</v>
      </c>
      <c r="E175">
        <v>0.01</v>
      </c>
      <c r="F175">
        <v>1.4472400000000001</v>
      </c>
      <c r="G175" s="384">
        <v>0</v>
      </c>
      <c r="H175">
        <v>0</v>
      </c>
    </row>
    <row r="176" spans="1:10">
      <c r="A176">
        <v>165</v>
      </c>
      <c r="B176" s="613">
        <v>42033.439583333333</v>
      </c>
      <c r="C176" s="405" t="s">
        <v>2020</v>
      </c>
      <c r="D176" s="384">
        <v>46</v>
      </c>
      <c r="E176">
        <v>0.01</v>
      </c>
      <c r="F176">
        <v>1.4472400000000001</v>
      </c>
      <c r="G176" s="384">
        <v>0</v>
      </c>
      <c r="H176">
        <v>1.4375899999999999</v>
      </c>
    </row>
    <row r="177" spans="1:10">
      <c r="A177">
        <v>170</v>
      </c>
      <c r="B177" s="613">
        <v>42033.51458333333</v>
      </c>
      <c r="C177" s="405" t="s">
        <v>2020</v>
      </c>
      <c r="D177" s="384">
        <v>46</v>
      </c>
      <c r="E177">
        <v>0.01</v>
      </c>
      <c r="F177">
        <v>1.4472400000000001</v>
      </c>
      <c r="G177" s="384">
        <v>0</v>
      </c>
      <c r="H177">
        <v>1.4420299999999999</v>
      </c>
    </row>
    <row r="178" spans="1:10">
      <c r="A178">
        <v>178</v>
      </c>
      <c r="B178" s="613">
        <v>42033.636805555558</v>
      </c>
      <c r="C178" s="405" t="s">
        <v>2020</v>
      </c>
      <c r="D178" s="384">
        <v>46</v>
      </c>
      <c r="E178">
        <v>0.01</v>
      </c>
      <c r="F178">
        <v>1.4472400000000001</v>
      </c>
      <c r="G178" s="384">
        <v>0</v>
      </c>
      <c r="H178">
        <v>1.4466600000000001</v>
      </c>
    </row>
    <row r="179" spans="1:10">
      <c r="A179">
        <v>188</v>
      </c>
      <c r="B179" s="613">
        <v>42033.785416666666</v>
      </c>
      <c r="C179" s="405" t="s">
        <v>2020</v>
      </c>
      <c r="D179" s="384">
        <v>46</v>
      </c>
      <c r="E179">
        <v>0.01</v>
      </c>
      <c r="F179">
        <v>1.4472400000000001</v>
      </c>
      <c r="G179" s="384">
        <v>0</v>
      </c>
      <c r="H179">
        <v>1.4517800000000001</v>
      </c>
    </row>
    <row r="180" spans="1:10">
      <c r="A180">
        <v>212</v>
      </c>
      <c r="B180" s="613">
        <v>42034.706944444442</v>
      </c>
      <c r="C180" s="405" t="s">
        <v>1931</v>
      </c>
      <c r="D180" s="384">
        <v>46</v>
      </c>
      <c r="E180">
        <v>0.01</v>
      </c>
      <c r="F180">
        <v>1.4517800000000001</v>
      </c>
      <c r="G180" s="384">
        <v>0</v>
      </c>
      <c r="H180">
        <v>1.4517800000000001</v>
      </c>
      <c r="I180">
        <v>-3.45</v>
      </c>
      <c r="J180" s="384">
        <v>871.31</v>
      </c>
    </row>
    <row r="181" spans="1:10">
      <c r="A181">
        <v>168</v>
      </c>
      <c r="B181" s="613">
        <v>42033.51458333333</v>
      </c>
      <c r="C181" s="405" t="s">
        <v>97</v>
      </c>
      <c r="D181" s="384">
        <v>47</v>
      </c>
      <c r="E181">
        <v>0.02</v>
      </c>
      <c r="F181">
        <v>1.4511700000000001</v>
      </c>
      <c r="G181" s="384">
        <v>0</v>
      </c>
      <c r="H181">
        <v>0</v>
      </c>
    </row>
    <row r="182" spans="1:10">
      <c r="A182">
        <v>169</v>
      </c>
      <c r="B182" s="613">
        <v>42033.51458333333</v>
      </c>
      <c r="C182" s="405" t="s">
        <v>2020</v>
      </c>
      <c r="D182" s="384">
        <v>47</v>
      </c>
      <c r="E182">
        <v>0.02</v>
      </c>
      <c r="F182">
        <v>1.4511700000000001</v>
      </c>
      <c r="G182" s="384">
        <v>0</v>
      </c>
      <c r="H182">
        <v>1.4420299999999999</v>
      </c>
    </row>
    <row r="183" spans="1:10">
      <c r="A183">
        <v>177</v>
      </c>
      <c r="B183" s="613">
        <v>42033.636805555558</v>
      </c>
      <c r="C183" s="405" t="s">
        <v>2020</v>
      </c>
      <c r="D183" s="384">
        <v>47</v>
      </c>
      <c r="E183">
        <v>0.02</v>
      </c>
      <c r="F183">
        <v>1.4511700000000001</v>
      </c>
      <c r="G183" s="384">
        <v>0</v>
      </c>
      <c r="H183">
        <v>1.4466600000000001</v>
      </c>
    </row>
    <row r="184" spans="1:10">
      <c r="A184">
        <v>187</v>
      </c>
      <c r="B184" s="613">
        <v>42033.785416666666</v>
      </c>
      <c r="C184" s="405" t="s">
        <v>2020</v>
      </c>
      <c r="D184" s="384">
        <v>47</v>
      </c>
      <c r="E184">
        <v>0.02</v>
      </c>
      <c r="F184">
        <v>1.4511700000000001</v>
      </c>
      <c r="G184" s="384">
        <v>0</v>
      </c>
      <c r="H184">
        <v>1.4517800000000001</v>
      </c>
    </row>
    <row r="185" spans="1:10">
      <c r="A185">
        <v>213</v>
      </c>
      <c r="B185" s="613">
        <v>42034.706944444442</v>
      </c>
      <c r="C185" s="405" t="s">
        <v>1931</v>
      </c>
      <c r="D185" s="384">
        <v>47</v>
      </c>
      <c r="E185">
        <v>0.02</v>
      </c>
      <c r="F185">
        <v>1.4517800000000001</v>
      </c>
      <c r="G185" s="384">
        <v>0</v>
      </c>
      <c r="H185">
        <v>1.4517800000000001</v>
      </c>
      <c r="I185">
        <v>-1.1000000000000001</v>
      </c>
      <c r="J185" s="384">
        <v>870.21</v>
      </c>
    </row>
    <row r="186" spans="1:10">
      <c r="A186">
        <v>173</v>
      </c>
      <c r="B186" s="613">
        <v>42033.625</v>
      </c>
      <c r="C186" s="405" t="s">
        <v>96</v>
      </c>
      <c r="D186" s="384">
        <v>48</v>
      </c>
      <c r="E186">
        <v>0.01</v>
      </c>
      <c r="F186">
        <v>1.4545399999999999</v>
      </c>
      <c r="G186" s="384">
        <v>0</v>
      </c>
      <c r="H186">
        <v>0</v>
      </c>
    </row>
    <row r="187" spans="1:10">
      <c r="A187">
        <v>174</v>
      </c>
      <c r="B187" s="613">
        <v>42033.625</v>
      </c>
      <c r="C187" s="405" t="s">
        <v>2020</v>
      </c>
      <c r="D187" s="384">
        <v>48</v>
      </c>
      <c r="E187">
        <v>0.01</v>
      </c>
      <c r="F187">
        <v>1.4545399999999999</v>
      </c>
      <c r="G187" s="384">
        <v>0</v>
      </c>
      <c r="H187">
        <v>1.45668</v>
      </c>
    </row>
    <row r="188" spans="1:10">
      <c r="A188">
        <v>181</v>
      </c>
      <c r="B188" s="613">
        <v>42033.643750000003</v>
      </c>
      <c r="C188" s="405" t="s">
        <v>1931</v>
      </c>
      <c r="D188" s="384">
        <v>48</v>
      </c>
      <c r="E188">
        <v>0.01</v>
      </c>
      <c r="F188">
        <v>1.45668</v>
      </c>
      <c r="G188" s="384">
        <v>0</v>
      </c>
      <c r="H188">
        <v>1.45668</v>
      </c>
      <c r="I188">
        <v>1.48</v>
      </c>
      <c r="J188" s="384">
        <v>888.5</v>
      </c>
    </row>
    <row r="189" spans="1:10">
      <c r="A189">
        <v>175</v>
      </c>
      <c r="B189" s="613">
        <v>42033.636805555558</v>
      </c>
      <c r="C189" s="405" t="s">
        <v>97</v>
      </c>
      <c r="D189" s="384">
        <v>49</v>
      </c>
      <c r="E189">
        <v>0.04</v>
      </c>
      <c r="F189">
        <v>1.4559200000000001</v>
      </c>
      <c r="G189" s="384">
        <v>0</v>
      </c>
      <c r="H189">
        <v>0</v>
      </c>
    </row>
    <row r="190" spans="1:10">
      <c r="A190">
        <v>176</v>
      </c>
      <c r="B190" s="613">
        <v>42033.636805555558</v>
      </c>
      <c r="C190" s="405" t="s">
        <v>2020</v>
      </c>
      <c r="D190" s="384">
        <v>49</v>
      </c>
      <c r="E190">
        <v>0.04</v>
      </c>
      <c r="F190">
        <v>1.4559200000000001</v>
      </c>
      <c r="G190" s="384">
        <v>0</v>
      </c>
      <c r="H190">
        <v>1.4466600000000001</v>
      </c>
    </row>
    <row r="191" spans="1:10">
      <c r="A191">
        <v>186</v>
      </c>
      <c r="B191" s="613">
        <v>42033.785416666666</v>
      </c>
      <c r="C191" s="405" t="s">
        <v>2020</v>
      </c>
      <c r="D191" s="384">
        <v>49</v>
      </c>
      <c r="E191">
        <v>0.04</v>
      </c>
      <c r="F191">
        <v>1.4559200000000001</v>
      </c>
      <c r="G191" s="384">
        <v>0</v>
      </c>
      <c r="H191">
        <v>1.4517800000000001</v>
      </c>
    </row>
    <row r="192" spans="1:10">
      <c r="A192">
        <v>214</v>
      </c>
      <c r="B192" s="613">
        <v>42034.706944444442</v>
      </c>
      <c r="C192" s="405" t="s">
        <v>1931</v>
      </c>
      <c r="D192" s="384">
        <v>49</v>
      </c>
      <c r="E192">
        <v>0.04</v>
      </c>
      <c r="F192">
        <v>1.4517800000000001</v>
      </c>
      <c r="G192" s="384">
        <v>0</v>
      </c>
      <c r="H192">
        <v>1.4517800000000001</v>
      </c>
      <c r="I192">
        <v>11.82</v>
      </c>
      <c r="J192" s="384">
        <v>882.03</v>
      </c>
    </row>
    <row r="193" spans="1:10">
      <c r="A193">
        <v>182</v>
      </c>
      <c r="B193" s="613">
        <v>42033.78125</v>
      </c>
      <c r="C193" s="405" t="s">
        <v>96</v>
      </c>
      <c r="D193" s="384">
        <v>50</v>
      </c>
      <c r="E193">
        <v>0.01</v>
      </c>
      <c r="F193">
        <v>1.46041</v>
      </c>
      <c r="G193" s="384">
        <v>0</v>
      </c>
      <c r="H193">
        <v>0</v>
      </c>
    </row>
    <row r="194" spans="1:10">
      <c r="A194">
        <v>183</v>
      </c>
      <c r="B194" s="613">
        <v>42033.78125</v>
      </c>
      <c r="C194" s="405" t="s">
        <v>2020</v>
      </c>
      <c r="D194" s="384">
        <v>50</v>
      </c>
      <c r="E194">
        <v>0.01</v>
      </c>
      <c r="F194">
        <v>1.46041</v>
      </c>
      <c r="G194" s="384">
        <v>0</v>
      </c>
      <c r="H194">
        <v>1.46255</v>
      </c>
    </row>
    <row r="195" spans="1:10">
      <c r="A195">
        <v>191</v>
      </c>
      <c r="B195" s="613">
        <v>42033.786111111112</v>
      </c>
      <c r="C195" s="405" t="s">
        <v>1931</v>
      </c>
      <c r="D195" s="384">
        <v>50</v>
      </c>
      <c r="E195">
        <v>0.01</v>
      </c>
      <c r="F195">
        <v>1.46255</v>
      </c>
      <c r="G195" s="384">
        <v>0</v>
      </c>
      <c r="H195">
        <v>1.46255</v>
      </c>
      <c r="I195">
        <v>1.48</v>
      </c>
      <c r="J195" s="384">
        <v>889.98</v>
      </c>
    </row>
    <row r="196" spans="1:10">
      <c r="A196">
        <v>184</v>
      </c>
      <c r="B196" s="613">
        <v>42033.785416666666</v>
      </c>
      <c r="C196" s="405" t="s">
        <v>97</v>
      </c>
      <c r="D196" s="384">
        <v>51</v>
      </c>
      <c r="E196">
        <v>0.08</v>
      </c>
      <c r="F196">
        <v>1.4614400000000001</v>
      </c>
      <c r="G196" s="384">
        <v>0</v>
      </c>
      <c r="H196">
        <v>0</v>
      </c>
    </row>
    <row r="197" spans="1:10">
      <c r="A197">
        <v>185</v>
      </c>
      <c r="B197" s="613">
        <v>42033.785416666666</v>
      </c>
      <c r="C197" s="405" t="s">
        <v>2020</v>
      </c>
      <c r="D197" s="384">
        <v>51</v>
      </c>
      <c r="E197">
        <v>0.08</v>
      </c>
      <c r="F197">
        <v>1.4614400000000001</v>
      </c>
      <c r="G197" s="384">
        <v>0</v>
      </c>
      <c r="H197">
        <v>1.4517800000000001</v>
      </c>
    </row>
    <row r="198" spans="1:10">
      <c r="A198">
        <v>215</v>
      </c>
      <c r="B198" s="613">
        <v>42034.706944444442</v>
      </c>
      <c r="C198" s="405" t="s">
        <v>1931</v>
      </c>
      <c r="D198" s="384">
        <v>51</v>
      </c>
      <c r="E198">
        <v>0.08</v>
      </c>
      <c r="F198">
        <v>1.4517800000000001</v>
      </c>
      <c r="G198" s="384">
        <v>0</v>
      </c>
      <c r="H198">
        <v>1.4517800000000001</v>
      </c>
      <c r="I198">
        <v>56.25</v>
      </c>
      <c r="J198" s="384">
        <v>938.28</v>
      </c>
    </row>
    <row r="199" spans="1:10">
      <c r="A199">
        <v>192</v>
      </c>
      <c r="B199" s="613">
        <v>42034.489583333336</v>
      </c>
      <c r="C199" s="405" t="s">
        <v>96</v>
      </c>
      <c r="D199" s="384">
        <v>52</v>
      </c>
      <c r="E199">
        <v>0.01</v>
      </c>
      <c r="F199">
        <v>1.4661900000000001</v>
      </c>
      <c r="G199" s="384">
        <v>0</v>
      </c>
      <c r="H199">
        <v>0</v>
      </c>
    </row>
    <row r="200" spans="1:10">
      <c r="A200">
        <v>193</v>
      </c>
      <c r="B200" s="613">
        <v>42034.489583333336</v>
      </c>
      <c r="C200" s="405" t="s">
        <v>2020</v>
      </c>
      <c r="D200" s="384">
        <v>52</v>
      </c>
      <c r="E200">
        <v>0.01</v>
      </c>
      <c r="F200">
        <v>1.4661900000000001</v>
      </c>
      <c r="G200" s="384">
        <v>0</v>
      </c>
      <c r="H200">
        <v>1.4683299999999999</v>
      </c>
    </row>
    <row r="201" spans="1:10">
      <c r="A201">
        <v>196</v>
      </c>
      <c r="B201" s="613">
        <v>42034.510416666664</v>
      </c>
      <c r="C201" s="405" t="s">
        <v>2020</v>
      </c>
      <c r="D201" s="384">
        <v>52</v>
      </c>
      <c r="E201">
        <v>0.01</v>
      </c>
      <c r="F201">
        <v>1.4661900000000001</v>
      </c>
      <c r="G201" s="384">
        <v>0</v>
      </c>
      <c r="H201">
        <v>1.4666699999999999</v>
      </c>
    </row>
    <row r="202" spans="1:10">
      <c r="A202">
        <v>200</v>
      </c>
      <c r="B202" s="613">
        <v>42034.563194444447</v>
      </c>
      <c r="C202" s="405" t="s">
        <v>2020</v>
      </c>
      <c r="D202" s="384">
        <v>52</v>
      </c>
      <c r="E202">
        <v>0.01</v>
      </c>
      <c r="F202">
        <v>1.4661900000000001</v>
      </c>
      <c r="G202" s="384">
        <v>0</v>
      </c>
      <c r="H202">
        <v>1.4650099999999999</v>
      </c>
    </row>
    <row r="203" spans="1:10">
      <c r="A203">
        <v>205</v>
      </c>
      <c r="B203" s="613">
        <v>42034.59652777778</v>
      </c>
      <c r="C203" s="405" t="s">
        <v>2020</v>
      </c>
      <c r="D203" s="384">
        <v>52</v>
      </c>
      <c r="E203">
        <v>0.01</v>
      </c>
      <c r="F203">
        <v>1.4661900000000001</v>
      </c>
      <c r="G203" s="384">
        <v>0</v>
      </c>
      <c r="H203">
        <v>1.4617500000000001</v>
      </c>
    </row>
    <row r="204" spans="1:10">
      <c r="A204">
        <v>206</v>
      </c>
      <c r="B204" s="613">
        <v>42034.620138888888</v>
      </c>
      <c r="C204" s="405" t="s">
        <v>1931</v>
      </c>
      <c r="D204" s="384">
        <v>52</v>
      </c>
      <c r="E204">
        <v>0.01</v>
      </c>
      <c r="F204">
        <v>1.4617500000000001</v>
      </c>
      <c r="G204" s="384">
        <v>0</v>
      </c>
      <c r="H204">
        <v>1.4617500000000001</v>
      </c>
      <c r="I204">
        <v>-3.38</v>
      </c>
      <c r="J204" s="384">
        <v>886.6</v>
      </c>
    </row>
    <row r="205" spans="1:10">
      <c r="A205">
        <v>194</v>
      </c>
      <c r="B205" s="613">
        <v>42034.510416666664</v>
      </c>
      <c r="C205" s="405" t="s">
        <v>96</v>
      </c>
      <c r="D205" s="384">
        <v>53</v>
      </c>
      <c r="E205">
        <v>0.01</v>
      </c>
      <c r="F205">
        <v>1.4628699999999999</v>
      </c>
      <c r="G205" s="384">
        <v>0</v>
      </c>
      <c r="H205">
        <v>0</v>
      </c>
    </row>
    <row r="206" spans="1:10">
      <c r="A206">
        <v>195</v>
      </c>
      <c r="B206" s="613">
        <v>42034.510416666664</v>
      </c>
      <c r="C206" s="405" t="s">
        <v>2020</v>
      </c>
      <c r="D206" s="384">
        <v>53</v>
      </c>
      <c r="E206">
        <v>0.01</v>
      </c>
      <c r="F206">
        <v>1.4628699999999999</v>
      </c>
      <c r="G206" s="384">
        <v>0</v>
      </c>
      <c r="H206">
        <v>1.4666699999999999</v>
      </c>
    </row>
    <row r="207" spans="1:10">
      <c r="A207">
        <v>199</v>
      </c>
      <c r="B207" s="613">
        <v>42034.563194444447</v>
      </c>
      <c r="C207" s="405" t="s">
        <v>2020</v>
      </c>
      <c r="D207" s="384">
        <v>53</v>
      </c>
      <c r="E207">
        <v>0.01</v>
      </c>
      <c r="F207">
        <v>1.4628699999999999</v>
      </c>
      <c r="G207" s="384">
        <v>0</v>
      </c>
      <c r="H207">
        <v>1.4650099999999999</v>
      </c>
    </row>
    <row r="208" spans="1:10">
      <c r="A208">
        <v>204</v>
      </c>
      <c r="B208" s="613">
        <v>42034.59652777778</v>
      </c>
      <c r="C208" s="405" t="s">
        <v>2020</v>
      </c>
      <c r="D208" s="384">
        <v>53</v>
      </c>
      <c r="E208">
        <v>0.01</v>
      </c>
      <c r="F208">
        <v>1.4628699999999999</v>
      </c>
      <c r="G208" s="384">
        <v>0</v>
      </c>
      <c r="H208">
        <v>1.4617500000000001</v>
      </c>
    </row>
    <row r="209" spans="1:10">
      <c r="A209">
        <v>207</v>
      </c>
      <c r="B209" s="613">
        <v>42034.620138888888</v>
      </c>
      <c r="C209" s="405" t="s">
        <v>1931</v>
      </c>
      <c r="D209" s="384">
        <v>53</v>
      </c>
      <c r="E209">
        <v>0.01</v>
      </c>
      <c r="F209">
        <v>1.4617500000000001</v>
      </c>
      <c r="G209" s="384">
        <v>0</v>
      </c>
      <c r="H209">
        <v>1.4617500000000001</v>
      </c>
      <c r="I209">
        <v>-0.93</v>
      </c>
      <c r="J209" s="384">
        <v>885.67</v>
      </c>
    </row>
    <row r="210" spans="1:10">
      <c r="A210">
        <v>197</v>
      </c>
      <c r="B210" s="613">
        <v>42034.563194444447</v>
      </c>
      <c r="C210" s="405" t="s">
        <v>96</v>
      </c>
      <c r="D210" s="384">
        <v>54</v>
      </c>
      <c r="E210">
        <v>0.01</v>
      </c>
      <c r="F210">
        <v>1.4592499999999999</v>
      </c>
      <c r="G210" s="384">
        <v>0</v>
      </c>
      <c r="H210">
        <v>0</v>
      </c>
    </row>
    <row r="211" spans="1:10">
      <c r="A211">
        <v>198</v>
      </c>
      <c r="B211" s="613">
        <v>42034.563194444447</v>
      </c>
      <c r="C211" s="405" t="s">
        <v>2020</v>
      </c>
      <c r="D211" s="384">
        <v>54</v>
      </c>
      <c r="E211">
        <v>0.01</v>
      </c>
      <c r="F211">
        <v>1.4592499999999999</v>
      </c>
      <c r="G211" s="384">
        <v>0</v>
      </c>
      <c r="H211">
        <v>1.4650099999999999</v>
      </c>
    </row>
    <row r="212" spans="1:10">
      <c r="A212">
        <v>203</v>
      </c>
      <c r="B212" s="613">
        <v>42034.59652777778</v>
      </c>
      <c r="C212" s="405" t="s">
        <v>2020</v>
      </c>
      <c r="D212" s="384">
        <v>54</v>
      </c>
      <c r="E212">
        <v>0.01</v>
      </c>
      <c r="F212">
        <v>1.4592499999999999</v>
      </c>
      <c r="G212" s="384">
        <v>0</v>
      </c>
      <c r="H212">
        <v>1.4617500000000001</v>
      </c>
    </row>
    <row r="213" spans="1:10">
      <c r="A213">
        <v>208</v>
      </c>
      <c r="B213" s="613">
        <v>42034.620138888888</v>
      </c>
      <c r="C213" s="405" t="s">
        <v>1931</v>
      </c>
      <c r="D213" s="384">
        <v>54</v>
      </c>
      <c r="E213">
        <v>0.01</v>
      </c>
      <c r="F213">
        <v>1.4617500000000001</v>
      </c>
      <c r="G213" s="384">
        <v>0</v>
      </c>
      <c r="H213">
        <v>1.4617500000000001</v>
      </c>
      <c r="I213">
        <v>1.74</v>
      </c>
      <c r="J213" s="384">
        <v>887.41</v>
      </c>
    </row>
    <row r="214" spans="1:10">
      <c r="A214">
        <v>201</v>
      </c>
      <c r="B214" s="613">
        <v>42034.59652777778</v>
      </c>
      <c r="C214" s="405" t="s">
        <v>96</v>
      </c>
      <c r="D214" s="384">
        <v>55</v>
      </c>
      <c r="E214">
        <v>0.02</v>
      </c>
      <c r="F214">
        <v>1.4543900000000001</v>
      </c>
      <c r="G214" s="384">
        <v>0</v>
      </c>
      <c r="H214">
        <v>0</v>
      </c>
    </row>
    <row r="215" spans="1:10">
      <c r="A215">
        <v>202</v>
      </c>
      <c r="B215" s="613">
        <v>42034.59652777778</v>
      </c>
      <c r="C215" s="405" t="s">
        <v>2020</v>
      </c>
      <c r="D215" s="384">
        <v>55</v>
      </c>
      <c r="E215">
        <v>0.02</v>
      </c>
      <c r="F215">
        <v>1.4543900000000001</v>
      </c>
      <c r="G215" s="384">
        <v>0</v>
      </c>
      <c r="H215">
        <v>1.4617500000000001</v>
      </c>
    </row>
    <row r="216" spans="1:10">
      <c r="A216">
        <v>209</v>
      </c>
      <c r="B216" s="613">
        <v>42034.620138888888</v>
      </c>
      <c r="C216" s="405" t="s">
        <v>1931</v>
      </c>
      <c r="D216" s="384">
        <v>55</v>
      </c>
      <c r="E216">
        <v>0.02</v>
      </c>
      <c r="F216">
        <v>1.4617500000000001</v>
      </c>
      <c r="G216" s="384">
        <v>0</v>
      </c>
      <c r="H216">
        <v>1.4617500000000001</v>
      </c>
      <c r="I216">
        <v>10.67</v>
      </c>
      <c r="J216" s="384">
        <v>898.08</v>
      </c>
    </row>
    <row r="217" spans="1:10">
      <c r="A217">
        <v>216</v>
      </c>
      <c r="B217" s="613">
        <v>42034.875</v>
      </c>
      <c r="C217" s="405" t="s">
        <v>97</v>
      </c>
      <c r="D217" s="384">
        <v>56</v>
      </c>
      <c r="E217">
        <v>0.01</v>
      </c>
      <c r="F217">
        <v>1.4510400000000001</v>
      </c>
      <c r="G217" s="384">
        <v>0</v>
      </c>
      <c r="H217">
        <v>0</v>
      </c>
    </row>
    <row r="218" spans="1:10">
      <c r="A218">
        <v>217</v>
      </c>
      <c r="B218" s="613">
        <v>42034.875</v>
      </c>
      <c r="C218" s="405" t="s">
        <v>2020</v>
      </c>
      <c r="D218" s="384">
        <v>56</v>
      </c>
      <c r="E218">
        <v>0.01</v>
      </c>
      <c r="F218">
        <v>1.4510400000000001</v>
      </c>
      <c r="G218" s="384">
        <v>0</v>
      </c>
      <c r="H218">
        <v>1.4489000000000001</v>
      </c>
    </row>
    <row r="219" spans="1:10">
      <c r="A219">
        <v>220</v>
      </c>
      <c r="B219" s="613">
        <v>42036.981249999997</v>
      </c>
      <c r="C219" s="405" t="s">
        <v>2020</v>
      </c>
      <c r="D219" s="384">
        <v>56</v>
      </c>
      <c r="E219">
        <v>0.01</v>
      </c>
      <c r="F219">
        <v>1.4510400000000001</v>
      </c>
      <c r="G219" s="384">
        <v>0</v>
      </c>
      <c r="H219">
        <v>1.45105</v>
      </c>
    </row>
    <row r="220" spans="1:10">
      <c r="A220">
        <v>226</v>
      </c>
      <c r="B220" s="613">
        <v>42037.3</v>
      </c>
      <c r="C220" s="405" t="s">
        <v>1931</v>
      </c>
      <c r="D220" s="384">
        <v>56</v>
      </c>
      <c r="E220">
        <v>0.01</v>
      </c>
      <c r="F220">
        <v>1.45105</v>
      </c>
      <c r="G220" s="384">
        <v>0</v>
      </c>
      <c r="H220">
        <v>1.45105</v>
      </c>
      <c r="I220">
        <v>-0.11</v>
      </c>
      <c r="J220" s="384">
        <v>938.17</v>
      </c>
    </row>
    <row r="221" spans="1:10">
      <c r="A221">
        <v>218</v>
      </c>
      <c r="B221" s="613">
        <v>42036.981249999997</v>
      </c>
      <c r="C221" s="405" t="s">
        <v>97</v>
      </c>
      <c r="D221" s="384">
        <v>57</v>
      </c>
      <c r="E221">
        <v>0.01</v>
      </c>
      <c r="F221">
        <v>1.4553400000000001</v>
      </c>
      <c r="G221" s="384">
        <v>0</v>
      </c>
      <c r="H221">
        <v>0</v>
      </c>
    </row>
    <row r="222" spans="1:10">
      <c r="A222">
        <v>219</v>
      </c>
      <c r="B222" s="613">
        <v>42036.981249999997</v>
      </c>
      <c r="C222" s="405" t="s">
        <v>2020</v>
      </c>
      <c r="D222" s="384">
        <v>57</v>
      </c>
      <c r="E222">
        <v>0.01</v>
      </c>
      <c r="F222">
        <v>1.4553400000000001</v>
      </c>
      <c r="G222" s="384">
        <v>0</v>
      </c>
      <c r="H222">
        <v>1.45105</v>
      </c>
    </row>
    <row r="223" spans="1:10">
      <c r="A223">
        <v>227</v>
      </c>
      <c r="B223" s="613">
        <v>42037.3</v>
      </c>
      <c r="C223" s="405" t="s">
        <v>1931</v>
      </c>
      <c r="D223" s="384">
        <v>57</v>
      </c>
      <c r="E223">
        <v>0.01</v>
      </c>
      <c r="F223">
        <v>1.45105</v>
      </c>
      <c r="G223" s="384">
        <v>0</v>
      </c>
      <c r="H223">
        <v>1.45105</v>
      </c>
      <c r="I223">
        <v>3.06</v>
      </c>
      <c r="J223" s="384">
        <v>941.23</v>
      </c>
    </row>
    <row r="224" spans="1:10">
      <c r="A224">
        <v>221</v>
      </c>
      <c r="B224" s="613">
        <v>42037.1875</v>
      </c>
      <c r="C224" s="405" t="s">
        <v>96</v>
      </c>
      <c r="D224" s="384">
        <v>58</v>
      </c>
      <c r="E224">
        <v>0.01</v>
      </c>
      <c r="F224">
        <v>1.4554499999999999</v>
      </c>
      <c r="G224" s="384">
        <v>0</v>
      </c>
      <c r="H224">
        <v>0</v>
      </c>
    </row>
    <row r="225" spans="1:10">
      <c r="A225">
        <v>222</v>
      </c>
      <c r="B225" s="613">
        <v>42037.1875</v>
      </c>
      <c r="C225" s="405" t="s">
        <v>2020</v>
      </c>
      <c r="D225" s="384">
        <v>58</v>
      </c>
      <c r="E225">
        <v>0.01</v>
      </c>
      <c r="F225">
        <v>1.4554499999999999</v>
      </c>
      <c r="G225" s="384">
        <v>0</v>
      </c>
      <c r="H225">
        <v>1.4575899999999999</v>
      </c>
    </row>
    <row r="226" spans="1:10">
      <c r="A226">
        <v>225</v>
      </c>
      <c r="B226" s="613">
        <v>42037.293749999997</v>
      </c>
      <c r="C226" s="405" t="s">
        <v>2020</v>
      </c>
      <c r="D226" s="384">
        <v>58</v>
      </c>
      <c r="E226">
        <v>0.01</v>
      </c>
      <c r="F226">
        <v>1.4554499999999999</v>
      </c>
      <c r="G226" s="384">
        <v>0</v>
      </c>
      <c r="H226">
        <v>1.4559299999999999</v>
      </c>
    </row>
    <row r="227" spans="1:10">
      <c r="A227">
        <v>233</v>
      </c>
      <c r="B227" s="613">
        <v>42037.396527777775</v>
      </c>
      <c r="C227" s="405" t="s">
        <v>1931</v>
      </c>
      <c r="D227" s="384">
        <v>58</v>
      </c>
      <c r="E227">
        <v>0.01</v>
      </c>
      <c r="F227">
        <v>1.4559299999999999</v>
      </c>
      <c r="G227" s="384">
        <v>0</v>
      </c>
      <c r="H227">
        <v>1.4559299999999999</v>
      </c>
      <c r="I227">
        <v>0.26</v>
      </c>
      <c r="J227" s="384">
        <v>941.49</v>
      </c>
    </row>
    <row r="228" spans="1:10">
      <c r="A228">
        <v>223</v>
      </c>
      <c r="B228" s="613">
        <v>42037.293749999997</v>
      </c>
      <c r="C228" s="405" t="s">
        <v>96</v>
      </c>
      <c r="D228" s="384">
        <v>59</v>
      </c>
      <c r="E228">
        <v>0.01</v>
      </c>
      <c r="F228">
        <v>1.45214</v>
      </c>
      <c r="G228" s="384">
        <v>0</v>
      </c>
      <c r="H228">
        <v>0</v>
      </c>
    </row>
    <row r="229" spans="1:10">
      <c r="A229">
        <v>224</v>
      </c>
      <c r="B229" s="613">
        <v>42037.293749999997</v>
      </c>
      <c r="C229" s="405" t="s">
        <v>2020</v>
      </c>
      <c r="D229" s="384">
        <v>59</v>
      </c>
      <c r="E229">
        <v>0.01</v>
      </c>
      <c r="F229">
        <v>1.45214</v>
      </c>
      <c r="G229" s="384">
        <v>0</v>
      </c>
      <c r="H229">
        <v>1.4559299999999999</v>
      </c>
    </row>
    <row r="230" spans="1:10">
      <c r="A230">
        <v>234</v>
      </c>
      <c r="B230" s="613">
        <v>42037.396527777775</v>
      </c>
      <c r="C230" s="405" t="s">
        <v>1931</v>
      </c>
      <c r="D230" s="384">
        <v>59</v>
      </c>
      <c r="E230">
        <v>0.01</v>
      </c>
      <c r="F230">
        <v>1.4559299999999999</v>
      </c>
      <c r="G230" s="384">
        <v>0</v>
      </c>
      <c r="H230">
        <v>1.4559299999999999</v>
      </c>
      <c r="I230">
        <v>2.7</v>
      </c>
      <c r="J230" s="384">
        <v>944.19</v>
      </c>
    </row>
    <row r="231" spans="1:10">
      <c r="A231">
        <v>228</v>
      </c>
      <c r="B231" s="613">
        <v>42037.345138888886</v>
      </c>
      <c r="C231" s="405" t="s">
        <v>97</v>
      </c>
      <c r="D231" s="384">
        <v>60</v>
      </c>
      <c r="E231">
        <v>0.01</v>
      </c>
      <c r="F231">
        <v>1.45119</v>
      </c>
      <c r="G231" s="384">
        <v>0</v>
      </c>
      <c r="H231">
        <v>0</v>
      </c>
    </row>
    <row r="232" spans="1:10">
      <c r="A232">
        <v>229</v>
      </c>
      <c r="B232" s="613">
        <v>42037.345138888886</v>
      </c>
      <c r="C232" s="405" t="s">
        <v>2020</v>
      </c>
      <c r="D232" s="384">
        <v>60</v>
      </c>
      <c r="E232">
        <v>0.01</v>
      </c>
      <c r="F232">
        <v>1.45119</v>
      </c>
      <c r="G232" s="384">
        <v>0</v>
      </c>
      <c r="H232">
        <v>1.4490499999999999</v>
      </c>
    </row>
    <row r="233" spans="1:10">
      <c r="A233">
        <v>232</v>
      </c>
      <c r="B233" s="613">
        <v>42037.388888888891</v>
      </c>
      <c r="C233" s="405" t="s">
        <v>2020</v>
      </c>
      <c r="D233" s="384">
        <v>60</v>
      </c>
      <c r="E233">
        <v>0.01</v>
      </c>
      <c r="F233">
        <v>1.45119</v>
      </c>
      <c r="G233" s="384">
        <v>0</v>
      </c>
      <c r="H233">
        <v>1.45075</v>
      </c>
    </row>
    <row r="234" spans="1:10">
      <c r="A234">
        <v>235</v>
      </c>
      <c r="B234" s="613">
        <v>42037.40902777778</v>
      </c>
      <c r="C234" s="405" t="s">
        <v>1931</v>
      </c>
      <c r="D234" s="384">
        <v>60</v>
      </c>
      <c r="E234">
        <v>0.01</v>
      </c>
      <c r="F234">
        <v>1.45075</v>
      </c>
      <c r="G234" s="384">
        <v>0</v>
      </c>
      <c r="H234">
        <v>1.45075</v>
      </c>
      <c r="I234">
        <v>0.23</v>
      </c>
      <c r="J234" s="384">
        <v>944.42</v>
      </c>
    </row>
    <row r="235" spans="1:10">
      <c r="A235">
        <v>230</v>
      </c>
      <c r="B235" s="613">
        <v>42037.388888888891</v>
      </c>
      <c r="C235" s="405" t="s">
        <v>97</v>
      </c>
      <c r="D235" s="384">
        <v>61</v>
      </c>
      <c r="E235">
        <v>0.01</v>
      </c>
      <c r="F235">
        <v>1.45458</v>
      </c>
      <c r="G235" s="384">
        <v>0</v>
      </c>
      <c r="H235">
        <v>0</v>
      </c>
    </row>
    <row r="236" spans="1:10">
      <c r="A236">
        <v>231</v>
      </c>
      <c r="B236" s="613">
        <v>42037.388888888891</v>
      </c>
      <c r="C236" s="405" t="s">
        <v>2020</v>
      </c>
      <c r="D236" s="384">
        <v>61</v>
      </c>
      <c r="E236">
        <v>0.01</v>
      </c>
      <c r="F236">
        <v>1.45458</v>
      </c>
      <c r="G236" s="384">
        <v>0</v>
      </c>
      <c r="H236">
        <v>1.45075</v>
      </c>
    </row>
    <row r="237" spans="1:10">
      <c r="A237">
        <v>236</v>
      </c>
      <c r="B237" s="613">
        <v>42037.40902777778</v>
      </c>
      <c r="C237" s="405" t="s">
        <v>1931</v>
      </c>
      <c r="D237" s="384">
        <v>61</v>
      </c>
      <c r="E237">
        <v>0.01</v>
      </c>
      <c r="F237">
        <v>1.45075</v>
      </c>
      <c r="G237" s="384">
        <v>0</v>
      </c>
      <c r="H237">
        <v>1.45075</v>
      </c>
      <c r="I237">
        <v>2.73</v>
      </c>
      <c r="J237" s="384">
        <v>947.15</v>
      </c>
    </row>
    <row r="238" spans="1:10">
      <c r="A238">
        <v>237</v>
      </c>
      <c r="B238" s="613">
        <v>42037.501388888886</v>
      </c>
      <c r="C238" s="405" t="s">
        <v>97</v>
      </c>
      <c r="D238" s="384">
        <v>62</v>
      </c>
      <c r="E238">
        <v>0.01</v>
      </c>
      <c r="F238">
        <v>1.4531400000000001</v>
      </c>
      <c r="G238" s="384">
        <v>0</v>
      </c>
      <c r="H238">
        <v>0</v>
      </c>
    </row>
    <row r="239" spans="1:10">
      <c r="A239">
        <v>238</v>
      </c>
      <c r="B239" s="613">
        <v>42037.501388888886</v>
      </c>
      <c r="C239" s="405" t="s">
        <v>2020</v>
      </c>
      <c r="D239" s="384">
        <v>62</v>
      </c>
      <c r="E239">
        <v>0.01</v>
      </c>
      <c r="F239">
        <v>1.4531400000000001</v>
      </c>
      <c r="G239" s="384">
        <v>0</v>
      </c>
      <c r="H239">
        <v>1.4510000000000001</v>
      </c>
    </row>
    <row r="240" spans="1:10">
      <c r="A240">
        <v>239</v>
      </c>
      <c r="B240" s="613">
        <v>42037.517361111109</v>
      </c>
      <c r="C240" s="405" t="s">
        <v>1931</v>
      </c>
      <c r="D240" s="384">
        <v>62</v>
      </c>
      <c r="E240">
        <v>0.01</v>
      </c>
      <c r="F240">
        <v>1.4510000000000001</v>
      </c>
      <c r="G240" s="384">
        <v>0</v>
      </c>
      <c r="H240">
        <v>1.4510000000000001</v>
      </c>
      <c r="I240">
        <v>1.48</v>
      </c>
      <c r="J240" s="384">
        <v>948.63</v>
      </c>
    </row>
    <row r="241" spans="1:10">
      <c r="A241">
        <v>240</v>
      </c>
      <c r="B241" s="613">
        <v>42037.522222222222</v>
      </c>
      <c r="C241" s="405" t="s">
        <v>96</v>
      </c>
      <c r="D241" s="384">
        <v>63</v>
      </c>
      <c r="E241">
        <v>0.01</v>
      </c>
      <c r="F241">
        <v>1.45374</v>
      </c>
      <c r="G241" s="384">
        <v>0</v>
      </c>
      <c r="H241">
        <v>0</v>
      </c>
    </row>
    <row r="242" spans="1:10">
      <c r="A242">
        <v>241</v>
      </c>
      <c r="B242" s="613">
        <v>42037.522222222222</v>
      </c>
      <c r="C242" s="405" t="s">
        <v>2020</v>
      </c>
      <c r="D242" s="384">
        <v>63</v>
      </c>
      <c r="E242">
        <v>0.01</v>
      </c>
      <c r="F242">
        <v>1.45374</v>
      </c>
      <c r="G242" s="384">
        <v>0</v>
      </c>
      <c r="H242">
        <v>1.4558800000000001</v>
      </c>
    </row>
    <row r="243" spans="1:10">
      <c r="A243">
        <v>244</v>
      </c>
      <c r="B243" s="613">
        <v>42037.71875</v>
      </c>
      <c r="C243" s="405" t="s">
        <v>2020</v>
      </c>
      <c r="D243" s="384">
        <v>63</v>
      </c>
      <c r="E243">
        <v>0.01</v>
      </c>
      <c r="F243">
        <v>1.45374</v>
      </c>
      <c r="G243" s="384">
        <v>0</v>
      </c>
      <c r="H243">
        <v>1.4540900000000001</v>
      </c>
    </row>
    <row r="244" spans="1:10">
      <c r="A244">
        <v>245</v>
      </c>
      <c r="B244" s="613">
        <v>42037.868055555555</v>
      </c>
      <c r="C244" s="405" t="s">
        <v>1931</v>
      </c>
      <c r="D244" s="384">
        <v>63</v>
      </c>
      <c r="E244">
        <v>0.01</v>
      </c>
      <c r="F244">
        <v>1.4540900000000001</v>
      </c>
      <c r="G244" s="384">
        <v>0</v>
      </c>
      <c r="H244">
        <v>1.4540900000000001</v>
      </c>
      <c r="I244">
        <v>0.16</v>
      </c>
      <c r="J244" s="384">
        <v>948.79</v>
      </c>
    </row>
    <row r="245" spans="1:10">
      <c r="A245">
        <v>242</v>
      </c>
      <c r="B245" s="613">
        <v>42037.71875</v>
      </c>
      <c r="C245" s="405" t="s">
        <v>96</v>
      </c>
      <c r="D245" s="384">
        <v>64</v>
      </c>
      <c r="E245">
        <v>0.01</v>
      </c>
      <c r="F245">
        <v>1.4501599999999999</v>
      </c>
      <c r="G245" s="384">
        <v>0</v>
      </c>
      <c r="H245">
        <v>0</v>
      </c>
    </row>
    <row r="246" spans="1:10">
      <c r="A246">
        <v>243</v>
      </c>
      <c r="B246" s="613">
        <v>42037.71875</v>
      </c>
      <c r="C246" s="405" t="s">
        <v>2020</v>
      </c>
      <c r="D246" s="384">
        <v>64</v>
      </c>
      <c r="E246">
        <v>0.01</v>
      </c>
      <c r="F246">
        <v>1.4501599999999999</v>
      </c>
      <c r="G246" s="384">
        <v>0</v>
      </c>
      <c r="H246">
        <v>1.4540900000000001</v>
      </c>
    </row>
    <row r="247" spans="1:10">
      <c r="A247">
        <v>246</v>
      </c>
      <c r="B247" s="613">
        <v>42037.868055555555</v>
      </c>
      <c r="C247" s="405" t="s">
        <v>1931</v>
      </c>
      <c r="D247" s="384">
        <v>64</v>
      </c>
      <c r="E247">
        <v>0.01</v>
      </c>
      <c r="F247">
        <v>1.4540900000000001</v>
      </c>
      <c r="G247" s="384">
        <v>0</v>
      </c>
      <c r="H247">
        <v>1.4540900000000001</v>
      </c>
      <c r="I247">
        <v>2.8</v>
      </c>
      <c r="J247" s="384">
        <v>951.59</v>
      </c>
    </row>
    <row r="248" spans="1:10">
      <c r="A248">
        <v>247</v>
      </c>
      <c r="B248" s="613">
        <v>42038.177777777775</v>
      </c>
      <c r="C248" s="405" t="s">
        <v>96</v>
      </c>
      <c r="D248" s="384">
        <v>65</v>
      </c>
      <c r="E248">
        <v>0.01</v>
      </c>
      <c r="F248">
        <v>1.4537800000000001</v>
      </c>
      <c r="G248" s="384">
        <v>0</v>
      </c>
      <c r="H248">
        <v>0</v>
      </c>
    </row>
    <row r="249" spans="1:10">
      <c r="A249">
        <v>248</v>
      </c>
      <c r="B249" s="613">
        <v>42038.177777777775</v>
      </c>
      <c r="C249" s="405" t="s">
        <v>2020</v>
      </c>
      <c r="D249" s="384">
        <v>65</v>
      </c>
      <c r="E249">
        <v>0.01</v>
      </c>
      <c r="F249">
        <v>1.4537800000000001</v>
      </c>
      <c r="G249" s="384">
        <v>0</v>
      </c>
      <c r="H249">
        <v>1.4559200000000001</v>
      </c>
    </row>
    <row r="250" spans="1:10">
      <c r="A250">
        <v>249</v>
      </c>
      <c r="B250" s="613">
        <v>42038.186805555553</v>
      </c>
      <c r="C250" s="405" t="s">
        <v>1931</v>
      </c>
      <c r="D250" s="384">
        <v>65</v>
      </c>
      <c r="E250">
        <v>0.01</v>
      </c>
      <c r="F250">
        <v>1.4559200000000001</v>
      </c>
      <c r="G250" s="384">
        <v>0</v>
      </c>
      <c r="H250">
        <v>1.4559200000000001</v>
      </c>
      <c r="I250">
        <v>1.48</v>
      </c>
      <c r="J250" s="384">
        <v>953.07</v>
      </c>
    </row>
    <row r="251" spans="1:10">
      <c r="A251">
        <v>250</v>
      </c>
      <c r="B251" s="613">
        <v>42038.302083333336</v>
      </c>
      <c r="C251" s="405" t="s">
        <v>97</v>
      </c>
      <c r="D251" s="384">
        <v>66</v>
      </c>
      <c r="E251">
        <v>0.01</v>
      </c>
      <c r="F251">
        <v>1.47678</v>
      </c>
      <c r="G251" s="384">
        <v>0</v>
      </c>
      <c r="H251">
        <v>0</v>
      </c>
    </row>
    <row r="252" spans="1:10">
      <c r="A252">
        <v>251</v>
      </c>
      <c r="B252" s="613">
        <v>42038.302083333336</v>
      </c>
      <c r="C252" s="405" t="s">
        <v>2020</v>
      </c>
      <c r="D252" s="384">
        <v>66</v>
      </c>
      <c r="E252">
        <v>0.01</v>
      </c>
      <c r="F252">
        <v>1.47678</v>
      </c>
      <c r="G252" s="384">
        <v>0</v>
      </c>
      <c r="H252">
        <v>1.47464</v>
      </c>
    </row>
    <row r="253" spans="1:10">
      <c r="A253">
        <v>254</v>
      </c>
      <c r="B253" s="613">
        <v>42038.379861111112</v>
      </c>
      <c r="C253" s="405" t="s">
        <v>2020</v>
      </c>
      <c r="D253" s="384">
        <v>66</v>
      </c>
      <c r="E253">
        <v>0.01</v>
      </c>
      <c r="F253">
        <v>1.47678</v>
      </c>
      <c r="G253" s="384">
        <v>0</v>
      </c>
      <c r="H253">
        <v>1.4783500000000001</v>
      </c>
    </row>
    <row r="254" spans="1:10">
      <c r="A254">
        <v>255</v>
      </c>
      <c r="B254" s="613">
        <v>42038.413194444445</v>
      </c>
      <c r="C254" s="405" t="s">
        <v>1931</v>
      </c>
      <c r="D254" s="384">
        <v>66</v>
      </c>
      <c r="E254">
        <v>0.01</v>
      </c>
      <c r="F254">
        <v>1.4783500000000001</v>
      </c>
      <c r="G254" s="384">
        <v>0</v>
      </c>
      <c r="H254">
        <v>1.4783500000000001</v>
      </c>
      <c r="I254">
        <v>-1.26</v>
      </c>
      <c r="J254" s="384">
        <v>951.81</v>
      </c>
    </row>
    <row r="255" spans="1:10">
      <c r="A255">
        <v>252</v>
      </c>
      <c r="B255" s="613">
        <v>42038.379861111112</v>
      </c>
      <c r="C255" s="405" t="s">
        <v>97</v>
      </c>
      <c r="D255" s="384">
        <v>67</v>
      </c>
      <c r="E255">
        <v>0.01</v>
      </c>
      <c r="F255">
        <v>1.4841899999999999</v>
      </c>
      <c r="G255" s="384">
        <v>0</v>
      </c>
      <c r="H255">
        <v>0</v>
      </c>
    </row>
    <row r="256" spans="1:10">
      <c r="A256">
        <v>253</v>
      </c>
      <c r="B256" s="613">
        <v>42038.379861111112</v>
      </c>
      <c r="C256" s="405" t="s">
        <v>2020</v>
      </c>
      <c r="D256" s="384">
        <v>67</v>
      </c>
      <c r="E256">
        <v>0.01</v>
      </c>
      <c r="F256">
        <v>1.4841899999999999</v>
      </c>
      <c r="G256" s="384">
        <v>0</v>
      </c>
      <c r="H256">
        <v>1.4783500000000001</v>
      </c>
    </row>
    <row r="257" spans="1:10">
      <c r="A257">
        <v>256</v>
      </c>
      <c r="B257" s="613">
        <v>42038.413194444445</v>
      </c>
      <c r="C257" s="405" t="s">
        <v>1931</v>
      </c>
      <c r="D257" s="384">
        <v>67</v>
      </c>
      <c r="E257">
        <v>0.01</v>
      </c>
      <c r="F257">
        <v>1.4783500000000001</v>
      </c>
      <c r="G257" s="384">
        <v>0</v>
      </c>
      <c r="H257">
        <v>1.4783500000000001</v>
      </c>
      <c r="I257">
        <v>4.21</v>
      </c>
      <c r="J257" s="384">
        <v>956.02</v>
      </c>
    </row>
    <row r="258" spans="1:10">
      <c r="A258">
        <v>257</v>
      </c>
      <c r="B258" s="613">
        <v>42038.656944444447</v>
      </c>
      <c r="C258" s="405" t="s">
        <v>97</v>
      </c>
      <c r="D258" s="384">
        <v>68</v>
      </c>
      <c r="E258">
        <v>0.01</v>
      </c>
      <c r="F258">
        <v>1.48417</v>
      </c>
      <c r="G258" s="384">
        <v>0</v>
      </c>
      <c r="H258">
        <v>0</v>
      </c>
    </row>
    <row r="259" spans="1:10">
      <c r="A259">
        <v>258</v>
      </c>
      <c r="B259" s="613">
        <v>42038.656944444447</v>
      </c>
      <c r="C259" s="405" t="s">
        <v>2020</v>
      </c>
      <c r="D259" s="384">
        <v>68</v>
      </c>
      <c r="E259">
        <v>0.01</v>
      </c>
      <c r="F259">
        <v>1.48417</v>
      </c>
      <c r="G259" s="384">
        <v>0</v>
      </c>
      <c r="H259">
        <v>1.48203</v>
      </c>
    </row>
    <row r="260" spans="1:10">
      <c r="A260">
        <v>261</v>
      </c>
      <c r="B260" s="613">
        <v>42038.698611111111</v>
      </c>
      <c r="C260" s="405" t="s">
        <v>2020</v>
      </c>
      <c r="D260" s="384">
        <v>68</v>
      </c>
      <c r="E260">
        <v>0.01</v>
      </c>
      <c r="F260">
        <v>1.48417</v>
      </c>
      <c r="G260" s="384">
        <v>0</v>
      </c>
      <c r="H260">
        <v>1.48369</v>
      </c>
    </row>
    <row r="261" spans="1:10">
      <c r="A261">
        <v>262</v>
      </c>
      <c r="B261" s="613">
        <v>42038.727083333331</v>
      </c>
      <c r="C261" s="405" t="s">
        <v>1931</v>
      </c>
      <c r="D261" s="384">
        <v>68</v>
      </c>
      <c r="E261">
        <v>0.01</v>
      </c>
      <c r="F261">
        <v>1.48369</v>
      </c>
      <c r="G261" s="384">
        <v>0</v>
      </c>
      <c r="H261">
        <v>1.48369</v>
      </c>
      <c r="I261">
        <v>0.26</v>
      </c>
      <c r="J261" s="384">
        <v>956.28</v>
      </c>
    </row>
    <row r="262" spans="1:10">
      <c r="A262">
        <v>259</v>
      </c>
      <c r="B262" s="613">
        <v>42038.698611111111</v>
      </c>
      <c r="C262" s="405" t="s">
        <v>97</v>
      </c>
      <c r="D262" s="384">
        <v>69</v>
      </c>
      <c r="E262">
        <v>0.01</v>
      </c>
      <c r="F262">
        <v>1.4874799999999999</v>
      </c>
      <c r="G262" s="384">
        <v>0</v>
      </c>
      <c r="H262">
        <v>0</v>
      </c>
    </row>
    <row r="263" spans="1:10">
      <c r="A263">
        <v>260</v>
      </c>
      <c r="B263" s="613">
        <v>42038.698611111111</v>
      </c>
      <c r="C263" s="405" t="s">
        <v>2020</v>
      </c>
      <c r="D263" s="384">
        <v>69</v>
      </c>
      <c r="E263">
        <v>0.01</v>
      </c>
      <c r="F263">
        <v>1.4874799999999999</v>
      </c>
      <c r="G263" s="384">
        <v>0</v>
      </c>
      <c r="H263">
        <v>1.48369</v>
      </c>
    </row>
    <row r="264" spans="1:10">
      <c r="A264">
        <v>263</v>
      </c>
      <c r="B264" s="613">
        <v>42038.727083333331</v>
      </c>
      <c r="C264" s="405" t="s">
        <v>1931</v>
      </c>
      <c r="D264" s="384">
        <v>69</v>
      </c>
      <c r="E264">
        <v>0.01</v>
      </c>
      <c r="F264">
        <v>1.48369</v>
      </c>
      <c r="G264" s="384">
        <v>0</v>
      </c>
      <c r="H264">
        <v>1.48369</v>
      </c>
      <c r="I264">
        <v>2.7</v>
      </c>
      <c r="J264" s="384">
        <v>958.98</v>
      </c>
    </row>
    <row r="265" spans="1:10">
      <c r="A265">
        <v>264</v>
      </c>
      <c r="B265" s="613">
        <v>42038.854861111111</v>
      </c>
      <c r="C265" s="405" t="s">
        <v>96</v>
      </c>
      <c r="D265" s="384">
        <v>70</v>
      </c>
      <c r="E265">
        <v>0.01</v>
      </c>
      <c r="F265">
        <v>1.47733</v>
      </c>
      <c r="G265" s="384">
        <v>0</v>
      </c>
      <c r="H265">
        <v>0</v>
      </c>
    </row>
    <row r="266" spans="1:10">
      <c r="A266">
        <v>265</v>
      </c>
      <c r="B266" s="613">
        <v>42038.854861111111</v>
      </c>
      <c r="C266" s="405" t="s">
        <v>2020</v>
      </c>
      <c r="D266" s="384">
        <v>70</v>
      </c>
      <c r="E266">
        <v>0.01</v>
      </c>
      <c r="F266">
        <v>1.47733</v>
      </c>
      <c r="G266" s="384">
        <v>0</v>
      </c>
      <c r="H266">
        <v>1.4794700000000001</v>
      </c>
    </row>
    <row r="267" spans="1:10">
      <c r="A267">
        <v>268</v>
      </c>
      <c r="B267" s="613">
        <v>42038.885416666664</v>
      </c>
      <c r="C267" s="405" t="s">
        <v>2020</v>
      </c>
      <c r="D267" s="384">
        <v>70</v>
      </c>
      <c r="E267">
        <v>0.01</v>
      </c>
      <c r="F267">
        <v>1.47733</v>
      </c>
      <c r="G267" s="384">
        <v>0</v>
      </c>
      <c r="H267">
        <v>1.4761599999999999</v>
      </c>
    </row>
    <row r="268" spans="1:10">
      <c r="A268">
        <v>269</v>
      </c>
      <c r="B268" s="613">
        <v>42038.998611111114</v>
      </c>
      <c r="C268" s="405" t="s">
        <v>1931</v>
      </c>
      <c r="D268" s="384">
        <v>70</v>
      </c>
      <c r="E268">
        <v>0.01</v>
      </c>
      <c r="F268">
        <v>1.4761599999999999</v>
      </c>
      <c r="G268" s="384">
        <v>0</v>
      </c>
      <c r="H268">
        <v>1.4761599999999999</v>
      </c>
      <c r="I268">
        <v>-0.96</v>
      </c>
      <c r="J268" s="384">
        <v>958.02</v>
      </c>
    </row>
    <row r="269" spans="1:10">
      <c r="A269">
        <v>266</v>
      </c>
      <c r="B269" s="613">
        <v>42038.885416666664</v>
      </c>
      <c r="C269" s="405" t="s">
        <v>96</v>
      </c>
      <c r="D269" s="384">
        <v>71</v>
      </c>
      <c r="E269">
        <v>0.01</v>
      </c>
      <c r="F269">
        <v>1.47072</v>
      </c>
      <c r="G269" s="384">
        <v>0</v>
      </c>
      <c r="H269">
        <v>0</v>
      </c>
    </row>
    <row r="270" spans="1:10">
      <c r="A270">
        <v>267</v>
      </c>
      <c r="B270" s="613">
        <v>42038.885416666664</v>
      </c>
      <c r="C270" s="405" t="s">
        <v>2020</v>
      </c>
      <c r="D270" s="384">
        <v>71</v>
      </c>
      <c r="E270">
        <v>0.01</v>
      </c>
      <c r="F270">
        <v>1.47072</v>
      </c>
      <c r="G270" s="384">
        <v>0</v>
      </c>
      <c r="H270">
        <v>1.4761599999999999</v>
      </c>
    </row>
    <row r="271" spans="1:10">
      <c r="A271">
        <v>270</v>
      </c>
      <c r="B271" s="613">
        <v>42038.998611111114</v>
      </c>
      <c r="C271" s="405" t="s">
        <v>1931</v>
      </c>
      <c r="D271" s="384">
        <v>71</v>
      </c>
      <c r="E271">
        <v>0.01</v>
      </c>
      <c r="F271">
        <v>1.4761599999999999</v>
      </c>
      <c r="G271" s="384">
        <v>0</v>
      </c>
      <c r="H271">
        <v>1.4761599999999999</v>
      </c>
      <c r="I271">
        <v>3.92</v>
      </c>
      <c r="J271" s="384">
        <v>961.94</v>
      </c>
    </row>
    <row r="272" spans="1:10">
      <c r="A272">
        <v>271</v>
      </c>
      <c r="B272" s="613">
        <v>42039.270833333336</v>
      </c>
      <c r="C272" s="405" t="s">
        <v>97</v>
      </c>
      <c r="D272" s="384">
        <v>72</v>
      </c>
      <c r="E272">
        <v>0.01</v>
      </c>
      <c r="F272">
        <v>1.46465</v>
      </c>
      <c r="G272" s="384">
        <v>0</v>
      </c>
      <c r="H272">
        <v>0</v>
      </c>
    </row>
    <row r="273" spans="1:10">
      <c r="A273">
        <v>272</v>
      </c>
      <c r="B273" s="613">
        <v>42039.270833333336</v>
      </c>
      <c r="C273" s="405" t="s">
        <v>2020</v>
      </c>
      <c r="D273" s="384">
        <v>72</v>
      </c>
      <c r="E273">
        <v>0.01</v>
      </c>
      <c r="F273">
        <v>1.46465</v>
      </c>
      <c r="G273" s="384">
        <v>0</v>
      </c>
      <c r="H273">
        <v>1.46251</v>
      </c>
    </row>
    <row r="274" spans="1:10">
      <c r="A274">
        <v>275</v>
      </c>
      <c r="B274" s="613">
        <v>42039.319444444445</v>
      </c>
      <c r="C274" s="405" t="s">
        <v>2020</v>
      </c>
      <c r="D274" s="384">
        <v>72</v>
      </c>
      <c r="E274">
        <v>0.01</v>
      </c>
      <c r="F274">
        <v>1.46465</v>
      </c>
      <c r="G274" s="384">
        <v>0</v>
      </c>
      <c r="H274">
        <v>1.46418</v>
      </c>
    </row>
    <row r="275" spans="1:10">
      <c r="A275">
        <v>276</v>
      </c>
      <c r="B275" s="613">
        <v>42039.477083333331</v>
      </c>
      <c r="C275" s="405" t="s">
        <v>1931</v>
      </c>
      <c r="D275" s="384">
        <v>72</v>
      </c>
      <c r="E275">
        <v>0.01</v>
      </c>
      <c r="F275">
        <v>1.46418</v>
      </c>
      <c r="G275" s="384">
        <v>0</v>
      </c>
      <c r="H275">
        <v>1.46418</v>
      </c>
      <c r="I275">
        <v>0.25</v>
      </c>
      <c r="J275" s="384">
        <v>962.19</v>
      </c>
    </row>
    <row r="276" spans="1:10">
      <c r="A276">
        <v>273</v>
      </c>
      <c r="B276" s="613">
        <v>42039.319444444445</v>
      </c>
      <c r="C276" s="405" t="s">
        <v>97</v>
      </c>
      <c r="D276" s="384">
        <v>73</v>
      </c>
      <c r="E276">
        <v>0.01</v>
      </c>
      <c r="F276">
        <v>1.4679899999999999</v>
      </c>
      <c r="G276" s="384">
        <v>0</v>
      </c>
      <c r="H276">
        <v>0</v>
      </c>
    </row>
    <row r="277" spans="1:10">
      <c r="A277">
        <v>274</v>
      </c>
      <c r="B277" s="613">
        <v>42039.319444444445</v>
      </c>
      <c r="C277" s="405" t="s">
        <v>2020</v>
      </c>
      <c r="D277" s="384">
        <v>73</v>
      </c>
      <c r="E277">
        <v>0.01</v>
      </c>
      <c r="F277">
        <v>1.4679899999999999</v>
      </c>
      <c r="G277" s="384">
        <v>0</v>
      </c>
      <c r="H277">
        <v>1.46418</v>
      </c>
    </row>
    <row r="278" spans="1:10">
      <c r="A278">
        <v>277</v>
      </c>
      <c r="B278" s="613">
        <v>42039.477083333331</v>
      </c>
      <c r="C278" s="405" t="s">
        <v>1931</v>
      </c>
      <c r="D278" s="384">
        <v>73</v>
      </c>
      <c r="E278">
        <v>0.01</v>
      </c>
      <c r="F278">
        <v>1.46418</v>
      </c>
      <c r="G278" s="384">
        <v>0</v>
      </c>
      <c r="H278">
        <v>1.46418</v>
      </c>
      <c r="I278">
        <v>2.71</v>
      </c>
      <c r="J278" s="384">
        <v>964.9</v>
      </c>
    </row>
    <row r="279" spans="1:10">
      <c r="A279">
        <v>278</v>
      </c>
      <c r="B279" s="613">
        <v>42039.500694444447</v>
      </c>
      <c r="C279" s="405" t="s">
        <v>97</v>
      </c>
      <c r="D279" s="384">
        <v>74</v>
      </c>
      <c r="E279">
        <v>0.01</v>
      </c>
      <c r="F279">
        <v>1.4671799999999999</v>
      </c>
      <c r="G279" s="384">
        <v>0</v>
      </c>
      <c r="H279">
        <v>0</v>
      </c>
    </row>
    <row r="280" spans="1:10">
      <c r="A280">
        <v>279</v>
      </c>
      <c r="B280" s="613">
        <v>42039.500694444447</v>
      </c>
      <c r="C280" s="405" t="s">
        <v>2020</v>
      </c>
      <c r="D280" s="384">
        <v>74</v>
      </c>
      <c r="E280">
        <v>0.01</v>
      </c>
      <c r="F280">
        <v>1.4671799999999999</v>
      </c>
      <c r="G280" s="384">
        <v>0</v>
      </c>
      <c r="H280">
        <v>1.4650399999999999</v>
      </c>
    </row>
    <row r="281" spans="1:10">
      <c r="A281">
        <v>280</v>
      </c>
      <c r="B281" s="613">
        <v>42039.511805555558</v>
      </c>
      <c r="C281" s="405" t="s">
        <v>1931</v>
      </c>
      <c r="D281" s="384">
        <v>74</v>
      </c>
      <c r="E281">
        <v>0.01</v>
      </c>
      <c r="F281">
        <v>1.4650399999999999</v>
      </c>
      <c r="G281" s="384">
        <v>0</v>
      </c>
      <c r="H281">
        <v>1.4650399999999999</v>
      </c>
      <c r="I281">
        <v>1.48</v>
      </c>
      <c r="J281" s="384">
        <v>966.38</v>
      </c>
    </row>
    <row r="282" spans="1:10">
      <c r="A282">
        <v>281</v>
      </c>
      <c r="B282" s="613">
        <v>42040.072916666664</v>
      </c>
      <c r="C282" s="405" t="s">
        <v>96</v>
      </c>
      <c r="D282" s="384">
        <v>75</v>
      </c>
      <c r="E282">
        <v>0.01</v>
      </c>
      <c r="F282">
        <v>1.4631000000000001</v>
      </c>
      <c r="G282" s="384">
        <v>0</v>
      </c>
      <c r="H282">
        <v>0</v>
      </c>
    </row>
    <row r="283" spans="1:10">
      <c r="A283">
        <v>282</v>
      </c>
      <c r="B283" s="613">
        <v>42040.072916666664</v>
      </c>
      <c r="C283" s="405" t="s">
        <v>2020</v>
      </c>
      <c r="D283" s="384">
        <v>75</v>
      </c>
      <c r="E283">
        <v>0.01</v>
      </c>
      <c r="F283">
        <v>1.4631000000000001</v>
      </c>
      <c r="G283" s="384">
        <v>0</v>
      </c>
      <c r="H283">
        <v>1.4652400000000001</v>
      </c>
    </row>
    <row r="284" spans="1:10">
      <c r="A284">
        <v>283</v>
      </c>
      <c r="B284" s="613">
        <v>42040.074305555558</v>
      </c>
      <c r="C284" s="405" t="s">
        <v>1931</v>
      </c>
      <c r="D284" s="384">
        <v>75</v>
      </c>
      <c r="E284">
        <v>0.01</v>
      </c>
      <c r="F284">
        <v>1.4652400000000001</v>
      </c>
      <c r="G284" s="384">
        <v>0</v>
      </c>
      <c r="H284">
        <v>1.4652400000000001</v>
      </c>
      <c r="I284">
        <v>1.48</v>
      </c>
      <c r="J284" s="384">
        <v>967.86</v>
      </c>
    </row>
    <row r="285" spans="1:10">
      <c r="A285">
        <v>284</v>
      </c>
      <c r="B285" s="613">
        <v>42040.53125</v>
      </c>
      <c r="C285" s="405" t="s">
        <v>97</v>
      </c>
      <c r="D285" s="384">
        <v>76</v>
      </c>
      <c r="E285">
        <v>0.01</v>
      </c>
      <c r="F285">
        <v>1.4635199999999999</v>
      </c>
      <c r="G285" s="384">
        <v>0</v>
      </c>
      <c r="H285">
        <v>0</v>
      </c>
    </row>
    <row r="286" spans="1:10">
      <c r="A286">
        <v>285</v>
      </c>
      <c r="B286" s="613">
        <v>42040.53125</v>
      </c>
      <c r="C286" s="405" t="s">
        <v>2020</v>
      </c>
      <c r="D286" s="384">
        <v>76</v>
      </c>
      <c r="E286">
        <v>0.01</v>
      </c>
      <c r="F286">
        <v>1.4635199999999999</v>
      </c>
      <c r="G286" s="384">
        <v>0</v>
      </c>
      <c r="H286">
        <v>1.4613799999999999</v>
      </c>
    </row>
    <row r="287" spans="1:10">
      <c r="A287">
        <v>286</v>
      </c>
      <c r="B287" s="613">
        <v>42040.553472222222</v>
      </c>
      <c r="C287" s="405" t="s">
        <v>1931</v>
      </c>
      <c r="D287" s="384">
        <v>76</v>
      </c>
      <c r="E287">
        <v>0.01</v>
      </c>
      <c r="F287">
        <v>1.4613799999999999</v>
      </c>
      <c r="G287" s="384">
        <v>0</v>
      </c>
      <c r="H287">
        <v>1.4613799999999999</v>
      </c>
      <c r="I287">
        <v>1.48</v>
      </c>
      <c r="J287" s="384">
        <v>969.34</v>
      </c>
    </row>
    <row r="288" spans="1:10">
      <c r="A288">
        <v>287</v>
      </c>
      <c r="B288" s="613">
        <v>42040.802777777775</v>
      </c>
      <c r="C288" s="405" t="s">
        <v>96</v>
      </c>
      <c r="D288" s="384">
        <v>77</v>
      </c>
      <c r="E288">
        <v>0.01</v>
      </c>
      <c r="F288">
        <v>1.47109</v>
      </c>
      <c r="G288" s="384">
        <v>0</v>
      </c>
      <c r="H288">
        <v>0</v>
      </c>
    </row>
    <row r="289" spans="1:10">
      <c r="A289">
        <v>288</v>
      </c>
      <c r="B289" s="613">
        <v>42040.802777777775</v>
      </c>
      <c r="C289" s="405" t="s">
        <v>2020</v>
      </c>
      <c r="D289" s="384">
        <v>77</v>
      </c>
      <c r="E289">
        <v>0.01</v>
      </c>
      <c r="F289">
        <v>1.47109</v>
      </c>
      <c r="G289" s="384">
        <v>0</v>
      </c>
      <c r="H289">
        <v>1.47323</v>
      </c>
    </row>
    <row r="290" spans="1:10">
      <c r="A290">
        <v>291</v>
      </c>
      <c r="B290" s="613">
        <v>42041.084722222222</v>
      </c>
      <c r="C290" s="405" t="s">
        <v>2020</v>
      </c>
      <c r="D290" s="384">
        <v>77</v>
      </c>
      <c r="E290">
        <v>0.01</v>
      </c>
      <c r="F290">
        <v>1.47109</v>
      </c>
      <c r="G290" s="384">
        <v>0</v>
      </c>
      <c r="H290">
        <v>1.4702200000000001</v>
      </c>
    </row>
    <row r="291" spans="1:10">
      <c r="A291">
        <v>295</v>
      </c>
      <c r="B291" s="613">
        <v>42041.4</v>
      </c>
      <c r="C291" s="405" t="s">
        <v>2020</v>
      </c>
      <c r="D291" s="384">
        <v>77</v>
      </c>
      <c r="E291">
        <v>0.01</v>
      </c>
      <c r="F291">
        <v>1.47109</v>
      </c>
      <c r="G291" s="384">
        <v>0</v>
      </c>
      <c r="H291">
        <v>1.46811</v>
      </c>
    </row>
    <row r="292" spans="1:10">
      <c r="A292">
        <v>300</v>
      </c>
      <c r="B292" s="613">
        <v>42041.57916666667</v>
      </c>
      <c r="C292" s="405" t="s">
        <v>2020</v>
      </c>
      <c r="D292" s="384">
        <v>77</v>
      </c>
      <c r="E292">
        <v>0.01</v>
      </c>
      <c r="F292">
        <v>1.47109</v>
      </c>
      <c r="G292" s="384">
        <v>0</v>
      </c>
      <c r="H292">
        <v>1.46479</v>
      </c>
    </row>
    <row r="293" spans="1:10">
      <c r="A293">
        <v>309</v>
      </c>
      <c r="B293" s="613">
        <v>42041.729166666664</v>
      </c>
      <c r="C293" s="405" t="s">
        <v>2020</v>
      </c>
      <c r="D293" s="384">
        <v>77</v>
      </c>
      <c r="E293">
        <v>0.01</v>
      </c>
      <c r="F293">
        <v>1.47109</v>
      </c>
      <c r="G293" s="384">
        <v>0</v>
      </c>
      <c r="H293">
        <v>1.46092</v>
      </c>
    </row>
    <row r="294" spans="1:10">
      <c r="A294">
        <v>316</v>
      </c>
      <c r="B294" s="613">
        <v>42044.541666666664</v>
      </c>
      <c r="C294" s="405" t="s">
        <v>2020</v>
      </c>
      <c r="D294" s="384">
        <v>77</v>
      </c>
      <c r="E294">
        <v>0.01</v>
      </c>
      <c r="F294">
        <v>1.47109</v>
      </c>
      <c r="G294" s="384">
        <v>0</v>
      </c>
      <c r="H294">
        <v>1.4562600000000001</v>
      </c>
    </row>
    <row r="295" spans="1:10">
      <c r="A295">
        <v>317</v>
      </c>
      <c r="B295" s="613">
        <v>42045.646527777775</v>
      </c>
      <c r="C295" s="405" t="s">
        <v>1931</v>
      </c>
      <c r="D295" s="384">
        <v>77</v>
      </c>
      <c r="E295">
        <v>0.01</v>
      </c>
      <c r="F295">
        <v>1.4562600000000001</v>
      </c>
      <c r="G295" s="384">
        <v>0</v>
      </c>
      <c r="H295">
        <v>1.4562600000000001</v>
      </c>
      <c r="I295">
        <v>-11.05</v>
      </c>
      <c r="J295" s="384">
        <v>959.77</v>
      </c>
    </row>
    <row r="296" spans="1:10">
      <c r="A296">
        <v>289</v>
      </c>
      <c r="B296" s="613">
        <v>42041.084722222222</v>
      </c>
      <c r="C296" s="405" t="s">
        <v>96</v>
      </c>
      <c r="D296" s="384">
        <v>78</v>
      </c>
      <c r="E296">
        <v>0.01</v>
      </c>
      <c r="F296">
        <v>1.4650700000000001</v>
      </c>
      <c r="G296" s="384">
        <v>0</v>
      </c>
      <c r="H296">
        <v>0</v>
      </c>
    </row>
    <row r="297" spans="1:10">
      <c r="A297">
        <v>290</v>
      </c>
      <c r="B297" s="613">
        <v>42041.084722222222</v>
      </c>
      <c r="C297" s="405" t="s">
        <v>2020</v>
      </c>
      <c r="D297" s="384">
        <v>78</v>
      </c>
      <c r="E297">
        <v>0.01</v>
      </c>
      <c r="F297">
        <v>1.4650700000000001</v>
      </c>
      <c r="G297" s="384">
        <v>0</v>
      </c>
      <c r="H297">
        <v>1.4702200000000001</v>
      </c>
    </row>
    <row r="298" spans="1:10">
      <c r="A298">
        <v>294</v>
      </c>
      <c r="B298" s="613">
        <v>42041.4</v>
      </c>
      <c r="C298" s="405" t="s">
        <v>2020</v>
      </c>
      <c r="D298" s="384">
        <v>78</v>
      </c>
      <c r="E298">
        <v>0.01</v>
      </c>
      <c r="F298">
        <v>1.4650700000000001</v>
      </c>
      <c r="G298" s="384">
        <v>0</v>
      </c>
      <c r="H298">
        <v>1.46811</v>
      </c>
    </row>
    <row r="299" spans="1:10">
      <c r="A299">
        <v>299</v>
      </c>
      <c r="B299" s="613">
        <v>42041.57916666667</v>
      </c>
      <c r="C299" s="405" t="s">
        <v>2020</v>
      </c>
      <c r="D299" s="384">
        <v>78</v>
      </c>
      <c r="E299">
        <v>0.01</v>
      </c>
      <c r="F299">
        <v>1.4650700000000001</v>
      </c>
      <c r="G299" s="384">
        <v>0</v>
      </c>
      <c r="H299">
        <v>1.46479</v>
      </c>
    </row>
    <row r="300" spans="1:10">
      <c r="A300">
        <v>308</v>
      </c>
      <c r="B300" s="613">
        <v>42041.729166666664</v>
      </c>
      <c r="C300" s="405" t="s">
        <v>2020</v>
      </c>
      <c r="D300" s="384">
        <v>78</v>
      </c>
      <c r="E300">
        <v>0.01</v>
      </c>
      <c r="F300">
        <v>1.4650700000000001</v>
      </c>
      <c r="G300" s="384">
        <v>0</v>
      </c>
      <c r="H300">
        <v>1.46092</v>
      </c>
    </row>
    <row r="301" spans="1:10">
      <c r="A301">
        <v>315</v>
      </c>
      <c r="B301" s="613">
        <v>42044.541666666664</v>
      </c>
      <c r="C301" s="405" t="s">
        <v>2020</v>
      </c>
      <c r="D301" s="384">
        <v>78</v>
      </c>
      <c r="E301">
        <v>0.01</v>
      </c>
      <c r="F301">
        <v>1.4650700000000001</v>
      </c>
      <c r="G301" s="384">
        <v>0</v>
      </c>
      <c r="H301">
        <v>1.4562600000000001</v>
      </c>
    </row>
    <row r="302" spans="1:10">
      <c r="A302">
        <v>318</v>
      </c>
      <c r="B302" s="613">
        <v>42045.646527777775</v>
      </c>
      <c r="C302" s="405" t="s">
        <v>1931</v>
      </c>
      <c r="D302" s="384">
        <v>78</v>
      </c>
      <c r="E302">
        <v>0.01</v>
      </c>
      <c r="F302">
        <v>1.4562600000000001</v>
      </c>
      <c r="G302" s="384">
        <v>0</v>
      </c>
      <c r="H302">
        <v>1.4562600000000001</v>
      </c>
      <c r="I302">
        <v>-6.6</v>
      </c>
      <c r="J302" s="384">
        <v>953.17</v>
      </c>
    </row>
    <row r="303" spans="1:10">
      <c r="A303">
        <v>292</v>
      </c>
      <c r="B303" s="613">
        <v>42041.4</v>
      </c>
      <c r="C303" s="405" t="s">
        <v>96</v>
      </c>
      <c r="D303" s="384">
        <v>79</v>
      </c>
      <c r="E303">
        <v>0.01</v>
      </c>
      <c r="F303">
        <v>1.4614499999999999</v>
      </c>
      <c r="G303" s="384">
        <v>0</v>
      </c>
      <c r="H303">
        <v>0</v>
      </c>
    </row>
    <row r="304" spans="1:10">
      <c r="A304">
        <v>293</v>
      </c>
      <c r="B304" s="613">
        <v>42041.4</v>
      </c>
      <c r="C304" s="405" t="s">
        <v>2020</v>
      </c>
      <c r="D304" s="384">
        <v>79</v>
      </c>
      <c r="E304">
        <v>0.01</v>
      </c>
      <c r="F304">
        <v>1.4614499999999999</v>
      </c>
      <c r="G304" s="384">
        <v>0</v>
      </c>
      <c r="H304">
        <v>1.46811</v>
      </c>
    </row>
    <row r="305" spans="1:10">
      <c r="A305">
        <v>298</v>
      </c>
      <c r="B305" s="613">
        <v>42041.57916666667</v>
      </c>
      <c r="C305" s="405" t="s">
        <v>2020</v>
      </c>
      <c r="D305" s="384">
        <v>79</v>
      </c>
      <c r="E305">
        <v>0.01</v>
      </c>
      <c r="F305">
        <v>1.4614499999999999</v>
      </c>
      <c r="G305" s="384">
        <v>0</v>
      </c>
      <c r="H305">
        <v>1.46479</v>
      </c>
    </row>
    <row r="306" spans="1:10">
      <c r="A306">
        <v>307</v>
      </c>
      <c r="B306" s="613">
        <v>42041.729166666664</v>
      </c>
      <c r="C306" s="405" t="s">
        <v>2020</v>
      </c>
      <c r="D306" s="384">
        <v>79</v>
      </c>
      <c r="E306">
        <v>0.01</v>
      </c>
      <c r="F306">
        <v>1.4614499999999999</v>
      </c>
      <c r="G306" s="384">
        <v>0</v>
      </c>
      <c r="H306">
        <v>1.46092</v>
      </c>
    </row>
    <row r="307" spans="1:10">
      <c r="A307">
        <v>314</v>
      </c>
      <c r="B307" s="613">
        <v>42044.541666666664</v>
      </c>
      <c r="C307" s="405" t="s">
        <v>2020</v>
      </c>
      <c r="D307" s="384">
        <v>79</v>
      </c>
      <c r="E307">
        <v>0.01</v>
      </c>
      <c r="F307">
        <v>1.4614499999999999</v>
      </c>
      <c r="G307" s="384">
        <v>0</v>
      </c>
      <c r="H307">
        <v>1.4562600000000001</v>
      </c>
    </row>
    <row r="308" spans="1:10">
      <c r="A308">
        <v>319</v>
      </c>
      <c r="B308" s="613">
        <v>42045.646527777775</v>
      </c>
      <c r="C308" s="405" t="s">
        <v>1931</v>
      </c>
      <c r="D308" s="384">
        <v>79</v>
      </c>
      <c r="E308">
        <v>0.01</v>
      </c>
      <c r="F308">
        <v>1.4562600000000001</v>
      </c>
      <c r="G308" s="384">
        <v>0</v>
      </c>
      <c r="H308">
        <v>1.4562600000000001</v>
      </c>
      <c r="I308">
        <v>-3.93</v>
      </c>
      <c r="J308" s="384">
        <v>949.24</v>
      </c>
    </row>
    <row r="309" spans="1:10">
      <c r="A309">
        <v>296</v>
      </c>
      <c r="B309" s="613">
        <v>42041.57916666667</v>
      </c>
      <c r="C309" s="405" t="s">
        <v>96</v>
      </c>
      <c r="D309" s="384">
        <v>80</v>
      </c>
      <c r="E309">
        <v>0.02</v>
      </c>
      <c r="F309">
        <v>1.4573400000000001</v>
      </c>
      <c r="G309" s="384">
        <v>0</v>
      </c>
      <c r="H309">
        <v>0</v>
      </c>
    </row>
    <row r="310" spans="1:10">
      <c r="A310">
        <v>297</v>
      </c>
      <c r="B310" s="613">
        <v>42041.57916666667</v>
      </c>
      <c r="C310" s="405" t="s">
        <v>2020</v>
      </c>
      <c r="D310" s="384">
        <v>80</v>
      </c>
      <c r="E310">
        <v>0.02</v>
      </c>
      <c r="F310">
        <v>1.4573400000000001</v>
      </c>
      <c r="G310" s="384">
        <v>0</v>
      </c>
      <c r="H310">
        <v>1.46479</v>
      </c>
    </row>
    <row r="311" spans="1:10">
      <c r="A311">
        <v>306</v>
      </c>
      <c r="B311" s="613">
        <v>42041.729166666664</v>
      </c>
      <c r="C311" s="405" t="s">
        <v>2020</v>
      </c>
      <c r="D311" s="384">
        <v>80</v>
      </c>
      <c r="E311">
        <v>0.02</v>
      </c>
      <c r="F311">
        <v>1.4573400000000001</v>
      </c>
      <c r="G311" s="384">
        <v>0</v>
      </c>
      <c r="H311">
        <v>1.46092</v>
      </c>
    </row>
    <row r="312" spans="1:10">
      <c r="A312">
        <v>313</v>
      </c>
      <c r="B312" s="613">
        <v>42044.541666666664</v>
      </c>
      <c r="C312" s="405" t="s">
        <v>2020</v>
      </c>
      <c r="D312" s="384">
        <v>80</v>
      </c>
      <c r="E312">
        <v>0.02</v>
      </c>
      <c r="F312">
        <v>1.4573400000000001</v>
      </c>
      <c r="G312" s="384">
        <v>0</v>
      </c>
      <c r="H312">
        <v>1.4562600000000001</v>
      </c>
    </row>
    <row r="313" spans="1:10">
      <c r="A313">
        <v>320</v>
      </c>
      <c r="B313" s="613">
        <v>42045.646527777775</v>
      </c>
      <c r="C313" s="405" t="s">
        <v>1931</v>
      </c>
      <c r="D313" s="384">
        <v>80</v>
      </c>
      <c r="E313">
        <v>0.02</v>
      </c>
      <c r="F313">
        <v>1.4562600000000001</v>
      </c>
      <c r="G313" s="384">
        <v>0</v>
      </c>
      <c r="H313">
        <v>1.4562600000000001</v>
      </c>
      <c r="I313">
        <v>-1.79</v>
      </c>
      <c r="J313" s="384">
        <v>947.45</v>
      </c>
    </row>
    <row r="314" spans="1:10">
      <c r="A314">
        <v>301</v>
      </c>
      <c r="B314" s="613">
        <v>42041.595138888886</v>
      </c>
      <c r="C314" s="405" t="s">
        <v>97</v>
      </c>
      <c r="D314" s="384">
        <v>81</v>
      </c>
      <c r="E314">
        <v>0.01</v>
      </c>
      <c r="F314">
        <v>1.4562200000000001</v>
      </c>
      <c r="G314" s="384">
        <v>0</v>
      </c>
      <c r="H314">
        <v>0</v>
      </c>
    </row>
    <row r="315" spans="1:10">
      <c r="A315">
        <v>302</v>
      </c>
      <c r="B315" s="613">
        <v>42041.595138888886</v>
      </c>
      <c r="C315" s="405" t="s">
        <v>2020</v>
      </c>
      <c r="D315" s="384">
        <v>81</v>
      </c>
      <c r="E315">
        <v>0.01</v>
      </c>
      <c r="F315">
        <v>1.4562200000000001</v>
      </c>
      <c r="G315" s="384">
        <v>0</v>
      </c>
      <c r="H315">
        <v>1.45408</v>
      </c>
    </row>
    <row r="316" spans="1:10">
      <c r="A316">
        <v>303</v>
      </c>
      <c r="B316" s="613">
        <v>42041.615972222222</v>
      </c>
      <c r="C316" s="405" t="s">
        <v>1931</v>
      </c>
      <c r="D316" s="384">
        <v>81</v>
      </c>
      <c r="E316">
        <v>0.01</v>
      </c>
      <c r="F316">
        <v>1.45408</v>
      </c>
      <c r="G316" s="384">
        <v>0</v>
      </c>
      <c r="H316">
        <v>1.45408</v>
      </c>
      <c r="I316">
        <v>1.48</v>
      </c>
      <c r="J316" s="384">
        <v>970.82</v>
      </c>
    </row>
    <row r="317" spans="1:10">
      <c r="A317">
        <v>304</v>
      </c>
      <c r="B317" s="613">
        <v>42041.729166666664</v>
      </c>
      <c r="C317" s="405" t="s">
        <v>96</v>
      </c>
      <c r="D317" s="384">
        <v>82</v>
      </c>
      <c r="E317">
        <v>0.04</v>
      </c>
      <c r="F317">
        <v>1.45262</v>
      </c>
      <c r="G317" s="384">
        <v>0</v>
      </c>
      <c r="H317">
        <v>0</v>
      </c>
    </row>
    <row r="318" spans="1:10">
      <c r="A318">
        <v>305</v>
      </c>
      <c r="B318" s="613">
        <v>42041.729166666664</v>
      </c>
      <c r="C318" s="405" t="s">
        <v>2020</v>
      </c>
      <c r="D318" s="384">
        <v>82</v>
      </c>
      <c r="E318">
        <v>0.04</v>
      </c>
      <c r="F318">
        <v>1.45262</v>
      </c>
      <c r="G318" s="384">
        <v>0</v>
      </c>
      <c r="H318">
        <v>1.46092</v>
      </c>
    </row>
    <row r="319" spans="1:10">
      <c r="A319">
        <v>312</v>
      </c>
      <c r="B319" s="613">
        <v>42044.541666666664</v>
      </c>
      <c r="C319" s="405" t="s">
        <v>2020</v>
      </c>
      <c r="D319" s="384">
        <v>82</v>
      </c>
      <c r="E319">
        <v>0.04</v>
      </c>
      <c r="F319">
        <v>1.45262</v>
      </c>
      <c r="G319" s="384">
        <v>0</v>
      </c>
      <c r="H319">
        <v>1.4562600000000001</v>
      </c>
    </row>
    <row r="320" spans="1:10">
      <c r="A320">
        <v>321</v>
      </c>
      <c r="B320" s="613">
        <v>42045.646527777775</v>
      </c>
      <c r="C320" s="405" t="s">
        <v>1931</v>
      </c>
      <c r="D320" s="384">
        <v>82</v>
      </c>
      <c r="E320">
        <v>0.04</v>
      </c>
      <c r="F320">
        <v>1.4562600000000001</v>
      </c>
      <c r="G320" s="384">
        <v>0</v>
      </c>
      <c r="H320">
        <v>1.4562600000000001</v>
      </c>
      <c r="I320">
        <v>10.35</v>
      </c>
      <c r="J320" s="384">
        <v>957.8</v>
      </c>
    </row>
    <row r="321" spans="1:10">
      <c r="A321">
        <v>310</v>
      </c>
      <c r="B321" s="613">
        <v>42044.541666666664</v>
      </c>
      <c r="C321" s="405" t="s">
        <v>96</v>
      </c>
      <c r="D321" s="384">
        <v>83</v>
      </c>
      <c r="E321">
        <v>0.08</v>
      </c>
      <c r="F321">
        <v>1.44712</v>
      </c>
      <c r="G321" s="384">
        <v>0</v>
      </c>
      <c r="H321">
        <v>0</v>
      </c>
    </row>
    <row r="322" spans="1:10">
      <c r="A322">
        <v>311</v>
      </c>
      <c r="B322" s="613">
        <v>42044.541666666664</v>
      </c>
      <c r="C322" s="405" t="s">
        <v>2020</v>
      </c>
      <c r="D322" s="384">
        <v>83</v>
      </c>
      <c r="E322">
        <v>0.08</v>
      </c>
      <c r="F322">
        <v>1.44712</v>
      </c>
      <c r="G322" s="384">
        <v>0</v>
      </c>
      <c r="H322">
        <v>1.4562600000000001</v>
      </c>
    </row>
    <row r="323" spans="1:10">
      <c r="A323">
        <v>322</v>
      </c>
      <c r="B323" s="613">
        <v>42045.646527777775</v>
      </c>
      <c r="C323" s="405" t="s">
        <v>1931</v>
      </c>
      <c r="D323" s="384">
        <v>83</v>
      </c>
      <c r="E323">
        <v>0.08</v>
      </c>
      <c r="F323">
        <v>1.4562600000000001</v>
      </c>
      <c r="G323" s="384">
        <v>0</v>
      </c>
      <c r="H323">
        <v>1.4562600000000001</v>
      </c>
      <c r="I323">
        <v>53.19</v>
      </c>
      <c r="J323" s="384">
        <v>1010.99</v>
      </c>
    </row>
    <row r="324" spans="1:10">
      <c r="A324">
        <v>323</v>
      </c>
      <c r="B324" s="613">
        <v>42045.65625</v>
      </c>
      <c r="C324" s="405" t="s">
        <v>97</v>
      </c>
      <c r="D324" s="384">
        <v>84</v>
      </c>
      <c r="E324">
        <v>0.01</v>
      </c>
      <c r="F324">
        <v>1.4563600000000001</v>
      </c>
      <c r="G324" s="384">
        <v>0</v>
      </c>
      <c r="H324">
        <v>0</v>
      </c>
    </row>
    <row r="325" spans="1:10">
      <c r="A325">
        <v>324</v>
      </c>
      <c r="B325" s="613">
        <v>42045.65625</v>
      </c>
      <c r="C325" s="405" t="s">
        <v>2020</v>
      </c>
      <c r="D325" s="384">
        <v>84</v>
      </c>
      <c r="E325">
        <v>0.01</v>
      </c>
      <c r="F325">
        <v>1.4563600000000001</v>
      </c>
      <c r="G325" s="384">
        <v>0</v>
      </c>
      <c r="H325">
        <v>1.4542200000000001</v>
      </c>
    </row>
    <row r="326" spans="1:10">
      <c r="A326">
        <v>325</v>
      </c>
      <c r="B326" s="613">
        <v>42045.756249999999</v>
      </c>
      <c r="C326" s="405" t="s">
        <v>1931</v>
      </c>
      <c r="D326" s="384">
        <v>84</v>
      </c>
      <c r="E326">
        <v>0.01</v>
      </c>
      <c r="F326">
        <v>1.4542200000000001</v>
      </c>
      <c r="G326" s="384">
        <v>0</v>
      </c>
      <c r="H326">
        <v>1.4542200000000001</v>
      </c>
      <c r="I326">
        <v>1.48</v>
      </c>
      <c r="J326" s="384">
        <v>1012.47</v>
      </c>
    </row>
    <row r="327" spans="1:10">
      <c r="A327">
        <v>326</v>
      </c>
      <c r="B327" s="613">
        <v>42046.365972222222</v>
      </c>
      <c r="C327" s="405" t="s">
        <v>96</v>
      </c>
      <c r="D327" s="384">
        <v>85</v>
      </c>
      <c r="E327">
        <v>0.01</v>
      </c>
      <c r="F327">
        <v>1.45807</v>
      </c>
      <c r="G327" s="384">
        <v>0</v>
      </c>
      <c r="H327">
        <v>0</v>
      </c>
    </row>
    <row r="328" spans="1:10">
      <c r="A328">
        <v>327</v>
      </c>
      <c r="B328" s="613">
        <v>42046.365972222222</v>
      </c>
      <c r="C328" s="405" t="s">
        <v>2020</v>
      </c>
      <c r="D328" s="384">
        <v>85</v>
      </c>
      <c r="E328">
        <v>0.01</v>
      </c>
      <c r="F328">
        <v>1.45807</v>
      </c>
      <c r="G328" s="384">
        <v>0</v>
      </c>
      <c r="H328">
        <v>1.46021</v>
      </c>
    </row>
    <row r="329" spans="1:10">
      <c r="A329">
        <v>328</v>
      </c>
      <c r="B329" s="613">
        <v>42046.480555555558</v>
      </c>
      <c r="C329" s="405" t="s">
        <v>1931</v>
      </c>
      <c r="D329" s="384">
        <v>85</v>
      </c>
      <c r="E329">
        <v>0.01</v>
      </c>
      <c r="F329">
        <v>1.46021</v>
      </c>
      <c r="G329" s="384">
        <v>0</v>
      </c>
      <c r="H329">
        <v>1.46021</v>
      </c>
      <c r="I329">
        <v>1.48</v>
      </c>
      <c r="J329" s="384">
        <v>1013.95</v>
      </c>
    </row>
    <row r="330" spans="1:10">
      <c r="A330">
        <v>329</v>
      </c>
      <c r="B330" s="613">
        <v>42047.114583333336</v>
      </c>
      <c r="C330" s="405" t="s">
        <v>97</v>
      </c>
      <c r="D330" s="384">
        <v>86</v>
      </c>
      <c r="E330">
        <v>0.01</v>
      </c>
      <c r="F330">
        <v>1.47818</v>
      </c>
      <c r="G330" s="384">
        <v>0</v>
      </c>
      <c r="H330">
        <v>0</v>
      </c>
    </row>
    <row r="331" spans="1:10">
      <c r="A331">
        <v>330</v>
      </c>
      <c r="B331" s="613">
        <v>42047.114583333336</v>
      </c>
      <c r="C331" s="405" t="s">
        <v>2020</v>
      </c>
      <c r="D331" s="384">
        <v>86</v>
      </c>
      <c r="E331">
        <v>0.01</v>
      </c>
      <c r="F331">
        <v>1.47818</v>
      </c>
      <c r="G331" s="384">
        <v>0</v>
      </c>
      <c r="H331">
        <v>1.47604</v>
      </c>
    </row>
    <row r="332" spans="1:10">
      <c r="A332">
        <v>331</v>
      </c>
      <c r="B332" s="613">
        <v>42047.198611111111</v>
      </c>
      <c r="C332" s="405" t="s">
        <v>1931</v>
      </c>
      <c r="D332" s="384">
        <v>86</v>
      </c>
      <c r="E332">
        <v>0.01</v>
      </c>
      <c r="F332">
        <v>1.47604</v>
      </c>
      <c r="G332" s="384">
        <v>0</v>
      </c>
      <c r="H332">
        <v>1.47604</v>
      </c>
      <c r="I332">
        <v>1.48</v>
      </c>
      <c r="J332" s="384">
        <v>1015.43</v>
      </c>
    </row>
    <row r="333" spans="1:10">
      <c r="A333">
        <v>332</v>
      </c>
      <c r="B333" s="613">
        <v>42047.541666666664</v>
      </c>
      <c r="C333" s="405" t="s">
        <v>97</v>
      </c>
      <c r="D333" s="384">
        <v>87</v>
      </c>
      <c r="E333">
        <v>0.01</v>
      </c>
      <c r="F333">
        <v>1.47465</v>
      </c>
      <c r="G333" s="384">
        <v>0</v>
      </c>
      <c r="H333">
        <v>0</v>
      </c>
    </row>
    <row r="334" spans="1:10">
      <c r="A334">
        <v>333</v>
      </c>
      <c r="B334" s="613">
        <v>42047.541666666664</v>
      </c>
      <c r="C334" s="405" t="s">
        <v>2020</v>
      </c>
      <c r="D334" s="384">
        <v>87</v>
      </c>
      <c r="E334">
        <v>0.01</v>
      </c>
      <c r="F334">
        <v>1.47465</v>
      </c>
      <c r="G334" s="384">
        <v>0</v>
      </c>
      <c r="H334">
        <v>1.47251</v>
      </c>
    </row>
    <row r="335" spans="1:10">
      <c r="A335">
        <v>336</v>
      </c>
      <c r="B335" s="613">
        <v>42047.617361111108</v>
      </c>
      <c r="C335" s="405" t="s">
        <v>2020</v>
      </c>
      <c r="D335" s="384">
        <v>87</v>
      </c>
      <c r="E335">
        <v>0.01</v>
      </c>
      <c r="F335">
        <v>1.47465</v>
      </c>
      <c r="G335" s="384">
        <v>0</v>
      </c>
      <c r="H335">
        <v>1.47417</v>
      </c>
    </row>
    <row r="336" spans="1:10">
      <c r="A336">
        <v>337</v>
      </c>
      <c r="B336" s="613">
        <v>42047.698611111111</v>
      </c>
      <c r="C336" s="405" t="s">
        <v>1931</v>
      </c>
      <c r="D336" s="384">
        <v>87</v>
      </c>
      <c r="E336">
        <v>0.01</v>
      </c>
      <c r="F336">
        <v>1.47417</v>
      </c>
      <c r="G336" s="384">
        <v>0</v>
      </c>
      <c r="H336">
        <v>1.47417</v>
      </c>
      <c r="I336">
        <v>0.26</v>
      </c>
      <c r="J336" s="384">
        <v>1015.69</v>
      </c>
    </row>
    <row r="337" spans="1:10">
      <c r="A337">
        <v>334</v>
      </c>
      <c r="B337" s="613">
        <v>42047.617361111108</v>
      </c>
      <c r="C337" s="405" t="s">
        <v>97</v>
      </c>
      <c r="D337" s="384">
        <v>88</v>
      </c>
      <c r="E337">
        <v>0.01</v>
      </c>
      <c r="F337">
        <v>1.47797</v>
      </c>
      <c r="G337" s="384">
        <v>0</v>
      </c>
      <c r="H337">
        <v>0</v>
      </c>
    </row>
    <row r="338" spans="1:10">
      <c r="A338">
        <v>335</v>
      </c>
      <c r="B338" s="613">
        <v>42047.617361111108</v>
      </c>
      <c r="C338" s="405" t="s">
        <v>2020</v>
      </c>
      <c r="D338" s="384">
        <v>88</v>
      </c>
      <c r="E338">
        <v>0.01</v>
      </c>
      <c r="F338">
        <v>1.47797</v>
      </c>
      <c r="G338" s="384">
        <v>0</v>
      </c>
      <c r="H338">
        <v>1.47417</v>
      </c>
    </row>
    <row r="339" spans="1:10">
      <c r="A339">
        <v>338</v>
      </c>
      <c r="B339" s="613">
        <v>42047.698611111111</v>
      </c>
      <c r="C339" s="405" t="s">
        <v>1931</v>
      </c>
      <c r="D339" s="384">
        <v>88</v>
      </c>
      <c r="E339">
        <v>0.01</v>
      </c>
      <c r="F339">
        <v>1.47417</v>
      </c>
      <c r="G339" s="384">
        <v>0</v>
      </c>
      <c r="H339">
        <v>1.47417</v>
      </c>
      <c r="I339">
        <v>2.71</v>
      </c>
      <c r="J339" s="384">
        <v>1018.4</v>
      </c>
    </row>
    <row r="340" spans="1:10">
      <c r="A340">
        <v>339</v>
      </c>
      <c r="B340" s="613">
        <v>42047.699305555558</v>
      </c>
      <c r="C340" s="405" t="s">
        <v>97</v>
      </c>
      <c r="D340" s="384">
        <v>89</v>
      </c>
      <c r="E340">
        <v>0.01</v>
      </c>
      <c r="F340">
        <v>1.4739500000000001</v>
      </c>
      <c r="G340" s="384">
        <v>0</v>
      </c>
      <c r="H340">
        <v>0</v>
      </c>
    </row>
    <row r="341" spans="1:10">
      <c r="A341">
        <v>340</v>
      </c>
      <c r="B341" s="613">
        <v>42047.699305555558</v>
      </c>
      <c r="C341" s="405" t="s">
        <v>2020</v>
      </c>
      <c r="D341" s="384">
        <v>89</v>
      </c>
      <c r="E341">
        <v>0.01</v>
      </c>
      <c r="F341">
        <v>1.4739500000000001</v>
      </c>
      <c r="G341" s="384">
        <v>0</v>
      </c>
      <c r="H341">
        <v>1.4718100000000001</v>
      </c>
    </row>
    <row r="342" spans="1:10">
      <c r="A342">
        <v>341</v>
      </c>
      <c r="B342" s="613">
        <v>42047.71597222222</v>
      </c>
      <c r="C342" s="405" t="s">
        <v>1931</v>
      </c>
      <c r="D342" s="384">
        <v>89</v>
      </c>
      <c r="E342">
        <v>0.01</v>
      </c>
      <c r="F342">
        <v>1.4718100000000001</v>
      </c>
      <c r="G342" s="384">
        <v>0</v>
      </c>
      <c r="H342">
        <v>1.4718100000000001</v>
      </c>
      <c r="I342">
        <v>1.48</v>
      </c>
      <c r="J342" s="384">
        <v>1019.88</v>
      </c>
    </row>
    <row r="343" spans="1:10">
      <c r="A343">
        <v>342</v>
      </c>
      <c r="B343" s="613">
        <v>42048.052777777775</v>
      </c>
      <c r="C343" s="405" t="s">
        <v>96</v>
      </c>
      <c r="D343" s="384">
        <v>90</v>
      </c>
      <c r="E343">
        <v>0.01</v>
      </c>
      <c r="F343">
        <v>1.4716800000000001</v>
      </c>
      <c r="G343" s="384">
        <v>0</v>
      </c>
      <c r="H343">
        <v>0</v>
      </c>
    </row>
    <row r="344" spans="1:10">
      <c r="A344">
        <v>343</v>
      </c>
      <c r="B344" s="613">
        <v>42048.052777777775</v>
      </c>
      <c r="C344" s="405" t="s">
        <v>2020</v>
      </c>
      <c r="D344" s="384">
        <v>90</v>
      </c>
      <c r="E344">
        <v>0.01</v>
      </c>
      <c r="F344">
        <v>1.4716800000000001</v>
      </c>
      <c r="G344" s="384">
        <v>0</v>
      </c>
      <c r="H344">
        <v>1.4738199999999999</v>
      </c>
    </row>
    <row r="345" spans="1:10">
      <c r="A345">
        <v>348</v>
      </c>
      <c r="B345" s="613">
        <v>42048.211111111108</v>
      </c>
      <c r="C345" s="405" t="s">
        <v>2020</v>
      </c>
      <c r="D345" s="384">
        <v>90</v>
      </c>
      <c r="E345">
        <v>0.01</v>
      </c>
      <c r="F345">
        <v>1.4716800000000001</v>
      </c>
      <c r="G345" s="384">
        <v>0</v>
      </c>
      <c r="H345">
        <v>1.4721599999999999</v>
      </c>
    </row>
    <row r="346" spans="1:10">
      <c r="A346">
        <v>349</v>
      </c>
      <c r="B346" s="613">
        <v>42048.373611111114</v>
      </c>
      <c r="C346" s="405" t="s">
        <v>1931</v>
      </c>
      <c r="D346" s="384">
        <v>90</v>
      </c>
      <c r="E346">
        <v>0.01</v>
      </c>
      <c r="F346">
        <v>1.4721599999999999</v>
      </c>
      <c r="G346" s="384">
        <v>0</v>
      </c>
      <c r="H346">
        <v>1.4721599999999999</v>
      </c>
      <c r="I346">
        <v>0.26</v>
      </c>
      <c r="J346" s="384">
        <v>1020.14</v>
      </c>
    </row>
    <row r="347" spans="1:10">
      <c r="A347">
        <v>344</v>
      </c>
      <c r="B347" s="613">
        <v>42048.209027777775</v>
      </c>
      <c r="C347" s="405" t="s">
        <v>97</v>
      </c>
      <c r="D347" s="384">
        <v>91</v>
      </c>
      <c r="E347">
        <v>0.01</v>
      </c>
      <c r="F347">
        <v>1.46872</v>
      </c>
      <c r="G347" s="384">
        <v>0</v>
      </c>
      <c r="H347">
        <v>0</v>
      </c>
    </row>
    <row r="348" spans="1:10">
      <c r="A348">
        <v>345</v>
      </c>
      <c r="B348" s="613">
        <v>42048.209027777775</v>
      </c>
      <c r="C348" s="405" t="s">
        <v>2020</v>
      </c>
      <c r="D348" s="384">
        <v>91</v>
      </c>
      <c r="E348">
        <v>0.01</v>
      </c>
      <c r="F348">
        <v>1.46872</v>
      </c>
      <c r="G348" s="384">
        <v>0</v>
      </c>
      <c r="H348">
        <v>1.46658</v>
      </c>
    </row>
    <row r="349" spans="1:10">
      <c r="A349">
        <v>353</v>
      </c>
      <c r="B349" s="613">
        <v>42048.393055555556</v>
      </c>
      <c r="C349" s="405" t="s">
        <v>2020</v>
      </c>
      <c r="D349" s="384">
        <v>91</v>
      </c>
      <c r="E349">
        <v>0.01</v>
      </c>
      <c r="F349">
        <v>1.46872</v>
      </c>
      <c r="G349" s="384">
        <v>0</v>
      </c>
      <c r="H349">
        <v>1.4690300000000001</v>
      </c>
    </row>
    <row r="350" spans="1:10">
      <c r="A350">
        <v>357</v>
      </c>
      <c r="B350" s="613">
        <v>42048.459027777775</v>
      </c>
      <c r="C350" s="405" t="s">
        <v>2020</v>
      </c>
      <c r="D350" s="384">
        <v>91</v>
      </c>
      <c r="E350">
        <v>0.01</v>
      </c>
      <c r="F350">
        <v>1.46872</v>
      </c>
      <c r="G350" s="384">
        <v>0</v>
      </c>
      <c r="H350">
        <v>1.4709700000000001</v>
      </c>
    </row>
    <row r="351" spans="1:10">
      <c r="A351">
        <v>358</v>
      </c>
      <c r="B351" s="613">
        <v>42048.582638888889</v>
      </c>
      <c r="C351" s="405" t="s">
        <v>1931</v>
      </c>
      <c r="D351" s="384">
        <v>91</v>
      </c>
      <c r="E351">
        <v>0.01</v>
      </c>
      <c r="F351">
        <v>1.4709700000000001</v>
      </c>
      <c r="G351" s="384">
        <v>0</v>
      </c>
      <c r="H351">
        <v>1.4709700000000001</v>
      </c>
      <c r="I351">
        <v>-1.76</v>
      </c>
      <c r="J351" s="384">
        <v>1021.09</v>
      </c>
    </row>
    <row r="352" spans="1:10">
      <c r="A352">
        <v>346</v>
      </c>
      <c r="B352" s="613">
        <v>42048.211111111108</v>
      </c>
      <c r="C352" s="405" t="s">
        <v>96</v>
      </c>
      <c r="D352" s="384">
        <v>92</v>
      </c>
      <c r="E352">
        <v>0.01</v>
      </c>
      <c r="F352">
        <v>1.4683600000000001</v>
      </c>
      <c r="G352" s="384">
        <v>0</v>
      </c>
      <c r="H352">
        <v>0</v>
      </c>
    </row>
    <row r="353" spans="1:10">
      <c r="A353">
        <v>347</v>
      </c>
      <c r="B353" s="613">
        <v>42048.211111111108</v>
      </c>
      <c r="C353" s="405" t="s">
        <v>2020</v>
      </c>
      <c r="D353" s="384">
        <v>92</v>
      </c>
      <c r="E353">
        <v>0.01</v>
      </c>
      <c r="F353">
        <v>1.4683600000000001</v>
      </c>
      <c r="G353" s="384">
        <v>0</v>
      </c>
      <c r="H353">
        <v>1.4721599999999999</v>
      </c>
    </row>
    <row r="354" spans="1:10">
      <c r="A354">
        <v>350</v>
      </c>
      <c r="B354" s="613">
        <v>42048.373611111114</v>
      </c>
      <c r="C354" s="405" t="s">
        <v>1931</v>
      </c>
      <c r="D354" s="384">
        <v>92</v>
      </c>
      <c r="E354">
        <v>0.01</v>
      </c>
      <c r="F354">
        <v>1.4721599999999999</v>
      </c>
      <c r="G354" s="384">
        <v>0</v>
      </c>
      <c r="H354">
        <v>1.4721599999999999</v>
      </c>
      <c r="I354">
        <v>2.71</v>
      </c>
      <c r="J354" s="384">
        <v>1022.85</v>
      </c>
    </row>
    <row r="355" spans="1:10">
      <c r="A355">
        <v>351</v>
      </c>
      <c r="B355" s="613">
        <v>42048.393055555556</v>
      </c>
      <c r="C355" s="405" t="s">
        <v>97</v>
      </c>
      <c r="D355" s="384">
        <v>93</v>
      </c>
      <c r="E355">
        <v>0.01</v>
      </c>
      <c r="F355">
        <v>1.4736199999999999</v>
      </c>
      <c r="G355" s="384">
        <v>0</v>
      </c>
      <c r="H355">
        <v>0</v>
      </c>
    </row>
    <row r="356" spans="1:10">
      <c r="A356">
        <v>352</v>
      </c>
      <c r="B356" s="613">
        <v>42048.393055555556</v>
      </c>
      <c r="C356" s="405" t="s">
        <v>2020</v>
      </c>
      <c r="D356" s="384">
        <v>93</v>
      </c>
      <c r="E356">
        <v>0.01</v>
      </c>
      <c r="F356">
        <v>1.4736199999999999</v>
      </c>
      <c r="G356" s="384">
        <v>0</v>
      </c>
      <c r="H356">
        <v>1.4690300000000001</v>
      </c>
    </row>
    <row r="357" spans="1:10">
      <c r="A357">
        <v>356</v>
      </c>
      <c r="B357" s="613">
        <v>42048.459027777775</v>
      </c>
      <c r="C357" s="405" t="s">
        <v>2020</v>
      </c>
      <c r="D357" s="384">
        <v>93</v>
      </c>
      <c r="E357">
        <v>0.01</v>
      </c>
      <c r="F357">
        <v>1.4736199999999999</v>
      </c>
      <c r="G357" s="384">
        <v>0</v>
      </c>
      <c r="H357">
        <v>1.4709700000000001</v>
      </c>
    </row>
    <row r="358" spans="1:10">
      <c r="A358">
        <v>359</v>
      </c>
      <c r="B358" s="613">
        <v>42048.582638888889</v>
      </c>
      <c r="C358" s="405" t="s">
        <v>1931</v>
      </c>
      <c r="D358" s="384">
        <v>93</v>
      </c>
      <c r="E358">
        <v>0.01</v>
      </c>
      <c r="F358">
        <v>1.4709700000000001</v>
      </c>
      <c r="G358" s="384">
        <v>0</v>
      </c>
      <c r="H358">
        <v>1.4709700000000001</v>
      </c>
      <c r="I358">
        <v>1.86</v>
      </c>
      <c r="J358" s="384">
        <v>1022.95</v>
      </c>
    </row>
    <row r="359" spans="1:10">
      <c r="A359">
        <v>354</v>
      </c>
      <c r="B359" s="613">
        <v>42048.459027777775</v>
      </c>
      <c r="C359" s="405" t="s">
        <v>97</v>
      </c>
      <c r="D359" s="384">
        <v>94</v>
      </c>
      <c r="E359">
        <v>0.01</v>
      </c>
      <c r="F359">
        <v>1.4772700000000001</v>
      </c>
      <c r="G359" s="384">
        <v>0</v>
      </c>
      <c r="H359">
        <v>0</v>
      </c>
    </row>
    <row r="360" spans="1:10">
      <c r="A360">
        <v>355</v>
      </c>
      <c r="B360" s="613">
        <v>42048.459027777775</v>
      </c>
      <c r="C360" s="405" t="s">
        <v>2020</v>
      </c>
      <c r="D360" s="384">
        <v>94</v>
      </c>
      <c r="E360">
        <v>0.01</v>
      </c>
      <c r="F360">
        <v>1.4772700000000001</v>
      </c>
      <c r="G360" s="384">
        <v>0</v>
      </c>
      <c r="H360">
        <v>1.4709700000000001</v>
      </c>
    </row>
    <row r="361" spans="1:10">
      <c r="A361">
        <v>360</v>
      </c>
      <c r="B361" s="613">
        <v>42048.582638888889</v>
      </c>
      <c r="C361" s="405" t="s">
        <v>1931</v>
      </c>
      <c r="D361" s="384">
        <v>94</v>
      </c>
      <c r="E361">
        <v>0.01</v>
      </c>
      <c r="F361">
        <v>1.4709700000000001</v>
      </c>
      <c r="G361" s="384">
        <v>0</v>
      </c>
      <c r="H361">
        <v>1.4709700000000001</v>
      </c>
      <c r="I361">
        <v>4.55</v>
      </c>
      <c r="J361" s="384">
        <v>1027.5</v>
      </c>
    </row>
    <row r="362" spans="1:10">
      <c r="A362">
        <v>361</v>
      </c>
      <c r="B362" s="613">
        <v>42051.75</v>
      </c>
      <c r="C362" s="405" t="s">
        <v>96</v>
      </c>
      <c r="D362" s="384">
        <v>95</v>
      </c>
      <c r="E362">
        <v>0.01</v>
      </c>
      <c r="F362">
        <v>1.4644900000000001</v>
      </c>
      <c r="G362" s="384">
        <v>0</v>
      </c>
      <c r="H362">
        <v>0</v>
      </c>
    </row>
    <row r="363" spans="1:10">
      <c r="A363">
        <v>362</v>
      </c>
      <c r="B363" s="613">
        <v>42051.75</v>
      </c>
      <c r="C363" s="405" t="s">
        <v>2020</v>
      </c>
      <c r="D363" s="384">
        <v>95</v>
      </c>
      <c r="E363">
        <v>0.01</v>
      </c>
      <c r="F363">
        <v>1.4644900000000001</v>
      </c>
      <c r="G363" s="384">
        <v>0</v>
      </c>
      <c r="H363">
        <v>1.4666300000000001</v>
      </c>
    </row>
    <row r="364" spans="1:10">
      <c r="A364">
        <v>365</v>
      </c>
      <c r="B364" s="613">
        <v>42051.823611111111</v>
      </c>
      <c r="C364" s="405" t="s">
        <v>2020</v>
      </c>
      <c r="D364" s="384">
        <v>95</v>
      </c>
      <c r="E364">
        <v>0.01</v>
      </c>
      <c r="F364">
        <v>1.4644900000000001</v>
      </c>
      <c r="G364" s="384">
        <v>0</v>
      </c>
      <c r="H364">
        <v>1.46407</v>
      </c>
    </row>
    <row r="365" spans="1:10">
      <c r="A365">
        <v>369</v>
      </c>
      <c r="B365" s="613">
        <v>42052.105555555558</v>
      </c>
      <c r="C365" s="405" t="s">
        <v>2020</v>
      </c>
      <c r="D365" s="384">
        <v>95</v>
      </c>
      <c r="E365">
        <v>0.01</v>
      </c>
      <c r="F365">
        <v>1.4644900000000001</v>
      </c>
      <c r="G365" s="384">
        <v>0</v>
      </c>
      <c r="H365">
        <v>1.46211</v>
      </c>
    </row>
    <row r="366" spans="1:10">
      <c r="A366">
        <v>370</v>
      </c>
      <c r="B366" s="613">
        <v>42052.536111111112</v>
      </c>
      <c r="C366" s="405" t="s">
        <v>1931</v>
      </c>
      <c r="D366" s="384">
        <v>95</v>
      </c>
      <c r="E366">
        <v>0.01</v>
      </c>
      <c r="F366">
        <v>1.46211</v>
      </c>
      <c r="G366" s="384">
        <v>0</v>
      </c>
      <c r="H366">
        <v>1.46211</v>
      </c>
      <c r="I366">
        <v>-1.86</v>
      </c>
      <c r="J366" s="384">
        <v>1025.6400000000001</v>
      </c>
    </row>
    <row r="367" spans="1:10">
      <c r="A367">
        <v>363</v>
      </c>
      <c r="B367" s="613">
        <v>42051.823611111111</v>
      </c>
      <c r="C367" s="405" t="s">
        <v>96</v>
      </c>
      <c r="D367" s="384">
        <v>96</v>
      </c>
      <c r="E367">
        <v>0.01</v>
      </c>
      <c r="F367">
        <v>1.4593700000000001</v>
      </c>
      <c r="G367" s="384">
        <v>0</v>
      </c>
      <c r="H367">
        <v>0</v>
      </c>
    </row>
    <row r="368" spans="1:10">
      <c r="A368">
        <v>364</v>
      </c>
      <c r="B368" s="613">
        <v>42051.823611111111</v>
      </c>
      <c r="C368" s="405" t="s">
        <v>2020</v>
      </c>
      <c r="D368" s="384">
        <v>96</v>
      </c>
      <c r="E368">
        <v>0.01</v>
      </c>
      <c r="F368">
        <v>1.4593700000000001</v>
      </c>
      <c r="G368" s="384">
        <v>0</v>
      </c>
      <c r="H368">
        <v>1.46407</v>
      </c>
    </row>
    <row r="369" spans="1:10">
      <c r="A369">
        <v>368</v>
      </c>
      <c r="B369" s="613">
        <v>42052.105555555558</v>
      </c>
      <c r="C369" s="405" t="s">
        <v>2020</v>
      </c>
      <c r="D369" s="384">
        <v>96</v>
      </c>
      <c r="E369">
        <v>0.01</v>
      </c>
      <c r="F369">
        <v>1.4593700000000001</v>
      </c>
      <c r="G369" s="384">
        <v>0</v>
      </c>
      <c r="H369">
        <v>1.46211</v>
      </c>
    </row>
    <row r="370" spans="1:10">
      <c r="A370">
        <v>371</v>
      </c>
      <c r="B370" s="613">
        <v>42052.536111111112</v>
      </c>
      <c r="C370" s="405" t="s">
        <v>1931</v>
      </c>
      <c r="D370" s="384">
        <v>96</v>
      </c>
      <c r="E370">
        <v>0.01</v>
      </c>
      <c r="F370">
        <v>1.46211</v>
      </c>
      <c r="G370" s="384">
        <v>0</v>
      </c>
      <c r="H370">
        <v>1.46211</v>
      </c>
      <c r="I370">
        <v>1.92</v>
      </c>
      <c r="J370" s="384">
        <v>1027.56</v>
      </c>
    </row>
    <row r="371" spans="1:10">
      <c r="A371">
        <v>366</v>
      </c>
      <c r="B371" s="613">
        <v>42052.105555555558</v>
      </c>
      <c r="C371" s="405" t="s">
        <v>96</v>
      </c>
      <c r="D371" s="384">
        <v>97</v>
      </c>
      <c r="E371">
        <v>0.01</v>
      </c>
      <c r="F371">
        <v>1.4557599999999999</v>
      </c>
      <c r="G371" s="384">
        <v>0</v>
      </c>
      <c r="H371">
        <v>0</v>
      </c>
    </row>
    <row r="372" spans="1:10">
      <c r="A372">
        <v>367</v>
      </c>
      <c r="B372" s="613">
        <v>42052.105555555558</v>
      </c>
      <c r="C372" s="405" t="s">
        <v>2020</v>
      </c>
      <c r="D372" s="384">
        <v>97</v>
      </c>
      <c r="E372">
        <v>0.01</v>
      </c>
      <c r="F372">
        <v>1.4557599999999999</v>
      </c>
      <c r="G372" s="384">
        <v>0</v>
      </c>
      <c r="H372">
        <v>1.46211</v>
      </c>
    </row>
    <row r="373" spans="1:10">
      <c r="A373">
        <v>372</v>
      </c>
      <c r="B373" s="613">
        <v>42052.536111111112</v>
      </c>
      <c r="C373" s="405" t="s">
        <v>1931</v>
      </c>
      <c r="D373" s="384">
        <v>97</v>
      </c>
      <c r="E373">
        <v>0.01</v>
      </c>
      <c r="F373">
        <v>1.46211</v>
      </c>
      <c r="G373" s="384">
        <v>0</v>
      </c>
      <c r="H373">
        <v>1.46211</v>
      </c>
      <c r="I373">
        <v>4.59</v>
      </c>
      <c r="J373" s="384">
        <v>1032.1500000000001</v>
      </c>
    </row>
    <row r="374" spans="1:10">
      <c r="A374">
        <v>373</v>
      </c>
      <c r="B374" s="613">
        <v>42052.543055555558</v>
      </c>
      <c r="C374" s="405" t="s">
        <v>97</v>
      </c>
      <c r="D374" s="384">
        <v>98</v>
      </c>
      <c r="E374">
        <v>0.01</v>
      </c>
      <c r="F374">
        <v>1.4619200000000001</v>
      </c>
      <c r="G374" s="384">
        <v>0</v>
      </c>
      <c r="H374">
        <v>0</v>
      </c>
    </row>
    <row r="375" spans="1:10">
      <c r="A375">
        <v>374</v>
      </c>
      <c r="B375" s="613">
        <v>42052.543055555558</v>
      </c>
      <c r="C375" s="405" t="s">
        <v>2020</v>
      </c>
      <c r="D375" s="384">
        <v>98</v>
      </c>
      <c r="E375">
        <v>0.01</v>
      </c>
      <c r="F375">
        <v>1.4619200000000001</v>
      </c>
      <c r="G375" s="384">
        <v>0</v>
      </c>
      <c r="H375">
        <v>1.4597800000000001</v>
      </c>
    </row>
    <row r="376" spans="1:10">
      <c r="A376">
        <v>375</v>
      </c>
      <c r="B376" s="613">
        <v>42052.57708333333</v>
      </c>
      <c r="C376" s="405" t="s">
        <v>1931</v>
      </c>
      <c r="D376" s="384">
        <v>98</v>
      </c>
      <c r="E376">
        <v>0.01</v>
      </c>
      <c r="F376">
        <v>1.4597800000000001</v>
      </c>
      <c r="G376" s="384">
        <v>0</v>
      </c>
      <c r="H376">
        <v>1.4597800000000001</v>
      </c>
      <c r="I376">
        <v>1.48</v>
      </c>
      <c r="J376" s="384">
        <v>1033.6300000000001</v>
      </c>
    </row>
    <row r="377" spans="1:10">
      <c r="A377">
        <v>376</v>
      </c>
      <c r="B377" s="613">
        <v>42054.417361111111</v>
      </c>
      <c r="C377" s="405" t="s">
        <v>96</v>
      </c>
      <c r="D377" s="384">
        <v>99</v>
      </c>
      <c r="E377">
        <v>0.01</v>
      </c>
      <c r="F377">
        <v>1.4717100000000001</v>
      </c>
      <c r="G377" s="384">
        <v>0</v>
      </c>
      <c r="H377">
        <v>0</v>
      </c>
    </row>
    <row r="378" spans="1:10">
      <c r="A378">
        <v>377</v>
      </c>
      <c r="B378" s="613">
        <v>42054.417361111111</v>
      </c>
      <c r="C378" s="405" t="s">
        <v>2020</v>
      </c>
      <c r="D378" s="384">
        <v>99</v>
      </c>
      <c r="E378">
        <v>0.01</v>
      </c>
      <c r="F378">
        <v>1.4717100000000001</v>
      </c>
      <c r="G378" s="384">
        <v>0</v>
      </c>
      <c r="H378">
        <v>1.4738500000000001</v>
      </c>
    </row>
    <row r="379" spans="1:10">
      <c r="A379">
        <v>380</v>
      </c>
      <c r="B379" s="613">
        <v>42054.458333333336</v>
      </c>
      <c r="C379" s="405" t="s">
        <v>2020</v>
      </c>
      <c r="D379" s="384">
        <v>99</v>
      </c>
      <c r="E379">
        <v>0.01</v>
      </c>
      <c r="F379">
        <v>1.4717100000000001</v>
      </c>
      <c r="G379" s="384">
        <v>0</v>
      </c>
      <c r="H379">
        <v>1.4721900000000001</v>
      </c>
    </row>
    <row r="380" spans="1:10">
      <c r="A380">
        <v>384</v>
      </c>
      <c r="B380" s="613">
        <v>42054.530555555553</v>
      </c>
      <c r="C380" s="405" t="s">
        <v>2020</v>
      </c>
      <c r="D380" s="384">
        <v>99</v>
      </c>
      <c r="E380">
        <v>0.01</v>
      </c>
      <c r="F380">
        <v>1.4717100000000001</v>
      </c>
      <c r="G380" s="384">
        <v>0</v>
      </c>
      <c r="H380">
        <v>1.4695</v>
      </c>
    </row>
    <row r="381" spans="1:10">
      <c r="A381">
        <v>389</v>
      </c>
      <c r="B381" s="613">
        <v>42054.5625</v>
      </c>
      <c r="C381" s="405" t="s">
        <v>2020</v>
      </c>
      <c r="D381" s="384">
        <v>99</v>
      </c>
      <c r="E381">
        <v>0.01</v>
      </c>
      <c r="F381">
        <v>1.4717100000000001</v>
      </c>
      <c r="G381" s="384">
        <v>0</v>
      </c>
      <c r="H381">
        <v>1.4657899999999999</v>
      </c>
    </row>
    <row r="382" spans="1:10">
      <c r="A382">
        <v>395</v>
      </c>
      <c r="B382" s="613">
        <v>42055.351388888892</v>
      </c>
      <c r="C382" s="405" t="s">
        <v>2020</v>
      </c>
      <c r="D382" s="384">
        <v>99</v>
      </c>
      <c r="E382">
        <v>0.01</v>
      </c>
      <c r="F382">
        <v>1.4717100000000001</v>
      </c>
      <c r="G382" s="384">
        <v>0</v>
      </c>
      <c r="H382">
        <v>1.4612400000000001</v>
      </c>
    </row>
    <row r="383" spans="1:10">
      <c r="A383">
        <v>402</v>
      </c>
      <c r="B383" s="613">
        <v>42055.432638888888</v>
      </c>
      <c r="C383" s="405" t="s">
        <v>2020</v>
      </c>
      <c r="D383" s="384">
        <v>99</v>
      </c>
      <c r="E383">
        <v>0.01</v>
      </c>
      <c r="F383">
        <v>1.4717100000000001</v>
      </c>
      <c r="G383" s="384">
        <v>0</v>
      </c>
      <c r="H383">
        <v>1.4555800000000001</v>
      </c>
    </row>
    <row r="384" spans="1:10">
      <c r="A384">
        <v>410</v>
      </c>
      <c r="B384" s="613">
        <v>42055.594444444447</v>
      </c>
      <c r="C384" s="405" t="s">
        <v>2020</v>
      </c>
      <c r="D384" s="384">
        <v>99</v>
      </c>
      <c r="E384">
        <v>0.01</v>
      </c>
      <c r="F384">
        <v>1.4717100000000001</v>
      </c>
      <c r="G384" s="384">
        <v>0</v>
      </c>
      <c r="H384">
        <v>1.44781</v>
      </c>
    </row>
    <row r="385" spans="1:10">
      <c r="A385">
        <v>411</v>
      </c>
      <c r="B385" s="613">
        <v>42055.682638888888</v>
      </c>
      <c r="C385" s="405" t="s">
        <v>1931</v>
      </c>
      <c r="D385" s="384">
        <v>99</v>
      </c>
      <c r="E385">
        <v>0.01</v>
      </c>
      <c r="F385">
        <v>1.44781</v>
      </c>
      <c r="G385" s="384">
        <v>0</v>
      </c>
      <c r="H385">
        <v>1.44781</v>
      </c>
      <c r="I385">
        <v>-17.75</v>
      </c>
      <c r="J385" s="384">
        <v>1015.88</v>
      </c>
    </row>
    <row r="386" spans="1:10">
      <c r="A386">
        <v>378</v>
      </c>
      <c r="B386" s="613">
        <v>42054.458333333336</v>
      </c>
      <c r="C386" s="405" t="s">
        <v>96</v>
      </c>
      <c r="D386" s="384">
        <v>100</v>
      </c>
      <c r="E386">
        <v>0.01</v>
      </c>
      <c r="F386">
        <v>1.4683900000000001</v>
      </c>
      <c r="G386" s="384">
        <v>0</v>
      </c>
      <c r="H386">
        <v>0</v>
      </c>
    </row>
    <row r="387" spans="1:10">
      <c r="A387">
        <v>379</v>
      </c>
      <c r="B387" s="613">
        <v>42054.458333333336</v>
      </c>
      <c r="C387" s="405" t="s">
        <v>2020</v>
      </c>
      <c r="D387" s="384">
        <v>100</v>
      </c>
      <c r="E387">
        <v>0.01</v>
      </c>
      <c r="F387">
        <v>1.4683900000000001</v>
      </c>
      <c r="G387" s="384">
        <v>0</v>
      </c>
      <c r="H387">
        <v>1.4721900000000001</v>
      </c>
    </row>
    <row r="388" spans="1:10">
      <c r="A388">
        <v>383</v>
      </c>
      <c r="B388" s="613">
        <v>42054.530555555553</v>
      </c>
      <c r="C388" s="405" t="s">
        <v>2020</v>
      </c>
      <c r="D388" s="384">
        <v>100</v>
      </c>
      <c r="E388">
        <v>0.01</v>
      </c>
      <c r="F388">
        <v>1.4683900000000001</v>
      </c>
      <c r="G388" s="384">
        <v>0</v>
      </c>
      <c r="H388">
        <v>1.4695</v>
      </c>
    </row>
    <row r="389" spans="1:10">
      <c r="A389">
        <v>388</v>
      </c>
      <c r="B389" s="613">
        <v>42054.5625</v>
      </c>
      <c r="C389" s="405" t="s">
        <v>2020</v>
      </c>
      <c r="D389" s="384">
        <v>100</v>
      </c>
      <c r="E389">
        <v>0.01</v>
      </c>
      <c r="F389">
        <v>1.4683900000000001</v>
      </c>
      <c r="G389" s="384">
        <v>0</v>
      </c>
      <c r="H389">
        <v>1.4657899999999999</v>
      </c>
    </row>
    <row r="390" spans="1:10">
      <c r="A390">
        <v>394</v>
      </c>
      <c r="B390" s="613">
        <v>42055.351388888892</v>
      </c>
      <c r="C390" s="405" t="s">
        <v>2020</v>
      </c>
      <c r="D390" s="384">
        <v>100</v>
      </c>
      <c r="E390">
        <v>0.01</v>
      </c>
      <c r="F390">
        <v>1.4683900000000001</v>
      </c>
      <c r="G390" s="384">
        <v>0</v>
      </c>
      <c r="H390">
        <v>1.4612400000000001</v>
      </c>
    </row>
    <row r="391" spans="1:10">
      <c r="A391">
        <v>401</v>
      </c>
      <c r="B391" s="613">
        <v>42055.432638888888</v>
      </c>
      <c r="C391" s="405" t="s">
        <v>2020</v>
      </c>
      <c r="D391" s="384">
        <v>100</v>
      </c>
      <c r="E391">
        <v>0.01</v>
      </c>
      <c r="F391">
        <v>1.4683900000000001</v>
      </c>
      <c r="G391" s="384">
        <v>0</v>
      </c>
      <c r="H391">
        <v>1.4555800000000001</v>
      </c>
    </row>
    <row r="392" spans="1:10">
      <c r="A392">
        <v>409</v>
      </c>
      <c r="B392" s="613">
        <v>42055.594444444447</v>
      </c>
      <c r="C392" s="405" t="s">
        <v>2020</v>
      </c>
      <c r="D392" s="384">
        <v>100</v>
      </c>
      <c r="E392">
        <v>0.01</v>
      </c>
      <c r="F392">
        <v>1.4683900000000001</v>
      </c>
      <c r="G392" s="384">
        <v>0</v>
      </c>
      <c r="H392">
        <v>1.44781</v>
      </c>
    </row>
    <row r="393" spans="1:10">
      <c r="A393">
        <v>412</v>
      </c>
      <c r="B393" s="613">
        <v>42055.682638888888</v>
      </c>
      <c r="C393" s="405" t="s">
        <v>1931</v>
      </c>
      <c r="D393" s="384">
        <v>100</v>
      </c>
      <c r="E393">
        <v>0.01</v>
      </c>
      <c r="F393">
        <v>1.44781</v>
      </c>
      <c r="G393" s="384">
        <v>0</v>
      </c>
      <c r="H393">
        <v>1.44781</v>
      </c>
      <c r="I393">
        <v>-15.29</v>
      </c>
      <c r="J393" s="384">
        <v>1000.59</v>
      </c>
    </row>
    <row r="394" spans="1:10">
      <c r="A394">
        <v>381</v>
      </c>
      <c r="B394" s="613">
        <v>42054.530555555553</v>
      </c>
      <c r="C394" s="405" t="s">
        <v>96</v>
      </c>
      <c r="D394" s="384">
        <v>101</v>
      </c>
      <c r="E394">
        <v>0.01</v>
      </c>
      <c r="F394">
        <v>1.4616800000000001</v>
      </c>
      <c r="G394" s="384">
        <v>0</v>
      </c>
      <c r="H394">
        <v>0</v>
      </c>
    </row>
    <row r="395" spans="1:10">
      <c r="A395">
        <v>382</v>
      </c>
      <c r="B395" s="613">
        <v>42054.530555555553</v>
      </c>
      <c r="C395" s="405" t="s">
        <v>2020</v>
      </c>
      <c r="D395" s="384">
        <v>101</v>
      </c>
      <c r="E395">
        <v>0.01</v>
      </c>
      <c r="F395">
        <v>1.4616800000000001</v>
      </c>
      <c r="G395" s="384">
        <v>0</v>
      </c>
      <c r="H395">
        <v>1.4695</v>
      </c>
    </row>
    <row r="396" spans="1:10">
      <c r="A396">
        <v>387</v>
      </c>
      <c r="B396" s="613">
        <v>42054.5625</v>
      </c>
      <c r="C396" s="405" t="s">
        <v>2020</v>
      </c>
      <c r="D396" s="384">
        <v>101</v>
      </c>
      <c r="E396">
        <v>0.01</v>
      </c>
      <c r="F396">
        <v>1.4616800000000001</v>
      </c>
      <c r="G396" s="384">
        <v>0</v>
      </c>
      <c r="H396">
        <v>1.4657899999999999</v>
      </c>
    </row>
    <row r="397" spans="1:10">
      <c r="A397">
        <v>393</v>
      </c>
      <c r="B397" s="613">
        <v>42055.351388888892</v>
      </c>
      <c r="C397" s="405" t="s">
        <v>2020</v>
      </c>
      <c r="D397" s="384">
        <v>101</v>
      </c>
      <c r="E397">
        <v>0.01</v>
      </c>
      <c r="F397">
        <v>1.4616800000000001</v>
      </c>
      <c r="G397" s="384">
        <v>0</v>
      </c>
      <c r="H397">
        <v>1.4612400000000001</v>
      </c>
    </row>
    <row r="398" spans="1:10">
      <c r="A398">
        <v>400</v>
      </c>
      <c r="B398" s="613">
        <v>42055.432638888888</v>
      </c>
      <c r="C398" s="405" t="s">
        <v>2020</v>
      </c>
      <c r="D398" s="384">
        <v>101</v>
      </c>
      <c r="E398">
        <v>0.01</v>
      </c>
      <c r="F398">
        <v>1.4616800000000001</v>
      </c>
      <c r="G398" s="384">
        <v>0</v>
      </c>
      <c r="H398">
        <v>1.4555800000000001</v>
      </c>
    </row>
    <row r="399" spans="1:10">
      <c r="A399">
        <v>408</v>
      </c>
      <c r="B399" s="613">
        <v>42055.594444444447</v>
      </c>
      <c r="C399" s="405" t="s">
        <v>2020</v>
      </c>
      <c r="D399" s="384">
        <v>101</v>
      </c>
      <c r="E399">
        <v>0.01</v>
      </c>
      <c r="F399">
        <v>1.4616800000000001</v>
      </c>
      <c r="G399" s="384">
        <v>0</v>
      </c>
      <c r="H399">
        <v>1.44781</v>
      </c>
    </row>
    <row r="400" spans="1:10">
      <c r="A400">
        <v>413</v>
      </c>
      <c r="B400" s="613">
        <v>42055.682638888888</v>
      </c>
      <c r="C400" s="405" t="s">
        <v>1931</v>
      </c>
      <c r="D400" s="384">
        <v>101</v>
      </c>
      <c r="E400">
        <v>0.01</v>
      </c>
      <c r="F400">
        <v>1.44781</v>
      </c>
      <c r="G400" s="384">
        <v>0</v>
      </c>
      <c r="H400">
        <v>1.44781</v>
      </c>
      <c r="I400">
        <v>-10.34</v>
      </c>
      <c r="J400" s="384">
        <v>990.25</v>
      </c>
    </row>
    <row r="401" spans="1:10">
      <c r="A401">
        <v>385</v>
      </c>
      <c r="B401" s="613">
        <v>42054.5625</v>
      </c>
      <c r="C401" s="405" t="s">
        <v>96</v>
      </c>
      <c r="D401" s="384">
        <v>102</v>
      </c>
      <c r="E401">
        <v>0.02</v>
      </c>
      <c r="F401">
        <v>1.4577500000000001</v>
      </c>
      <c r="G401" s="384">
        <v>0</v>
      </c>
      <c r="H401">
        <v>0</v>
      </c>
    </row>
    <row r="402" spans="1:10">
      <c r="A402">
        <v>386</v>
      </c>
      <c r="B402" s="613">
        <v>42054.5625</v>
      </c>
      <c r="C402" s="405" t="s">
        <v>2020</v>
      </c>
      <c r="D402" s="384">
        <v>102</v>
      </c>
      <c r="E402">
        <v>0.02</v>
      </c>
      <c r="F402">
        <v>1.4577500000000001</v>
      </c>
      <c r="G402" s="384">
        <v>0</v>
      </c>
      <c r="H402">
        <v>1.4657899999999999</v>
      </c>
    </row>
    <row r="403" spans="1:10">
      <c r="A403">
        <v>392</v>
      </c>
      <c r="B403" s="613">
        <v>42055.351388888892</v>
      </c>
      <c r="C403" s="405" t="s">
        <v>2020</v>
      </c>
      <c r="D403" s="384">
        <v>102</v>
      </c>
      <c r="E403">
        <v>0.02</v>
      </c>
      <c r="F403">
        <v>1.4577500000000001</v>
      </c>
      <c r="G403" s="384">
        <v>0</v>
      </c>
      <c r="H403">
        <v>1.4612400000000001</v>
      </c>
    </row>
    <row r="404" spans="1:10">
      <c r="A404">
        <v>399</v>
      </c>
      <c r="B404" s="613">
        <v>42055.432638888888</v>
      </c>
      <c r="C404" s="405" t="s">
        <v>2020</v>
      </c>
      <c r="D404" s="384">
        <v>102</v>
      </c>
      <c r="E404">
        <v>0.02</v>
      </c>
      <c r="F404">
        <v>1.4577500000000001</v>
      </c>
      <c r="G404" s="384">
        <v>0</v>
      </c>
      <c r="H404">
        <v>1.4555800000000001</v>
      </c>
    </row>
    <row r="405" spans="1:10">
      <c r="A405">
        <v>407</v>
      </c>
      <c r="B405" s="613">
        <v>42055.594444444447</v>
      </c>
      <c r="C405" s="405" t="s">
        <v>2020</v>
      </c>
      <c r="D405" s="384">
        <v>102</v>
      </c>
      <c r="E405">
        <v>0.02</v>
      </c>
      <c r="F405">
        <v>1.4577500000000001</v>
      </c>
      <c r="G405" s="384">
        <v>0</v>
      </c>
      <c r="H405">
        <v>1.44781</v>
      </c>
    </row>
    <row r="406" spans="1:10">
      <c r="A406">
        <v>414</v>
      </c>
      <c r="B406" s="613">
        <v>42055.682638888888</v>
      </c>
      <c r="C406" s="405" t="s">
        <v>1931</v>
      </c>
      <c r="D406" s="384">
        <v>102</v>
      </c>
      <c r="E406">
        <v>0.02</v>
      </c>
      <c r="F406">
        <v>1.44781</v>
      </c>
      <c r="G406" s="384">
        <v>0</v>
      </c>
      <c r="H406">
        <v>1.44781</v>
      </c>
      <c r="I406">
        <v>-14.88</v>
      </c>
      <c r="J406" s="384">
        <v>975.37</v>
      </c>
    </row>
    <row r="407" spans="1:10">
      <c r="A407">
        <v>390</v>
      </c>
      <c r="B407" s="613">
        <v>42055.351388888892</v>
      </c>
      <c r="C407" s="405" t="s">
        <v>96</v>
      </c>
      <c r="D407" s="384">
        <v>103</v>
      </c>
      <c r="E407">
        <v>0.04</v>
      </c>
      <c r="F407">
        <v>1.45208</v>
      </c>
      <c r="G407" s="384">
        <v>0</v>
      </c>
      <c r="H407">
        <v>0</v>
      </c>
    </row>
    <row r="408" spans="1:10">
      <c r="A408">
        <v>391</v>
      </c>
      <c r="B408" s="613">
        <v>42055.351388888892</v>
      </c>
      <c r="C408" s="405" t="s">
        <v>2020</v>
      </c>
      <c r="D408" s="384">
        <v>103</v>
      </c>
      <c r="E408">
        <v>0.04</v>
      </c>
      <c r="F408">
        <v>1.45208</v>
      </c>
      <c r="G408" s="384">
        <v>0</v>
      </c>
      <c r="H408">
        <v>1.4612400000000001</v>
      </c>
    </row>
    <row r="409" spans="1:10">
      <c r="A409">
        <v>398</v>
      </c>
      <c r="B409" s="613">
        <v>42055.432638888888</v>
      </c>
      <c r="C409" s="405" t="s">
        <v>2020</v>
      </c>
      <c r="D409" s="384">
        <v>103</v>
      </c>
      <c r="E409">
        <v>0.04</v>
      </c>
      <c r="F409">
        <v>1.45208</v>
      </c>
      <c r="G409" s="384">
        <v>0</v>
      </c>
      <c r="H409">
        <v>1.4555800000000001</v>
      </c>
    </row>
    <row r="410" spans="1:10">
      <c r="A410">
        <v>406</v>
      </c>
      <c r="B410" s="613">
        <v>42055.594444444447</v>
      </c>
      <c r="C410" s="405" t="s">
        <v>2020</v>
      </c>
      <c r="D410" s="384">
        <v>103</v>
      </c>
      <c r="E410">
        <v>0.04</v>
      </c>
      <c r="F410">
        <v>1.45208</v>
      </c>
      <c r="G410" s="384">
        <v>0</v>
      </c>
      <c r="H410">
        <v>1.44781</v>
      </c>
    </row>
    <row r="411" spans="1:10">
      <c r="A411">
        <v>415</v>
      </c>
      <c r="B411" s="613">
        <v>42055.682638888888</v>
      </c>
      <c r="C411" s="405" t="s">
        <v>1931</v>
      </c>
      <c r="D411" s="384">
        <v>103</v>
      </c>
      <c r="E411">
        <v>0.04</v>
      </c>
      <c r="F411">
        <v>1.44781</v>
      </c>
      <c r="G411" s="384">
        <v>0</v>
      </c>
      <c r="H411">
        <v>1.44781</v>
      </c>
      <c r="I411">
        <v>-13</v>
      </c>
      <c r="J411" s="384">
        <v>962.37</v>
      </c>
    </row>
    <row r="412" spans="1:10">
      <c r="A412">
        <v>396</v>
      </c>
      <c r="B412" s="613">
        <v>42055.432638888888</v>
      </c>
      <c r="C412" s="405" t="s">
        <v>96</v>
      </c>
      <c r="D412" s="384">
        <v>104</v>
      </c>
      <c r="E412">
        <v>0.08</v>
      </c>
      <c r="F412">
        <v>1.4453199999999999</v>
      </c>
      <c r="G412" s="384">
        <v>0</v>
      </c>
      <c r="H412">
        <v>0</v>
      </c>
    </row>
    <row r="413" spans="1:10">
      <c r="A413">
        <v>397</v>
      </c>
      <c r="B413" s="613">
        <v>42055.432638888888</v>
      </c>
      <c r="C413" s="405" t="s">
        <v>2020</v>
      </c>
      <c r="D413" s="384">
        <v>104</v>
      </c>
      <c r="E413">
        <v>0.08</v>
      </c>
      <c r="F413">
        <v>1.4453199999999999</v>
      </c>
      <c r="G413" s="384">
        <v>0</v>
      </c>
      <c r="H413">
        <v>1.4555800000000001</v>
      </c>
    </row>
    <row r="414" spans="1:10">
      <c r="A414">
        <v>405</v>
      </c>
      <c r="B414" s="613">
        <v>42055.594444444447</v>
      </c>
      <c r="C414" s="405" t="s">
        <v>2020</v>
      </c>
      <c r="D414" s="384">
        <v>104</v>
      </c>
      <c r="E414">
        <v>0.08</v>
      </c>
      <c r="F414">
        <v>1.4453199999999999</v>
      </c>
      <c r="G414" s="384">
        <v>0</v>
      </c>
      <c r="H414">
        <v>1.44781</v>
      </c>
    </row>
    <row r="415" spans="1:10">
      <c r="A415">
        <v>416</v>
      </c>
      <c r="B415" s="613">
        <v>42055.682638888888</v>
      </c>
      <c r="C415" s="405" t="s">
        <v>1931</v>
      </c>
      <c r="D415" s="384">
        <v>104</v>
      </c>
      <c r="E415">
        <v>0.08</v>
      </c>
      <c r="F415">
        <v>1.44781</v>
      </c>
      <c r="G415" s="384">
        <v>0</v>
      </c>
      <c r="H415">
        <v>1.44781</v>
      </c>
      <c r="I415">
        <v>13.91</v>
      </c>
      <c r="J415" s="384">
        <v>976.28</v>
      </c>
    </row>
    <row r="416" spans="1:10">
      <c r="A416">
        <v>403</v>
      </c>
      <c r="B416" s="613">
        <v>42055.594444444447</v>
      </c>
      <c r="C416" s="405" t="s">
        <v>96</v>
      </c>
      <c r="D416" s="384">
        <v>105</v>
      </c>
      <c r="E416">
        <v>0.28000000000000003</v>
      </c>
      <c r="F416">
        <v>1.43896</v>
      </c>
      <c r="G416" s="384">
        <v>0</v>
      </c>
      <c r="H416">
        <v>0</v>
      </c>
    </row>
    <row r="417" spans="1:10">
      <c r="A417">
        <v>404</v>
      </c>
      <c r="B417" s="613">
        <v>42055.594444444447</v>
      </c>
      <c r="C417" s="405" t="s">
        <v>2020</v>
      </c>
      <c r="D417" s="384">
        <v>105</v>
      </c>
      <c r="E417">
        <v>0.28000000000000003</v>
      </c>
      <c r="F417">
        <v>1.43896</v>
      </c>
      <c r="G417" s="384">
        <v>0</v>
      </c>
      <c r="H417">
        <v>1.44781</v>
      </c>
    </row>
    <row r="418" spans="1:10">
      <c r="A418">
        <v>417</v>
      </c>
      <c r="B418" s="613">
        <v>42055.682638888888</v>
      </c>
      <c r="C418" s="405" t="s">
        <v>1931</v>
      </c>
      <c r="D418" s="384">
        <v>105</v>
      </c>
      <c r="E418">
        <v>0.28000000000000003</v>
      </c>
      <c r="F418">
        <v>1.44781</v>
      </c>
      <c r="G418" s="384">
        <v>0</v>
      </c>
      <c r="H418">
        <v>1.44781</v>
      </c>
      <c r="I418">
        <v>180.14</v>
      </c>
      <c r="J418" s="384">
        <v>1156.42</v>
      </c>
    </row>
    <row r="419" spans="1:10">
      <c r="A419">
        <v>418</v>
      </c>
      <c r="B419" s="613">
        <v>42059.677083333336</v>
      </c>
      <c r="C419" s="405" t="s">
        <v>97</v>
      </c>
      <c r="D419" s="384">
        <v>106</v>
      </c>
      <c r="E419">
        <v>0.01</v>
      </c>
      <c r="F419">
        <v>1.4554100000000001</v>
      </c>
      <c r="G419" s="384">
        <v>0</v>
      </c>
      <c r="H419">
        <v>0</v>
      </c>
    </row>
    <row r="420" spans="1:10">
      <c r="A420">
        <v>419</v>
      </c>
      <c r="B420" s="613">
        <v>42059.677083333336</v>
      </c>
      <c r="C420" s="405" t="s">
        <v>2020</v>
      </c>
      <c r="D420" s="384">
        <v>106</v>
      </c>
      <c r="E420">
        <v>0.01</v>
      </c>
      <c r="F420">
        <v>1.4554100000000001</v>
      </c>
      <c r="G420" s="384">
        <v>0</v>
      </c>
      <c r="H420">
        <v>1.4532700000000001</v>
      </c>
    </row>
    <row r="421" spans="1:10">
      <c r="A421">
        <v>420</v>
      </c>
      <c r="B421" s="613">
        <v>42059.682638888888</v>
      </c>
      <c r="C421" s="405" t="s">
        <v>1931</v>
      </c>
      <c r="D421" s="384">
        <v>106</v>
      </c>
      <c r="E421">
        <v>0.01</v>
      </c>
      <c r="F421">
        <v>1.4532700000000001</v>
      </c>
      <c r="G421" s="384">
        <v>0</v>
      </c>
      <c r="H421">
        <v>1.4532700000000001</v>
      </c>
      <c r="I421">
        <v>1.48</v>
      </c>
      <c r="J421" s="384">
        <v>1157.9000000000001</v>
      </c>
    </row>
    <row r="422" spans="1:10">
      <c r="A422">
        <v>421</v>
      </c>
      <c r="B422" s="613">
        <v>42060.345138888886</v>
      </c>
      <c r="C422" s="405" t="s">
        <v>96</v>
      </c>
      <c r="D422" s="384">
        <v>107</v>
      </c>
      <c r="E422">
        <v>0.01</v>
      </c>
      <c r="F422">
        <v>1.4410499999999999</v>
      </c>
      <c r="G422" s="384">
        <v>0</v>
      </c>
      <c r="H422">
        <v>0</v>
      </c>
    </row>
    <row r="423" spans="1:10">
      <c r="A423">
        <v>422</v>
      </c>
      <c r="B423" s="613">
        <v>42060.345138888886</v>
      </c>
      <c r="C423" s="405" t="s">
        <v>2020</v>
      </c>
      <c r="D423" s="384">
        <v>107</v>
      </c>
      <c r="E423">
        <v>0.01</v>
      </c>
      <c r="F423">
        <v>1.4410499999999999</v>
      </c>
      <c r="G423" s="384">
        <v>0</v>
      </c>
      <c r="H423">
        <v>1.44319</v>
      </c>
    </row>
    <row r="424" spans="1:10">
      <c r="A424">
        <v>423</v>
      </c>
      <c r="B424" s="613">
        <v>42060.354166666664</v>
      </c>
      <c r="C424" s="405" t="s">
        <v>1931</v>
      </c>
      <c r="D424" s="384">
        <v>107</v>
      </c>
      <c r="E424">
        <v>0.01</v>
      </c>
      <c r="F424">
        <v>1.44319</v>
      </c>
      <c r="G424" s="384">
        <v>0</v>
      </c>
      <c r="H424">
        <v>1.44319</v>
      </c>
      <c r="I424">
        <v>1.48</v>
      </c>
      <c r="J424" s="384">
        <v>1159.3800000000001</v>
      </c>
    </row>
    <row r="425" spans="1:10">
      <c r="A425">
        <v>424</v>
      </c>
      <c r="B425" s="613">
        <v>42061.375694444447</v>
      </c>
      <c r="C425" s="405" t="s">
        <v>97</v>
      </c>
      <c r="D425" s="384">
        <v>108</v>
      </c>
      <c r="E425">
        <v>0.01</v>
      </c>
      <c r="F425">
        <v>1.4430000000000001</v>
      </c>
      <c r="G425" s="384">
        <v>0</v>
      </c>
      <c r="H425">
        <v>0</v>
      </c>
    </row>
    <row r="426" spans="1:10">
      <c r="A426">
        <v>425</v>
      </c>
      <c r="B426" s="613">
        <v>42061.375694444447</v>
      </c>
      <c r="C426" s="405" t="s">
        <v>2020</v>
      </c>
      <c r="D426" s="384">
        <v>108</v>
      </c>
      <c r="E426">
        <v>0.01</v>
      </c>
      <c r="F426">
        <v>1.4430000000000001</v>
      </c>
      <c r="G426" s="384">
        <v>0</v>
      </c>
      <c r="H426">
        <v>1.44086</v>
      </c>
    </row>
    <row r="427" spans="1:10">
      <c r="A427">
        <v>426</v>
      </c>
      <c r="B427" s="613">
        <v>42061.387499999997</v>
      </c>
      <c r="C427" s="405" t="s">
        <v>1931</v>
      </c>
      <c r="D427" s="384">
        <v>108</v>
      </c>
      <c r="E427">
        <v>0.01</v>
      </c>
      <c r="F427">
        <v>1.44086</v>
      </c>
      <c r="G427" s="384">
        <v>0</v>
      </c>
      <c r="H427">
        <v>1.44086</v>
      </c>
      <c r="I427">
        <v>1.48</v>
      </c>
      <c r="J427" s="384">
        <v>1160.8599999999999</v>
      </c>
    </row>
    <row r="428" spans="1:10">
      <c r="A428">
        <v>427</v>
      </c>
      <c r="B428" s="613">
        <v>42065.709722222222</v>
      </c>
      <c r="C428" s="405" t="s">
        <v>97</v>
      </c>
      <c r="D428" s="384">
        <v>109</v>
      </c>
      <c r="E428">
        <v>0.01</v>
      </c>
      <c r="F428">
        <v>1.4379299999999999</v>
      </c>
      <c r="G428" s="384">
        <v>0</v>
      </c>
      <c r="H428">
        <v>0</v>
      </c>
    </row>
    <row r="429" spans="1:10">
      <c r="A429">
        <v>428</v>
      </c>
      <c r="B429" s="613">
        <v>42065.709722222222</v>
      </c>
      <c r="C429" s="405" t="s">
        <v>2020</v>
      </c>
      <c r="D429" s="384">
        <v>109</v>
      </c>
      <c r="E429">
        <v>0.01</v>
      </c>
      <c r="F429">
        <v>1.4379299999999999</v>
      </c>
      <c r="G429" s="384">
        <v>0</v>
      </c>
      <c r="H429">
        <v>1.4357899999999999</v>
      </c>
    </row>
    <row r="430" spans="1:10">
      <c r="A430">
        <v>431</v>
      </c>
      <c r="B430" s="613">
        <v>42066.033333333333</v>
      </c>
      <c r="C430" s="405" t="s">
        <v>2020</v>
      </c>
      <c r="D430" s="384">
        <v>109</v>
      </c>
      <c r="E430">
        <v>0.01</v>
      </c>
      <c r="F430">
        <v>1.4379299999999999</v>
      </c>
      <c r="G430" s="384">
        <v>0</v>
      </c>
      <c r="H430">
        <v>1.4374400000000001</v>
      </c>
    </row>
    <row r="431" spans="1:10">
      <c r="A431">
        <v>432</v>
      </c>
      <c r="B431" s="613">
        <v>42066.186805555553</v>
      </c>
      <c r="C431" s="405" t="s">
        <v>1931</v>
      </c>
      <c r="D431" s="384">
        <v>109</v>
      </c>
      <c r="E431">
        <v>0.01</v>
      </c>
      <c r="F431">
        <v>1.4374400000000001</v>
      </c>
      <c r="G431" s="384">
        <v>0</v>
      </c>
      <c r="H431">
        <v>1.4374400000000001</v>
      </c>
      <c r="I431">
        <v>0.26</v>
      </c>
      <c r="J431" s="384">
        <v>1161.1199999999999</v>
      </c>
    </row>
    <row r="432" spans="1:10">
      <c r="A432">
        <v>429</v>
      </c>
      <c r="B432" s="613">
        <v>42066.033333333333</v>
      </c>
      <c r="C432" s="405" t="s">
        <v>97</v>
      </c>
      <c r="D432" s="384">
        <v>110</v>
      </c>
      <c r="E432">
        <v>0.01</v>
      </c>
      <c r="F432">
        <v>1.44123</v>
      </c>
      <c r="G432" s="384">
        <v>0</v>
      </c>
      <c r="H432">
        <v>0</v>
      </c>
    </row>
    <row r="433" spans="1:10">
      <c r="A433">
        <v>430</v>
      </c>
      <c r="B433" s="613">
        <v>42066.033333333333</v>
      </c>
      <c r="C433" s="405" t="s">
        <v>2020</v>
      </c>
      <c r="D433" s="384">
        <v>110</v>
      </c>
      <c r="E433">
        <v>0.01</v>
      </c>
      <c r="F433">
        <v>1.44123</v>
      </c>
      <c r="G433" s="384">
        <v>0</v>
      </c>
      <c r="H433">
        <v>1.4374400000000001</v>
      </c>
    </row>
    <row r="434" spans="1:10">
      <c r="A434">
        <v>433</v>
      </c>
      <c r="B434" s="613">
        <v>42066.186805555553</v>
      </c>
      <c r="C434" s="405" t="s">
        <v>1931</v>
      </c>
      <c r="D434" s="384">
        <v>110</v>
      </c>
      <c r="E434">
        <v>0.01</v>
      </c>
      <c r="F434">
        <v>1.4374400000000001</v>
      </c>
      <c r="G434" s="384">
        <v>0</v>
      </c>
      <c r="H434">
        <v>1.4374400000000001</v>
      </c>
      <c r="I434">
        <v>2.7</v>
      </c>
      <c r="J434" s="384">
        <v>1163.82</v>
      </c>
    </row>
    <row r="435" spans="1:10">
      <c r="A435">
        <v>434</v>
      </c>
      <c r="B435" s="613">
        <v>42068.595138888886</v>
      </c>
      <c r="C435" s="405" t="s">
        <v>96</v>
      </c>
      <c r="D435" s="384">
        <v>111</v>
      </c>
      <c r="E435">
        <v>0.01</v>
      </c>
      <c r="F435">
        <v>1.4214100000000001</v>
      </c>
      <c r="G435" s="384">
        <v>0</v>
      </c>
      <c r="H435">
        <v>0</v>
      </c>
    </row>
    <row r="436" spans="1:10">
      <c r="A436">
        <v>435</v>
      </c>
      <c r="B436" s="613">
        <v>42068.595138888886</v>
      </c>
      <c r="C436" s="405" t="s">
        <v>2020</v>
      </c>
      <c r="D436" s="384">
        <v>111</v>
      </c>
      <c r="E436">
        <v>0.01</v>
      </c>
      <c r="F436">
        <v>1.4214100000000001</v>
      </c>
      <c r="G436" s="384">
        <v>0</v>
      </c>
      <c r="H436">
        <v>1.4235500000000001</v>
      </c>
    </row>
    <row r="437" spans="1:10">
      <c r="A437">
        <v>436</v>
      </c>
      <c r="B437" s="613">
        <v>42068.609027777777</v>
      </c>
      <c r="C437" s="405" t="s">
        <v>1931</v>
      </c>
      <c r="D437" s="384">
        <v>111</v>
      </c>
      <c r="E437">
        <v>0.01</v>
      </c>
      <c r="F437">
        <v>1.4235500000000001</v>
      </c>
      <c r="G437" s="384">
        <v>0</v>
      </c>
      <c r="H437">
        <v>1.4235500000000001</v>
      </c>
      <c r="I437">
        <v>1.48</v>
      </c>
      <c r="J437" s="384">
        <v>1165.3</v>
      </c>
    </row>
    <row r="438" spans="1:10">
      <c r="A438">
        <v>437</v>
      </c>
      <c r="B438" s="613">
        <v>42073.46875</v>
      </c>
      <c r="C438" s="405" t="s">
        <v>97</v>
      </c>
      <c r="D438" s="384">
        <v>112</v>
      </c>
      <c r="E438">
        <v>0.01</v>
      </c>
      <c r="F438">
        <v>1.41079</v>
      </c>
      <c r="G438" s="384">
        <v>0</v>
      </c>
      <c r="H438">
        <v>0</v>
      </c>
    </row>
    <row r="439" spans="1:10">
      <c r="A439">
        <v>438</v>
      </c>
      <c r="B439" s="613">
        <v>42073.46875</v>
      </c>
      <c r="C439" s="405" t="s">
        <v>2020</v>
      </c>
      <c r="D439" s="384">
        <v>112</v>
      </c>
      <c r="E439">
        <v>0.01</v>
      </c>
      <c r="F439">
        <v>1.41079</v>
      </c>
      <c r="G439" s="384">
        <v>0</v>
      </c>
      <c r="H439">
        <v>1.40865</v>
      </c>
    </row>
    <row r="440" spans="1:10">
      <c r="A440">
        <v>439</v>
      </c>
      <c r="B440" s="613">
        <v>42073.520138888889</v>
      </c>
      <c r="C440" s="405" t="s">
        <v>1931</v>
      </c>
      <c r="D440" s="384">
        <v>112</v>
      </c>
      <c r="E440">
        <v>0.01</v>
      </c>
      <c r="F440">
        <v>1.40865</v>
      </c>
      <c r="G440" s="384">
        <v>0</v>
      </c>
      <c r="H440">
        <v>1.40865</v>
      </c>
      <c r="I440">
        <v>1.48</v>
      </c>
      <c r="J440" s="384">
        <v>1166.78</v>
      </c>
    </row>
    <row r="441" spans="1:10">
      <c r="A441">
        <v>440</v>
      </c>
      <c r="B441" s="613">
        <v>42073.771527777775</v>
      </c>
      <c r="C441" s="405" t="s">
        <v>96</v>
      </c>
      <c r="D441" s="384">
        <v>113</v>
      </c>
      <c r="E441">
        <v>0.01</v>
      </c>
      <c r="F441">
        <v>1.4068000000000001</v>
      </c>
      <c r="G441" s="384">
        <v>0</v>
      </c>
      <c r="H441">
        <v>0</v>
      </c>
    </row>
    <row r="442" spans="1:10">
      <c r="A442">
        <v>441</v>
      </c>
      <c r="B442" s="613">
        <v>42073.771527777775</v>
      </c>
      <c r="C442" s="405" t="s">
        <v>2020</v>
      </c>
      <c r="D442" s="384">
        <v>113</v>
      </c>
      <c r="E442">
        <v>0.01</v>
      </c>
      <c r="F442">
        <v>1.4068000000000001</v>
      </c>
      <c r="G442" s="384">
        <v>0</v>
      </c>
      <c r="H442">
        <v>1.4089400000000001</v>
      </c>
    </row>
    <row r="443" spans="1:10">
      <c r="A443">
        <v>444</v>
      </c>
      <c r="B443" s="613">
        <v>42073.929861111108</v>
      </c>
      <c r="C443" s="405" t="s">
        <v>2020</v>
      </c>
      <c r="D443" s="384">
        <v>113</v>
      </c>
      <c r="E443">
        <v>0.01</v>
      </c>
      <c r="F443">
        <v>1.4068000000000001</v>
      </c>
      <c r="G443" s="384">
        <v>0</v>
      </c>
      <c r="H443">
        <v>1.4072899999999999</v>
      </c>
    </row>
    <row r="444" spans="1:10">
      <c r="A444">
        <v>445</v>
      </c>
      <c r="B444" s="613">
        <v>42074.313194444447</v>
      </c>
      <c r="C444" s="405" t="s">
        <v>1931</v>
      </c>
      <c r="D444" s="384">
        <v>113</v>
      </c>
      <c r="E444">
        <v>0.01</v>
      </c>
      <c r="F444">
        <v>1.4072899999999999</v>
      </c>
      <c r="G444" s="384">
        <v>0</v>
      </c>
      <c r="H444">
        <v>1.4072899999999999</v>
      </c>
      <c r="I444">
        <v>0.26</v>
      </c>
      <c r="J444" s="384">
        <v>1167.04</v>
      </c>
    </row>
    <row r="445" spans="1:10">
      <c r="A445">
        <v>442</v>
      </c>
      <c r="B445" s="613">
        <v>42073.929861111108</v>
      </c>
      <c r="C445" s="405" t="s">
        <v>96</v>
      </c>
      <c r="D445" s="384">
        <v>114</v>
      </c>
      <c r="E445">
        <v>0.01</v>
      </c>
      <c r="F445">
        <v>1.4035</v>
      </c>
      <c r="G445" s="384">
        <v>0</v>
      </c>
      <c r="H445">
        <v>0</v>
      </c>
    </row>
    <row r="446" spans="1:10">
      <c r="A446">
        <v>443</v>
      </c>
      <c r="B446" s="613">
        <v>42073.929861111108</v>
      </c>
      <c r="C446" s="405" t="s">
        <v>2020</v>
      </c>
      <c r="D446" s="384">
        <v>114</v>
      </c>
      <c r="E446">
        <v>0.01</v>
      </c>
      <c r="F446">
        <v>1.4035</v>
      </c>
      <c r="G446" s="384">
        <v>0</v>
      </c>
      <c r="H446">
        <v>1.4072899999999999</v>
      </c>
    </row>
    <row r="447" spans="1:10">
      <c r="A447">
        <v>446</v>
      </c>
      <c r="B447" s="613">
        <v>42074.313194444447</v>
      </c>
      <c r="C447" s="405" t="s">
        <v>1931</v>
      </c>
      <c r="D447" s="384">
        <v>114</v>
      </c>
      <c r="E447">
        <v>0.01</v>
      </c>
      <c r="F447">
        <v>1.4072899999999999</v>
      </c>
      <c r="G447" s="384">
        <v>0</v>
      </c>
      <c r="H447">
        <v>1.4072899999999999</v>
      </c>
      <c r="I447">
        <v>2.7</v>
      </c>
      <c r="J447" s="384">
        <v>1169.74</v>
      </c>
    </row>
    <row r="448" spans="1:10">
      <c r="A448">
        <v>447</v>
      </c>
      <c r="B448" s="613">
        <v>42075.375</v>
      </c>
      <c r="C448" s="405" t="s">
        <v>96</v>
      </c>
      <c r="D448" s="384">
        <v>115</v>
      </c>
      <c r="E448">
        <v>0.01</v>
      </c>
      <c r="F448">
        <v>1.3827199999999999</v>
      </c>
      <c r="G448" s="384">
        <v>0</v>
      </c>
      <c r="H448">
        <v>0</v>
      </c>
    </row>
    <row r="449" spans="1:10">
      <c r="A449">
        <v>448</v>
      </c>
      <c r="B449" s="613">
        <v>42075.375</v>
      </c>
      <c r="C449" s="405" t="s">
        <v>2020</v>
      </c>
      <c r="D449" s="384">
        <v>115</v>
      </c>
      <c r="E449">
        <v>0.01</v>
      </c>
      <c r="F449">
        <v>1.3827199999999999</v>
      </c>
      <c r="G449" s="384">
        <v>0</v>
      </c>
      <c r="H449">
        <v>1.38486</v>
      </c>
    </row>
    <row r="450" spans="1:10">
      <c r="A450">
        <v>449</v>
      </c>
      <c r="B450" s="613">
        <v>42075.414583333331</v>
      </c>
      <c r="C450" s="405" t="s">
        <v>1931</v>
      </c>
      <c r="D450" s="384">
        <v>115</v>
      </c>
      <c r="E450">
        <v>0.01</v>
      </c>
      <c r="F450">
        <v>1.38486</v>
      </c>
      <c r="G450" s="384">
        <v>0</v>
      </c>
      <c r="H450">
        <v>1.38486</v>
      </c>
      <c r="I450">
        <v>1.48</v>
      </c>
      <c r="J450" s="384">
        <v>1171.22</v>
      </c>
    </row>
    <row r="451" spans="1:10">
      <c r="A451">
        <v>450</v>
      </c>
      <c r="B451" s="613">
        <v>42075.626388888886</v>
      </c>
      <c r="C451" s="405" t="s">
        <v>97</v>
      </c>
      <c r="D451" s="384">
        <v>116</v>
      </c>
      <c r="E451">
        <v>0.01</v>
      </c>
      <c r="F451">
        <v>1.3791</v>
      </c>
      <c r="G451" s="384">
        <v>0</v>
      </c>
      <c r="H451">
        <v>0</v>
      </c>
    </row>
    <row r="452" spans="1:10">
      <c r="A452">
        <v>451</v>
      </c>
      <c r="B452" s="613">
        <v>42075.626388888886</v>
      </c>
      <c r="C452" s="405" t="s">
        <v>2020</v>
      </c>
      <c r="D452" s="384">
        <v>116</v>
      </c>
      <c r="E452">
        <v>0.01</v>
      </c>
      <c r="F452">
        <v>1.3791</v>
      </c>
      <c r="G452" s="384">
        <v>0</v>
      </c>
      <c r="H452">
        <v>1.37696</v>
      </c>
    </row>
    <row r="453" spans="1:10">
      <c r="A453">
        <v>452</v>
      </c>
      <c r="B453" s="613">
        <v>42075.635416666664</v>
      </c>
      <c r="C453" s="405" t="s">
        <v>1931</v>
      </c>
      <c r="D453" s="384">
        <v>116</v>
      </c>
      <c r="E453">
        <v>0.01</v>
      </c>
      <c r="F453">
        <v>1.37696</v>
      </c>
      <c r="G453" s="384">
        <v>0</v>
      </c>
      <c r="H453">
        <v>1.37696</v>
      </c>
      <c r="I453">
        <v>1.48</v>
      </c>
      <c r="J453" s="384">
        <v>1172.7</v>
      </c>
    </row>
    <row r="454" spans="1:10">
      <c r="A454">
        <v>453</v>
      </c>
      <c r="B454" s="613">
        <v>42075.6875</v>
      </c>
      <c r="C454" s="405" t="s">
        <v>96</v>
      </c>
      <c r="D454" s="384">
        <v>117</v>
      </c>
      <c r="E454">
        <v>0.01</v>
      </c>
      <c r="F454">
        <v>1.37906</v>
      </c>
      <c r="G454" s="384">
        <v>0</v>
      </c>
      <c r="H454">
        <v>0</v>
      </c>
    </row>
    <row r="455" spans="1:10">
      <c r="A455">
        <v>454</v>
      </c>
      <c r="B455" s="613">
        <v>42075.6875</v>
      </c>
      <c r="C455" s="405" t="s">
        <v>2020</v>
      </c>
      <c r="D455" s="384">
        <v>117</v>
      </c>
      <c r="E455">
        <v>0.01</v>
      </c>
      <c r="F455">
        <v>1.37906</v>
      </c>
      <c r="G455" s="384">
        <v>0</v>
      </c>
      <c r="H455">
        <v>1.3812</v>
      </c>
    </row>
    <row r="456" spans="1:10">
      <c r="A456">
        <v>455</v>
      </c>
      <c r="B456" s="613">
        <v>42076.240277777775</v>
      </c>
      <c r="C456" s="405" t="s">
        <v>1931</v>
      </c>
      <c r="D456" s="384">
        <v>117</v>
      </c>
      <c r="E456">
        <v>0.01</v>
      </c>
      <c r="F456">
        <v>1.3812</v>
      </c>
      <c r="G456" s="384">
        <v>0</v>
      </c>
      <c r="H456">
        <v>1.3812</v>
      </c>
      <c r="I456">
        <v>1.48</v>
      </c>
      <c r="J456" s="384">
        <v>1174.18</v>
      </c>
    </row>
    <row r="457" spans="1:10">
      <c r="A457">
        <v>456</v>
      </c>
      <c r="B457" s="613">
        <v>42076.240277777775</v>
      </c>
      <c r="C457" s="405" t="s">
        <v>96</v>
      </c>
      <c r="D457" s="384">
        <v>118</v>
      </c>
      <c r="E457">
        <v>0.01</v>
      </c>
      <c r="F457">
        <v>1.38134</v>
      </c>
      <c r="G457" s="384">
        <v>0</v>
      </c>
      <c r="H457">
        <v>0</v>
      </c>
    </row>
    <row r="458" spans="1:10">
      <c r="A458">
        <v>457</v>
      </c>
      <c r="B458" s="613">
        <v>42076.240277777775</v>
      </c>
      <c r="C458" s="405" t="s">
        <v>2020</v>
      </c>
      <c r="D458" s="384">
        <v>118</v>
      </c>
      <c r="E458">
        <v>0.01</v>
      </c>
      <c r="F458">
        <v>1.38134</v>
      </c>
      <c r="G458" s="384">
        <v>0</v>
      </c>
      <c r="H458">
        <v>1.38348</v>
      </c>
    </row>
    <row r="459" spans="1:10">
      <c r="A459">
        <v>458</v>
      </c>
      <c r="B459" s="613">
        <v>42076.48333333333</v>
      </c>
      <c r="C459" s="405" t="s">
        <v>1931</v>
      </c>
      <c r="D459" s="384">
        <v>118</v>
      </c>
      <c r="E459">
        <v>0.01</v>
      </c>
      <c r="F459">
        <v>1.38348</v>
      </c>
      <c r="G459" s="384">
        <v>0</v>
      </c>
      <c r="H459">
        <v>1.38348</v>
      </c>
      <c r="I459">
        <v>1.48</v>
      </c>
      <c r="J459" s="384">
        <v>1175.6600000000001</v>
      </c>
    </row>
    <row r="460" spans="1:10">
      <c r="A460">
        <v>459</v>
      </c>
      <c r="B460" s="613">
        <v>42076.531944444447</v>
      </c>
      <c r="C460" s="405" t="s">
        <v>97</v>
      </c>
      <c r="D460" s="384">
        <v>119</v>
      </c>
      <c r="E460">
        <v>0.01</v>
      </c>
      <c r="F460">
        <v>1.38171</v>
      </c>
      <c r="G460" s="384">
        <v>0</v>
      </c>
      <c r="H460">
        <v>0</v>
      </c>
    </row>
    <row r="461" spans="1:10">
      <c r="A461">
        <v>460</v>
      </c>
      <c r="B461" s="613">
        <v>42076.531944444447</v>
      </c>
      <c r="C461" s="405" t="s">
        <v>2020</v>
      </c>
      <c r="D461" s="384">
        <v>119</v>
      </c>
      <c r="E461">
        <v>0.01</v>
      </c>
      <c r="F461">
        <v>1.38171</v>
      </c>
      <c r="G461" s="384">
        <v>0</v>
      </c>
      <c r="H461">
        <v>1.37957</v>
      </c>
    </row>
    <row r="462" spans="1:10">
      <c r="A462">
        <v>461</v>
      </c>
      <c r="B462" s="613">
        <v>42076.657638888886</v>
      </c>
      <c r="C462" s="405" t="s">
        <v>1931</v>
      </c>
      <c r="D462" s="384">
        <v>119</v>
      </c>
      <c r="E462">
        <v>0.01</v>
      </c>
      <c r="F462">
        <v>1.37957</v>
      </c>
      <c r="G462" s="384">
        <v>0</v>
      </c>
      <c r="H462">
        <v>1.37957</v>
      </c>
      <c r="I462">
        <v>1.48</v>
      </c>
      <c r="J462" s="384">
        <v>1177.1400000000001</v>
      </c>
    </row>
    <row r="463" spans="1:10">
      <c r="A463">
        <v>462</v>
      </c>
      <c r="B463" s="613">
        <v>42080.469444444447</v>
      </c>
      <c r="C463" s="405" t="s">
        <v>97</v>
      </c>
      <c r="D463" s="384">
        <v>120</v>
      </c>
      <c r="E463">
        <v>0.01</v>
      </c>
      <c r="F463">
        <v>1.3815</v>
      </c>
      <c r="G463" s="384">
        <v>0</v>
      </c>
      <c r="H463">
        <v>0</v>
      </c>
    </row>
    <row r="464" spans="1:10">
      <c r="A464">
        <v>463</v>
      </c>
      <c r="B464" s="613">
        <v>42080.469444444447</v>
      </c>
      <c r="C464" s="405" t="s">
        <v>2020</v>
      </c>
      <c r="D464" s="384">
        <v>120</v>
      </c>
      <c r="E464">
        <v>0.01</v>
      </c>
      <c r="F464">
        <v>1.3815</v>
      </c>
      <c r="G464" s="384">
        <v>0</v>
      </c>
      <c r="H464">
        <v>1.3793599999999999</v>
      </c>
    </row>
    <row r="465" spans="1:10">
      <c r="A465">
        <v>466</v>
      </c>
      <c r="B465" s="613">
        <v>42080.510416666664</v>
      </c>
      <c r="C465" s="405" t="s">
        <v>2020</v>
      </c>
      <c r="D465" s="384">
        <v>120</v>
      </c>
      <c r="E465">
        <v>0.01</v>
      </c>
      <c r="F465">
        <v>1.3815</v>
      </c>
      <c r="G465" s="384">
        <v>0</v>
      </c>
      <c r="H465">
        <v>1.3811100000000001</v>
      </c>
    </row>
    <row r="466" spans="1:10">
      <c r="A466">
        <v>470</v>
      </c>
      <c r="B466" s="613">
        <v>42080.602083333331</v>
      </c>
      <c r="C466" s="405" t="s">
        <v>2020</v>
      </c>
      <c r="D466" s="384">
        <v>120</v>
      </c>
      <c r="E466">
        <v>0.01</v>
      </c>
      <c r="F466">
        <v>1.3815</v>
      </c>
      <c r="G466" s="384">
        <v>0</v>
      </c>
      <c r="H466">
        <v>1.3829400000000001</v>
      </c>
    </row>
    <row r="467" spans="1:10">
      <c r="A467">
        <v>475</v>
      </c>
      <c r="B467" s="613">
        <v>42080.668055555558</v>
      </c>
      <c r="C467" s="405" t="s">
        <v>2020</v>
      </c>
      <c r="D467" s="384">
        <v>120</v>
      </c>
      <c r="E467">
        <v>0.01</v>
      </c>
      <c r="F467">
        <v>1.3815</v>
      </c>
      <c r="G467" s="384">
        <v>0</v>
      </c>
      <c r="H467">
        <v>1.38595</v>
      </c>
    </row>
    <row r="468" spans="1:10">
      <c r="A468">
        <v>484</v>
      </c>
      <c r="B468" s="613">
        <v>42082</v>
      </c>
      <c r="C468" s="405" t="s">
        <v>2020</v>
      </c>
      <c r="D468" s="384">
        <v>120</v>
      </c>
      <c r="E468">
        <v>0.01</v>
      </c>
      <c r="F468">
        <v>1.3815</v>
      </c>
      <c r="G468" s="384">
        <v>0</v>
      </c>
      <c r="H468">
        <v>1.3898999999999999</v>
      </c>
    </row>
    <row r="469" spans="1:10">
      <c r="A469">
        <v>485</v>
      </c>
      <c r="B469" s="613">
        <v>42082.390972222223</v>
      </c>
      <c r="C469" s="405" t="s">
        <v>1931</v>
      </c>
      <c r="D469" s="384">
        <v>120</v>
      </c>
      <c r="E469">
        <v>0.01</v>
      </c>
      <c r="F469">
        <v>1.3898999999999999</v>
      </c>
      <c r="G469" s="384">
        <v>0</v>
      </c>
      <c r="H469">
        <v>1.3898999999999999</v>
      </c>
      <c r="I469">
        <v>-6.3</v>
      </c>
      <c r="J469" s="384">
        <v>1172.32</v>
      </c>
    </row>
    <row r="470" spans="1:10">
      <c r="A470">
        <v>464</v>
      </c>
      <c r="B470" s="613">
        <v>42080.510416666664</v>
      </c>
      <c r="C470" s="405" t="s">
        <v>97</v>
      </c>
      <c r="D470" s="384">
        <v>121</v>
      </c>
      <c r="E470">
        <v>0.01</v>
      </c>
      <c r="F470">
        <v>1.3849899999999999</v>
      </c>
      <c r="G470" s="384">
        <v>0</v>
      </c>
      <c r="H470">
        <v>0</v>
      </c>
    </row>
    <row r="471" spans="1:10">
      <c r="A471">
        <v>465</v>
      </c>
      <c r="B471" s="613">
        <v>42080.510416666664</v>
      </c>
      <c r="C471" s="405" t="s">
        <v>2020</v>
      </c>
      <c r="D471" s="384">
        <v>121</v>
      </c>
      <c r="E471">
        <v>0.01</v>
      </c>
      <c r="F471">
        <v>1.3849899999999999</v>
      </c>
      <c r="G471" s="384">
        <v>0</v>
      </c>
      <c r="H471">
        <v>1.3811100000000001</v>
      </c>
    </row>
    <row r="472" spans="1:10">
      <c r="A472">
        <v>469</v>
      </c>
      <c r="B472" s="613">
        <v>42080.602083333331</v>
      </c>
      <c r="C472" s="405" t="s">
        <v>2020</v>
      </c>
      <c r="D472" s="384">
        <v>121</v>
      </c>
      <c r="E472">
        <v>0.01</v>
      </c>
      <c r="F472">
        <v>1.3849899999999999</v>
      </c>
      <c r="G472" s="384">
        <v>0</v>
      </c>
      <c r="H472">
        <v>1.3829400000000001</v>
      </c>
    </row>
    <row r="473" spans="1:10">
      <c r="A473">
        <v>474</v>
      </c>
      <c r="B473" s="613">
        <v>42080.668055555558</v>
      </c>
      <c r="C473" s="405" t="s">
        <v>2020</v>
      </c>
      <c r="D473" s="384">
        <v>121</v>
      </c>
      <c r="E473">
        <v>0.01</v>
      </c>
      <c r="F473">
        <v>1.3849899999999999</v>
      </c>
      <c r="G473" s="384">
        <v>0</v>
      </c>
      <c r="H473">
        <v>1.38595</v>
      </c>
    </row>
    <row r="474" spans="1:10">
      <c r="A474">
        <v>483</v>
      </c>
      <c r="B474" s="613">
        <v>42082</v>
      </c>
      <c r="C474" s="405" t="s">
        <v>2020</v>
      </c>
      <c r="D474" s="384">
        <v>121</v>
      </c>
      <c r="E474">
        <v>0.01</v>
      </c>
      <c r="F474">
        <v>1.3849899999999999</v>
      </c>
      <c r="G474" s="384">
        <v>0</v>
      </c>
      <c r="H474">
        <v>1.3898999999999999</v>
      </c>
    </row>
    <row r="475" spans="1:10">
      <c r="A475">
        <v>486</v>
      </c>
      <c r="B475" s="613">
        <v>42082.390972222223</v>
      </c>
      <c r="C475" s="405" t="s">
        <v>1931</v>
      </c>
      <c r="D475" s="384">
        <v>121</v>
      </c>
      <c r="E475">
        <v>0.01</v>
      </c>
      <c r="F475">
        <v>1.3898999999999999</v>
      </c>
      <c r="G475" s="384">
        <v>0</v>
      </c>
      <c r="H475">
        <v>1.3898999999999999</v>
      </c>
      <c r="I475">
        <v>-3.73</v>
      </c>
      <c r="J475" s="384">
        <v>1168.5899999999999</v>
      </c>
    </row>
    <row r="476" spans="1:10">
      <c r="A476">
        <v>467</v>
      </c>
      <c r="B476" s="613">
        <v>42080.602083333331</v>
      </c>
      <c r="C476" s="405" t="s">
        <v>97</v>
      </c>
      <c r="D476" s="384">
        <v>122</v>
      </c>
      <c r="E476">
        <v>0.01</v>
      </c>
      <c r="F476">
        <v>1.38903</v>
      </c>
      <c r="G476" s="384">
        <v>0</v>
      </c>
      <c r="H476">
        <v>0</v>
      </c>
    </row>
    <row r="477" spans="1:10">
      <c r="A477">
        <v>468</v>
      </c>
      <c r="B477" s="613">
        <v>42080.602083333331</v>
      </c>
      <c r="C477" s="405" t="s">
        <v>2020</v>
      </c>
      <c r="D477" s="384">
        <v>122</v>
      </c>
      <c r="E477">
        <v>0.01</v>
      </c>
      <c r="F477">
        <v>1.38903</v>
      </c>
      <c r="G477" s="384">
        <v>0</v>
      </c>
      <c r="H477">
        <v>1.3829400000000001</v>
      </c>
    </row>
    <row r="478" spans="1:10">
      <c r="A478">
        <v>473</v>
      </c>
      <c r="B478" s="613">
        <v>42080.668055555558</v>
      </c>
      <c r="C478" s="405" t="s">
        <v>2020</v>
      </c>
      <c r="D478" s="384">
        <v>122</v>
      </c>
      <c r="E478">
        <v>0.01</v>
      </c>
      <c r="F478">
        <v>1.38903</v>
      </c>
      <c r="G478" s="384">
        <v>0</v>
      </c>
      <c r="H478">
        <v>1.38595</v>
      </c>
    </row>
    <row r="479" spans="1:10">
      <c r="A479">
        <v>482</v>
      </c>
      <c r="B479" s="613">
        <v>42082</v>
      </c>
      <c r="C479" s="405" t="s">
        <v>2020</v>
      </c>
      <c r="D479" s="384">
        <v>122</v>
      </c>
      <c r="E479">
        <v>0.01</v>
      </c>
      <c r="F479">
        <v>1.38903</v>
      </c>
      <c r="G479" s="384">
        <v>0</v>
      </c>
      <c r="H479">
        <v>1.3898999999999999</v>
      </c>
    </row>
    <row r="480" spans="1:10">
      <c r="A480">
        <v>487</v>
      </c>
      <c r="B480" s="613">
        <v>42082.390972222223</v>
      </c>
      <c r="C480" s="405" t="s">
        <v>1931</v>
      </c>
      <c r="D480" s="384">
        <v>122</v>
      </c>
      <c r="E480">
        <v>0.01</v>
      </c>
      <c r="F480">
        <v>1.3898999999999999</v>
      </c>
      <c r="G480" s="384">
        <v>0</v>
      </c>
      <c r="H480">
        <v>1.3898999999999999</v>
      </c>
      <c r="I480">
        <v>-0.74</v>
      </c>
      <c r="J480" s="384">
        <v>1167.8499999999999</v>
      </c>
    </row>
    <row r="481" spans="1:10">
      <c r="A481">
        <v>471</v>
      </c>
      <c r="B481" s="613">
        <v>42080.668055555558</v>
      </c>
      <c r="C481" s="405" t="s">
        <v>97</v>
      </c>
      <c r="D481" s="384">
        <v>123</v>
      </c>
      <c r="E481">
        <v>0.02</v>
      </c>
      <c r="F481">
        <v>1.3929499999999999</v>
      </c>
      <c r="G481" s="384">
        <v>0</v>
      </c>
      <c r="H481">
        <v>0</v>
      </c>
    </row>
    <row r="482" spans="1:10">
      <c r="A482">
        <v>472</v>
      </c>
      <c r="B482" s="613">
        <v>42080.668055555558</v>
      </c>
      <c r="C482" s="405" t="s">
        <v>2020</v>
      </c>
      <c r="D482" s="384">
        <v>123</v>
      </c>
      <c r="E482">
        <v>0.02</v>
      </c>
      <c r="F482">
        <v>1.3929499999999999</v>
      </c>
      <c r="G482" s="384">
        <v>0</v>
      </c>
      <c r="H482">
        <v>1.38595</v>
      </c>
    </row>
    <row r="483" spans="1:10">
      <c r="A483">
        <v>481</v>
      </c>
      <c r="B483" s="613">
        <v>42082</v>
      </c>
      <c r="C483" s="405" t="s">
        <v>2020</v>
      </c>
      <c r="D483" s="384">
        <v>123</v>
      </c>
      <c r="E483">
        <v>0.02</v>
      </c>
      <c r="F483">
        <v>1.3929499999999999</v>
      </c>
      <c r="G483" s="384">
        <v>0</v>
      </c>
      <c r="H483">
        <v>1.3898999999999999</v>
      </c>
    </row>
    <row r="484" spans="1:10">
      <c r="A484">
        <v>488</v>
      </c>
      <c r="B484" s="613">
        <v>42082.390972222223</v>
      </c>
      <c r="C484" s="405" t="s">
        <v>1931</v>
      </c>
      <c r="D484" s="384">
        <v>123</v>
      </c>
      <c r="E484">
        <v>0.02</v>
      </c>
      <c r="F484">
        <v>1.3898999999999999</v>
      </c>
      <c r="G484" s="384">
        <v>0</v>
      </c>
      <c r="H484">
        <v>1.3898999999999999</v>
      </c>
      <c r="I484">
        <v>4.3</v>
      </c>
      <c r="J484" s="384">
        <v>1172.1500000000001</v>
      </c>
    </row>
    <row r="485" spans="1:10">
      <c r="A485">
        <v>476</v>
      </c>
      <c r="B485" s="613">
        <v>42081.917361111111</v>
      </c>
      <c r="C485" s="405" t="s">
        <v>96</v>
      </c>
      <c r="D485" s="384">
        <v>124</v>
      </c>
      <c r="E485">
        <v>0.01</v>
      </c>
      <c r="F485">
        <v>1.3923300000000001</v>
      </c>
      <c r="G485" s="384">
        <v>0</v>
      </c>
      <c r="H485">
        <v>0</v>
      </c>
    </row>
    <row r="486" spans="1:10">
      <c r="A486">
        <v>477</v>
      </c>
      <c r="B486" s="613">
        <v>42081.917361111111</v>
      </c>
      <c r="C486" s="405" t="s">
        <v>2020</v>
      </c>
      <c r="D486" s="384">
        <v>124</v>
      </c>
      <c r="E486">
        <v>0.01</v>
      </c>
      <c r="F486">
        <v>1.3923300000000001</v>
      </c>
      <c r="G486" s="384">
        <v>0</v>
      </c>
      <c r="H486">
        <v>1.3944700000000001</v>
      </c>
    </row>
    <row r="487" spans="1:10">
      <c r="A487">
        <v>478</v>
      </c>
      <c r="B487" s="613">
        <v>42081.918055555558</v>
      </c>
      <c r="C487" s="405" t="s">
        <v>1931</v>
      </c>
      <c r="D487" s="384">
        <v>124</v>
      </c>
      <c r="E487">
        <v>0.01</v>
      </c>
      <c r="F487">
        <v>1.3944700000000001</v>
      </c>
      <c r="G487" s="384">
        <v>0</v>
      </c>
      <c r="H487">
        <v>1.3944700000000001</v>
      </c>
      <c r="I487">
        <v>1.48</v>
      </c>
      <c r="J487" s="384">
        <v>1178.6199999999999</v>
      </c>
    </row>
    <row r="488" spans="1:10">
      <c r="A488">
        <v>479</v>
      </c>
      <c r="B488" s="613">
        <v>42082</v>
      </c>
      <c r="C488" s="405" t="s">
        <v>97</v>
      </c>
      <c r="D488" s="384">
        <v>125</v>
      </c>
      <c r="E488">
        <v>0.04</v>
      </c>
      <c r="F488">
        <v>1.39829</v>
      </c>
      <c r="G488" s="384">
        <v>0</v>
      </c>
      <c r="H488">
        <v>0</v>
      </c>
    </row>
    <row r="489" spans="1:10">
      <c r="A489">
        <v>480</v>
      </c>
      <c r="B489" s="613">
        <v>42082</v>
      </c>
      <c r="C489" s="405" t="s">
        <v>2020</v>
      </c>
      <c r="D489" s="384">
        <v>125</v>
      </c>
      <c r="E489">
        <v>0.04</v>
      </c>
      <c r="F489">
        <v>1.39829</v>
      </c>
      <c r="G489" s="384">
        <v>0</v>
      </c>
      <c r="H489">
        <v>1.3898999999999999</v>
      </c>
    </row>
    <row r="490" spans="1:10">
      <c r="A490">
        <v>489</v>
      </c>
      <c r="B490" s="613">
        <v>42082.390972222223</v>
      </c>
      <c r="C490" s="405" t="s">
        <v>1931</v>
      </c>
      <c r="D490" s="384">
        <v>125</v>
      </c>
      <c r="E490">
        <v>0.04</v>
      </c>
      <c r="F490">
        <v>1.3898999999999999</v>
      </c>
      <c r="G490" s="384">
        <v>0</v>
      </c>
      <c r="H490">
        <v>1.3898999999999999</v>
      </c>
      <c r="I490">
        <v>24.37</v>
      </c>
      <c r="J490" s="384">
        <v>1196.52</v>
      </c>
    </row>
    <row r="491" spans="1:10">
      <c r="A491">
        <v>490</v>
      </c>
      <c r="B491" s="613">
        <v>42083.813194444447</v>
      </c>
      <c r="C491" s="405" t="s">
        <v>97</v>
      </c>
      <c r="D491" s="384">
        <v>126</v>
      </c>
      <c r="E491">
        <v>0.01</v>
      </c>
      <c r="F491">
        <v>1.39371</v>
      </c>
      <c r="G491" s="384">
        <v>0</v>
      </c>
      <c r="H491">
        <v>0</v>
      </c>
    </row>
    <row r="492" spans="1:10">
      <c r="A492">
        <v>491</v>
      </c>
      <c r="B492" s="613">
        <v>42083.813194444447</v>
      </c>
      <c r="C492" s="405" t="s">
        <v>2020</v>
      </c>
      <c r="D492" s="384">
        <v>126</v>
      </c>
      <c r="E492">
        <v>0.01</v>
      </c>
      <c r="F492">
        <v>1.39371</v>
      </c>
      <c r="G492" s="384">
        <v>0</v>
      </c>
      <c r="H492">
        <v>1.39157</v>
      </c>
    </row>
    <row r="493" spans="1:10">
      <c r="A493">
        <v>492</v>
      </c>
      <c r="B493" s="613">
        <v>42083.831250000003</v>
      </c>
      <c r="C493" s="405" t="s">
        <v>1931</v>
      </c>
      <c r="D493" s="384">
        <v>126</v>
      </c>
      <c r="E493">
        <v>0.01</v>
      </c>
      <c r="F493">
        <v>1.39157</v>
      </c>
      <c r="G493" s="384">
        <v>0</v>
      </c>
      <c r="H493">
        <v>1.39157</v>
      </c>
      <c r="I493">
        <v>1.48</v>
      </c>
      <c r="J493" s="384">
        <v>1198</v>
      </c>
    </row>
    <row r="494" spans="1:10">
      <c r="A494">
        <v>493</v>
      </c>
      <c r="B494" s="613">
        <v>42086.760416666664</v>
      </c>
      <c r="C494" s="405" t="s">
        <v>97</v>
      </c>
      <c r="D494" s="384">
        <v>127</v>
      </c>
      <c r="E494">
        <v>0.01</v>
      </c>
      <c r="F494">
        <v>1.3897600000000001</v>
      </c>
      <c r="G494" s="384">
        <v>0</v>
      </c>
      <c r="H494">
        <v>0</v>
      </c>
    </row>
    <row r="495" spans="1:10">
      <c r="A495">
        <v>494</v>
      </c>
      <c r="B495" s="613">
        <v>42086.760416666664</v>
      </c>
      <c r="C495" s="405" t="s">
        <v>2020</v>
      </c>
      <c r="D495" s="384">
        <v>127</v>
      </c>
      <c r="E495">
        <v>0.01</v>
      </c>
      <c r="F495">
        <v>1.3897600000000001</v>
      </c>
      <c r="G495" s="384">
        <v>0</v>
      </c>
      <c r="H495">
        <v>1.3876200000000001</v>
      </c>
    </row>
    <row r="496" spans="1:10">
      <c r="A496">
        <v>495</v>
      </c>
      <c r="B496" s="613">
        <v>42087.038194444445</v>
      </c>
      <c r="C496" s="405" t="s">
        <v>1931</v>
      </c>
      <c r="D496" s="384">
        <v>127</v>
      </c>
      <c r="E496">
        <v>0.01</v>
      </c>
      <c r="F496">
        <v>1.3876200000000001</v>
      </c>
      <c r="G496" s="384">
        <v>0</v>
      </c>
      <c r="H496">
        <v>1.3876200000000001</v>
      </c>
      <c r="I496">
        <v>1.48</v>
      </c>
      <c r="J496" s="384">
        <v>1199.48</v>
      </c>
    </row>
    <row r="497" spans="1:10">
      <c r="A497">
        <v>496</v>
      </c>
      <c r="B497" s="613">
        <v>42087.397222222222</v>
      </c>
      <c r="C497" s="405" t="s">
        <v>96</v>
      </c>
      <c r="D497" s="384">
        <v>128</v>
      </c>
      <c r="E497">
        <v>0.01</v>
      </c>
      <c r="F497">
        <v>1.38988</v>
      </c>
      <c r="G497" s="384">
        <v>0</v>
      </c>
      <c r="H497">
        <v>0</v>
      </c>
    </row>
    <row r="498" spans="1:10">
      <c r="A498">
        <v>497</v>
      </c>
      <c r="B498" s="613">
        <v>42087.397222222222</v>
      </c>
      <c r="C498" s="405" t="s">
        <v>2020</v>
      </c>
      <c r="D498" s="384">
        <v>128</v>
      </c>
      <c r="E498">
        <v>0.01</v>
      </c>
      <c r="F498">
        <v>1.38988</v>
      </c>
      <c r="G498" s="384">
        <v>0</v>
      </c>
      <c r="H498">
        <v>1.39202</v>
      </c>
    </row>
    <row r="499" spans="1:10">
      <c r="A499">
        <v>498</v>
      </c>
      <c r="B499" s="613">
        <v>42087.411805555559</v>
      </c>
      <c r="C499" s="405" t="s">
        <v>1931</v>
      </c>
      <c r="D499" s="384">
        <v>128</v>
      </c>
      <c r="E499">
        <v>0.01</v>
      </c>
      <c r="F499">
        <v>1.39202</v>
      </c>
      <c r="G499" s="384">
        <v>0</v>
      </c>
      <c r="H499">
        <v>1.39202</v>
      </c>
      <c r="I499">
        <v>1.48</v>
      </c>
      <c r="J499" s="384">
        <v>1200.96</v>
      </c>
    </row>
    <row r="500" spans="1:10">
      <c r="A500">
        <v>499</v>
      </c>
      <c r="B500" s="613">
        <v>42087.531944444447</v>
      </c>
      <c r="C500" s="405" t="s">
        <v>97</v>
      </c>
      <c r="D500" s="384">
        <v>129</v>
      </c>
      <c r="E500">
        <v>0.01</v>
      </c>
      <c r="F500">
        <v>1.39011</v>
      </c>
      <c r="G500" s="384">
        <v>0</v>
      </c>
      <c r="H500">
        <v>0</v>
      </c>
    </row>
    <row r="501" spans="1:10">
      <c r="A501">
        <v>500</v>
      </c>
      <c r="B501" s="613">
        <v>42087.531944444447</v>
      </c>
      <c r="C501" s="405" t="s">
        <v>2020</v>
      </c>
      <c r="D501" s="384">
        <v>129</v>
      </c>
      <c r="E501">
        <v>0.01</v>
      </c>
      <c r="F501">
        <v>1.39011</v>
      </c>
      <c r="G501" s="384">
        <v>0</v>
      </c>
      <c r="H501">
        <v>1.3879699999999999</v>
      </c>
    </row>
    <row r="502" spans="1:10">
      <c r="A502">
        <v>501</v>
      </c>
      <c r="B502" s="613">
        <v>42087.617361111108</v>
      </c>
      <c r="C502" s="405" t="s">
        <v>1931</v>
      </c>
      <c r="D502" s="384">
        <v>129</v>
      </c>
      <c r="E502">
        <v>0.01</v>
      </c>
      <c r="F502">
        <v>1.3879699999999999</v>
      </c>
      <c r="G502" s="384">
        <v>0</v>
      </c>
      <c r="H502">
        <v>1.3879699999999999</v>
      </c>
      <c r="I502">
        <v>1.48</v>
      </c>
      <c r="J502" s="384">
        <v>1202.44</v>
      </c>
    </row>
    <row r="503" spans="1:10">
      <c r="A503">
        <v>502</v>
      </c>
      <c r="B503" s="613">
        <v>42090.395833333336</v>
      </c>
      <c r="C503" s="405" t="s">
        <v>97</v>
      </c>
      <c r="D503" s="384">
        <v>130</v>
      </c>
      <c r="E503">
        <v>0.01</v>
      </c>
      <c r="F503">
        <v>1.39238</v>
      </c>
      <c r="G503" s="384">
        <v>0</v>
      </c>
      <c r="H503">
        <v>0</v>
      </c>
    </row>
    <row r="504" spans="1:10">
      <c r="A504">
        <v>503</v>
      </c>
      <c r="B504" s="613">
        <v>42090.395833333336</v>
      </c>
      <c r="C504" s="405" t="s">
        <v>2020</v>
      </c>
      <c r="D504" s="384">
        <v>130</v>
      </c>
      <c r="E504">
        <v>0.01</v>
      </c>
      <c r="F504">
        <v>1.39238</v>
      </c>
      <c r="G504" s="384">
        <v>0</v>
      </c>
      <c r="H504">
        <v>1.3902399999999999</v>
      </c>
    </row>
    <row r="505" spans="1:10">
      <c r="A505">
        <v>504</v>
      </c>
      <c r="B505" s="613">
        <v>42090.404861111114</v>
      </c>
      <c r="C505" s="405" t="s">
        <v>1931</v>
      </c>
      <c r="D505" s="384">
        <v>130</v>
      </c>
      <c r="E505">
        <v>0.01</v>
      </c>
      <c r="F505">
        <v>1.3902399999999999</v>
      </c>
      <c r="G505" s="384">
        <v>0</v>
      </c>
      <c r="H505">
        <v>1.3902399999999999</v>
      </c>
      <c r="I505">
        <v>1.48</v>
      </c>
      <c r="J505" s="384">
        <v>1203.92</v>
      </c>
    </row>
    <row r="506" spans="1:10">
      <c r="A506">
        <v>505</v>
      </c>
      <c r="B506" s="613">
        <v>42096.344444444447</v>
      </c>
      <c r="C506" s="405" t="s">
        <v>96</v>
      </c>
      <c r="D506" s="384">
        <v>131</v>
      </c>
      <c r="E506">
        <v>0.01</v>
      </c>
      <c r="F506">
        <v>1.4231</v>
      </c>
      <c r="G506" s="384">
        <v>0</v>
      </c>
      <c r="H506">
        <v>0</v>
      </c>
    </row>
    <row r="507" spans="1:10">
      <c r="A507">
        <v>506</v>
      </c>
      <c r="B507" s="613">
        <v>42096.344444444447</v>
      </c>
      <c r="C507" s="405" t="s">
        <v>2020</v>
      </c>
      <c r="D507" s="384">
        <v>131</v>
      </c>
      <c r="E507">
        <v>0.01</v>
      </c>
      <c r="F507">
        <v>1.4231</v>
      </c>
      <c r="G507" s="384">
        <v>0</v>
      </c>
      <c r="H507">
        <v>1.4252400000000001</v>
      </c>
    </row>
    <row r="508" spans="1:10">
      <c r="A508">
        <v>507</v>
      </c>
      <c r="B508" s="613">
        <v>42096.365277777775</v>
      </c>
      <c r="C508" s="405" t="s">
        <v>1931</v>
      </c>
      <c r="D508" s="384">
        <v>131</v>
      </c>
      <c r="E508">
        <v>0.01</v>
      </c>
      <c r="F508">
        <v>1.4252400000000001</v>
      </c>
      <c r="G508" s="384">
        <v>0</v>
      </c>
      <c r="H508">
        <v>1.4252400000000001</v>
      </c>
      <c r="I508">
        <v>1.48</v>
      </c>
      <c r="J508" s="384">
        <v>1205.4000000000001</v>
      </c>
    </row>
    <row r="509" spans="1:10">
      <c r="A509">
        <v>508</v>
      </c>
      <c r="B509" s="613">
        <v>42102.845138888886</v>
      </c>
      <c r="C509" s="405" t="s">
        <v>97</v>
      </c>
      <c r="D509" s="384">
        <v>132</v>
      </c>
      <c r="E509">
        <v>0.01</v>
      </c>
      <c r="F509">
        <v>1.40141</v>
      </c>
      <c r="G509" s="384">
        <v>0</v>
      </c>
      <c r="H509">
        <v>0</v>
      </c>
    </row>
    <row r="510" spans="1:10">
      <c r="A510">
        <v>509</v>
      </c>
      <c r="B510" s="613">
        <v>42102.845138888886</v>
      </c>
      <c r="C510" s="405" t="s">
        <v>2020</v>
      </c>
      <c r="D510" s="384">
        <v>132</v>
      </c>
      <c r="E510">
        <v>0.01</v>
      </c>
      <c r="F510">
        <v>1.40141</v>
      </c>
      <c r="G510" s="384">
        <v>0</v>
      </c>
      <c r="H510">
        <v>1.39927</v>
      </c>
    </row>
    <row r="511" spans="1:10">
      <c r="A511">
        <v>512</v>
      </c>
      <c r="B511" s="613">
        <v>42103.1</v>
      </c>
      <c r="C511" s="405" t="s">
        <v>2020</v>
      </c>
      <c r="D511" s="384">
        <v>132</v>
      </c>
      <c r="E511">
        <v>0.01</v>
      </c>
      <c r="F511">
        <v>1.40141</v>
      </c>
      <c r="G511" s="384">
        <v>0</v>
      </c>
      <c r="H511">
        <v>1.40093</v>
      </c>
    </row>
    <row r="512" spans="1:10">
      <c r="A512">
        <v>513</v>
      </c>
      <c r="B512" s="613">
        <v>42103.206250000003</v>
      </c>
      <c r="C512" s="405" t="s">
        <v>1931</v>
      </c>
      <c r="D512" s="384">
        <v>132</v>
      </c>
      <c r="E512">
        <v>0.01</v>
      </c>
      <c r="F512">
        <v>1.40093</v>
      </c>
      <c r="G512" s="384">
        <v>0</v>
      </c>
      <c r="H512">
        <v>1.40093</v>
      </c>
      <c r="I512">
        <v>0.25</v>
      </c>
      <c r="J512" s="384">
        <v>1205.6500000000001</v>
      </c>
    </row>
    <row r="513" spans="1:10">
      <c r="A513">
        <v>510</v>
      </c>
      <c r="B513" s="613">
        <v>42103.1</v>
      </c>
      <c r="C513" s="405" t="s">
        <v>97</v>
      </c>
      <c r="D513" s="384">
        <v>133</v>
      </c>
      <c r="E513">
        <v>0.01</v>
      </c>
      <c r="F513">
        <v>1.40472</v>
      </c>
      <c r="G513" s="384">
        <v>0</v>
      </c>
      <c r="H513">
        <v>0</v>
      </c>
    </row>
    <row r="514" spans="1:10">
      <c r="A514">
        <v>511</v>
      </c>
      <c r="B514" s="613">
        <v>42103.1</v>
      </c>
      <c r="C514" s="405" t="s">
        <v>2020</v>
      </c>
      <c r="D514" s="384">
        <v>133</v>
      </c>
      <c r="E514">
        <v>0.01</v>
      </c>
      <c r="F514">
        <v>1.40472</v>
      </c>
      <c r="G514" s="384">
        <v>0</v>
      </c>
      <c r="H514">
        <v>1.40093</v>
      </c>
    </row>
    <row r="515" spans="1:10">
      <c r="A515">
        <v>514</v>
      </c>
      <c r="B515" s="613">
        <v>42103.206250000003</v>
      </c>
      <c r="C515" s="405" t="s">
        <v>1931</v>
      </c>
      <c r="D515" s="384">
        <v>133</v>
      </c>
      <c r="E515">
        <v>0.01</v>
      </c>
      <c r="F515">
        <v>1.40093</v>
      </c>
      <c r="G515" s="384">
        <v>0</v>
      </c>
      <c r="H515">
        <v>1.40093</v>
      </c>
      <c r="I515">
        <v>2.69</v>
      </c>
      <c r="J515" s="384">
        <v>1208.3399999999999</v>
      </c>
    </row>
    <row r="516" spans="1:10">
      <c r="A516">
        <v>515</v>
      </c>
      <c r="B516" s="613">
        <v>42104.59375</v>
      </c>
      <c r="C516" s="405" t="s">
        <v>97</v>
      </c>
      <c r="D516" s="384">
        <v>134</v>
      </c>
      <c r="E516">
        <v>0.01</v>
      </c>
      <c r="F516">
        <v>1.38245</v>
      </c>
      <c r="G516" s="384">
        <v>0</v>
      </c>
      <c r="H516">
        <v>0</v>
      </c>
    </row>
    <row r="517" spans="1:10">
      <c r="A517">
        <v>516</v>
      </c>
      <c r="B517" s="613">
        <v>42104.59375</v>
      </c>
      <c r="C517" s="405" t="s">
        <v>2020</v>
      </c>
      <c r="D517" s="384">
        <v>134</v>
      </c>
      <c r="E517">
        <v>0.01</v>
      </c>
      <c r="F517">
        <v>1.38245</v>
      </c>
      <c r="G517" s="384">
        <v>0</v>
      </c>
      <c r="H517">
        <v>1.3803099999999999</v>
      </c>
    </row>
    <row r="518" spans="1:10">
      <c r="A518">
        <v>517</v>
      </c>
      <c r="B518" s="613">
        <v>42104.661805555559</v>
      </c>
      <c r="C518" s="405" t="s">
        <v>1931</v>
      </c>
      <c r="D518" s="384">
        <v>134</v>
      </c>
      <c r="E518">
        <v>0.01</v>
      </c>
      <c r="F518">
        <v>1.3803099999999999</v>
      </c>
      <c r="G518" s="384">
        <v>0</v>
      </c>
      <c r="H518">
        <v>1.3803099999999999</v>
      </c>
      <c r="I518">
        <v>1.48</v>
      </c>
      <c r="J518" s="384">
        <v>1209.82</v>
      </c>
    </row>
    <row r="519" spans="1:10">
      <c r="A519">
        <v>518</v>
      </c>
      <c r="B519" s="613">
        <v>42109.459722222222</v>
      </c>
      <c r="C519" s="405" t="s">
        <v>97</v>
      </c>
      <c r="D519" s="384">
        <v>135</v>
      </c>
      <c r="E519">
        <v>0.01</v>
      </c>
      <c r="F519">
        <v>1.3943000000000001</v>
      </c>
      <c r="G519" s="384">
        <v>0</v>
      </c>
      <c r="H519">
        <v>0</v>
      </c>
    </row>
    <row r="520" spans="1:10">
      <c r="A520">
        <v>519</v>
      </c>
      <c r="B520" s="613">
        <v>42109.459722222222</v>
      </c>
      <c r="C520" s="405" t="s">
        <v>2020</v>
      </c>
      <c r="D520" s="384">
        <v>135</v>
      </c>
      <c r="E520">
        <v>0.01</v>
      </c>
      <c r="F520">
        <v>1.3943000000000001</v>
      </c>
      <c r="G520" s="384">
        <v>0</v>
      </c>
      <c r="H520">
        <v>1.3921600000000001</v>
      </c>
    </row>
    <row r="521" spans="1:10">
      <c r="A521">
        <v>522</v>
      </c>
      <c r="B521" s="613">
        <v>42109.65625</v>
      </c>
      <c r="C521" s="405" t="s">
        <v>2020</v>
      </c>
      <c r="D521" s="384">
        <v>135</v>
      </c>
      <c r="E521">
        <v>0.01</v>
      </c>
      <c r="F521">
        <v>1.3943000000000001</v>
      </c>
      <c r="G521" s="384">
        <v>0</v>
      </c>
      <c r="H521">
        <v>1.3938299999999999</v>
      </c>
    </row>
    <row r="522" spans="1:10">
      <c r="A522">
        <v>523</v>
      </c>
      <c r="B522" s="613">
        <v>42109.666666666664</v>
      </c>
      <c r="C522" s="405" t="s">
        <v>1931</v>
      </c>
      <c r="D522" s="384">
        <v>135</v>
      </c>
      <c r="E522">
        <v>0.01</v>
      </c>
      <c r="F522">
        <v>1.3938299999999999</v>
      </c>
      <c r="G522" s="384">
        <v>0</v>
      </c>
      <c r="H522">
        <v>1.3938299999999999</v>
      </c>
      <c r="I522">
        <v>0.24</v>
      </c>
      <c r="J522" s="384">
        <v>1210.06</v>
      </c>
    </row>
    <row r="523" spans="1:10">
      <c r="A523">
        <v>520</v>
      </c>
      <c r="B523" s="613">
        <v>42109.65625</v>
      </c>
      <c r="C523" s="405" t="s">
        <v>97</v>
      </c>
      <c r="D523" s="384">
        <v>136</v>
      </c>
      <c r="E523">
        <v>0.01</v>
      </c>
      <c r="F523">
        <v>1.39764</v>
      </c>
      <c r="G523" s="384">
        <v>0</v>
      </c>
      <c r="H523">
        <v>0</v>
      </c>
    </row>
    <row r="524" spans="1:10">
      <c r="A524">
        <v>521</v>
      </c>
      <c r="B524" s="613">
        <v>42109.65625</v>
      </c>
      <c r="C524" s="405" t="s">
        <v>2020</v>
      </c>
      <c r="D524" s="384">
        <v>136</v>
      </c>
      <c r="E524">
        <v>0.01</v>
      </c>
      <c r="F524">
        <v>1.39764</v>
      </c>
      <c r="G524" s="384">
        <v>0</v>
      </c>
      <c r="H524">
        <v>1.3938299999999999</v>
      </c>
    </row>
    <row r="525" spans="1:10">
      <c r="A525">
        <v>524</v>
      </c>
      <c r="B525" s="613">
        <v>42109.666666666664</v>
      </c>
      <c r="C525" s="405" t="s">
        <v>1931</v>
      </c>
      <c r="D525" s="384">
        <v>136</v>
      </c>
      <c r="E525">
        <v>0.01</v>
      </c>
      <c r="F525">
        <v>1.3938299999999999</v>
      </c>
      <c r="G525" s="384">
        <v>0</v>
      </c>
      <c r="H525">
        <v>1.3938299999999999</v>
      </c>
      <c r="I525">
        <v>2.71</v>
      </c>
      <c r="J525" s="384">
        <v>1212.77</v>
      </c>
    </row>
    <row r="526" spans="1:10">
      <c r="A526">
        <v>525</v>
      </c>
      <c r="B526" s="613">
        <v>42110.709027777775</v>
      </c>
      <c r="C526" s="405" t="s">
        <v>96</v>
      </c>
      <c r="D526" s="384">
        <v>137</v>
      </c>
      <c r="E526">
        <v>0.01</v>
      </c>
      <c r="F526">
        <v>1.37747</v>
      </c>
      <c r="G526" s="384">
        <v>0</v>
      </c>
      <c r="H526">
        <v>0</v>
      </c>
    </row>
    <row r="527" spans="1:10">
      <c r="A527">
        <v>526</v>
      </c>
      <c r="B527" s="613">
        <v>42110.709027777775</v>
      </c>
      <c r="C527" s="405" t="s">
        <v>2020</v>
      </c>
      <c r="D527" s="384">
        <v>137</v>
      </c>
      <c r="E527">
        <v>0.01</v>
      </c>
      <c r="F527">
        <v>1.37747</v>
      </c>
      <c r="G527" s="384">
        <v>0</v>
      </c>
      <c r="H527">
        <v>1.37961</v>
      </c>
    </row>
    <row r="528" spans="1:10">
      <c r="A528">
        <v>527</v>
      </c>
      <c r="B528" s="613">
        <v>42110.814583333333</v>
      </c>
      <c r="C528" s="405" t="s">
        <v>1931</v>
      </c>
      <c r="D528" s="384">
        <v>137</v>
      </c>
      <c r="E528">
        <v>0.01</v>
      </c>
      <c r="F528">
        <v>1.37961</v>
      </c>
      <c r="G528" s="384">
        <v>0</v>
      </c>
      <c r="H528">
        <v>1.37961</v>
      </c>
      <c r="I528">
        <v>1.48</v>
      </c>
      <c r="J528" s="384">
        <v>1214.25</v>
      </c>
    </row>
    <row r="529" spans="1:10">
      <c r="A529">
        <v>528</v>
      </c>
      <c r="B529" s="613">
        <v>42111.708333333336</v>
      </c>
      <c r="C529" s="405" t="s">
        <v>96</v>
      </c>
      <c r="D529" s="384">
        <v>138</v>
      </c>
      <c r="E529">
        <v>0.01</v>
      </c>
      <c r="F529">
        <v>1.3870499999999999</v>
      </c>
      <c r="G529" s="384">
        <v>0</v>
      </c>
      <c r="H529">
        <v>0</v>
      </c>
    </row>
    <row r="530" spans="1:10">
      <c r="A530">
        <v>529</v>
      </c>
      <c r="B530" s="613">
        <v>42111.708333333336</v>
      </c>
      <c r="C530" s="405" t="s">
        <v>2020</v>
      </c>
      <c r="D530" s="384">
        <v>138</v>
      </c>
      <c r="E530">
        <v>0.01</v>
      </c>
      <c r="F530">
        <v>1.3870499999999999</v>
      </c>
      <c r="G530" s="384">
        <v>0</v>
      </c>
      <c r="H530">
        <v>1.3891899999999999</v>
      </c>
    </row>
    <row r="531" spans="1:10">
      <c r="A531">
        <v>530</v>
      </c>
      <c r="B531" s="613">
        <v>42111.895833333336</v>
      </c>
      <c r="C531" s="405" t="s">
        <v>1931</v>
      </c>
      <c r="D531" s="384">
        <v>138</v>
      </c>
      <c r="E531">
        <v>0.01</v>
      </c>
      <c r="F531">
        <v>1.3891899999999999</v>
      </c>
      <c r="G531" s="384">
        <v>0</v>
      </c>
      <c r="H531">
        <v>1.3891899999999999</v>
      </c>
      <c r="I531">
        <v>1.48</v>
      </c>
      <c r="J531" s="384">
        <v>1215.73</v>
      </c>
    </row>
    <row r="532" spans="1:10">
      <c r="A532">
        <v>531</v>
      </c>
      <c r="B532" s="613">
        <v>42116.59375</v>
      </c>
      <c r="C532" s="405" t="s">
        <v>97</v>
      </c>
      <c r="D532" s="384">
        <v>139</v>
      </c>
      <c r="E532">
        <v>0.01</v>
      </c>
      <c r="F532">
        <v>1.3794299999999999</v>
      </c>
      <c r="G532" s="384">
        <v>0</v>
      </c>
      <c r="H532">
        <v>0</v>
      </c>
    </row>
    <row r="533" spans="1:10">
      <c r="A533">
        <v>532</v>
      </c>
      <c r="B533" s="613">
        <v>42116.59375</v>
      </c>
      <c r="C533" s="405" t="s">
        <v>2020</v>
      </c>
      <c r="D533" s="384">
        <v>139</v>
      </c>
      <c r="E533">
        <v>0.01</v>
      </c>
      <c r="F533">
        <v>1.3794299999999999</v>
      </c>
      <c r="G533" s="384">
        <v>0</v>
      </c>
      <c r="H533">
        <v>1.3772899999999999</v>
      </c>
    </row>
    <row r="534" spans="1:10">
      <c r="A534">
        <v>535</v>
      </c>
      <c r="B534" s="613">
        <v>42116.666666666664</v>
      </c>
      <c r="C534" s="405" t="s">
        <v>2020</v>
      </c>
      <c r="D534" s="384">
        <v>139</v>
      </c>
      <c r="E534">
        <v>0.01</v>
      </c>
      <c r="F534">
        <v>1.3794299999999999</v>
      </c>
      <c r="G534" s="384">
        <v>0</v>
      </c>
      <c r="H534">
        <v>1.3791100000000001</v>
      </c>
    </row>
    <row r="535" spans="1:10">
      <c r="A535">
        <v>539</v>
      </c>
      <c r="B535" s="613">
        <v>42117.465277777781</v>
      </c>
      <c r="C535" s="405" t="s">
        <v>2020</v>
      </c>
      <c r="D535" s="384">
        <v>139</v>
      </c>
      <c r="E535">
        <v>0.01</v>
      </c>
      <c r="F535">
        <v>1.3794299999999999</v>
      </c>
      <c r="G535" s="384">
        <v>0</v>
      </c>
      <c r="H535">
        <v>1.38083</v>
      </c>
    </row>
    <row r="536" spans="1:10">
      <c r="A536">
        <v>544</v>
      </c>
      <c r="B536" s="613">
        <v>42117.507638888892</v>
      </c>
      <c r="C536" s="405" t="s">
        <v>2020</v>
      </c>
      <c r="D536" s="384">
        <v>139</v>
      </c>
      <c r="E536">
        <v>0.01</v>
      </c>
      <c r="F536">
        <v>1.3794299999999999</v>
      </c>
      <c r="G536" s="384">
        <v>0</v>
      </c>
      <c r="H536">
        <v>1.3843399999999999</v>
      </c>
    </row>
    <row r="537" spans="1:10">
      <c r="A537">
        <v>550</v>
      </c>
      <c r="B537" s="613">
        <v>42118.451388888891</v>
      </c>
      <c r="C537" s="405" t="s">
        <v>2020</v>
      </c>
      <c r="D537" s="384">
        <v>139</v>
      </c>
      <c r="E537">
        <v>0.01</v>
      </c>
      <c r="F537">
        <v>1.3794299999999999</v>
      </c>
      <c r="G537" s="384">
        <v>0</v>
      </c>
      <c r="H537">
        <v>1.3883399999999999</v>
      </c>
    </row>
    <row r="538" spans="1:10">
      <c r="A538">
        <v>551</v>
      </c>
      <c r="B538" s="613">
        <v>42118.59375</v>
      </c>
      <c r="C538" s="405" t="s">
        <v>1931</v>
      </c>
      <c r="D538" s="384">
        <v>139</v>
      </c>
      <c r="E538">
        <v>0.01</v>
      </c>
      <c r="F538">
        <v>1.3883399999999999</v>
      </c>
      <c r="G538" s="384">
        <v>0</v>
      </c>
      <c r="H538">
        <v>1.3883399999999999</v>
      </c>
      <c r="I538">
        <v>-6.67</v>
      </c>
      <c r="J538" s="384">
        <v>1209.06</v>
      </c>
    </row>
    <row r="539" spans="1:10">
      <c r="A539">
        <v>533</v>
      </c>
      <c r="B539" s="613">
        <v>42116.666666666664</v>
      </c>
      <c r="C539" s="405" t="s">
        <v>97</v>
      </c>
      <c r="D539" s="384">
        <v>140</v>
      </c>
      <c r="E539">
        <v>0.01</v>
      </c>
      <c r="F539">
        <v>1.38307</v>
      </c>
      <c r="G539" s="384">
        <v>0</v>
      </c>
      <c r="H539">
        <v>0</v>
      </c>
    </row>
    <row r="540" spans="1:10">
      <c r="A540">
        <v>534</v>
      </c>
      <c r="B540" s="613">
        <v>42116.666666666664</v>
      </c>
      <c r="C540" s="405" t="s">
        <v>2020</v>
      </c>
      <c r="D540" s="384">
        <v>140</v>
      </c>
      <c r="E540">
        <v>0.01</v>
      </c>
      <c r="F540">
        <v>1.38307</v>
      </c>
      <c r="G540" s="384">
        <v>0</v>
      </c>
      <c r="H540">
        <v>1.3791100000000001</v>
      </c>
    </row>
    <row r="541" spans="1:10">
      <c r="A541">
        <v>538</v>
      </c>
      <c r="B541" s="613">
        <v>42117.465277777781</v>
      </c>
      <c r="C541" s="405" t="s">
        <v>2020</v>
      </c>
      <c r="D541" s="384">
        <v>140</v>
      </c>
      <c r="E541">
        <v>0.01</v>
      </c>
      <c r="F541">
        <v>1.38307</v>
      </c>
      <c r="G541" s="384">
        <v>0</v>
      </c>
      <c r="H541">
        <v>1.38083</v>
      </c>
    </row>
    <row r="542" spans="1:10">
      <c r="A542">
        <v>543</v>
      </c>
      <c r="B542" s="613">
        <v>42117.507638888892</v>
      </c>
      <c r="C542" s="405" t="s">
        <v>2020</v>
      </c>
      <c r="D542" s="384">
        <v>140</v>
      </c>
      <c r="E542">
        <v>0.01</v>
      </c>
      <c r="F542">
        <v>1.38307</v>
      </c>
      <c r="G542" s="384">
        <v>0</v>
      </c>
      <c r="H542">
        <v>1.3843399999999999</v>
      </c>
    </row>
    <row r="543" spans="1:10">
      <c r="A543">
        <v>549</v>
      </c>
      <c r="B543" s="613">
        <v>42118.451388888891</v>
      </c>
      <c r="C543" s="405" t="s">
        <v>2020</v>
      </c>
      <c r="D543" s="384">
        <v>140</v>
      </c>
      <c r="E543">
        <v>0.01</v>
      </c>
      <c r="F543">
        <v>1.38307</v>
      </c>
      <c r="G543" s="384">
        <v>0</v>
      </c>
      <c r="H543">
        <v>1.3883399999999999</v>
      </c>
    </row>
    <row r="544" spans="1:10">
      <c r="A544">
        <v>552</v>
      </c>
      <c r="B544" s="613">
        <v>42118.59375</v>
      </c>
      <c r="C544" s="405" t="s">
        <v>1931</v>
      </c>
      <c r="D544" s="384">
        <v>140</v>
      </c>
      <c r="E544">
        <v>0.01</v>
      </c>
      <c r="F544">
        <v>1.3883399999999999</v>
      </c>
      <c r="G544" s="384">
        <v>0</v>
      </c>
      <c r="H544">
        <v>1.3883399999999999</v>
      </c>
      <c r="I544">
        <v>-3.99</v>
      </c>
      <c r="J544" s="384">
        <v>1205.07</v>
      </c>
    </row>
    <row r="545" spans="1:10">
      <c r="A545">
        <v>536</v>
      </c>
      <c r="B545" s="613">
        <v>42117.465277777781</v>
      </c>
      <c r="C545" s="405" t="s">
        <v>97</v>
      </c>
      <c r="D545" s="384">
        <v>141</v>
      </c>
      <c r="E545">
        <v>0.01</v>
      </c>
      <c r="F545">
        <v>1.3867100000000001</v>
      </c>
      <c r="G545" s="384">
        <v>0</v>
      </c>
      <c r="H545">
        <v>0</v>
      </c>
    </row>
    <row r="546" spans="1:10">
      <c r="A546">
        <v>537</v>
      </c>
      <c r="B546" s="613">
        <v>42117.465277777781</v>
      </c>
      <c r="C546" s="405" t="s">
        <v>2020</v>
      </c>
      <c r="D546" s="384">
        <v>141</v>
      </c>
      <c r="E546">
        <v>0.01</v>
      </c>
      <c r="F546">
        <v>1.3867100000000001</v>
      </c>
      <c r="G546" s="384">
        <v>0</v>
      </c>
      <c r="H546">
        <v>1.38083</v>
      </c>
    </row>
    <row r="547" spans="1:10">
      <c r="A547">
        <v>542</v>
      </c>
      <c r="B547" s="613">
        <v>42117.507638888892</v>
      </c>
      <c r="C547" s="405" t="s">
        <v>2020</v>
      </c>
      <c r="D547" s="384">
        <v>141</v>
      </c>
      <c r="E547">
        <v>0.01</v>
      </c>
      <c r="F547">
        <v>1.3867100000000001</v>
      </c>
      <c r="G547" s="384">
        <v>0</v>
      </c>
      <c r="H547">
        <v>1.3843399999999999</v>
      </c>
    </row>
    <row r="548" spans="1:10">
      <c r="A548">
        <v>548</v>
      </c>
      <c r="B548" s="613">
        <v>42118.451388888891</v>
      </c>
      <c r="C548" s="405" t="s">
        <v>2020</v>
      </c>
      <c r="D548" s="384">
        <v>141</v>
      </c>
      <c r="E548">
        <v>0.01</v>
      </c>
      <c r="F548">
        <v>1.3867100000000001</v>
      </c>
      <c r="G548" s="384">
        <v>0</v>
      </c>
      <c r="H548">
        <v>1.3883399999999999</v>
      </c>
    </row>
    <row r="549" spans="1:10">
      <c r="A549">
        <v>553</v>
      </c>
      <c r="B549" s="613">
        <v>42118.59375</v>
      </c>
      <c r="C549" s="405" t="s">
        <v>1931</v>
      </c>
      <c r="D549" s="384">
        <v>141</v>
      </c>
      <c r="E549">
        <v>0.01</v>
      </c>
      <c r="F549">
        <v>1.3883399999999999</v>
      </c>
      <c r="G549" s="384">
        <v>0</v>
      </c>
      <c r="H549">
        <v>1.3883399999999999</v>
      </c>
      <c r="I549">
        <v>-1.3</v>
      </c>
      <c r="J549" s="384">
        <v>1203.77</v>
      </c>
    </row>
    <row r="550" spans="1:10">
      <c r="A550">
        <v>540</v>
      </c>
      <c r="B550" s="613">
        <v>42117.507638888892</v>
      </c>
      <c r="C550" s="405" t="s">
        <v>97</v>
      </c>
      <c r="D550" s="384">
        <v>142</v>
      </c>
      <c r="E550">
        <v>0.02</v>
      </c>
      <c r="F550">
        <v>1.39209</v>
      </c>
      <c r="G550" s="384">
        <v>0</v>
      </c>
      <c r="H550">
        <v>0</v>
      </c>
    </row>
    <row r="551" spans="1:10">
      <c r="A551">
        <v>541</v>
      </c>
      <c r="B551" s="613">
        <v>42117.507638888892</v>
      </c>
      <c r="C551" s="405" t="s">
        <v>2020</v>
      </c>
      <c r="D551" s="384">
        <v>142</v>
      </c>
      <c r="E551">
        <v>0.02</v>
      </c>
      <c r="F551">
        <v>1.39209</v>
      </c>
      <c r="G551" s="384">
        <v>0</v>
      </c>
      <c r="H551">
        <v>1.3843399999999999</v>
      </c>
    </row>
    <row r="552" spans="1:10">
      <c r="A552">
        <v>547</v>
      </c>
      <c r="B552" s="613">
        <v>42118.451388888891</v>
      </c>
      <c r="C552" s="405" t="s">
        <v>2020</v>
      </c>
      <c r="D552" s="384">
        <v>142</v>
      </c>
      <c r="E552">
        <v>0.02</v>
      </c>
      <c r="F552">
        <v>1.39209</v>
      </c>
      <c r="G552" s="384">
        <v>0</v>
      </c>
      <c r="H552">
        <v>1.3883399999999999</v>
      </c>
    </row>
    <row r="553" spans="1:10">
      <c r="A553">
        <v>554</v>
      </c>
      <c r="B553" s="613">
        <v>42118.59375</v>
      </c>
      <c r="C553" s="405" t="s">
        <v>1931</v>
      </c>
      <c r="D553" s="384">
        <v>142</v>
      </c>
      <c r="E553">
        <v>0.02</v>
      </c>
      <c r="F553">
        <v>1.3883399999999999</v>
      </c>
      <c r="G553" s="384">
        <v>0</v>
      </c>
      <c r="H553">
        <v>1.3883399999999999</v>
      </c>
      <c r="I553">
        <v>5.33</v>
      </c>
      <c r="J553" s="384">
        <v>1209.0999999999999</v>
      </c>
    </row>
    <row r="554" spans="1:10">
      <c r="A554">
        <v>545</v>
      </c>
      <c r="B554" s="613">
        <v>42118.451388888891</v>
      </c>
      <c r="C554" s="405" t="s">
        <v>97</v>
      </c>
      <c r="D554" s="384">
        <v>143</v>
      </c>
      <c r="E554">
        <v>0.04</v>
      </c>
      <c r="F554">
        <v>1.3968</v>
      </c>
      <c r="G554" s="384">
        <v>0</v>
      </c>
      <c r="H554">
        <v>0</v>
      </c>
    </row>
    <row r="555" spans="1:10">
      <c r="A555">
        <v>546</v>
      </c>
      <c r="B555" s="613">
        <v>42118.451388888891</v>
      </c>
      <c r="C555" s="405" t="s">
        <v>2020</v>
      </c>
      <c r="D555" s="384">
        <v>143</v>
      </c>
      <c r="E555">
        <v>0.04</v>
      </c>
      <c r="F555">
        <v>1.3968</v>
      </c>
      <c r="G555" s="384">
        <v>0</v>
      </c>
      <c r="H555">
        <v>1.3883399999999999</v>
      </c>
    </row>
    <row r="556" spans="1:10">
      <c r="A556">
        <v>555</v>
      </c>
      <c r="B556" s="613">
        <v>42118.59375</v>
      </c>
      <c r="C556" s="405" t="s">
        <v>1931</v>
      </c>
      <c r="D556" s="384">
        <v>143</v>
      </c>
      <c r="E556">
        <v>0.04</v>
      </c>
      <c r="F556">
        <v>1.3883399999999999</v>
      </c>
      <c r="G556" s="384">
        <v>0</v>
      </c>
      <c r="H556">
        <v>1.3883399999999999</v>
      </c>
      <c r="I556">
        <v>24.58</v>
      </c>
      <c r="J556" s="384">
        <v>1233.68</v>
      </c>
    </row>
    <row r="557" spans="1:10">
      <c r="A557">
        <v>556</v>
      </c>
      <c r="B557" s="613">
        <v>42118.709027777775</v>
      </c>
      <c r="C557" s="405" t="s">
        <v>97</v>
      </c>
      <c r="D557" s="384">
        <v>144</v>
      </c>
      <c r="E557">
        <v>0.01</v>
      </c>
      <c r="F557">
        <v>1.3877699999999999</v>
      </c>
      <c r="G557" s="384">
        <v>0</v>
      </c>
      <c r="H557">
        <v>0</v>
      </c>
    </row>
    <row r="558" spans="1:10">
      <c r="A558">
        <v>557</v>
      </c>
      <c r="B558" s="613">
        <v>42118.709027777775</v>
      </c>
      <c r="C558" s="405" t="s">
        <v>2020</v>
      </c>
      <c r="D558" s="384">
        <v>144</v>
      </c>
      <c r="E558">
        <v>0.01</v>
      </c>
      <c r="F558">
        <v>1.3877699999999999</v>
      </c>
      <c r="G558" s="384">
        <v>0</v>
      </c>
      <c r="H558">
        <v>1.3856299999999999</v>
      </c>
    </row>
    <row r="559" spans="1:10">
      <c r="A559">
        <v>560</v>
      </c>
      <c r="B559" s="613">
        <v>42121.37222222222</v>
      </c>
      <c r="C559" s="405" t="s">
        <v>2020</v>
      </c>
      <c r="D559" s="384">
        <v>144</v>
      </c>
      <c r="E559">
        <v>0.01</v>
      </c>
      <c r="F559">
        <v>1.3877699999999999</v>
      </c>
      <c r="G559" s="384">
        <v>0</v>
      </c>
      <c r="H559">
        <v>1.3872899999999999</v>
      </c>
    </row>
    <row r="560" spans="1:10">
      <c r="A560">
        <v>561</v>
      </c>
      <c r="B560" s="613">
        <v>42121.432638888888</v>
      </c>
      <c r="C560" s="405" t="s">
        <v>1931</v>
      </c>
      <c r="D560" s="384">
        <v>144</v>
      </c>
      <c r="E560">
        <v>0.01</v>
      </c>
      <c r="F560">
        <v>1.3872899999999999</v>
      </c>
      <c r="G560" s="384">
        <v>0</v>
      </c>
      <c r="H560">
        <v>1.3872899999999999</v>
      </c>
      <c r="I560">
        <v>0.25</v>
      </c>
      <c r="J560" s="384">
        <v>1233.93</v>
      </c>
    </row>
    <row r="561" spans="1:10">
      <c r="A561">
        <v>558</v>
      </c>
      <c r="B561" s="613">
        <v>42121.37222222222</v>
      </c>
      <c r="C561" s="405" t="s">
        <v>97</v>
      </c>
      <c r="D561" s="384">
        <v>145</v>
      </c>
      <c r="E561">
        <v>0.01</v>
      </c>
      <c r="F561">
        <v>1.3910899999999999</v>
      </c>
      <c r="G561" s="384">
        <v>0</v>
      </c>
      <c r="H561">
        <v>0</v>
      </c>
    </row>
    <row r="562" spans="1:10">
      <c r="A562">
        <v>559</v>
      </c>
      <c r="B562" s="613">
        <v>42121.37222222222</v>
      </c>
      <c r="C562" s="405" t="s">
        <v>2020</v>
      </c>
      <c r="D562" s="384">
        <v>145</v>
      </c>
      <c r="E562">
        <v>0.01</v>
      </c>
      <c r="F562">
        <v>1.3910899999999999</v>
      </c>
      <c r="G562" s="384">
        <v>0</v>
      </c>
      <c r="H562">
        <v>1.3872899999999999</v>
      </c>
    </row>
    <row r="563" spans="1:10">
      <c r="A563">
        <v>562</v>
      </c>
      <c r="B563" s="613">
        <v>42121.432638888888</v>
      </c>
      <c r="C563" s="405" t="s">
        <v>1931</v>
      </c>
      <c r="D563" s="384">
        <v>145</v>
      </c>
      <c r="E563">
        <v>0.01</v>
      </c>
      <c r="F563">
        <v>1.3872899999999999</v>
      </c>
      <c r="G563" s="384">
        <v>0</v>
      </c>
      <c r="H563">
        <v>1.3872899999999999</v>
      </c>
      <c r="I563">
        <v>2.7</v>
      </c>
      <c r="J563" s="384">
        <v>1236.6300000000001</v>
      </c>
    </row>
    <row r="564" spans="1:10">
      <c r="A564">
        <v>563</v>
      </c>
      <c r="B564" s="613">
        <v>42122.635416666664</v>
      </c>
      <c r="C564" s="405" t="s">
        <v>97</v>
      </c>
      <c r="D564" s="384">
        <v>146</v>
      </c>
      <c r="E564">
        <v>0.01</v>
      </c>
      <c r="F564">
        <v>1.3725400000000001</v>
      </c>
      <c r="G564" s="384">
        <v>0</v>
      </c>
      <c r="H564">
        <v>0</v>
      </c>
    </row>
    <row r="565" spans="1:10">
      <c r="A565">
        <v>564</v>
      </c>
      <c r="B565" s="613">
        <v>42122.635416666664</v>
      </c>
      <c r="C565" s="405" t="s">
        <v>2020</v>
      </c>
      <c r="D565" s="384">
        <v>146</v>
      </c>
      <c r="E565">
        <v>0.01</v>
      </c>
      <c r="F565">
        <v>1.3725400000000001</v>
      </c>
      <c r="G565" s="384">
        <v>0</v>
      </c>
      <c r="H565">
        <v>1.3704000000000001</v>
      </c>
    </row>
    <row r="566" spans="1:10">
      <c r="A566">
        <v>565</v>
      </c>
      <c r="B566" s="613">
        <v>42122.698611111111</v>
      </c>
      <c r="C566" s="405" t="s">
        <v>1931</v>
      </c>
      <c r="D566" s="384">
        <v>146</v>
      </c>
      <c r="E566">
        <v>0.01</v>
      </c>
      <c r="F566">
        <v>1.3704000000000001</v>
      </c>
      <c r="G566" s="384">
        <v>0</v>
      </c>
      <c r="H566">
        <v>1.3704000000000001</v>
      </c>
      <c r="I566">
        <v>1.48</v>
      </c>
      <c r="J566" s="384">
        <v>1238.1099999999999</v>
      </c>
    </row>
    <row r="567" spans="1:10">
      <c r="A567">
        <v>566</v>
      </c>
      <c r="B567" s="613">
        <v>42124</v>
      </c>
      <c r="C567" s="405" t="s">
        <v>97</v>
      </c>
      <c r="D567" s="384">
        <v>147</v>
      </c>
      <c r="E567">
        <v>0.01</v>
      </c>
      <c r="F567">
        <v>1.3903799999999999</v>
      </c>
      <c r="G567" s="384">
        <v>0</v>
      </c>
      <c r="H567">
        <v>0</v>
      </c>
    </row>
    <row r="568" spans="1:10">
      <c r="A568">
        <v>567</v>
      </c>
      <c r="B568" s="613">
        <v>42124</v>
      </c>
      <c r="C568" s="405" t="s">
        <v>2020</v>
      </c>
      <c r="D568" s="384">
        <v>147</v>
      </c>
      <c r="E568">
        <v>0.01</v>
      </c>
      <c r="F568">
        <v>1.3903799999999999</v>
      </c>
      <c r="G568" s="384">
        <v>0</v>
      </c>
      <c r="H568">
        <v>1.3882399999999999</v>
      </c>
    </row>
    <row r="569" spans="1:10">
      <c r="A569">
        <v>568</v>
      </c>
      <c r="B569" s="613">
        <v>42124.115277777775</v>
      </c>
      <c r="C569" s="405" t="s">
        <v>1931</v>
      </c>
      <c r="D569" s="384">
        <v>147</v>
      </c>
      <c r="E569">
        <v>0.01</v>
      </c>
      <c r="F569">
        <v>1.3882399999999999</v>
      </c>
      <c r="G569" s="384">
        <v>0</v>
      </c>
      <c r="H569">
        <v>1.3882399999999999</v>
      </c>
      <c r="I569">
        <v>1.48</v>
      </c>
      <c r="J569" s="384">
        <v>1239.5899999999999</v>
      </c>
    </row>
    <row r="570" spans="1:10">
      <c r="A570">
        <v>569</v>
      </c>
      <c r="B570" s="613">
        <v>42124.573611111111</v>
      </c>
      <c r="C570" s="405" t="s">
        <v>96</v>
      </c>
      <c r="D570" s="384">
        <v>148</v>
      </c>
      <c r="E570">
        <v>0.01</v>
      </c>
      <c r="F570">
        <v>1.41604</v>
      </c>
      <c r="G570" s="384">
        <v>0</v>
      </c>
      <c r="H570">
        <v>0</v>
      </c>
    </row>
    <row r="571" spans="1:10">
      <c r="A571">
        <v>570</v>
      </c>
      <c r="B571" s="613">
        <v>42124.573611111111</v>
      </c>
      <c r="C571" s="405" t="s">
        <v>2020</v>
      </c>
      <c r="D571" s="384">
        <v>148</v>
      </c>
      <c r="E571">
        <v>0.01</v>
      </c>
      <c r="F571">
        <v>1.41604</v>
      </c>
      <c r="G571" s="384">
        <v>0</v>
      </c>
      <c r="H571">
        <v>1.41818</v>
      </c>
    </row>
    <row r="572" spans="1:10">
      <c r="A572">
        <v>573</v>
      </c>
      <c r="B572" s="613">
        <v>42124.615972222222</v>
      </c>
      <c r="C572" s="405" t="s">
        <v>2020</v>
      </c>
      <c r="D572" s="384">
        <v>148</v>
      </c>
      <c r="E572">
        <v>0.01</v>
      </c>
      <c r="F572">
        <v>1.41604</v>
      </c>
      <c r="G572" s="384">
        <v>0</v>
      </c>
      <c r="H572">
        <v>1.4165000000000001</v>
      </c>
    </row>
    <row r="573" spans="1:10">
      <c r="A573">
        <v>574</v>
      </c>
      <c r="B573" s="613">
        <v>42124.678472222222</v>
      </c>
      <c r="C573" s="405" t="s">
        <v>1931</v>
      </c>
      <c r="D573" s="384">
        <v>148</v>
      </c>
      <c r="E573">
        <v>0.01</v>
      </c>
      <c r="F573">
        <v>1.4165000000000001</v>
      </c>
      <c r="G573" s="384">
        <v>0</v>
      </c>
      <c r="H573">
        <v>1.4165000000000001</v>
      </c>
      <c r="I573">
        <v>0.24</v>
      </c>
      <c r="J573" s="384">
        <v>1239.83</v>
      </c>
    </row>
    <row r="574" spans="1:10">
      <c r="A574">
        <v>571</v>
      </c>
      <c r="B574" s="613">
        <v>42124.615972222222</v>
      </c>
      <c r="C574" s="405" t="s">
        <v>96</v>
      </c>
      <c r="D574" s="384">
        <v>149</v>
      </c>
      <c r="E574">
        <v>0.01</v>
      </c>
      <c r="F574">
        <v>1.41269</v>
      </c>
      <c r="G574" s="384">
        <v>0</v>
      </c>
      <c r="H574">
        <v>0</v>
      </c>
    </row>
    <row r="575" spans="1:10">
      <c r="A575">
        <v>572</v>
      </c>
      <c r="B575" s="613">
        <v>42124.615972222222</v>
      </c>
      <c r="C575" s="405" t="s">
        <v>2020</v>
      </c>
      <c r="D575" s="384">
        <v>149</v>
      </c>
      <c r="E575">
        <v>0.01</v>
      </c>
      <c r="F575">
        <v>1.41269</v>
      </c>
      <c r="G575" s="384">
        <v>0</v>
      </c>
      <c r="H575">
        <v>1.4165000000000001</v>
      </c>
    </row>
    <row r="576" spans="1:10">
      <c r="A576">
        <v>575</v>
      </c>
      <c r="B576" s="613">
        <v>42124.678472222222</v>
      </c>
      <c r="C576" s="405" t="s">
        <v>1931</v>
      </c>
      <c r="D576" s="384">
        <v>149</v>
      </c>
      <c r="E576">
        <v>0.01</v>
      </c>
      <c r="F576">
        <v>1.4165000000000001</v>
      </c>
      <c r="G576" s="384">
        <v>0</v>
      </c>
      <c r="H576">
        <v>1.4165000000000001</v>
      </c>
      <c r="I576">
        <v>2.71</v>
      </c>
      <c r="J576" s="384">
        <v>1242.54</v>
      </c>
    </row>
    <row r="577" spans="1:10">
      <c r="A577">
        <v>576</v>
      </c>
      <c r="B577" s="613">
        <v>42124.875</v>
      </c>
      <c r="C577" s="405" t="s">
        <v>96</v>
      </c>
      <c r="D577" s="384">
        <v>150</v>
      </c>
      <c r="E577">
        <v>0.01</v>
      </c>
      <c r="F577">
        <v>1.4223300000000001</v>
      </c>
      <c r="G577" s="384">
        <v>0</v>
      </c>
      <c r="H577">
        <v>0</v>
      </c>
    </row>
    <row r="578" spans="1:10">
      <c r="A578">
        <v>577</v>
      </c>
      <c r="B578" s="613">
        <v>42124.875</v>
      </c>
      <c r="C578" s="405" t="s">
        <v>2020</v>
      </c>
      <c r="D578" s="384">
        <v>150</v>
      </c>
      <c r="E578">
        <v>0.01</v>
      </c>
      <c r="F578">
        <v>1.4223300000000001</v>
      </c>
      <c r="G578" s="384">
        <v>0</v>
      </c>
      <c r="H578">
        <v>1.4244699999999999</v>
      </c>
    </row>
    <row r="579" spans="1:10">
      <c r="A579">
        <v>580</v>
      </c>
      <c r="B579" s="613">
        <v>42124.927083333336</v>
      </c>
      <c r="C579" s="405" t="s">
        <v>2020</v>
      </c>
      <c r="D579" s="384">
        <v>150</v>
      </c>
      <c r="E579">
        <v>0.01</v>
      </c>
      <c r="F579">
        <v>1.4223300000000001</v>
      </c>
      <c r="G579" s="384">
        <v>0</v>
      </c>
      <c r="H579">
        <v>1.42252</v>
      </c>
    </row>
    <row r="580" spans="1:10">
      <c r="A580">
        <v>581</v>
      </c>
      <c r="B580" s="613">
        <v>42125.184027777781</v>
      </c>
      <c r="C580" s="405" t="s">
        <v>1931</v>
      </c>
      <c r="D580" s="384">
        <v>150</v>
      </c>
      <c r="E580">
        <v>0.01</v>
      </c>
      <c r="F580">
        <v>1.42252</v>
      </c>
      <c r="G580" s="384">
        <v>0</v>
      </c>
      <c r="H580">
        <v>1.42252</v>
      </c>
      <c r="I580">
        <v>0.04</v>
      </c>
      <c r="J580" s="384">
        <v>1242.58</v>
      </c>
    </row>
    <row r="581" spans="1:10">
      <c r="A581">
        <v>578</v>
      </c>
      <c r="B581" s="613">
        <v>42124.927083333336</v>
      </c>
      <c r="C581" s="405" t="s">
        <v>96</v>
      </c>
      <c r="D581" s="384">
        <v>151</v>
      </c>
      <c r="E581">
        <v>0.01</v>
      </c>
      <c r="F581">
        <v>1.4184399999999999</v>
      </c>
      <c r="G581" s="384">
        <v>0</v>
      </c>
      <c r="H581">
        <v>0</v>
      </c>
    </row>
    <row r="582" spans="1:10">
      <c r="A582">
        <v>579</v>
      </c>
      <c r="B582" s="613">
        <v>42124.927083333336</v>
      </c>
      <c r="C582" s="405" t="s">
        <v>2020</v>
      </c>
      <c r="D582" s="384">
        <v>151</v>
      </c>
      <c r="E582">
        <v>0.01</v>
      </c>
      <c r="F582">
        <v>1.4184399999999999</v>
      </c>
      <c r="G582" s="384">
        <v>0</v>
      </c>
      <c r="H582">
        <v>1.42252</v>
      </c>
    </row>
    <row r="583" spans="1:10">
      <c r="A583">
        <v>582</v>
      </c>
      <c r="B583" s="613">
        <v>42125.184027777781</v>
      </c>
      <c r="C583" s="405" t="s">
        <v>1931</v>
      </c>
      <c r="D583" s="384">
        <v>151</v>
      </c>
      <c r="E583">
        <v>0.01</v>
      </c>
      <c r="F583">
        <v>1.42252</v>
      </c>
      <c r="G583" s="384">
        <v>0</v>
      </c>
      <c r="H583">
        <v>1.42252</v>
      </c>
      <c r="I583">
        <v>2.91</v>
      </c>
      <c r="J583" s="384">
        <v>1245.49</v>
      </c>
    </row>
    <row r="584" spans="1:10">
      <c r="A584">
        <v>583</v>
      </c>
      <c r="B584" s="613">
        <v>42125.364583333336</v>
      </c>
      <c r="C584" s="405" t="s">
        <v>96</v>
      </c>
      <c r="D584" s="384">
        <v>152</v>
      </c>
      <c r="E584">
        <v>0.01</v>
      </c>
      <c r="F584">
        <v>1.4228700000000001</v>
      </c>
      <c r="G584" s="384">
        <v>0</v>
      </c>
      <c r="H584">
        <v>0</v>
      </c>
    </row>
    <row r="585" spans="1:10">
      <c r="A585">
        <v>584</v>
      </c>
      <c r="B585" s="613">
        <v>42125.364583333336</v>
      </c>
      <c r="C585" s="405" t="s">
        <v>2020</v>
      </c>
      <c r="D585" s="384">
        <v>152</v>
      </c>
      <c r="E585">
        <v>0.01</v>
      </c>
      <c r="F585">
        <v>1.4228700000000001</v>
      </c>
      <c r="G585" s="384">
        <v>0</v>
      </c>
      <c r="H585">
        <v>1.4250100000000001</v>
      </c>
    </row>
    <row r="586" spans="1:10">
      <c r="A586">
        <v>585</v>
      </c>
      <c r="B586" s="613">
        <v>42125.367361111108</v>
      </c>
      <c r="C586" s="405" t="s">
        <v>1931</v>
      </c>
      <c r="D586" s="384">
        <v>152</v>
      </c>
      <c r="E586">
        <v>0.01</v>
      </c>
      <c r="F586">
        <v>1.4250100000000001</v>
      </c>
      <c r="G586" s="384">
        <v>0</v>
      </c>
      <c r="H586">
        <v>1.4250100000000001</v>
      </c>
      <c r="I586">
        <v>1.48</v>
      </c>
      <c r="J586" s="384">
        <v>1246.97</v>
      </c>
    </row>
    <row r="587" spans="1:10">
      <c r="A587">
        <v>586</v>
      </c>
      <c r="B587" s="613">
        <v>42129.344444444447</v>
      </c>
      <c r="C587" s="405" t="s">
        <v>96</v>
      </c>
      <c r="D587" s="384">
        <v>153</v>
      </c>
      <c r="E587">
        <v>0.01</v>
      </c>
      <c r="F587">
        <v>1.41069</v>
      </c>
      <c r="G587" s="384">
        <v>0</v>
      </c>
      <c r="H587">
        <v>0</v>
      </c>
    </row>
    <row r="588" spans="1:10">
      <c r="A588">
        <v>587</v>
      </c>
      <c r="B588" s="613">
        <v>42129.344444444447</v>
      </c>
      <c r="C588" s="405" t="s">
        <v>2020</v>
      </c>
      <c r="D588" s="384">
        <v>153</v>
      </c>
      <c r="E588">
        <v>0.01</v>
      </c>
      <c r="F588">
        <v>1.41069</v>
      </c>
      <c r="G588" s="384">
        <v>0</v>
      </c>
      <c r="H588">
        <v>1.41283</v>
      </c>
    </row>
    <row r="589" spans="1:10">
      <c r="A589">
        <v>590</v>
      </c>
      <c r="B589" s="613">
        <v>42129.417361111111</v>
      </c>
      <c r="C589" s="405" t="s">
        <v>2020</v>
      </c>
      <c r="D589" s="384">
        <v>153</v>
      </c>
      <c r="E589">
        <v>0.01</v>
      </c>
      <c r="F589">
        <v>1.41069</v>
      </c>
      <c r="G589" s="384">
        <v>0</v>
      </c>
      <c r="H589">
        <v>1.4111800000000001</v>
      </c>
    </row>
    <row r="590" spans="1:10">
      <c r="A590">
        <v>591</v>
      </c>
      <c r="B590" s="613">
        <v>42129.493055555555</v>
      </c>
      <c r="C590" s="405" t="s">
        <v>1931</v>
      </c>
      <c r="D590" s="384">
        <v>153</v>
      </c>
      <c r="E590">
        <v>0.01</v>
      </c>
      <c r="F590">
        <v>1.4111800000000001</v>
      </c>
      <c r="G590" s="384">
        <v>0</v>
      </c>
      <c r="H590">
        <v>1.4111800000000001</v>
      </c>
      <c r="I590">
        <v>0.26</v>
      </c>
      <c r="J590" s="384">
        <v>1247.23</v>
      </c>
    </row>
    <row r="591" spans="1:10">
      <c r="A591">
        <v>588</v>
      </c>
      <c r="B591" s="613">
        <v>42129.417361111111</v>
      </c>
      <c r="C591" s="405" t="s">
        <v>96</v>
      </c>
      <c r="D591" s="384">
        <v>154</v>
      </c>
      <c r="E591">
        <v>0.01</v>
      </c>
      <c r="F591">
        <v>1.4073899999999999</v>
      </c>
      <c r="G591" s="384">
        <v>0</v>
      </c>
      <c r="H591">
        <v>0</v>
      </c>
    </row>
    <row r="592" spans="1:10">
      <c r="A592">
        <v>589</v>
      </c>
      <c r="B592" s="613">
        <v>42129.417361111111</v>
      </c>
      <c r="C592" s="405" t="s">
        <v>2020</v>
      </c>
      <c r="D592" s="384">
        <v>154</v>
      </c>
      <c r="E592">
        <v>0.01</v>
      </c>
      <c r="F592">
        <v>1.4073899999999999</v>
      </c>
      <c r="G592" s="384">
        <v>0</v>
      </c>
      <c r="H592">
        <v>1.4111800000000001</v>
      </c>
    </row>
    <row r="593" spans="1:10">
      <c r="A593">
        <v>592</v>
      </c>
      <c r="B593" s="613">
        <v>42129.493055555555</v>
      </c>
      <c r="C593" s="405" t="s">
        <v>1931</v>
      </c>
      <c r="D593" s="384">
        <v>154</v>
      </c>
      <c r="E593">
        <v>0.01</v>
      </c>
      <c r="F593">
        <v>1.4111800000000001</v>
      </c>
      <c r="G593" s="384">
        <v>0</v>
      </c>
      <c r="H593">
        <v>1.4111800000000001</v>
      </c>
      <c r="I593">
        <v>2.7</v>
      </c>
      <c r="J593" s="384">
        <v>1249.93</v>
      </c>
    </row>
    <row r="594" spans="1:10">
      <c r="A594">
        <v>593</v>
      </c>
      <c r="B594" s="613">
        <v>42129.511111111111</v>
      </c>
      <c r="C594" s="405" t="s">
        <v>96</v>
      </c>
      <c r="D594" s="384">
        <v>155</v>
      </c>
      <c r="E594">
        <v>0.01</v>
      </c>
      <c r="F594">
        <v>1.4130499999999999</v>
      </c>
      <c r="G594" s="384">
        <v>0</v>
      </c>
      <c r="H594">
        <v>0</v>
      </c>
    </row>
    <row r="595" spans="1:10">
      <c r="A595">
        <v>594</v>
      </c>
      <c r="B595" s="613">
        <v>42129.511111111111</v>
      </c>
      <c r="C595" s="405" t="s">
        <v>2020</v>
      </c>
      <c r="D595" s="384">
        <v>155</v>
      </c>
      <c r="E595">
        <v>0.01</v>
      </c>
      <c r="F595">
        <v>1.4130499999999999</v>
      </c>
      <c r="G595" s="384">
        <v>0</v>
      </c>
      <c r="H595">
        <v>1.4151899999999999</v>
      </c>
    </row>
    <row r="596" spans="1:10">
      <c r="A596">
        <v>597</v>
      </c>
      <c r="B596" s="613">
        <v>42129.647916666669</v>
      </c>
      <c r="C596" s="405" t="s">
        <v>2020</v>
      </c>
      <c r="D596" s="384">
        <v>155</v>
      </c>
      <c r="E596">
        <v>0.01</v>
      </c>
      <c r="F596">
        <v>1.4130499999999999</v>
      </c>
      <c r="G596" s="384">
        <v>0</v>
      </c>
      <c r="H596">
        <v>1.4135200000000001</v>
      </c>
    </row>
    <row r="597" spans="1:10">
      <c r="A597">
        <v>601</v>
      </c>
      <c r="B597" s="613">
        <v>42130.459722222222</v>
      </c>
      <c r="C597" s="405" t="s">
        <v>2020</v>
      </c>
      <c r="D597" s="384">
        <v>155</v>
      </c>
      <c r="E597">
        <v>0.01</v>
      </c>
      <c r="F597">
        <v>1.4130499999999999</v>
      </c>
      <c r="G597" s="384">
        <v>0</v>
      </c>
      <c r="H597">
        <v>1.4118599999999999</v>
      </c>
    </row>
    <row r="598" spans="1:10">
      <c r="A598">
        <v>602</v>
      </c>
      <c r="B598" s="613">
        <v>42130.661111111112</v>
      </c>
      <c r="C598" s="405" t="s">
        <v>1931</v>
      </c>
      <c r="D598" s="384">
        <v>155</v>
      </c>
      <c r="E598">
        <v>0.01</v>
      </c>
      <c r="F598">
        <v>1.4118599999999999</v>
      </c>
      <c r="G598" s="384">
        <v>0</v>
      </c>
      <c r="H598">
        <v>1.4118599999999999</v>
      </c>
      <c r="I598">
        <v>-0.98</v>
      </c>
      <c r="J598" s="384">
        <v>1248.95</v>
      </c>
    </row>
    <row r="599" spans="1:10">
      <c r="A599">
        <v>595</v>
      </c>
      <c r="B599" s="613">
        <v>42129.647916666669</v>
      </c>
      <c r="C599" s="405" t="s">
        <v>96</v>
      </c>
      <c r="D599" s="384">
        <v>156</v>
      </c>
      <c r="E599">
        <v>0.01</v>
      </c>
      <c r="F599">
        <v>1.4097200000000001</v>
      </c>
      <c r="G599" s="384">
        <v>0</v>
      </c>
      <c r="H599">
        <v>0</v>
      </c>
    </row>
    <row r="600" spans="1:10">
      <c r="A600">
        <v>596</v>
      </c>
      <c r="B600" s="613">
        <v>42129.647916666669</v>
      </c>
      <c r="C600" s="405" t="s">
        <v>2020</v>
      </c>
      <c r="D600" s="384">
        <v>156</v>
      </c>
      <c r="E600">
        <v>0.01</v>
      </c>
      <c r="F600">
        <v>1.4097200000000001</v>
      </c>
      <c r="G600" s="384">
        <v>0</v>
      </c>
      <c r="H600">
        <v>1.4135200000000001</v>
      </c>
    </row>
    <row r="601" spans="1:10">
      <c r="A601">
        <v>600</v>
      </c>
      <c r="B601" s="613">
        <v>42130.459722222222</v>
      </c>
      <c r="C601" s="405" t="s">
        <v>2020</v>
      </c>
      <c r="D601" s="384">
        <v>156</v>
      </c>
      <c r="E601">
        <v>0.01</v>
      </c>
      <c r="F601">
        <v>1.4097200000000001</v>
      </c>
      <c r="G601" s="384">
        <v>0</v>
      </c>
      <c r="H601">
        <v>1.4118599999999999</v>
      </c>
    </row>
    <row r="602" spans="1:10">
      <c r="A602">
        <v>603</v>
      </c>
      <c r="B602" s="613">
        <v>42130.661111111112</v>
      </c>
      <c r="C602" s="405" t="s">
        <v>1931</v>
      </c>
      <c r="D602" s="384">
        <v>156</v>
      </c>
      <c r="E602">
        <v>0.01</v>
      </c>
      <c r="F602">
        <v>1.4118599999999999</v>
      </c>
      <c r="G602" s="384">
        <v>0</v>
      </c>
      <c r="H602">
        <v>1.4118599999999999</v>
      </c>
      <c r="I602">
        <v>1.48</v>
      </c>
      <c r="J602" s="384">
        <v>1250.43</v>
      </c>
    </row>
    <row r="603" spans="1:10">
      <c r="A603">
        <v>598</v>
      </c>
      <c r="B603" s="613">
        <v>42130.459722222222</v>
      </c>
      <c r="C603" s="405" t="s">
        <v>96</v>
      </c>
      <c r="D603" s="384">
        <v>157</v>
      </c>
      <c r="E603">
        <v>0.01</v>
      </c>
      <c r="F603">
        <v>1.40611</v>
      </c>
      <c r="G603" s="384">
        <v>0</v>
      </c>
      <c r="H603">
        <v>0</v>
      </c>
    </row>
    <row r="604" spans="1:10">
      <c r="A604">
        <v>599</v>
      </c>
      <c r="B604" s="613">
        <v>42130.459722222222</v>
      </c>
      <c r="C604" s="405" t="s">
        <v>2020</v>
      </c>
      <c r="D604" s="384">
        <v>157</v>
      </c>
      <c r="E604">
        <v>0.01</v>
      </c>
      <c r="F604">
        <v>1.40611</v>
      </c>
      <c r="G604" s="384">
        <v>0</v>
      </c>
      <c r="H604">
        <v>1.4118599999999999</v>
      </c>
    </row>
    <row r="605" spans="1:10">
      <c r="A605">
        <v>604</v>
      </c>
      <c r="B605" s="613">
        <v>42130.661111111112</v>
      </c>
      <c r="C605" s="405" t="s">
        <v>1931</v>
      </c>
      <c r="D605" s="384">
        <v>157</v>
      </c>
      <c r="E605">
        <v>0.01</v>
      </c>
      <c r="F605">
        <v>1.4118599999999999</v>
      </c>
      <c r="G605" s="384">
        <v>0</v>
      </c>
      <c r="H605">
        <v>1.4118599999999999</v>
      </c>
      <c r="I605">
        <v>4.1399999999999997</v>
      </c>
      <c r="J605" s="384">
        <v>1254.57</v>
      </c>
    </row>
    <row r="606" spans="1:10">
      <c r="A606">
        <v>605</v>
      </c>
      <c r="B606" s="613">
        <v>42131.386111111111</v>
      </c>
      <c r="C606" s="405" t="s">
        <v>96</v>
      </c>
      <c r="D606" s="384">
        <v>158</v>
      </c>
      <c r="E606">
        <v>0.01</v>
      </c>
      <c r="F606">
        <v>1.4265000000000001</v>
      </c>
      <c r="G606" s="384">
        <v>0</v>
      </c>
      <c r="H606">
        <v>0</v>
      </c>
    </row>
    <row r="607" spans="1:10">
      <c r="A607">
        <v>606</v>
      </c>
      <c r="B607" s="613">
        <v>42131.386111111111</v>
      </c>
      <c r="C607" s="405" t="s">
        <v>2020</v>
      </c>
      <c r="D607" s="384">
        <v>158</v>
      </c>
      <c r="E607">
        <v>0.01</v>
      </c>
      <c r="F607">
        <v>1.4265000000000001</v>
      </c>
      <c r="G607" s="384">
        <v>0</v>
      </c>
      <c r="H607">
        <v>1.4286399999999999</v>
      </c>
    </row>
    <row r="608" spans="1:10">
      <c r="A608">
        <v>607</v>
      </c>
      <c r="B608" s="613">
        <v>42131.411805555559</v>
      </c>
      <c r="C608" s="405" t="s">
        <v>1931</v>
      </c>
      <c r="D608" s="384">
        <v>158</v>
      </c>
      <c r="E608">
        <v>0.01</v>
      </c>
      <c r="F608">
        <v>1.4286399999999999</v>
      </c>
      <c r="G608" s="384">
        <v>0</v>
      </c>
      <c r="H608">
        <v>1.4286399999999999</v>
      </c>
      <c r="I608">
        <v>1.48</v>
      </c>
      <c r="J608" s="384">
        <v>1256.05</v>
      </c>
    </row>
    <row r="609" spans="1:10">
      <c r="A609">
        <v>608</v>
      </c>
      <c r="B609" s="613">
        <v>42131.46875</v>
      </c>
      <c r="C609" s="405" t="s">
        <v>96</v>
      </c>
      <c r="D609" s="384">
        <v>159</v>
      </c>
      <c r="E609">
        <v>0.01</v>
      </c>
      <c r="F609">
        <v>1.4337500000000001</v>
      </c>
      <c r="G609" s="384">
        <v>0</v>
      </c>
      <c r="H609">
        <v>0</v>
      </c>
    </row>
    <row r="610" spans="1:10">
      <c r="A610">
        <v>609</v>
      </c>
      <c r="B610" s="613">
        <v>42131.46875</v>
      </c>
      <c r="C610" s="405" t="s">
        <v>2020</v>
      </c>
      <c r="D610" s="384">
        <v>159</v>
      </c>
      <c r="E610">
        <v>0.01</v>
      </c>
      <c r="F610">
        <v>1.4337500000000001</v>
      </c>
      <c r="G610" s="384">
        <v>0</v>
      </c>
      <c r="H610">
        <v>1.4358900000000001</v>
      </c>
    </row>
    <row r="611" spans="1:10">
      <c r="A611">
        <v>612</v>
      </c>
      <c r="B611" s="613">
        <v>42131.479166666664</v>
      </c>
      <c r="C611" s="405" t="s">
        <v>2020</v>
      </c>
      <c r="D611" s="384">
        <v>159</v>
      </c>
      <c r="E611">
        <v>0.01</v>
      </c>
      <c r="F611">
        <v>1.4337500000000001</v>
      </c>
      <c r="G611" s="384">
        <v>0</v>
      </c>
      <c r="H611">
        <v>1.43421</v>
      </c>
    </row>
    <row r="612" spans="1:10">
      <c r="A612">
        <v>616</v>
      </c>
      <c r="B612" s="613">
        <v>42131.548611111109</v>
      </c>
      <c r="C612" s="405" t="s">
        <v>2020</v>
      </c>
      <c r="D612" s="384">
        <v>159</v>
      </c>
      <c r="E612">
        <v>0.01</v>
      </c>
      <c r="F612">
        <v>1.4337500000000001</v>
      </c>
      <c r="G612" s="384">
        <v>0</v>
      </c>
      <c r="H612">
        <v>1.4317</v>
      </c>
    </row>
    <row r="613" spans="1:10">
      <c r="A613">
        <v>621</v>
      </c>
      <c r="B613" s="613">
        <v>42131.584027777775</v>
      </c>
      <c r="C613" s="405" t="s">
        <v>2020</v>
      </c>
      <c r="D613" s="384">
        <v>159</v>
      </c>
      <c r="E613">
        <v>0.01</v>
      </c>
      <c r="F613">
        <v>1.4337500000000001</v>
      </c>
      <c r="G613" s="384">
        <v>0</v>
      </c>
      <c r="H613">
        <v>1.42814</v>
      </c>
    </row>
    <row r="614" spans="1:10">
      <c r="A614">
        <v>622</v>
      </c>
      <c r="B614" s="613">
        <v>42132.150694444441</v>
      </c>
      <c r="C614" s="405" t="s">
        <v>1931</v>
      </c>
      <c r="D614" s="384">
        <v>159</v>
      </c>
      <c r="E614">
        <v>0.01</v>
      </c>
      <c r="F614">
        <v>1.42814</v>
      </c>
      <c r="G614" s="384">
        <v>0</v>
      </c>
      <c r="H614">
        <v>1.42814</v>
      </c>
      <c r="I614">
        <v>-4.24</v>
      </c>
      <c r="J614" s="384">
        <v>1251.81</v>
      </c>
    </row>
    <row r="615" spans="1:10">
      <c r="A615">
        <v>610</v>
      </c>
      <c r="B615" s="613">
        <v>42131.479166666664</v>
      </c>
      <c r="C615" s="405" t="s">
        <v>96</v>
      </c>
      <c r="D615" s="384">
        <v>160</v>
      </c>
      <c r="E615">
        <v>0.01</v>
      </c>
      <c r="F615">
        <v>1.4303999999999999</v>
      </c>
      <c r="G615" s="384">
        <v>0</v>
      </c>
      <c r="H615">
        <v>0</v>
      </c>
    </row>
    <row r="616" spans="1:10">
      <c r="A616">
        <v>611</v>
      </c>
      <c r="B616" s="613">
        <v>42131.479166666664</v>
      </c>
      <c r="C616" s="405" t="s">
        <v>2020</v>
      </c>
      <c r="D616" s="384">
        <v>160</v>
      </c>
      <c r="E616">
        <v>0.01</v>
      </c>
      <c r="F616">
        <v>1.4303999999999999</v>
      </c>
      <c r="G616" s="384">
        <v>0</v>
      </c>
      <c r="H616">
        <v>1.43421</v>
      </c>
    </row>
    <row r="617" spans="1:10">
      <c r="A617">
        <v>615</v>
      </c>
      <c r="B617" s="613">
        <v>42131.548611111109</v>
      </c>
      <c r="C617" s="405" t="s">
        <v>2020</v>
      </c>
      <c r="D617" s="384">
        <v>160</v>
      </c>
      <c r="E617">
        <v>0.01</v>
      </c>
      <c r="F617">
        <v>1.4303999999999999</v>
      </c>
      <c r="G617" s="384">
        <v>0</v>
      </c>
      <c r="H617">
        <v>1.4317</v>
      </c>
    </row>
    <row r="618" spans="1:10">
      <c r="A618">
        <v>620</v>
      </c>
      <c r="B618" s="613">
        <v>42131.584027777775</v>
      </c>
      <c r="C618" s="405" t="s">
        <v>2020</v>
      </c>
      <c r="D618" s="384">
        <v>160</v>
      </c>
      <c r="E618">
        <v>0.01</v>
      </c>
      <c r="F618">
        <v>1.4303999999999999</v>
      </c>
      <c r="G618" s="384">
        <v>0</v>
      </c>
      <c r="H618">
        <v>1.42814</v>
      </c>
    </row>
    <row r="619" spans="1:10">
      <c r="A619">
        <v>623</v>
      </c>
      <c r="B619" s="613">
        <v>42132.150694444441</v>
      </c>
      <c r="C619" s="405" t="s">
        <v>1931</v>
      </c>
      <c r="D619" s="384">
        <v>160</v>
      </c>
      <c r="E619">
        <v>0.01</v>
      </c>
      <c r="F619">
        <v>1.42814</v>
      </c>
      <c r="G619" s="384">
        <v>0</v>
      </c>
      <c r="H619">
        <v>1.42814</v>
      </c>
      <c r="I619">
        <v>-1.77</v>
      </c>
      <c r="J619" s="384">
        <v>1250.04</v>
      </c>
    </row>
    <row r="620" spans="1:10">
      <c r="A620">
        <v>613</v>
      </c>
      <c r="B620" s="613">
        <v>42131.548611111109</v>
      </c>
      <c r="C620" s="405" t="s">
        <v>96</v>
      </c>
      <c r="D620" s="384">
        <v>161</v>
      </c>
      <c r="E620">
        <v>0.01</v>
      </c>
      <c r="F620">
        <v>1.4242300000000001</v>
      </c>
      <c r="G620" s="384">
        <v>0</v>
      </c>
      <c r="H620">
        <v>0</v>
      </c>
    </row>
    <row r="621" spans="1:10">
      <c r="A621">
        <v>614</v>
      </c>
      <c r="B621" s="613">
        <v>42131.548611111109</v>
      </c>
      <c r="C621" s="405" t="s">
        <v>2020</v>
      </c>
      <c r="D621" s="384">
        <v>161</v>
      </c>
      <c r="E621">
        <v>0.01</v>
      </c>
      <c r="F621">
        <v>1.4242300000000001</v>
      </c>
      <c r="G621" s="384">
        <v>0</v>
      </c>
      <c r="H621">
        <v>1.4317</v>
      </c>
    </row>
    <row r="622" spans="1:10">
      <c r="A622">
        <v>619</v>
      </c>
      <c r="B622" s="613">
        <v>42131.584027777775</v>
      </c>
      <c r="C622" s="405" t="s">
        <v>2020</v>
      </c>
      <c r="D622" s="384">
        <v>161</v>
      </c>
      <c r="E622">
        <v>0.01</v>
      </c>
      <c r="F622">
        <v>1.4242300000000001</v>
      </c>
      <c r="G622" s="384">
        <v>0</v>
      </c>
      <c r="H622">
        <v>1.42814</v>
      </c>
    </row>
    <row r="623" spans="1:10">
      <c r="A623">
        <v>624</v>
      </c>
      <c r="B623" s="613">
        <v>42132.150694444441</v>
      </c>
      <c r="C623" s="405" t="s">
        <v>1931</v>
      </c>
      <c r="D623" s="384">
        <v>161</v>
      </c>
      <c r="E623">
        <v>0.01</v>
      </c>
      <c r="F623">
        <v>1.42814</v>
      </c>
      <c r="G623" s="384">
        <v>0</v>
      </c>
      <c r="H623">
        <v>1.42814</v>
      </c>
      <c r="I623">
        <v>2.79</v>
      </c>
      <c r="J623" s="384">
        <v>1252.83</v>
      </c>
    </row>
    <row r="624" spans="1:10">
      <c r="A624">
        <v>617</v>
      </c>
      <c r="B624" s="613">
        <v>42131.584027777775</v>
      </c>
      <c r="C624" s="405" t="s">
        <v>96</v>
      </c>
      <c r="D624" s="384">
        <v>162</v>
      </c>
      <c r="E624">
        <v>0.02</v>
      </c>
      <c r="F624">
        <v>1.42032</v>
      </c>
      <c r="G624" s="384">
        <v>0</v>
      </c>
      <c r="H624">
        <v>0</v>
      </c>
    </row>
    <row r="625" spans="1:10">
      <c r="A625">
        <v>618</v>
      </c>
      <c r="B625" s="613">
        <v>42131.584027777775</v>
      </c>
      <c r="C625" s="405" t="s">
        <v>2020</v>
      </c>
      <c r="D625" s="384">
        <v>162</v>
      </c>
      <c r="E625">
        <v>0.02</v>
      </c>
      <c r="F625">
        <v>1.42032</v>
      </c>
      <c r="G625" s="384">
        <v>0</v>
      </c>
      <c r="H625">
        <v>1.42814</v>
      </c>
    </row>
    <row r="626" spans="1:10">
      <c r="A626">
        <v>625</v>
      </c>
      <c r="B626" s="613">
        <v>42132.150694444441</v>
      </c>
      <c r="C626" s="405" t="s">
        <v>1931</v>
      </c>
      <c r="D626" s="384">
        <v>162</v>
      </c>
      <c r="E626">
        <v>0.02</v>
      </c>
      <c r="F626">
        <v>1.42814</v>
      </c>
      <c r="G626" s="384">
        <v>0</v>
      </c>
      <c r="H626">
        <v>1.42814</v>
      </c>
      <c r="I626">
        <v>11.34</v>
      </c>
      <c r="J626" s="384">
        <v>1264.17</v>
      </c>
    </row>
    <row r="627" spans="1:10">
      <c r="A627">
        <v>626</v>
      </c>
      <c r="B627" s="613">
        <v>42132.322916666664</v>
      </c>
      <c r="C627" s="405" t="s">
        <v>97</v>
      </c>
      <c r="D627" s="384">
        <v>163</v>
      </c>
      <c r="E627">
        <v>0.01</v>
      </c>
      <c r="F627">
        <v>1.4175800000000001</v>
      </c>
      <c r="G627" s="384">
        <v>0</v>
      </c>
      <c r="H627">
        <v>0</v>
      </c>
    </row>
    <row r="628" spans="1:10">
      <c r="A628">
        <v>627</v>
      </c>
      <c r="B628" s="613">
        <v>42132.322916666664</v>
      </c>
      <c r="C628" s="405" t="s">
        <v>2020</v>
      </c>
      <c r="D628" s="384">
        <v>163</v>
      </c>
      <c r="E628">
        <v>0.01</v>
      </c>
      <c r="F628">
        <v>1.4175800000000001</v>
      </c>
      <c r="G628" s="384">
        <v>0</v>
      </c>
      <c r="H628">
        <v>1.41544</v>
      </c>
    </row>
    <row r="629" spans="1:10">
      <c r="A629">
        <v>628</v>
      </c>
      <c r="B629" s="613">
        <v>42132.347222222219</v>
      </c>
      <c r="C629" s="405" t="s">
        <v>1931</v>
      </c>
      <c r="D629" s="384">
        <v>163</v>
      </c>
      <c r="E629">
        <v>0.01</v>
      </c>
      <c r="F629">
        <v>1.41544</v>
      </c>
      <c r="G629" s="384">
        <v>0</v>
      </c>
      <c r="H629">
        <v>1.41544</v>
      </c>
      <c r="I629">
        <v>1.48</v>
      </c>
      <c r="J629" s="384">
        <v>1265.6500000000001</v>
      </c>
    </row>
    <row r="630" spans="1:10">
      <c r="A630">
        <v>629</v>
      </c>
      <c r="B630" s="613">
        <v>42132.395833333336</v>
      </c>
      <c r="C630" s="405" t="s">
        <v>96</v>
      </c>
      <c r="D630" s="384">
        <v>164</v>
      </c>
      <c r="E630">
        <v>0.01</v>
      </c>
      <c r="F630">
        <v>1.4160699999999999</v>
      </c>
      <c r="G630" s="384">
        <v>0</v>
      </c>
      <c r="H630">
        <v>0</v>
      </c>
    </row>
    <row r="631" spans="1:10">
      <c r="A631">
        <v>630</v>
      </c>
      <c r="B631" s="613">
        <v>42132.395833333336</v>
      </c>
      <c r="C631" s="405" t="s">
        <v>2020</v>
      </c>
      <c r="D631" s="384">
        <v>164</v>
      </c>
      <c r="E631">
        <v>0.01</v>
      </c>
      <c r="F631">
        <v>1.4160699999999999</v>
      </c>
      <c r="G631" s="384">
        <v>0</v>
      </c>
      <c r="H631">
        <v>1.41821</v>
      </c>
    </row>
    <row r="632" spans="1:10">
      <c r="A632">
        <v>631</v>
      </c>
      <c r="B632" s="613">
        <v>42132.420138888891</v>
      </c>
      <c r="C632" s="405" t="s">
        <v>1931</v>
      </c>
      <c r="D632" s="384">
        <v>164</v>
      </c>
      <c r="E632">
        <v>0.01</v>
      </c>
      <c r="F632">
        <v>1.41821</v>
      </c>
      <c r="G632" s="384">
        <v>0</v>
      </c>
      <c r="H632">
        <v>1.41821</v>
      </c>
      <c r="I632">
        <v>1.48</v>
      </c>
      <c r="J632" s="384">
        <v>1267.1300000000001</v>
      </c>
    </row>
    <row r="633" spans="1:10">
      <c r="A633">
        <v>632</v>
      </c>
      <c r="B633" s="613">
        <v>42132.626388888886</v>
      </c>
      <c r="C633" s="405" t="s">
        <v>97</v>
      </c>
      <c r="D633" s="384">
        <v>165</v>
      </c>
      <c r="E633">
        <v>0.01</v>
      </c>
      <c r="F633">
        <v>1.41828</v>
      </c>
      <c r="G633" s="384">
        <v>0</v>
      </c>
      <c r="H633">
        <v>0</v>
      </c>
    </row>
    <row r="634" spans="1:10">
      <c r="A634">
        <v>633</v>
      </c>
      <c r="B634" s="613">
        <v>42132.626388888886</v>
      </c>
      <c r="C634" s="405" t="s">
        <v>2020</v>
      </c>
      <c r="D634" s="384">
        <v>165</v>
      </c>
      <c r="E634">
        <v>0.01</v>
      </c>
      <c r="F634">
        <v>1.41828</v>
      </c>
      <c r="G634" s="384">
        <v>0</v>
      </c>
      <c r="H634">
        <v>1.41614</v>
      </c>
    </row>
    <row r="635" spans="1:10">
      <c r="A635">
        <v>634</v>
      </c>
      <c r="B635" s="613">
        <v>42132.640972222223</v>
      </c>
      <c r="C635" s="405" t="s">
        <v>1931</v>
      </c>
      <c r="D635" s="384">
        <v>165</v>
      </c>
      <c r="E635">
        <v>0.01</v>
      </c>
      <c r="F635">
        <v>1.41614</v>
      </c>
      <c r="G635" s="384">
        <v>0</v>
      </c>
      <c r="H635">
        <v>1.41614</v>
      </c>
      <c r="I635">
        <v>1.48</v>
      </c>
      <c r="J635" s="384">
        <v>1268.6099999999999</v>
      </c>
    </row>
    <row r="636" spans="1:10">
      <c r="A636">
        <v>635</v>
      </c>
      <c r="B636" s="613">
        <v>42135.15625</v>
      </c>
      <c r="C636" s="405" t="s">
        <v>96</v>
      </c>
      <c r="D636" s="384">
        <v>166</v>
      </c>
      <c r="E636">
        <v>0.01</v>
      </c>
      <c r="F636">
        <v>1.4131800000000001</v>
      </c>
      <c r="G636" s="384">
        <v>0</v>
      </c>
      <c r="H636">
        <v>0</v>
      </c>
    </row>
    <row r="637" spans="1:10">
      <c r="A637">
        <v>636</v>
      </c>
      <c r="B637" s="613">
        <v>42135.15625</v>
      </c>
      <c r="C637" s="405" t="s">
        <v>2020</v>
      </c>
      <c r="D637" s="384">
        <v>166</v>
      </c>
      <c r="E637">
        <v>0.01</v>
      </c>
      <c r="F637">
        <v>1.4131800000000001</v>
      </c>
      <c r="G637" s="384">
        <v>0</v>
      </c>
      <c r="H637">
        <v>1.4153199999999999</v>
      </c>
    </row>
    <row r="638" spans="1:10">
      <c r="A638">
        <v>637</v>
      </c>
      <c r="B638" s="613">
        <v>42135.378472222219</v>
      </c>
      <c r="C638" s="405" t="s">
        <v>1931</v>
      </c>
      <c r="D638" s="384">
        <v>166</v>
      </c>
      <c r="E638">
        <v>0.01</v>
      </c>
      <c r="F638">
        <v>1.4153199999999999</v>
      </c>
      <c r="G638" s="384">
        <v>0</v>
      </c>
      <c r="H638">
        <v>1.4153199999999999</v>
      </c>
      <c r="I638">
        <v>1.48</v>
      </c>
      <c r="J638" s="384">
        <v>1270.0899999999999</v>
      </c>
    </row>
    <row r="639" spans="1:10">
      <c r="A639">
        <v>638</v>
      </c>
      <c r="B639" s="613">
        <v>42135.532638888886</v>
      </c>
      <c r="C639" s="405" t="s">
        <v>97</v>
      </c>
      <c r="D639" s="384">
        <v>167</v>
      </c>
      <c r="E639">
        <v>0.01</v>
      </c>
      <c r="F639">
        <v>1.4115800000000001</v>
      </c>
      <c r="G639" s="384">
        <v>0</v>
      </c>
      <c r="H639">
        <v>0</v>
      </c>
    </row>
    <row r="640" spans="1:10">
      <c r="A640">
        <v>639</v>
      </c>
      <c r="B640" s="613">
        <v>42135.532638888886</v>
      </c>
      <c r="C640" s="405" t="s">
        <v>2020</v>
      </c>
      <c r="D640" s="384">
        <v>167</v>
      </c>
      <c r="E640">
        <v>0.01</v>
      </c>
      <c r="F640">
        <v>1.4115800000000001</v>
      </c>
      <c r="G640" s="384">
        <v>0</v>
      </c>
      <c r="H640">
        <v>1.40944</v>
      </c>
    </row>
    <row r="641" spans="1:10">
      <c r="A641">
        <v>640</v>
      </c>
      <c r="B641" s="613">
        <v>42135.615277777775</v>
      </c>
      <c r="C641" s="405" t="s">
        <v>1931</v>
      </c>
      <c r="D641" s="384">
        <v>167</v>
      </c>
      <c r="E641">
        <v>0.01</v>
      </c>
      <c r="F641">
        <v>1.40944</v>
      </c>
      <c r="G641" s="384">
        <v>0</v>
      </c>
      <c r="H641">
        <v>1.40944</v>
      </c>
      <c r="I641">
        <v>1.48</v>
      </c>
      <c r="J641" s="384">
        <v>1271.57</v>
      </c>
    </row>
    <row r="642" spans="1:10">
      <c r="A642">
        <v>641</v>
      </c>
      <c r="B642" s="613">
        <v>42136.386805555558</v>
      </c>
      <c r="C642" s="405" t="s">
        <v>96</v>
      </c>
      <c r="D642" s="384">
        <v>168</v>
      </c>
      <c r="E642">
        <v>0.01</v>
      </c>
      <c r="F642">
        <v>1.4119900000000001</v>
      </c>
      <c r="G642" s="384">
        <v>0</v>
      </c>
      <c r="H642">
        <v>0</v>
      </c>
    </row>
    <row r="643" spans="1:10">
      <c r="A643">
        <v>642</v>
      </c>
      <c r="B643" s="613">
        <v>42136.386805555558</v>
      </c>
      <c r="C643" s="405" t="s">
        <v>2020</v>
      </c>
      <c r="D643" s="384">
        <v>168</v>
      </c>
      <c r="E643">
        <v>0.01</v>
      </c>
      <c r="F643">
        <v>1.4119900000000001</v>
      </c>
      <c r="G643" s="384">
        <v>0</v>
      </c>
      <c r="H643">
        <v>1.4141300000000001</v>
      </c>
    </row>
    <row r="644" spans="1:10">
      <c r="A644">
        <v>643</v>
      </c>
      <c r="B644" s="613">
        <v>42136.40902777778</v>
      </c>
      <c r="C644" s="405" t="s">
        <v>1931</v>
      </c>
      <c r="D644" s="384">
        <v>168</v>
      </c>
      <c r="E644">
        <v>0.01</v>
      </c>
      <c r="F644">
        <v>1.4141300000000001</v>
      </c>
      <c r="G644" s="384">
        <v>0</v>
      </c>
      <c r="H644">
        <v>1.4141300000000001</v>
      </c>
      <c r="I644">
        <v>1.48</v>
      </c>
      <c r="J644" s="384">
        <v>1273.05</v>
      </c>
    </row>
    <row r="645" spans="1:10">
      <c r="A645">
        <v>644</v>
      </c>
      <c r="B645" s="613">
        <v>42136.417361111111</v>
      </c>
      <c r="C645" s="405" t="s">
        <v>96</v>
      </c>
      <c r="D645" s="384">
        <v>169</v>
      </c>
      <c r="E645">
        <v>0.01</v>
      </c>
      <c r="F645">
        <v>1.41557</v>
      </c>
      <c r="G645" s="384">
        <v>0</v>
      </c>
      <c r="H645">
        <v>0</v>
      </c>
    </row>
    <row r="646" spans="1:10">
      <c r="A646">
        <v>645</v>
      </c>
      <c r="B646" s="613">
        <v>42136.417361111111</v>
      </c>
      <c r="C646" s="405" t="s">
        <v>2020</v>
      </c>
      <c r="D646" s="384">
        <v>169</v>
      </c>
      <c r="E646">
        <v>0.01</v>
      </c>
      <c r="F646">
        <v>1.41557</v>
      </c>
      <c r="G646" s="384">
        <v>0</v>
      </c>
      <c r="H646">
        <v>1.41771</v>
      </c>
    </row>
    <row r="647" spans="1:10">
      <c r="A647">
        <v>648</v>
      </c>
      <c r="B647" s="613">
        <v>42136.511111111111</v>
      </c>
      <c r="C647" s="405" t="s">
        <v>2020</v>
      </c>
      <c r="D647" s="384">
        <v>169</v>
      </c>
      <c r="E647">
        <v>0.01</v>
      </c>
      <c r="F647">
        <v>1.41557</v>
      </c>
      <c r="G647" s="384">
        <v>0</v>
      </c>
      <c r="H647">
        <v>1.4157999999999999</v>
      </c>
    </row>
    <row r="648" spans="1:10">
      <c r="A648">
        <v>652</v>
      </c>
      <c r="B648" s="613">
        <v>42136.592361111114</v>
      </c>
      <c r="C648" s="405" t="s">
        <v>2020</v>
      </c>
      <c r="D648" s="384">
        <v>169</v>
      </c>
      <c r="E648">
        <v>0.01</v>
      </c>
      <c r="F648">
        <v>1.41557</v>
      </c>
      <c r="G648" s="384">
        <v>0</v>
      </c>
      <c r="H648">
        <v>1.4136200000000001</v>
      </c>
    </row>
    <row r="649" spans="1:10">
      <c r="A649">
        <v>653</v>
      </c>
      <c r="B649" s="613">
        <v>42136.654861111114</v>
      </c>
      <c r="C649" s="405" t="s">
        <v>1931</v>
      </c>
      <c r="D649" s="384">
        <v>169</v>
      </c>
      <c r="E649">
        <v>0.01</v>
      </c>
      <c r="F649">
        <v>1.4136200000000001</v>
      </c>
      <c r="G649" s="384">
        <v>0</v>
      </c>
      <c r="H649">
        <v>1.4136200000000001</v>
      </c>
      <c r="I649">
        <v>-1.54</v>
      </c>
      <c r="J649" s="384">
        <v>1271.51</v>
      </c>
    </row>
    <row r="650" spans="1:10">
      <c r="A650">
        <v>646</v>
      </c>
      <c r="B650" s="613">
        <v>42136.511111111111</v>
      </c>
      <c r="C650" s="405" t="s">
        <v>96</v>
      </c>
      <c r="D650" s="384">
        <v>170</v>
      </c>
      <c r="E650">
        <v>0.01</v>
      </c>
      <c r="F650">
        <v>1.4117599999999999</v>
      </c>
      <c r="G650" s="384">
        <v>0</v>
      </c>
      <c r="H650">
        <v>0</v>
      </c>
    </row>
    <row r="651" spans="1:10">
      <c r="A651">
        <v>647</v>
      </c>
      <c r="B651" s="613">
        <v>42136.511111111111</v>
      </c>
      <c r="C651" s="405" t="s">
        <v>2020</v>
      </c>
      <c r="D651" s="384">
        <v>170</v>
      </c>
      <c r="E651">
        <v>0.01</v>
      </c>
      <c r="F651">
        <v>1.4117599999999999</v>
      </c>
      <c r="G651" s="384">
        <v>0</v>
      </c>
      <c r="H651">
        <v>1.4157999999999999</v>
      </c>
    </row>
    <row r="652" spans="1:10">
      <c r="A652">
        <v>651</v>
      </c>
      <c r="B652" s="613">
        <v>42136.592361111114</v>
      </c>
      <c r="C652" s="405" t="s">
        <v>2020</v>
      </c>
      <c r="D652" s="384">
        <v>170</v>
      </c>
      <c r="E652">
        <v>0.01</v>
      </c>
      <c r="F652">
        <v>1.4117599999999999</v>
      </c>
      <c r="G652" s="384">
        <v>0</v>
      </c>
      <c r="H652">
        <v>1.4136200000000001</v>
      </c>
    </row>
    <row r="653" spans="1:10">
      <c r="A653">
        <v>654</v>
      </c>
      <c r="B653" s="613">
        <v>42136.654861111114</v>
      </c>
      <c r="C653" s="405" t="s">
        <v>1931</v>
      </c>
      <c r="D653" s="384">
        <v>170</v>
      </c>
      <c r="E653">
        <v>0.01</v>
      </c>
      <c r="F653">
        <v>1.4136200000000001</v>
      </c>
      <c r="G653" s="384">
        <v>0</v>
      </c>
      <c r="H653">
        <v>1.4136200000000001</v>
      </c>
      <c r="I653">
        <v>1.27</v>
      </c>
      <c r="J653" s="384">
        <v>1272.78</v>
      </c>
    </row>
    <row r="654" spans="1:10">
      <c r="A654">
        <v>649</v>
      </c>
      <c r="B654" s="613">
        <v>42136.592361111114</v>
      </c>
      <c r="C654" s="405" t="s">
        <v>96</v>
      </c>
      <c r="D654" s="384">
        <v>171</v>
      </c>
      <c r="E654">
        <v>0.01</v>
      </c>
      <c r="F654">
        <v>1.40683</v>
      </c>
      <c r="G654" s="384">
        <v>0</v>
      </c>
      <c r="H654">
        <v>0</v>
      </c>
    </row>
    <row r="655" spans="1:10">
      <c r="A655">
        <v>650</v>
      </c>
      <c r="B655" s="613">
        <v>42136.592361111114</v>
      </c>
      <c r="C655" s="405" t="s">
        <v>2020</v>
      </c>
      <c r="D655" s="384">
        <v>171</v>
      </c>
      <c r="E655">
        <v>0.01</v>
      </c>
      <c r="F655">
        <v>1.40683</v>
      </c>
      <c r="G655" s="384">
        <v>0</v>
      </c>
      <c r="H655">
        <v>1.4136200000000001</v>
      </c>
    </row>
    <row r="656" spans="1:10">
      <c r="A656">
        <v>655</v>
      </c>
      <c r="B656" s="613">
        <v>42136.654861111114</v>
      </c>
      <c r="C656" s="405" t="s">
        <v>1931</v>
      </c>
      <c r="D656" s="384">
        <v>171</v>
      </c>
      <c r="E656">
        <v>0.01</v>
      </c>
      <c r="F656">
        <v>1.4136200000000001</v>
      </c>
      <c r="G656" s="384">
        <v>0</v>
      </c>
      <c r="H656">
        <v>1.4136200000000001</v>
      </c>
      <c r="I656">
        <v>4.91</v>
      </c>
      <c r="J656" s="384">
        <v>1277.69</v>
      </c>
    </row>
    <row r="657" spans="1:10">
      <c r="A657">
        <v>656</v>
      </c>
      <c r="B657" s="613">
        <v>42137.095138888886</v>
      </c>
      <c r="C657" s="405" t="s">
        <v>97</v>
      </c>
      <c r="D657" s="384">
        <v>172</v>
      </c>
      <c r="E657">
        <v>0.01</v>
      </c>
      <c r="F657">
        <v>1.4022399999999999</v>
      </c>
      <c r="G657" s="384">
        <v>0</v>
      </c>
      <c r="H657">
        <v>0</v>
      </c>
    </row>
    <row r="658" spans="1:10">
      <c r="A658">
        <v>657</v>
      </c>
      <c r="B658" s="613">
        <v>42137.095138888886</v>
      </c>
      <c r="C658" s="405" t="s">
        <v>2020</v>
      </c>
      <c r="D658" s="384">
        <v>172</v>
      </c>
      <c r="E658">
        <v>0.01</v>
      </c>
      <c r="F658">
        <v>1.4022399999999999</v>
      </c>
      <c r="G658" s="384">
        <v>0</v>
      </c>
      <c r="H658">
        <v>1.4000999999999999</v>
      </c>
    </row>
    <row r="659" spans="1:10">
      <c r="A659">
        <v>660</v>
      </c>
      <c r="B659" s="613">
        <v>42137.178472222222</v>
      </c>
      <c r="C659" s="405" t="s">
        <v>2020</v>
      </c>
      <c r="D659" s="384">
        <v>172</v>
      </c>
      <c r="E659">
        <v>0.01</v>
      </c>
      <c r="F659">
        <v>1.4022399999999999</v>
      </c>
      <c r="G659" s="384">
        <v>0</v>
      </c>
      <c r="H659">
        <v>1.40177</v>
      </c>
    </row>
    <row r="660" spans="1:10">
      <c r="A660">
        <v>664</v>
      </c>
      <c r="B660" s="613">
        <v>42137.244444444441</v>
      </c>
      <c r="C660" s="405" t="s">
        <v>2020</v>
      </c>
      <c r="D660" s="384">
        <v>172</v>
      </c>
      <c r="E660">
        <v>0.01</v>
      </c>
      <c r="F660">
        <v>1.4022399999999999</v>
      </c>
      <c r="G660" s="384">
        <v>0</v>
      </c>
      <c r="H660">
        <v>1.4034199999999999</v>
      </c>
    </row>
    <row r="661" spans="1:10">
      <c r="A661">
        <v>674</v>
      </c>
      <c r="B661" s="613">
        <v>42137.439583333333</v>
      </c>
      <c r="C661" s="405" t="s">
        <v>1931</v>
      </c>
      <c r="D661" s="384">
        <v>172</v>
      </c>
      <c r="E661">
        <v>0.01</v>
      </c>
      <c r="F661">
        <v>1.4034199999999999</v>
      </c>
      <c r="G661" s="384">
        <v>0</v>
      </c>
      <c r="H661">
        <v>1.4034199999999999</v>
      </c>
      <c r="I661">
        <v>-0.97</v>
      </c>
      <c r="J661" s="384">
        <v>1276.72</v>
      </c>
    </row>
    <row r="662" spans="1:10">
      <c r="A662">
        <v>658</v>
      </c>
      <c r="B662" s="613">
        <v>42137.178472222222</v>
      </c>
      <c r="C662" s="405" t="s">
        <v>97</v>
      </c>
      <c r="D662" s="384">
        <v>173</v>
      </c>
      <c r="E662">
        <v>0.01</v>
      </c>
      <c r="F662">
        <v>1.40557</v>
      </c>
      <c r="G662" s="384">
        <v>0</v>
      </c>
      <c r="H662">
        <v>0</v>
      </c>
    </row>
    <row r="663" spans="1:10">
      <c r="A663">
        <v>659</v>
      </c>
      <c r="B663" s="613">
        <v>42137.178472222222</v>
      </c>
      <c r="C663" s="405" t="s">
        <v>2020</v>
      </c>
      <c r="D663" s="384">
        <v>173</v>
      </c>
      <c r="E663">
        <v>0.01</v>
      </c>
      <c r="F663">
        <v>1.40557</v>
      </c>
      <c r="G663" s="384">
        <v>0</v>
      </c>
      <c r="H663">
        <v>1.40177</v>
      </c>
    </row>
    <row r="664" spans="1:10">
      <c r="A664">
        <v>663</v>
      </c>
      <c r="B664" s="613">
        <v>42137.244444444441</v>
      </c>
      <c r="C664" s="405" t="s">
        <v>2020</v>
      </c>
      <c r="D664" s="384">
        <v>173</v>
      </c>
      <c r="E664">
        <v>0.01</v>
      </c>
      <c r="F664">
        <v>1.40557</v>
      </c>
      <c r="G664" s="384">
        <v>0</v>
      </c>
      <c r="H664">
        <v>1.4034199999999999</v>
      </c>
    </row>
    <row r="665" spans="1:10">
      <c r="A665">
        <v>675</v>
      </c>
      <c r="B665" s="613">
        <v>42137.439583333333</v>
      </c>
      <c r="C665" s="405" t="s">
        <v>1931</v>
      </c>
      <c r="D665" s="384">
        <v>173</v>
      </c>
      <c r="E665">
        <v>0.01</v>
      </c>
      <c r="F665">
        <v>1.4034199999999999</v>
      </c>
      <c r="G665" s="384">
        <v>0</v>
      </c>
      <c r="H665">
        <v>1.4034199999999999</v>
      </c>
      <c r="I665">
        <v>1.49</v>
      </c>
      <c r="J665" s="384">
        <v>1278.21</v>
      </c>
    </row>
    <row r="666" spans="1:10">
      <c r="A666">
        <v>661</v>
      </c>
      <c r="B666" s="613">
        <v>42137.244444444441</v>
      </c>
      <c r="C666" s="405" t="s">
        <v>97</v>
      </c>
      <c r="D666" s="384">
        <v>174</v>
      </c>
      <c r="E666">
        <v>0.01</v>
      </c>
      <c r="F666">
        <v>1.40917</v>
      </c>
      <c r="G666" s="384">
        <v>0</v>
      </c>
      <c r="H666">
        <v>0</v>
      </c>
    </row>
    <row r="667" spans="1:10">
      <c r="A667">
        <v>662</v>
      </c>
      <c r="B667" s="613">
        <v>42137.244444444441</v>
      </c>
      <c r="C667" s="405" t="s">
        <v>2020</v>
      </c>
      <c r="D667" s="384">
        <v>174</v>
      </c>
      <c r="E667">
        <v>0.01</v>
      </c>
      <c r="F667">
        <v>1.40917</v>
      </c>
      <c r="G667" s="384">
        <v>0</v>
      </c>
      <c r="H667">
        <v>1.4034199999999999</v>
      </c>
    </row>
    <row r="668" spans="1:10">
      <c r="A668">
        <v>676</v>
      </c>
      <c r="B668" s="613">
        <v>42137.439583333333</v>
      </c>
      <c r="C668" s="405" t="s">
        <v>1931</v>
      </c>
      <c r="D668" s="384">
        <v>174</v>
      </c>
      <c r="E668">
        <v>0.01</v>
      </c>
      <c r="F668">
        <v>1.4034199999999999</v>
      </c>
      <c r="G668" s="384">
        <v>0</v>
      </c>
      <c r="H668">
        <v>1.4034199999999999</v>
      </c>
      <c r="I668">
        <v>4.1500000000000004</v>
      </c>
      <c r="J668" s="384">
        <v>1282.3599999999999</v>
      </c>
    </row>
    <row r="669" spans="1:10">
      <c r="A669">
        <v>665</v>
      </c>
      <c r="B669" s="613">
        <v>42137.313194444447</v>
      </c>
      <c r="C669" s="405" t="s">
        <v>96</v>
      </c>
      <c r="D669" s="384">
        <v>175</v>
      </c>
      <c r="E669">
        <v>0.01</v>
      </c>
      <c r="F669">
        <v>1.41089</v>
      </c>
      <c r="G669" s="384">
        <v>0</v>
      </c>
      <c r="H669">
        <v>0</v>
      </c>
    </row>
    <row r="670" spans="1:10">
      <c r="A670">
        <v>666</v>
      </c>
      <c r="B670" s="613">
        <v>42137.313194444447</v>
      </c>
      <c r="C670" s="405" t="s">
        <v>2020</v>
      </c>
      <c r="D670" s="384">
        <v>175</v>
      </c>
      <c r="E670">
        <v>0.01</v>
      </c>
      <c r="F670">
        <v>1.41089</v>
      </c>
      <c r="G670" s="384">
        <v>0</v>
      </c>
      <c r="H670">
        <v>1.41303</v>
      </c>
    </row>
    <row r="671" spans="1:10">
      <c r="A671">
        <v>669</v>
      </c>
      <c r="B671" s="613">
        <v>42137.415972222225</v>
      </c>
      <c r="C671" s="405" t="s">
        <v>2020</v>
      </c>
      <c r="D671" s="384">
        <v>175</v>
      </c>
      <c r="E671">
        <v>0.01</v>
      </c>
      <c r="F671">
        <v>1.41089</v>
      </c>
      <c r="G671" s="384">
        <v>0</v>
      </c>
      <c r="H671">
        <v>1.4113800000000001</v>
      </c>
    </row>
    <row r="672" spans="1:10">
      <c r="A672">
        <v>673</v>
      </c>
      <c r="B672" s="613">
        <v>42137.4375</v>
      </c>
      <c r="C672" s="405" t="s">
        <v>2020</v>
      </c>
      <c r="D672" s="384">
        <v>175</v>
      </c>
      <c r="E672">
        <v>0.01</v>
      </c>
      <c r="F672">
        <v>1.41089</v>
      </c>
      <c r="G672" s="384">
        <v>0</v>
      </c>
      <c r="H672">
        <v>1.4097200000000001</v>
      </c>
    </row>
    <row r="673" spans="1:10">
      <c r="A673">
        <v>681</v>
      </c>
      <c r="B673" s="613">
        <v>42137.473611111112</v>
      </c>
      <c r="C673" s="405" t="s">
        <v>2020</v>
      </c>
      <c r="D673" s="384">
        <v>175</v>
      </c>
      <c r="E673">
        <v>0.01</v>
      </c>
      <c r="F673">
        <v>1.41089</v>
      </c>
      <c r="G673" s="384">
        <v>0</v>
      </c>
      <c r="H673">
        <v>1.40622</v>
      </c>
    </row>
    <row r="674" spans="1:10">
      <c r="A674">
        <v>687</v>
      </c>
      <c r="B674" s="613">
        <v>42138.155555555553</v>
      </c>
      <c r="C674" s="405" t="s">
        <v>2020</v>
      </c>
      <c r="D674" s="384">
        <v>175</v>
      </c>
      <c r="E674">
        <v>0.01</v>
      </c>
      <c r="F674">
        <v>1.41089</v>
      </c>
      <c r="G674" s="384">
        <v>0</v>
      </c>
      <c r="H674">
        <v>1.40222</v>
      </c>
    </row>
    <row r="675" spans="1:10">
      <c r="A675">
        <v>688</v>
      </c>
      <c r="B675" s="613">
        <v>42138.339583333334</v>
      </c>
      <c r="C675" s="405" t="s">
        <v>1931</v>
      </c>
      <c r="D675" s="384">
        <v>175</v>
      </c>
      <c r="E675">
        <v>0.01</v>
      </c>
      <c r="F675">
        <v>1.40222</v>
      </c>
      <c r="G675" s="384">
        <v>0</v>
      </c>
      <c r="H675">
        <v>1.40222</v>
      </c>
      <c r="I675">
        <v>-6.5</v>
      </c>
      <c r="J675" s="384">
        <v>1275.8599999999999</v>
      </c>
    </row>
    <row r="676" spans="1:10">
      <c r="A676">
        <v>667</v>
      </c>
      <c r="B676" s="613">
        <v>42137.415972222225</v>
      </c>
      <c r="C676" s="405" t="s">
        <v>96</v>
      </c>
      <c r="D676" s="384">
        <v>176</v>
      </c>
      <c r="E676">
        <v>0.01</v>
      </c>
      <c r="F676">
        <v>1.4075899999999999</v>
      </c>
      <c r="G676" s="384">
        <v>0</v>
      </c>
      <c r="H676">
        <v>0</v>
      </c>
    </row>
    <row r="677" spans="1:10">
      <c r="A677">
        <v>668</v>
      </c>
      <c r="B677" s="613">
        <v>42137.415972222225</v>
      </c>
      <c r="C677" s="405" t="s">
        <v>2020</v>
      </c>
      <c r="D677" s="384">
        <v>176</v>
      </c>
      <c r="E677">
        <v>0.01</v>
      </c>
      <c r="F677">
        <v>1.4075899999999999</v>
      </c>
      <c r="G677" s="384">
        <v>0</v>
      </c>
      <c r="H677">
        <v>1.4113800000000001</v>
      </c>
    </row>
    <row r="678" spans="1:10">
      <c r="A678">
        <v>672</v>
      </c>
      <c r="B678" s="613">
        <v>42137.4375</v>
      </c>
      <c r="C678" s="405" t="s">
        <v>2020</v>
      </c>
      <c r="D678" s="384">
        <v>176</v>
      </c>
      <c r="E678">
        <v>0.01</v>
      </c>
      <c r="F678">
        <v>1.4075899999999999</v>
      </c>
      <c r="G678" s="384">
        <v>0</v>
      </c>
      <c r="H678">
        <v>1.4097200000000001</v>
      </c>
    </row>
    <row r="679" spans="1:10">
      <c r="A679">
        <v>680</v>
      </c>
      <c r="B679" s="613">
        <v>42137.473611111112</v>
      </c>
      <c r="C679" s="405" t="s">
        <v>2020</v>
      </c>
      <c r="D679" s="384">
        <v>176</v>
      </c>
      <c r="E679">
        <v>0.01</v>
      </c>
      <c r="F679">
        <v>1.4075899999999999</v>
      </c>
      <c r="G679" s="384">
        <v>0</v>
      </c>
      <c r="H679">
        <v>1.40622</v>
      </c>
    </row>
    <row r="680" spans="1:10">
      <c r="A680">
        <v>686</v>
      </c>
      <c r="B680" s="613">
        <v>42138.155555555553</v>
      </c>
      <c r="C680" s="405" t="s">
        <v>2020</v>
      </c>
      <c r="D680" s="384">
        <v>176</v>
      </c>
      <c r="E680">
        <v>0.01</v>
      </c>
      <c r="F680">
        <v>1.4075899999999999</v>
      </c>
      <c r="G680" s="384">
        <v>0</v>
      </c>
      <c r="H680">
        <v>1.40222</v>
      </c>
    </row>
    <row r="681" spans="1:10">
      <c r="A681">
        <v>689</v>
      </c>
      <c r="B681" s="613">
        <v>42138.339583333334</v>
      </c>
      <c r="C681" s="405" t="s">
        <v>1931</v>
      </c>
      <c r="D681" s="384">
        <v>176</v>
      </c>
      <c r="E681">
        <v>0.01</v>
      </c>
      <c r="F681">
        <v>1.40222</v>
      </c>
      <c r="G681" s="384">
        <v>0</v>
      </c>
      <c r="H681">
        <v>1.40222</v>
      </c>
      <c r="I681">
        <v>-4.0599999999999996</v>
      </c>
      <c r="J681" s="384">
        <v>1271.8</v>
      </c>
    </row>
    <row r="682" spans="1:10">
      <c r="A682">
        <v>670</v>
      </c>
      <c r="B682" s="613">
        <v>42137.4375</v>
      </c>
      <c r="C682" s="405" t="s">
        <v>96</v>
      </c>
      <c r="D682" s="384">
        <v>177</v>
      </c>
      <c r="E682">
        <v>0.01</v>
      </c>
      <c r="F682">
        <v>1.40398</v>
      </c>
      <c r="G682" s="384">
        <v>0</v>
      </c>
      <c r="H682">
        <v>0</v>
      </c>
    </row>
    <row r="683" spans="1:10">
      <c r="A683">
        <v>671</v>
      </c>
      <c r="B683" s="613">
        <v>42137.4375</v>
      </c>
      <c r="C683" s="405" t="s">
        <v>2020</v>
      </c>
      <c r="D683" s="384">
        <v>177</v>
      </c>
      <c r="E683">
        <v>0.01</v>
      </c>
      <c r="F683">
        <v>1.40398</v>
      </c>
      <c r="G683" s="384">
        <v>0</v>
      </c>
      <c r="H683">
        <v>1.4097200000000001</v>
      </c>
    </row>
    <row r="684" spans="1:10">
      <c r="A684">
        <v>679</v>
      </c>
      <c r="B684" s="613">
        <v>42137.473611111112</v>
      </c>
      <c r="C684" s="405" t="s">
        <v>2020</v>
      </c>
      <c r="D684" s="384">
        <v>177</v>
      </c>
      <c r="E684">
        <v>0.01</v>
      </c>
      <c r="F684">
        <v>1.40398</v>
      </c>
      <c r="G684" s="384">
        <v>0</v>
      </c>
      <c r="H684">
        <v>1.40622</v>
      </c>
    </row>
    <row r="685" spans="1:10">
      <c r="A685">
        <v>685</v>
      </c>
      <c r="B685" s="613">
        <v>42138.155555555553</v>
      </c>
      <c r="C685" s="405" t="s">
        <v>2020</v>
      </c>
      <c r="D685" s="384">
        <v>177</v>
      </c>
      <c r="E685">
        <v>0.01</v>
      </c>
      <c r="F685">
        <v>1.40398</v>
      </c>
      <c r="G685" s="384">
        <v>0</v>
      </c>
      <c r="H685">
        <v>1.40222</v>
      </c>
    </row>
    <row r="686" spans="1:10">
      <c r="A686">
        <v>690</v>
      </c>
      <c r="B686" s="613">
        <v>42138.339583333334</v>
      </c>
      <c r="C686" s="405" t="s">
        <v>1931</v>
      </c>
      <c r="D686" s="384">
        <v>177</v>
      </c>
      <c r="E686">
        <v>0.01</v>
      </c>
      <c r="F686">
        <v>1.40222</v>
      </c>
      <c r="G686" s="384">
        <v>0</v>
      </c>
      <c r="H686">
        <v>1.40222</v>
      </c>
      <c r="I686">
        <v>-1.4</v>
      </c>
      <c r="J686" s="384">
        <v>1270.4000000000001</v>
      </c>
    </row>
    <row r="687" spans="1:10">
      <c r="A687">
        <v>677</v>
      </c>
      <c r="B687" s="613">
        <v>42137.473611111112</v>
      </c>
      <c r="C687" s="405" t="s">
        <v>96</v>
      </c>
      <c r="D687" s="384">
        <v>178</v>
      </c>
      <c r="E687">
        <v>0.02</v>
      </c>
      <c r="F687">
        <v>1.3984799999999999</v>
      </c>
      <c r="G687" s="384">
        <v>0</v>
      </c>
      <c r="H687">
        <v>0</v>
      </c>
    </row>
    <row r="688" spans="1:10">
      <c r="A688">
        <v>678</v>
      </c>
      <c r="B688" s="613">
        <v>42137.473611111112</v>
      </c>
      <c r="C688" s="405" t="s">
        <v>2020</v>
      </c>
      <c r="D688" s="384">
        <v>178</v>
      </c>
      <c r="E688">
        <v>0.02</v>
      </c>
      <c r="F688">
        <v>1.3984799999999999</v>
      </c>
      <c r="G688" s="384">
        <v>0</v>
      </c>
      <c r="H688">
        <v>1.40622</v>
      </c>
    </row>
    <row r="689" spans="1:10">
      <c r="A689">
        <v>684</v>
      </c>
      <c r="B689" s="613">
        <v>42138.155555555553</v>
      </c>
      <c r="C689" s="405" t="s">
        <v>2020</v>
      </c>
      <c r="D689" s="384">
        <v>178</v>
      </c>
      <c r="E689">
        <v>0.02</v>
      </c>
      <c r="F689">
        <v>1.3984799999999999</v>
      </c>
      <c r="G689" s="384">
        <v>0</v>
      </c>
      <c r="H689">
        <v>1.40222</v>
      </c>
    </row>
    <row r="690" spans="1:10">
      <c r="A690">
        <v>691</v>
      </c>
      <c r="B690" s="613">
        <v>42138.339583333334</v>
      </c>
      <c r="C690" s="405" t="s">
        <v>1931</v>
      </c>
      <c r="D690" s="384">
        <v>178</v>
      </c>
      <c r="E690">
        <v>0.02</v>
      </c>
      <c r="F690">
        <v>1.40222</v>
      </c>
      <c r="G690" s="384">
        <v>0</v>
      </c>
      <c r="H690">
        <v>1.40222</v>
      </c>
      <c r="I690">
        <v>5.32</v>
      </c>
      <c r="J690" s="384">
        <v>1275.72</v>
      </c>
    </row>
    <row r="691" spans="1:10">
      <c r="A691">
        <v>682</v>
      </c>
      <c r="B691" s="613">
        <v>42138.155555555553</v>
      </c>
      <c r="C691" s="405" t="s">
        <v>96</v>
      </c>
      <c r="D691" s="384">
        <v>179</v>
      </c>
      <c r="E691">
        <v>0.04</v>
      </c>
      <c r="F691">
        <v>1.3937600000000001</v>
      </c>
      <c r="G691" s="384">
        <v>0</v>
      </c>
      <c r="H691">
        <v>0</v>
      </c>
    </row>
    <row r="692" spans="1:10">
      <c r="A692">
        <v>683</v>
      </c>
      <c r="B692" s="613">
        <v>42138.155555555553</v>
      </c>
      <c r="C692" s="405" t="s">
        <v>2020</v>
      </c>
      <c r="D692" s="384">
        <v>179</v>
      </c>
      <c r="E692">
        <v>0.04</v>
      </c>
      <c r="F692">
        <v>1.3937600000000001</v>
      </c>
      <c r="G692" s="384">
        <v>0</v>
      </c>
      <c r="H692">
        <v>1.40222</v>
      </c>
    </row>
    <row r="693" spans="1:10">
      <c r="A693">
        <v>692</v>
      </c>
      <c r="B693" s="613">
        <v>42138.339583333334</v>
      </c>
      <c r="C693" s="405" t="s">
        <v>1931</v>
      </c>
      <c r="D693" s="384">
        <v>179</v>
      </c>
      <c r="E693">
        <v>0.04</v>
      </c>
      <c r="F693">
        <v>1.40222</v>
      </c>
      <c r="G693" s="384">
        <v>0</v>
      </c>
      <c r="H693">
        <v>1.40222</v>
      </c>
      <c r="I693">
        <v>24.58</v>
      </c>
      <c r="J693" s="384">
        <v>1300.3</v>
      </c>
    </row>
    <row r="694" spans="1:10">
      <c r="A694">
        <v>693</v>
      </c>
      <c r="B694" s="613">
        <v>42138.542361111111</v>
      </c>
      <c r="C694" s="405" t="s">
        <v>97</v>
      </c>
      <c r="D694" s="384">
        <v>180</v>
      </c>
      <c r="E694">
        <v>0.01</v>
      </c>
      <c r="F694">
        <v>1.41198</v>
      </c>
      <c r="G694" s="384">
        <v>0</v>
      </c>
      <c r="H694">
        <v>0</v>
      </c>
    </row>
    <row r="695" spans="1:10">
      <c r="A695">
        <v>694</v>
      </c>
      <c r="B695" s="613">
        <v>42138.542361111111</v>
      </c>
      <c r="C695" s="405" t="s">
        <v>2020</v>
      </c>
      <c r="D695" s="384">
        <v>180</v>
      </c>
      <c r="E695">
        <v>0.01</v>
      </c>
      <c r="F695">
        <v>1.41198</v>
      </c>
      <c r="G695" s="384">
        <v>0</v>
      </c>
      <c r="H695">
        <v>1.40984</v>
      </c>
    </row>
    <row r="696" spans="1:10">
      <c r="A696">
        <v>695</v>
      </c>
      <c r="B696" s="613">
        <v>42138.567361111112</v>
      </c>
      <c r="C696" s="405" t="s">
        <v>1931</v>
      </c>
      <c r="D696" s="384">
        <v>180</v>
      </c>
      <c r="E696">
        <v>0.01</v>
      </c>
      <c r="F696">
        <v>1.40984</v>
      </c>
      <c r="G696" s="384">
        <v>0</v>
      </c>
      <c r="H696">
        <v>1.40984</v>
      </c>
      <c r="I696">
        <v>1.48</v>
      </c>
      <c r="J696" s="384">
        <v>1301.78</v>
      </c>
    </row>
    <row r="697" spans="1:10">
      <c r="A697">
        <v>696</v>
      </c>
      <c r="B697" s="613">
        <v>42138.740277777775</v>
      </c>
      <c r="C697" s="405" t="s">
        <v>96</v>
      </c>
      <c r="D697" s="384">
        <v>181</v>
      </c>
      <c r="E697">
        <v>0.01</v>
      </c>
      <c r="F697">
        <v>1.4078999999999999</v>
      </c>
      <c r="G697" s="384">
        <v>0</v>
      </c>
      <c r="H697">
        <v>0</v>
      </c>
    </row>
    <row r="698" spans="1:10">
      <c r="A698">
        <v>697</v>
      </c>
      <c r="B698" s="613">
        <v>42138.740277777775</v>
      </c>
      <c r="C698" s="405" t="s">
        <v>2020</v>
      </c>
      <c r="D698" s="384">
        <v>181</v>
      </c>
      <c r="E698">
        <v>0.01</v>
      </c>
      <c r="F698">
        <v>1.4078999999999999</v>
      </c>
      <c r="G698" s="384">
        <v>0</v>
      </c>
      <c r="H698">
        <v>1.41004</v>
      </c>
    </row>
    <row r="699" spans="1:10">
      <c r="A699">
        <v>698</v>
      </c>
      <c r="B699" s="613">
        <v>42138.84375</v>
      </c>
      <c r="C699" s="405" t="s">
        <v>1931</v>
      </c>
      <c r="D699" s="384">
        <v>181</v>
      </c>
      <c r="E699">
        <v>0.01</v>
      </c>
      <c r="F699">
        <v>1.41004</v>
      </c>
      <c r="G699" s="384">
        <v>0</v>
      </c>
      <c r="H699">
        <v>1.41004</v>
      </c>
      <c r="I699">
        <v>1.48</v>
      </c>
      <c r="J699" s="384">
        <v>1303.26</v>
      </c>
    </row>
    <row r="700" spans="1:10">
      <c r="A700">
        <v>699</v>
      </c>
      <c r="B700" s="613">
        <v>42138.844444444447</v>
      </c>
      <c r="C700" s="405" t="s">
        <v>96</v>
      </c>
      <c r="D700" s="384">
        <v>182</v>
      </c>
      <c r="E700">
        <v>0.01</v>
      </c>
      <c r="F700">
        <v>1.41046</v>
      </c>
      <c r="G700" s="384">
        <v>0</v>
      </c>
      <c r="H700">
        <v>0</v>
      </c>
    </row>
    <row r="701" spans="1:10">
      <c r="A701">
        <v>700</v>
      </c>
      <c r="B701" s="613">
        <v>42138.844444444447</v>
      </c>
      <c r="C701" s="405" t="s">
        <v>2020</v>
      </c>
      <c r="D701" s="384">
        <v>182</v>
      </c>
      <c r="E701">
        <v>0.01</v>
      </c>
      <c r="F701">
        <v>1.41046</v>
      </c>
      <c r="G701" s="384">
        <v>0</v>
      </c>
      <c r="H701">
        <v>1.4126000000000001</v>
      </c>
    </row>
    <row r="702" spans="1:10">
      <c r="A702">
        <v>701</v>
      </c>
      <c r="B702" s="613">
        <v>42138.864583333336</v>
      </c>
      <c r="C702" s="405" t="s">
        <v>1931</v>
      </c>
      <c r="D702" s="384">
        <v>182</v>
      </c>
      <c r="E702">
        <v>0.01</v>
      </c>
      <c r="F702">
        <v>1.4126000000000001</v>
      </c>
      <c r="G702" s="384">
        <v>0</v>
      </c>
      <c r="H702">
        <v>1.4126000000000001</v>
      </c>
      <c r="I702">
        <v>1.48</v>
      </c>
      <c r="J702" s="384">
        <v>1304.74</v>
      </c>
    </row>
    <row r="703" spans="1:10">
      <c r="A703">
        <v>702</v>
      </c>
      <c r="B703" s="613">
        <v>42139.334722222222</v>
      </c>
      <c r="C703" s="405" t="s">
        <v>97</v>
      </c>
      <c r="D703" s="384">
        <v>183</v>
      </c>
      <c r="E703">
        <v>0.01</v>
      </c>
      <c r="F703">
        <v>1.4151899999999999</v>
      </c>
      <c r="G703" s="384">
        <v>0</v>
      </c>
      <c r="H703">
        <v>0</v>
      </c>
    </row>
    <row r="704" spans="1:10">
      <c r="A704">
        <v>703</v>
      </c>
      <c r="B704" s="613">
        <v>42139.334722222222</v>
      </c>
      <c r="C704" s="405" t="s">
        <v>2020</v>
      </c>
      <c r="D704" s="384">
        <v>183</v>
      </c>
      <c r="E704">
        <v>0.01</v>
      </c>
      <c r="F704">
        <v>1.4151899999999999</v>
      </c>
      <c r="G704" s="384">
        <v>0</v>
      </c>
      <c r="H704">
        <v>1.4130499999999999</v>
      </c>
    </row>
    <row r="705" spans="1:10">
      <c r="A705">
        <v>704</v>
      </c>
      <c r="B705" s="613">
        <v>42139.348611111112</v>
      </c>
      <c r="C705" s="405" t="s">
        <v>1931</v>
      </c>
      <c r="D705" s="384">
        <v>183</v>
      </c>
      <c r="E705">
        <v>0.01</v>
      </c>
      <c r="F705">
        <v>1.4130499999999999</v>
      </c>
      <c r="G705" s="384">
        <v>0</v>
      </c>
      <c r="H705">
        <v>1.4130499999999999</v>
      </c>
      <c r="I705">
        <v>1.48</v>
      </c>
      <c r="J705" s="384">
        <v>1306.22</v>
      </c>
    </row>
    <row r="706" spans="1:10">
      <c r="A706">
        <v>705</v>
      </c>
      <c r="B706" s="613">
        <v>42142.490277777775</v>
      </c>
      <c r="C706" s="405" t="s">
        <v>96</v>
      </c>
      <c r="D706" s="384">
        <v>184</v>
      </c>
      <c r="E706">
        <v>0.01</v>
      </c>
      <c r="F706">
        <v>1.423</v>
      </c>
      <c r="G706" s="384">
        <v>0</v>
      </c>
      <c r="H706">
        <v>0</v>
      </c>
    </row>
    <row r="707" spans="1:10">
      <c r="A707">
        <v>706</v>
      </c>
      <c r="B707" s="613">
        <v>42142.490277777775</v>
      </c>
      <c r="C707" s="405" t="s">
        <v>2020</v>
      </c>
      <c r="D707" s="384">
        <v>184</v>
      </c>
      <c r="E707">
        <v>0.01</v>
      </c>
      <c r="F707">
        <v>1.423</v>
      </c>
      <c r="G707" s="384">
        <v>0</v>
      </c>
      <c r="H707">
        <v>1.4251400000000001</v>
      </c>
    </row>
    <row r="708" spans="1:10">
      <c r="A708">
        <v>707</v>
      </c>
      <c r="B708" s="613">
        <v>42142.52847222222</v>
      </c>
      <c r="C708" s="405" t="s">
        <v>1931</v>
      </c>
      <c r="D708" s="384">
        <v>184</v>
      </c>
      <c r="E708">
        <v>0.01</v>
      </c>
      <c r="F708">
        <v>1.4251400000000001</v>
      </c>
      <c r="G708" s="384">
        <v>0</v>
      </c>
      <c r="H708">
        <v>1.4251400000000001</v>
      </c>
      <c r="I708">
        <v>1.48</v>
      </c>
      <c r="J708" s="384">
        <v>1307.7</v>
      </c>
    </row>
    <row r="709" spans="1:10">
      <c r="A709">
        <v>708</v>
      </c>
      <c r="B709" s="613">
        <v>42144.438194444447</v>
      </c>
      <c r="C709" s="405" t="s">
        <v>97</v>
      </c>
      <c r="D709" s="384">
        <v>185</v>
      </c>
      <c r="E709">
        <v>0.01</v>
      </c>
      <c r="F709">
        <v>1.4065799999999999</v>
      </c>
      <c r="G709" s="384">
        <v>0</v>
      </c>
      <c r="H709">
        <v>0</v>
      </c>
    </row>
    <row r="710" spans="1:10">
      <c r="A710">
        <v>709</v>
      </c>
      <c r="B710" s="613">
        <v>42144.438194444447</v>
      </c>
      <c r="C710" s="405" t="s">
        <v>2020</v>
      </c>
      <c r="D710" s="384">
        <v>185</v>
      </c>
      <c r="E710">
        <v>0.01</v>
      </c>
      <c r="F710">
        <v>1.4065799999999999</v>
      </c>
      <c r="G710" s="384">
        <v>0</v>
      </c>
      <c r="H710">
        <v>1.4044399999999999</v>
      </c>
    </row>
    <row r="711" spans="1:10">
      <c r="A711">
        <v>714</v>
      </c>
      <c r="B711" s="613">
        <v>42144.679166666669</v>
      </c>
      <c r="C711" s="405" t="s">
        <v>2020</v>
      </c>
      <c r="D711" s="384">
        <v>185</v>
      </c>
      <c r="E711">
        <v>0.01</v>
      </c>
      <c r="F711">
        <v>1.4065799999999999</v>
      </c>
      <c r="G711" s="384">
        <v>0</v>
      </c>
      <c r="H711">
        <v>1.4060999999999999</v>
      </c>
    </row>
    <row r="712" spans="1:10">
      <c r="A712">
        <v>716</v>
      </c>
      <c r="B712" s="613">
        <v>42145.333333333336</v>
      </c>
      <c r="C712" s="405" t="s">
        <v>1931</v>
      </c>
      <c r="D712" s="384">
        <v>185</v>
      </c>
      <c r="E712">
        <v>0.01</v>
      </c>
      <c r="F712">
        <v>1.4060999999999999</v>
      </c>
      <c r="G712" s="384">
        <v>0</v>
      </c>
      <c r="H712">
        <v>1.4060999999999999</v>
      </c>
      <c r="I712">
        <v>0.26</v>
      </c>
      <c r="J712" s="384">
        <v>1309.44</v>
      </c>
    </row>
    <row r="713" spans="1:10">
      <c r="A713">
        <v>710</v>
      </c>
      <c r="B713" s="613">
        <v>42144.606249999997</v>
      </c>
      <c r="C713" s="405" t="s">
        <v>96</v>
      </c>
      <c r="D713" s="384">
        <v>186</v>
      </c>
      <c r="E713">
        <v>0.01</v>
      </c>
      <c r="F713">
        <v>1.40889</v>
      </c>
      <c r="G713" s="384">
        <v>0</v>
      </c>
      <c r="H713">
        <v>0</v>
      </c>
    </row>
    <row r="714" spans="1:10">
      <c r="A714">
        <v>711</v>
      </c>
      <c r="B714" s="613">
        <v>42144.606249999997</v>
      </c>
      <c r="C714" s="405" t="s">
        <v>2020</v>
      </c>
      <c r="D714" s="384">
        <v>186</v>
      </c>
      <c r="E714">
        <v>0.01</v>
      </c>
      <c r="F714">
        <v>1.40889</v>
      </c>
      <c r="G714" s="384">
        <v>0</v>
      </c>
      <c r="H714">
        <v>1.41103</v>
      </c>
    </row>
    <row r="715" spans="1:10">
      <c r="A715">
        <v>715</v>
      </c>
      <c r="B715" s="613">
        <v>42144.704861111109</v>
      </c>
      <c r="C715" s="405" t="s">
        <v>1931</v>
      </c>
      <c r="D715" s="384">
        <v>186</v>
      </c>
      <c r="E715">
        <v>0.01</v>
      </c>
      <c r="F715">
        <v>1.41103</v>
      </c>
      <c r="G715" s="384">
        <v>0</v>
      </c>
      <c r="H715">
        <v>1.41103</v>
      </c>
      <c r="I715">
        <v>1.48</v>
      </c>
      <c r="J715" s="384">
        <v>1309.18</v>
      </c>
    </row>
    <row r="716" spans="1:10">
      <c r="A716">
        <v>712</v>
      </c>
      <c r="B716" s="613">
        <v>42144.679166666669</v>
      </c>
      <c r="C716" s="405" t="s">
        <v>97</v>
      </c>
      <c r="D716" s="384">
        <v>187</v>
      </c>
      <c r="E716">
        <v>0.01</v>
      </c>
      <c r="F716">
        <v>1.4098900000000001</v>
      </c>
      <c r="G716" s="384">
        <v>0</v>
      </c>
      <c r="H716">
        <v>0</v>
      </c>
    </row>
    <row r="717" spans="1:10">
      <c r="A717">
        <v>713</v>
      </c>
      <c r="B717" s="613">
        <v>42144.679166666669</v>
      </c>
      <c r="C717" s="405" t="s">
        <v>2020</v>
      </c>
      <c r="D717" s="384">
        <v>187</v>
      </c>
      <c r="E717">
        <v>0.01</v>
      </c>
      <c r="F717">
        <v>1.4098900000000001</v>
      </c>
      <c r="G717" s="384">
        <v>0</v>
      </c>
      <c r="H717">
        <v>1.4060999999999999</v>
      </c>
    </row>
    <row r="718" spans="1:10">
      <c r="A718">
        <v>717</v>
      </c>
      <c r="B718" s="613">
        <v>42145.333333333336</v>
      </c>
      <c r="C718" s="405" t="s">
        <v>1931</v>
      </c>
      <c r="D718" s="384">
        <v>187</v>
      </c>
      <c r="E718">
        <v>0.01</v>
      </c>
      <c r="F718">
        <v>1.4060999999999999</v>
      </c>
      <c r="G718" s="384">
        <v>0</v>
      </c>
      <c r="H718">
        <v>1.4060999999999999</v>
      </c>
      <c r="I718">
        <v>2.7</v>
      </c>
      <c r="J718" s="384">
        <v>1312.14</v>
      </c>
    </row>
    <row r="719" spans="1:10">
      <c r="A719">
        <v>718</v>
      </c>
      <c r="B719" s="613">
        <v>42152.208333333336</v>
      </c>
      <c r="C719" s="405" t="s">
        <v>97</v>
      </c>
      <c r="D719" s="384">
        <v>188</v>
      </c>
      <c r="E719">
        <v>0.01</v>
      </c>
      <c r="F719">
        <v>1.4178500000000001</v>
      </c>
      <c r="G719" s="384">
        <v>0</v>
      </c>
      <c r="H719">
        <v>0</v>
      </c>
    </row>
    <row r="720" spans="1:10">
      <c r="A720">
        <v>719</v>
      </c>
      <c r="B720" s="613">
        <v>42152.208333333336</v>
      </c>
      <c r="C720" s="405" t="s">
        <v>2020</v>
      </c>
      <c r="D720" s="384">
        <v>188</v>
      </c>
      <c r="E720">
        <v>0.01</v>
      </c>
      <c r="F720">
        <v>1.4178500000000001</v>
      </c>
      <c r="G720" s="384">
        <v>0</v>
      </c>
      <c r="H720">
        <v>1.41571</v>
      </c>
    </row>
    <row r="721" spans="1:10">
      <c r="A721">
        <v>722</v>
      </c>
      <c r="B721" s="613">
        <v>42152.267361111109</v>
      </c>
      <c r="C721" s="405" t="s">
        <v>2020</v>
      </c>
      <c r="D721" s="384">
        <v>188</v>
      </c>
      <c r="E721">
        <v>0.01</v>
      </c>
      <c r="F721">
        <v>1.4178500000000001</v>
      </c>
      <c r="G721" s="384">
        <v>0</v>
      </c>
      <c r="H721">
        <v>1.41737</v>
      </c>
    </row>
    <row r="722" spans="1:10">
      <c r="A722">
        <v>723</v>
      </c>
      <c r="B722" s="613">
        <v>42152.314583333333</v>
      </c>
      <c r="C722" s="405" t="s">
        <v>1931</v>
      </c>
      <c r="D722" s="384">
        <v>188</v>
      </c>
      <c r="E722">
        <v>0.01</v>
      </c>
      <c r="F722">
        <v>1.41737</v>
      </c>
      <c r="G722" s="384">
        <v>0</v>
      </c>
      <c r="H722">
        <v>1.41737</v>
      </c>
      <c r="I722">
        <v>0.26</v>
      </c>
      <c r="J722" s="384">
        <v>1312.4</v>
      </c>
    </row>
    <row r="723" spans="1:10">
      <c r="A723">
        <v>720</v>
      </c>
      <c r="B723" s="613">
        <v>42152.267361111109</v>
      </c>
      <c r="C723" s="405" t="s">
        <v>97</v>
      </c>
      <c r="D723" s="384">
        <v>189</v>
      </c>
      <c r="E723">
        <v>0.01</v>
      </c>
      <c r="F723">
        <v>1.42117</v>
      </c>
      <c r="G723" s="384">
        <v>0</v>
      </c>
      <c r="H723">
        <v>0</v>
      </c>
    </row>
    <row r="724" spans="1:10">
      <c r="A724">
        <v>721</v>
      </c>
      <c r="B724" s="613">
        <v>42152.267361111109</v>
      </c>
      <c r="C724" s="405" t="s">
        <v>2020</v>
      </c>
      <c r="D724" s="384">
        <v>189</v>
      </c>
      <c r="E724">
        <v>0.01</v>
      </c>
      <c r="F724">
        <v>1.42117</v>
      </c>
      <c r="G724" s="384">
        <v>0</v>
      </c>
      <c r="H724">
        <v>1.41737</v>
      </c>
    </row>
    <row r="725" spans="1:10">
      <c r="A725">
        <v>724</v>
      </c>
      <c r="B725" s="613">
        <v>42152.314583333333</v>
      </c>
      <c r="C725" s="405" t="s">
        <v>1931</v>
      </c>
      <c r="D725" s="384">
        <v>189</v>
      </c>
      <c r="E725">
        <v>0.01</v>
      </c>
      <c r="F725">
        <v>1.41737</v>
      </c>
      <c r="G725" s="384">
        <v>0</v>
      </c>
      <c r="H725">
        <v>1.41737</v>
      </c>
      <c r="I725">
        <v>2.71</v>
      </c>
      <c r="J725" s="384">
        <v>1315.11</v>
      </c>
    </row>
    <row r="726" spans="1:10">
      <c r="A726">
        <v>725</v>
      </c>
      <c r="B726" s="613">
        <v>42153.416666666664</v>
      </c>
      <c r="C726" s="405" t="s">
        <v>96</v>
      </c>
      <c r="D726" s="384">
        <v>190</v>
      </c>
      <c r="E726">
        <v>0.01</v>
      </c>
      <c r="F726">
        <v>1.4322699999999999</v>
      </c>
      <c r="G726" s="384">
        <v>0</v>
      </c>
      <c r="H726">
        <v>0</v>
      </c>
    </row>
    <row r="727" spans="1:10">
      <c r="A727">
        <v>726</v>
      </c>
      <c r="B727" s="613">
        <v>42153.416666666664</v>
      </c>
      <c r="C727" s="405" t="s">
        <v>2020</v>
      </c>
      <c r="D727" s="384">
        <v>190</v>
      </c>
      <c r="E727">
        <v>0.01</v>
      </c>
      <c r="F727">
        <v>1.4322699999999999</v>
      </c>
      <c r="G727" s="384">
        <v>0</v>
      </c>
      <c r="H727">
        <v>1.43441</v>
      </c>
    </row>
    <row r="728" spans="1:10">
      <c r="A728">
        <v>727</v>
      </c>
      <c r="B728" s="613">
        <v>42153.481944444444</v>
      </c>
      <c r="C728" s="405" t="s">
        <v>1931</v>
      </c>
      <c r="D728" s="384">
        <v>190</v>
      </c>
      <c r="E728">
        <v>0.01</v>
      </c>
      <c r="F728">
        <v>1.43441</v>
      </c>
      <c r="G728" s="384">
        <v>0</v>
      </c>
      <c r="H728">
        <v>1.43441</v>
      </c>
      <c r="I728">
        <v>1.48</v>
      </c>
      <c r="J728" s="384">
        <v>1316.59</v>
      </c>
    </row>
    <row r="729" spans="1:10">
      <c r="A729">
        <v>728</v>
      </c>
      <c r="B729" s="613">
        <v>42156.520833333336</v>
      </c>
      <c r="C729" s="405" t="s">
        <v>96</v>
      </c>
      <c r="D729" s="384">
        <v>191</v>
      </c>
      <c r="E729">
        <v>0.01</v>
      </c>
      <c r="F729">
        <v>1.43153</v>
      </c>
      <c r="G729" s="384">
        <v>0</v>
      </c>
      <c r="H729">
        <v>0</v>
      </c>
    </row>
    <row r="730" spans="1:10">
      <c r="A730">
        <v>729</v>
      </c>
      <c r="B730" s="613">
        <v>42156.520833333336</v>
      </c>
      <c r="C730" s="405" t="s">
        <v>2020</v>
      </c>
      <c r="D730" s="384">
        <v>191</v>
      </c>
      <c r="E730">
        <v>0.01</v>
      </c>
      <c r="F730">
        <v>1.43153</v>
      </c>
      <c r="G730" s="384">
        <v>0</v>
      </c>
      <c r="H730">
        <v>1.43367</v>
      </c>
    </row>
    <row r="731" spans="1:10">
      <c r="A731">
        <v>730</v>
      </c>
      <c r="B731" s="613">
        <v>42156.593055555553</v>
      </c>
      <c r="C731" s="405" t="s">
        <v>1931</v>
      </c>
      <c r="D731" s="384">
        <v>191</v>
      </c>
      <c r="E731">
        <v>0.01</v>
      </c>
      <c r="F731">
        <v>1.43367</v>
      </c>
      <c r="G731" s="384">
        <v>0</v>
      </c>
      <c r="H731">
        <v>1.43367</v>
      </c>
      <c r="I731">
        <v>1.48</v>
      </c>
      <c r="J731" s="384">
        <v>1318.07</v>
      </c>
    </row>
    <row r="732" spans="1:10">
      <c r="A732">
        <v>731</v>
      </c>
      <c r="B732" s="613">
        <v>42156.59375</v>
      </c>
      <c r="C732" s="405" t="s">
        <v>96</v>
      </c>
      <c r="D732" s="384">
        <v>192</v>
      </c>
      <c r="E732">
        <v>0.01</v>
      </c>
      <c r="F732">
        <v>1.4341900000000001</v>
      </c>
      <c r="G732" s="384">
        <v>0</v>
      </c>
      <c r="H732">
        <v>0</v>
      </c>
    </row>
    <row r="733" spans="1:10">
      <c r="A733">
        <v>732</v>
      </c>
      <c r="B733" s="613">
        <v>42156.59375</v>
      </c>
      <c r="C733" s="405" t="s">
        <v>2020</v>
      </c>
      <c r="D733" s="384">
        <v>192</v>
      </c>
      <c r="E733">
        <v>0.01</v>
      </c>
      <c r="F733">
        <v>1.4341900000000001</v>
      </c>
      <c r="G733" s="384">
        <v>0</v>
      </c>
      <c r="H733">
        <v>1.4363300000000001</v>
      </c>
    </row>
    <row r="734" spans="1:10">
      <c r="A734">
        <v>735</v>
      </c>
      <c r="B734" s="613">
        <v>42156.710416666669</v>
      </c>
      <c r="C734" s="405" t="s">
        <v>2020</v>
      </c>
      <c r="D734" s="384">
        <v>192</v>
      </c>
      <c r="E734">
        <v>0.01</v>
      </c>
      <c r="F734">
        <v>1.4341900000000001</v>
      </c>
      <c r="G734" s="384">
        <v>0</v>
      </c>
      <c r="H734">
        <v>1.43466</v>
      </c>
    </row>
    <row r="735" spans="1:10">
      <c r="A735">
        <v>736</v>
      </c>
      <c r="B735" s="613">
        <v>42156.754861111112</v>
      </c>
      <c r="C735" s="405" t="s">
        <v>1931</v>
      </c>
      <c r="D735" s="384">
        <v>192</v>
      </c>
      <c r="E735">
        <v>0.01</v>
      </c>
      <c r="F735">
        <v>1.43466</v>
      </c>
      <c r="G735" s="384">
        <v>0</v>
      </c>
      <c r="H735">
        <v>1.43466</v>
      </c>
      <c r="I735">
        <v>0.24</v>
      </c>
      <c r="J735" s="384">
        <v>1318.31</v>
      </c>
    </row>
    <row r="736" spans="1:10">
      <c r="A736">
        <v>733</v>
      </c>
      <c r="B736" s="613">
        <v>42156.710416666669</v>
      </c>
      <c r="C736" s="405" t="s">
        <v>96</v>
      </c>
      <c r="D736" s="384">
        <v>193</v>
      </c>
      <c r="E736">
        <v>0.01</v>
      </c>
      <c r="F736">
        <v>1.43086</v>
      </c>
      <c r="G736" s="384">
        <v>0</v>
      </c>
      <c r="H736">
        <v>0</v>
      </c>
    </row>
    <row r="737" spans="1:10">
      <c r="A737">
        <v>734</v>
      </c>
      <c r="B737" s="613">
        <v>42156.710416666669</v>
      </c>
      <c r="C737" s="405" t="s">
        <v>2020</v>
      </c>
      <c r="D737" s="384">
        <v>193</v>
      </c>
      <c r="E737">
        <v>0.01</v>
      </c>
      <c r="F737">
        <v>1.43086</v>
      </c>
      <c r="G737" s="384">
        <v>0</v>
      </c>
      <c r="H737">
        <v>1.43466</v>
      </c>
    </row>
    <row r="738" spans="1:10">
      <c r="A738">
        <v>737</v>
      </c>
      <c r="B738" s="613">
        <v>42156.754861111112</v>
      </c>
      <c r="C738" s="405" t="s">
        <v>1931</v>
      </c>
      <c r="D738" s="384">
        <v>193</v>
      </c>
      <c r="E738">
        <v>0.01</v>
      </c>
      <c r="F738">
        <v>1.43466</v>
      </c>
      <c r="G738" s="384">
        <v>0</v>
      </c>
      <c r="H738">
        <v>1.43466</v>
      </c>
      <c r="I738">
        <v>2.7</v>
      </c>
      <c r="J738" s="384">
        <v>1321.01</v>
      </c>
    </row>
    <row r="739" spans="1:10">
      <c r="A739">
        <v>738</v>
      </c>
      <c r="B739" s="613">
        <v>42157.386111111111</v>
      </c>
      <c r="C739" s="405" t="s">
        <v>96</v>
      </c>
      <c r="D739" s="384">
        <v>194</v>
      </c>
      <c r="E739">
        <v>0.01</v>
      </c>
      <c r="F739">
        <v>1.42604</v>
      </c>
      <c r="G739" s="384">
        <v>0</v>
      </c>
      <c r="H739">
        <v>0</v>
      </c>
    </row>
    <row r="740" spans="1:10">
      <c r="A740">
        <v>739</v>
      </c>
      <c r="B740" s="613">
        <v>42157.386111111111</v>
      </c>
      <c r="C740" s="405" t="s">
        <v>2020</v>
      </c>
      <c r="D740" s="384">
        <v>194</v>
      </c>
      <c r="E740">
        <v>0.01</v>
      </c>
      <c r="F740">
        <v>1.42604</v>
      </c>
      <c r="G740" s="384">
        <v>0</v>
      </c>
      <c r="H740">
        <v>1.42818</v>
      </c>
    </row>
    <row r="741" spans="1:10">
      <c r="A741">
        <v>740</v>
      </c>
      <c r="B741" s="613">
        <v>42157.452777777777</v>
      </c>
      <c r="C741" s="405" t="s">
        <v>1931</v>
      </c>
      <c r="D741" s="384">
        <v>194</v>
      </c>
      <c r="E741">
        <v>0.01</v>
      </c>
      <c r="F741">
        <v>1.42818</v>
      </c>
      <c r="G741" s="384">
        <v>0</v>
      </c>
      <c r="H741">
        <v>1.42818</v>
      </c>
      <c r="I741">
        <v>1.48</v>
      </c>
      <c r="J741" s="384">
        <v>1322.49</v>
      </c>
    </row>
    <row r="742" spans="1:10">
      <c r="A742">
        <v>741</v>
      </c>
      <c r="B742" s="613">
        <v>42157.501388888886</v>
      </c>
      <c r="C742" s="405" t="s">
        <v>96</v>
      </c>
      <c r="D742" s="384">
        <v>195</v>
      </c>
      <c r="E742">
        <v>0.01</v>
      </c>
      <c r="F742">
        <v>1.4311100000000001</v>
      </c>
      <c r="G742" s="384">
        <v>0</v>
      </c>
      <c r="H742">
        <v>0</v>
      </c>
    </row>
    <row r="743" spans="1:10">
      <c r="A743">
        <v>742</v>
      </c>
      <c r="B743" s="613">
        <v>42157.501388888886</v>
      </c>
      <c r="C743" s="405" t="s">
        <v>2020</v>
      </c>
      <c r="D743" s="384">
        <v>195</v>
      </c>
      <c r="E743">
        <v>0.01</v>
      </c>
      <c r="F743">
        <v>1.4311100000000001</v>
      </c>
      <c r="G743" s="384">
        <v>0</v>
      </c>
      <c r="H743">
        <v>1.4332499999999999</v>
      </c>
    </row>
    <row r="744" spans="1:10">
      <c r="A744">
        <v>743</v>
      </c>
      <c r="B744" s="613">
        <v>42157.513194444444</v>
      </c>
      <c r="C744" s="405" t="s">
        <v>1931</v>
      </c>
      <c r="D744" s="384">
        <v>195</v>
      </c>
      <c r="E744">
        <v>0.01</v>
      </c>
      <c r="F744">
        <v>1.4332499999999999</v>
      </c>
      <c r="G744" s="384">
        <v>0</v>
      </c>
      <c r="H744">
        <v>1.4332499999999999</v>
      </c>
      <c r="I744">
        <v>1.48</v>
      </c>
      <c r="J744" s="384">
        <v>1323.97</v>
      </c>
    </row>
    <row r="745" spans="1:10">
      <c r="A745">
        <v>744</v>
      </c>
      <c r="B745" s="613">
        <v>42157.625</v>
      </c>
      <c r="C745" s="405" t="s">
        <v>96</v>
      </c>
      <c r="D745" s="384">
        <v>196</v>
      </c>
      <c r="E745">
        <v>0.01</v>
      </c>
      <c r="F745">
        <v>1.4399500000000001</v>
      </c>
      <c r="G745" s="384">
        <v>0</v>
      </c>
      <c r="H745">
        <v>0</v>
      </c>
    </row>
    <row r="746" spans="1:10">
      <c r="A746">
        <v>745</v>
      </c>
      <c r="B746" s="613">
        <v>42157.625</v>
      </c>
      <c r="C746" s="405" t="s">
        <v>2020</v>
      </c>
      <c r="D746" s="384">
        <v>196</v>
      </c>
      <c r="E746">
        <v>0.01</v>
      </c>
      <c r="F746">
        <v>1.4399500000000001</v>
      </c>
      <c r="G746" s="384">
        <v>0</v>
      </c>
      <c r="H746">
        <v>1.4420900000000001</v>
      </c>
    </row>
    <row r="747" spans="1:10">
      <c r="A747">
        <v>746</v>
      </c>
      <c r="B747" s="613">
        <v>42157.629166666666</v>
      </c>
      <c r="C747" s="405" t="s">
        <v>1931</v>
      </c>
      <c r="D747" s="384">
        <v>196</v>
      </c>
      <c r="E747">
        <v>0.01</v>
      </c>
      <c r="F747">
        <v>1.4420900000000001</v>
      </c>
      <c r="G747" s="384">
        <v>0</v>
      </c>
      <c r="H747">
        <v>1.4420900000000001</v>
      </c>
      <c r="I747">
        <v>1.48</v>
      </c>
      <c r="J747" s="384">
        <v>1325.45</v>
      </c>
    </row>
    <row r="748" spans="1:10">
      <c r="A748">
        <v>747</v>
      </c>
      <c r="B748" s="613">
        <v>42157.658333333333</v>
      </c>
      <c r="C748" s="405" t="s">
        <v>97</v>
      </c>
      <c r="D748" s="384">
        <v>197</v>
      </c>
      <c r="E748">
        <v>0.01</v>
      </c>
      <c r="F748">
        <v>1.4368099999999999</v>
      </c>
      <c r="G748" s="384">
        <v>0</v>
      </c>
      <c r="H748">
        <v>0</v>
      </c>
    </row>
    <row r="749" spans="1:10">
      <c r="A749">
        <v>748</v>
      </c>
      <c r="B749" s="613">
        <v>42157.658333333333</v>
      </c>
      <c r="C749" s="405" t="s">
        <v>2020</v>
      </c>
      <c r="D749" s="384">
        <v>197</v>
      </c>
      <c r="E749">
        <v>0.01</v>
      </c>
      <c r="F749">
        <v>1.4368099999999999</v>
      </c>
      <c r="G749" s="384">
        <v>0</v>
      </c>
      <c r="H749">
        <v>1.4346699999999999</v>
      </c>
    </row>
    <row r="750" spans="1:10">
      <c r="A750">
        <v>749</v>
      </c>
      <c r="B750" s="613">
        <v>42157.673611111109</v>
      </c>
      <c r="C750" s="405" t="s">
        <v>1931</v>
      </c>
      <c r="D750" s="384">
        <v>197</v>
      </c>
      <c r="E750">
        <v>0.01</v>
      </c>
      <c r="F750">
        <v>1.4346699999999999</v>
      </c>
      <c r="G750" s="384">
        <v>0</v>
      </c>
      <c r="H750">
        <v>1.4346699999999999</v>
      </c>
      <c r="I750">
        <v>1.48</v>
      </c>
      <c r="J750" s="384">
        <v>1326.93</v>
      </c>
    </row>
    <row r="751" spans="1:10">
      <c r="A751">
        <v>750</v>
      </c>
      <c r="B751" s="613">
        <v>42158.647222222222</v>
      </c>
      <c r="C751" s="405" t="s">
        <v>96</v>
      </c>
      <c r="D751" s="384">
        <v>198</v>
      </c>
      <c r="E751">
        <v>0.01</v>
      </c>
      <c r="F751">
        <v>1.4372199999999999</v>
      </c>
      <c r="G751" s="384">
        <v>0</v>
      </c>
      <c r="H751">
        <v>0</v>
      </c>
    </row>
    <row r="752" spans="1:10">
      <c r="A752">
        <v>751</v>
      </c>
      <c r="B752" s="613">
        <v>42158.647222222222</v>
      </c>
      <c r="C752" s="405" t="s">
        <v>2020</v>
      </c>
      <c r="D752" s="384">
        <v>198</v>
      </c>
      <c r="E752">
        <v>0.01</v>
      </c>
      <c r="F752">
        <v>1.4372199999999999</v>
      </c>
      <c r="G752" s="384">
        <v>0</v>
      </c>
      <c r="H752">
        <v>1.43936</v>
      </c>
    </row>
    <row r="753" spans="1:10">
      <c r="A753">
        <v>752</v>
      </c>
      <c r="B753" s="613">
        <v>42158.647222222222</v>
      </c>
      <c r="C753" s="405" t="s">
        <v>1931</v>
      </c>
      <c r="D753" s="384">
        <v>198</v>
      </c>
      <c r="E753">
        <v>0.01</v>
      </c>
      <c r="F753">
        <v>1.43936</v>
      </c>
      <c r="G753" s="384">
        <v>0</v>
      </c>
      <c r="H753">
        <v>1.43936</v>
      </c>
      <c r="I753">
        <v>1.47</v>
      </c>
      <c r="J753" s="384">
        <v>1328.4</v>
      </c>
    </row>
    <row r="754" spans="1:10">
      <c r="A754">
        <v>753</v>
      </c>
      <c r="B754" s="613">
        <v>42159.4375</v>
      </c>
      <c r="C754" s="405" t="s">
        <v>97</v>
      </c>
      <c r="D754" s="384">
        <v>199</v>
      </c>
      <c r="E754">
        <v>0.01</v>
      </c>
      <c r="F754">
        <v>1.4643600000000001</v>
      </c>
      <c r="G754" s="384">
        <v>0</v>
      </c>
      <c r="H754">
        <v>0</v>
      </c>
    </row>
    <row r="755" spans="1:10">
      <c r="A755">
        <v>754</v>
      </c>
      <c r="B755" s="613">
        <v>42159.4375</v>
      </c>
      <c r="C755" s="405" t="s">
        <v>2020</v>
      </c>
      <c r="D755" s="384">
        <v>199</v>
      </c>
      <c r="E755">
        <v>0.01</v>
      </c>
      <c r="F755">
        <v>1.4643600000000001</v>
      </c>
      <c r="G755" s="384">
        <v>0</v>
      </c>
      <c r="H755">
        <v>1.4622200000000001</v>
      </c>
    </row>
    <row r="756" spans="1:10">
      <c r="A756">
        <v>755</v>
      </c>
      <c r="B756" s="613">
        <v>42159.554166666669</v>
      </c>
      <c r="C756" s="405" t="s">
        <v>1931</v>
      </c>
      <c r="D756" s="384">
        <v>199</v>
      </c>
      <c r="E756">
        <v>0.01</v>
      </c>
      <c r="F756">
        <v>1.4622200000000001</v>
      </c>
      <c r="G756" s="384">
        <v>0</v>
      </c>
      <c r="H756">
        <v>1.4622200000000001</v>
      </c>
      <c r="I756">
        <v>1.48</v>
      </c>
      <c r="J756" s="384">
        <v>1329.88</v>
      </c>
    </row>
    <row r="757" spans="1:10">
      <c r="A757">
        <v>756</v>
      </c>
      <c r="B757" s="613">
        <v>42159.667361111111</v>
      </c>
      <c r="C757" s="405" t="s">
        <v>96</v>
      </c>
      <c r="D757" s="384">
        <v>200</v>
      </c>
      <c r="E757">
        <v>0.01</v>
      </c>
      <c r="F757">
        <v>1.4657199999999999</v>
      </c>
      <c r="G757" s="384">
        <v>0</v>
      </c>
      <c r="H757">
        <v>0</v>
      </c>
    </row>
    <row r="758" spans="1:10">
      <c r="A758">
        <v>757</v>
      </c>
      <c r="B758" s="613">
        <v>42159.667361111111</v>
      </c>
      <c r="C758" s="405" t="s">
        <v>2020</v>
      </c>
      <c r="D758" s="384">
        <v>200</v>
      </c>
      <c r="E758">
        <v>0.01</v>
      </c>
      <c r="F758">
        <v>1.4657199999999999</v>
      </c>
      <c r="G758" s="384">
        <v>0</v>
      </c>
      <c r="H758">
        <v>1.4678599999999999</v>
      </c>
    </row>
    <row r="759" spans="1:10">
      <c r="A759">
        <v>758</v>
      </c>
      <c r="B759" s="613">
        <v>42159.690972222219</v>
      </c>
      <c r="C759" s="405" t="s">
        <v>1931</v>
      </c>
      <c r="D759" s="384">
        <v>200</v>
      </c>
      <c r="E759">
        <v>0.01</v>
      </c>
      <c r="F759">
        <v>1.4678599999999999</v>
      </c>
      <c r="G759" s="384">
        <v>0</v>
      </c>
      <c r="H759">
        <v>1.4678599999999999</v>
      </c>
      <c r="I759">
        <v>1.48</v>
      </c>
      <c r="J759" s="384">
        <v>1331.36</v>
      </c>
    </row>
    <row r="760" spans="1:10">
      <c r="A760">
        <v>759</v>
      </c>
      <c r="B760" s="613">
        <v>42159.823611111111</v>
      </c>
      <c r="C760" s="405" t="s">
        <v>97</v>
      </c>
      <c r="D760" s="384">
        <v>201</v>
      </c>
      <c r="E760">
        <v>0.01</v>
      </c>
      <c r="F760">
        <v>1.46594</v>
      </c>
      <c r="G760" s="384">
        <v>0</v>
      </c>
      <c r="H760">
        <v>0</v>
      </c>
    </row>
    <row r="761" spans="1:10">
      <c r="A761">
        <v>760</v>
      </c>
      <c r="B761" s="613">
        <v>42159.823611111111</v>
      </c>
      <c r="C761" s="405" t="s">
        <v>2020</v>
      </c>
      <c r="D761" s="384">
        <v>201</v>
      </c>
      <c r="E761">
        <v>0.01</v>
      </c>
      <c r="F761">
        <v>1.46594</v>
      </c>
      <c r="G761" s="384">
        <v>0</v>
      </c>
      <c r="H761">
        <v>1.4638</v>
      </c>
    </row>
    <row r="762" spans="1:10">
      <c r="A762">
        <v>761</v>
      </c>
      <c r="B762" s="613">
        <v>42159.829861111109</v>
      </c>
      <c r="C762" s="405" t="s">
        <v>1931</v>
      </c>
      <c r="D762" s="384">
        <v>201</v>
      </c>
      <c r="E762">
        <v>0.01</v>
      </c>
      <c r="F762">
        <v>1.4638</v>
      </c>
      <c r="G762" s="384">
        <v>0</v>
      </c>
      <c r="H762">
        <v>1.4638</v>
      </c>
      <c r="I762">
        <v>1.48</v>
      </c>
      <c r="J762" s="384">
        <v>1332.84</v>
      </c>
    </row>
    <row r="763" spans="1:10">
      <c r="A763">
        <v>762</v>
      </c>
      <c r="B763" s="613">
        <v>42160.709027777775</v>
      </c>
      <c r="C763" s="405" t="s">
        <v>96</v>
      </c>
      <c r="D763" s="384">
        <v>202</v>
      </c>
      <c r="E763">
        <v>0.01</v>
      </c>
      <c r="F763">
        <v>1.4569300000000001</v>
      </c>
      <c r="G763" s="384">
        <v>0</v>
      </c>
      <c r="H763">
        <v>0</v>
      </c>
    </row>
    <row r="764" spans="1:10">
      <c r="A764">
        <v>763</v>
      </c>
      <c r="B764" s="613">
        <v>42160.709027777775</v>
      </c>
      <c r="C764" s="405" t="s">
        <v>2020</v>
      </c>
      <c r="D764" s="384">
        <v>202</v>
      </c>
      <c r="E764">
        <v>0.01</v>
      </c>
      <c r="F764">
        <v>1.4569300000000001</v>
      </c>
      <c r="G764" s="384">
        <v>0</v>
      </c>
      <c r="H764">
        <v>1.4590700000000001</v>
      </c>
    </row>
    <row r="765" spans="1:10">
      <c r="A765">
        <v>764</v>
      </c>
      <c r="B765" s="613">
        <v>42160.782638888886</v>
      </c>
      <c r="C765" s="405" t="s">
        <v>1931</v>
      </c>
      <c r="D765" s="384">
        <v>202</v>
      </c>
      <c r="E765">
        <v>0.01</v>
      </c>
      <c r="F765">
        <v>1.4590700000000001</v>
      </c>
      <c r="G765" s="384">
        <v>0</v>
      </c>
      <c r="H765">
        <v>1.4590700000000001</v>
      </c>
      <c r="I765">
        <v>1.48</v>
      </c>
      <c r="J765" s="384">
        <v>1334.32</v>
      </c>
    </row>
    <row r="766" spans="1:10">
      <c r="A766">
        <v>765</v>
      </c>
      <c r="B766" s="613">
        <v>42163.459027777775</v>
      </c>
      <c r="C766" s="405" t="s">
        <v>97</v>
      </c>
      <c r="D766" s="384">
        <v>203</v>
      </c>
      <c r="E766">
        <v>0.01</v>
      </c>
      <c r="F766">
        <v>1.45625</v>
      </c>
      <c r="G766" s="384">
        <v>0</v>
      </c>
      <c r="H766">
        <v>0</v>
      </c>
    </row>
    <row r="767" spans="1:10">
      <c r="A767">
        <v>766</v>
      </c>
      <c r="B767" s="613">
        <v>42163.459027777775</v>
      </c>
      <c r="C767" s="405" t="s">
        <v>2020</v>
      </c>
      <c r="D767" s="384">
        <v>203</v>
      </c>
      <c r="E767">
        <v>0.01</v>
      </c>
      <c r="F767">
        <v>1.45625</v>
      </c>
      <c r="G767" s="384">
        <v>0</v>
      </c>
      <c r="H767">
        <v>1.45411</v>
      </c>
    </row>
    <row r="768" spans="1:10">
      <c r="A768">
        <v>769</v>
      </c>
      <c r="B768" s="613">
        <v>42163.586805555555</v>
      </c>
      <c r="C768" s="405" t="s">
        <v>2020</v>
      </c>
      <c r="D768" s="384">
        <v>203</v>
      </c>
      <c r="E768">
        <v>0.01</v>
      </c>
      <c r="F768">
        <v>1.45625</v>
      </c>
      <c r="G768" s="384">
        <v>0</v>
      </c>
      <c r="H768">
        <v>1.4566699999999999</v>
      </c>
    </row>
    <row r="769" spans="1:10">
      <c r="A769">
        <v>773</v>
      </c>
      <c r="B769" s="613">
        <v>42163.659722222219</v>
      </c>
      <c r="C769" s="405" t="s">
        <v>2020</v>
      </c>
      <c r="D769" s="384">
        <v>203</v>
      </c>
      <c r="E769">
        <v>0.01</v>
      </c>
      <c r="F769">
        <v>1.45625</v>
      </c>
      <c r="G769" s="384">
        <v>0</v>
      </c>
      <c r="H769">
        <v>1.4586300000000001</v>
      </c>
    </row>
    <row r="770" spans="1:10">
      <c r="A770">
        <v>780</v>
      </c>
      <c r="B770" s="613">
        <v>42163.756249999999</v>
      </c>
      <c r="C770" s="405" t="s">
        <v>2020</v>
      </c>
      <c r="D770" s="384">
        <v>203</v>
      </c>
      <c r="E770">
        <v>0.01</v>
      </c>
      <c r="F770">
        <v>1.45625</v>
      </c>
      <c r="G770" s="384">
        <v>0</v>
      </c>
      <c r="H770">
        <v>1.46173</v>
      </c>
    </row>
    <row r="771" spans="1:10">
      <c r="A771">
        <v>791</v>
      </c>
      <c r="B771" s="613">
        <v>42164.370138888888</v>
      </c>
      <c r="C771" s="405" t="s">
        <v>2020</v>
      </c>
      <c r="D771" s="384">
        <v>203</v>
      </c>
      <c r="E771">
        <v>0.01</v>
      </c>
      <c r="F771">
        <v>1.45625</v>
      </c>
      <c r="G771" s="384">
        <v>0</v>
      </c>
      <c r="H771">
        <v>1.4654700000000001</v>
      </c>
    </row>
    <row r="772" spans="1:10">
      <c r="A772">
        <v>792</v>
      </c>
      <c r="B772" s="613">
        <v>42164.51458333333</v>
      </c>
      <c r="C772" s="405" t="s">
        <v>1931</v>
      </c>
      <c r="D772" s="384">
        <v>203</v>
      </c>
      <c r="E772">
        <v>0.01</v>
      </c>
      <c r="F772">
        <v>1.4654700000000001</v>
      </c>
      <c r="G772" s="384">
        <v>0</v>
      </c>
      <c r="H772">
        <v>1.4654700000000001</v>
      </c>
      <c r="I772">
        <v>-6.91</v>
      </c>
      <c r="J772" s="384">
        <v>1330.37</v>
      </c>
    </row>
    <row r="773" spans="1:10">
      <c r="A773">
        <v>767</v>
      </c>
      <c r="B773" s="613">
        <v>42163.586805555555</v>
      </c>
      <c r="C773" s="405" t="s">
        <v>97</v>
      </c>
      <c r="D773" s="384">
        <v>204</v>
      </c>
      <c r="E773">
        <v>0.01</v>
      </c>
      <c r="F773">
        <v>1.46136</v>
      </c>
      <c r="G773" s="384">
        <v>0</v>
      </c>
      <c r="H773">
        <v>0</v>
      </c>
    </row>
    <row r="774" spans="1:10">
      <c r="A774">
        <v>768</v>
      </c>
      <c r="B774" s="613">
        <v>42163.586805555555</v>
      </c>
      <c r="C774" s="405" t="s">
        <v>2020</v>
      </c>
      <c r="D774" s="384">
        <v>204</v>
      </c>
      <c r="E774">
        <v>0.01</v>
      </c>
      <c r="F774">
        <v>1.46136</v>
      </c>
      <c r="G774" s="384">
        <v>0</v>
      </c>
      <c r="H774">
        <v>1.4566699999999999</v>
      </c>
    </row>
    <row r="775" spans="1:10">
      <c r="A775">
        <v>772</v>
      </c>
      <c r="B775" s="613">
        <v>42163.659722222219</v>
      </c>
      <c r="C775" s="405" t="s">
        <v>2020</v>
      </c>
      <c r="D775" s="384">
        <v>204</v>
      </c>
      <c r="E775">
        <v>0.01</v>
      </c>
      <c r="F775">
        <v>1.46136</v>
      </c>
      <c r="G775" s="384">
        <v>0</v>
      </c>
      <c r="H775">
        <v>1.4586300000000001</v>
      </c>
    </row>
    <row r="776" spans="1:10">
      <c r="A776">
        <v>779</v>
      </c>
      <c r="B776" s="613">
        <v>42163.756249999999</v>
      </c>
      <c r="C776" s="405" t="s">
        <v>2020</v>
      </c>
      <c r="D776" s="384">
        <v>204</v>
      </c>
      <c r="E776">
        <v>0.01</v>
      </c>
      <c r="F776">
        <v>1.46136</v>
      </c>
      <c r="G776" s="384">
        <v>0</v>
      </c>
      <c r="H776">
        <v>1.46173</v>
      </c>
    </row>
    <row r="777" spans="1:10">
      <c r="A777">
        <v>790</v>
      </c>
      <c r="B777" s="613">
        <v>42164.370138888888</v>
      </c>
      <c r="C777" s="405" t="s">
        <v>2020</v>
      </c>
      <c r="D777" s="384">
        <v>204</v>
      </c>
      <c r="E777">
        <v>0.01</v>
      </c>
      <c r="F777">
        <v>1.46136</v>
      </c>
      <c r="G777" s="384">
        <v>0</v>
      </c>
      <c r="H777">
        <v>1.4654700000000001</v>
      </c>
    </row>
    <row r="778" spans="1:10">
      <c r="A778">
        <v>793</v>
      </c>
      <c r="B778" s="613">
        <v>42164.51458333333</v>
      </c>
      <c r="C778" s="405" t="s">
        <v>1931</v>
      </c>
      <c r="D778" s="384">
        <v>204</v>
      </c>
      <c r="E778">
        <v>0.01</v>
      </c>
      <c r="F778">
        <v>1.4654700000000001</v>
      </c>
      <c r="G778" s="384">
        <v>0</v>
      </c>
      <c r="H778">
        <v>1.4654700000000001</v>
      </c>
      <c r="I778">
        <v>-3.13</v>
      </c>
      <c r="J778" s="384">
        <v>1327.24</v>
      </c>
    </row>
    <row r="779" spans="1:10">
      <c r="A779">
        <v>770</v>
      </c>
      <c r="B779" s="613">
        <v>42163.659722222219</v>
      </c>
      <c r="C779" s="405" t="s">
        <v>97</v>
      </c>
      <c r="D779" s="384">
        <v>205</v>
      </c>
      <c r="E779">
        <v>0.01</v>
      </c>
      <c r="F779">
        <v>1.4649799999999999</v>
      </c>
      <c r="G779" s="384">
        <v>0</v>
      </c>
      <c r="H779">
        <v>0</v>
      </c>
    </row>
    <row r="780" spans="1:10">
      <c r="A780">
        <v>771</v>
      </c>
      <c r="B780" s="613">
        <v>42163.659722222219</v>
      </c>
      <c r="C780" s="405" t="s">
        <v>2020</v>
      </c>
      <c r="D780" s="384">
        <v>205</v>
      </c>
      <c r="E780">
        <v>0.01</v>
      </c>
      <c r="F780">
        <v>1.4649799999999999</v>
      </c>
      <c r="G780" s="384">
        <v>0</v>
      </c>
      <c r="H780">
        <v>1.4586300000000001</v>
      </c>
    </row>
    <row r="781" spans="1:10">
      <c r="A781">
        <v>778</v>
      </c>
      <c r="B781" s="613">
        <v>42163.756249999999</v>
      </c>
      <c r="C781" s="405" t="s">
        <v>2020</v>
      </c>
      <c r="D781" s="384">
        <v>205</v>
      </c>
      <c r="E781">
        <v>0.01</v>
      </c>
      <c r="F781">
        <v>1.4649799999999999</v>
      </c>
      <c r="G781" s="384">
        <v>0</v>
      </c>
      <c r="H781">
        <v>1.46173</v>
      </c>
    </row>
    <row r="782" spans="1:10">
      <c r="A782">
        <v>789</v>
      </c>
      <c r="B782" s="613">
        <v>42164.370138888888</v>
      </c>
      <c r="C782" s="405" t="s">
        <v>2020</v>
      </c>
      <c r="D782" s="384">
        <v>205</v>
      </c>
      <c r="E782">
        <v>0.01</v>
      </c>
      <c r="F782">
        <v>1.4649799999999999</v>
      </c>
      <c r="G782" s="384">
        <v>0</v>
      </c>
      <c r="H782">
        <v>1.4654700000000001</v>
      </c>
    </row>
    <row r="783" spans="1:10">
      <c r="A783">
        <v>794</v>
      </c>
      <c r="B783" s="613">
        <v>42164.51458333333</v>
      </c>
      <c r="C783" s="405" t="s">
        <v>1931</v>
      </c>
      <c r="D783" s="384">
        <v>205</v>
      </c>
      <c r="E783">
        <v>0.01</v>
      </c>
      <c r="F783">
        <v>1.4654700000000001</v>
      </c>
      <c r="G783" s="384">
        <v>0</v>
      </c>
      <c r="H783">
        <v>1.4654700000000001</v>
      </c>
      <c r="I783">
        <v>-0.46</v>
      </c>
      <c r="J783" s="384">
        <v>1326.78</v>
      </c>
    </row>
    <row r="784" spans="1:10">
      <c r="A784">
        <v>774</v>
      </c>
      <c r="B784" s="613">
        <v>42163.740277777775</v>
      </c>
      <c r="C784" s="405" t="s">
        <v>96</v>
      </c>
      <c r="D784" s="384">
        <v>206</v>
      </c>
      <c r="E784">
        <v>0.01</v>
      </c>
      <c r="F784">
        <v>1.4682500000000001</v>
      </c>
      <c r="G784" s="384">
        <v>0</v>
      </c>
      <c r="H784">
        <v>0</v>
      </c>
    </row>
    <row r="785" spans="1:10">
      <c r="A785">
        <v>775</v>
      </c>
      <c r="B785" s="613">
        <v>42163.740277777775</v>
      </c>
      <c r="C785" s="405" t="s">
        <v>2020</v>
      </c>
      <c r="D785" s="384">
        <v>206</v>
      </c>
      <c r="E785">
        <v>0.01</v>
      </c>
      <c r="F785">
        <v>1.4682500000000001</v>
      </c>
      <c r="G785" s="384">
        <v>0</v>
      </c>
      <c r="H785">
        <v>1.4703900000000001</v>
      </c>
    </row>
    <row r="786" spans="1:10">
      <c r="A786">
        <v>783</v>
      </c>
      <c r="B786" s="613">
        <v>42163.87777777778</v>
      </c>
      <c r="C786" s="405" t="s">
        <v>2020</v>
      </c>
      <c r="D786" s="384">
        <v>206</v>
      </c>
      <c r="E786">
        <v>0.01</v>
      </c>
      <c r="F786">
        <v>1.4682500000000001</v>
      </c>
      <c r="G786" s="384">
        <v>0</v>
      </c>
      <c r="H786">
        <v>1.4687300000000001</v>
      </c>
    </row>
    <row r="787" spans="1:10">
      <c r="A787">
        <v>784</v>
      </c>
      <c r="B787" s="613">
        <v>42164.112500000003</v>
      </c>
      <c r="C787" s="405" t="s">
        <v>1931</v>
      </c>
      <c r="D787" s="384">
        <v>206</v>
      </c>
      <c r="E787">
        <v>0.01</v>
      </c>
      <c r="F787">
        <v>1.4687300000000001</v>
      </c>
      <c r="G787" s="384">
        <v>0</v>
      </c>
      <c r="H787">
        <v>1.4687300000000001</v>
      </c>
      <c r="I787">
        <v>0.26</v>
      </c>
      <c r="J787" s="384">
        <v>1334.58</v>
      </c>
    </row>
    <row r="788" spans="1:10">
      <c r="A788">
        <v>776</v>
      </c>
      <c r="B788" s="613">
        <v>42163.756249999999</v>
      </c>
      <c r="C788" s="405" t="s">
        <v>97</v>
      </c>
      <c r="D788" s="384">
        <v>207</v>
      </c>
      <c r="E788">
        <v>0.02</v>
      </c>
      <c r="F788">
        <v>1.46888</v>
      </c>
      <c r="G788" s="384">
        <v>0</v>
      </c>
      <c r="H788">
        <v>0</v>
      </c>
    </row>
    <row r="789" spans="1:10">
      <c r="A789">
        <v>777</v>
      </c>
      <c r="B789" s="613">
        <v>42163.756249999999</v>
      </c>
      <c r="C789" s="405" t="s">
        <v>2020</v>
      </c>
      <c r="D789" s="384">
        <v>207</v>
      </c>
      <c r="E789">
        <v>0.02</v>
      </c>
      <c r="F789">
        <v>1.46888</v>
      </c>
      <c r="G789" s="384">
        <v>0</v>
      </c>
      <c r="H789">
        <v>1.46173</v>
      </c>
    </row>
    <row r="790" spans="1:10">
      <c r="A790">
        <v>788</v>
      </c>
      <c r="B790" s="613">
        <v>42164.370138888888</v>
      </c>
      <c r="C790" s="405" t="s">
        <v>2020</v>
      </c>
      <c r="D790" s="384">
        <v>207</v>
      </c>
      <c r="E790">
        <v>0.02</v>
      </c>
      <c r="F790">
        <v>1.46888</v>
      </c>
      <c r="G790" s="384">
        <v>0</v>
      </c>
      <c r="H790">
        <v>1.4654700000000001</v>
      </c>
    </row>
    <row r="791" spans="1:10">
      <c r="A791">
        <v>795</v>
      </c>
      <c r="B791" s="613">
        <v>42164.51458333333</v>
      </c>
      <c r="C791" s="405" t="s">
        <v>1931</v>
      </c>
      <c r="D791" s="384">
        <v>207</v>
      </c>
      <c r="E791">
        <v>0.02</v>
      </c>
      <c r="F791">
        <v>1.4654700000000001</v>
      </c>
      <c r="G791" s="384">
        <v>0</v>
      </c>
      <c r="H791">
        <v>1.4654700000000001</v>
      </c>
      <c r="I791">
        <v>4.83</v>
      </c>
      <c r="J791" s="384">
        <v>1331.61</v>
      </c>
    </row>
    <row r="792" spans="1:10">
      <c r="A792">
        <v>781</v>
      </c>
      <c r="B792" s="613">
        <v>42163.87777777778</v>
      </c>
      <c r="C792" s="405" t="s">
        <v>96</v>
      </c>
      <c r="D792" s="384">
        <v>208</v>
      </c>
      <c r="E792">
        <v>0.01</v>
      </c>
      <c r="F792">
        <v>1.4649399999999999</v>
      </c>
      <c r="G792" s="384">
        <v>0</v>
      </c>
      <c r="H792">
        <v>0</v>
      </c>
    </row>
    <row r="793" spans="1:10">
      <c r="A793">
        <v>782</v>
      </c>
      <c r="B793" s="613">
        <v>42163.87777777778</v>
      </c>
      <c r="C793" s="405" t="s">
        <v>2020</v>
      </c>
      <c r="D793" s="384">
        <v>208</v>
      </c>
      <c r="E793">
        <v>0.01</v>
      </c>
      <c r="F793">
        <v>1.4649399999999999</v>
      </c>
      <c r="G793" s="384">
        <v>0</v>
      </c>
      <c r="H793">
        <v>1.4687300000000001</v>
      </c>
    </row>
    <row r="794" spans="1:10">
      <c r="A794">
        <v>785</v>
      </c>
      <c r="B794" s="613">
        <v>42164.112500000003</v>
      </c>
      <c r="C794" s="405" t="s">
        <v>1931</v>
      </c>
      <c r="D794" s="384">
        <v>208</v>
      </c>
      <c r="E794">
        <v>0.01</v>
      </c>
      <c r="F794">
        <v>1.4687300000000001</v>
      </c>
      <c r="G794" s="384">
        <v>0</v>
      </c>
      <c r="H794">
        <v>1.4687300000000001</v>
      </c>
      <c r="I794">
        <v>2.7</v>
      </c>
      <c r="J794" s="384">
        <v>1337.28</v>
      </c>
    </row>
    <row r="795" spans="1:10">
      <c r="A795">
        <v>786</v>
      </c>
      <c r="B795" s="613">
        <v>42164.370138888888</v>
      </c>
      <c r="C795" s="405" t="s">
        <v>97</v>
      </c>
      <c r="D795" s="384">
        <v>209</v>
      </c>
      <c r="E795">
        <v>0.04</v>
      </c>
      <c r="F795">
        <v>1.47359</v>
      </c>
      <c r="G795" s="384">
        <v>0</v>
      </c>
      <c r="H795">
        <v>0</v>
      </c>
    </row>
    <row r="796" spans="1:10">
      <c r="A796">
        <v>787</v>
      </c>
      <c r="B796" s="613">
        <v>42164.370138888888</v>
      </c>
      <c r="C796" s="405" t="s">
        <v>2020</v>
      </c>
      <c r="D796" s="384">
        <v>209</v>
      </c>
      <c r="E796">
        <v>0.04</v>
      </c>
      <c r="F796">
        <v>1.47359</v>
      </c>
      <c r="G796" s="384">
        <v>0</v>
      </c>
      <c r="H796">
        <v>1.4654700000000001</v>
      </c>
    </row>
    <row r="797" spans="1:10">
      <c r="A797">
        <v>796</v>
      </c>
      <c r="B797" s="613">
        <v>42164.51458333333</v>
      </c>
      <c r="C797" s="405" t="s">
        <v>1931</v>
      </c>
      <c r="D797" s="384">
        <v>209</v>
      </c>
      <c r="E797">
        <v>0.04</v>
      </c>
      <c r="F797">
        <v>1.4654700000000001</v>
      </c>
      <c r="G797" s="384">
        <v>0</v>
      </c>
      <c r="H797">
        <v>1.4654700000000001</v>
      </c>
      <c r="I797">
        <v>23.58</v>
      </c>
      <c r="J797" s="384">
        <v>1355.19</v>
      </c>
    </row>
    <row r="798" spans="1:10">
      <c r="A798">
        <v>797</v>
      </c>
      <c r="B798" s="613">
        <v>42164.645833333336</v>
      </c>
      <c r="C798" s="405" t="s">
        <v>97</v>
      </c>
      <c r="D798" s="384">
        <v>210</v>
      </c>
      <c r="E798">
        <v>0.01</v>
      </c>
      <c r="F798">
        <v>1.4597800000000001</v>
      </c>
      <c r="G798" s="384">
        <v>0</v>
      </c>
      <c r="H798">
        <v>0</v>
      </c>
    </row>
    <row r="799" spans="1:10">
      <c r="A799">
        <v>798</v>
      </c>
      <c r="B799" s="613">
        <v>42164.645833333336</v>
      </c>
      <c r="C799" s="405" t="s">
        <v>2020</v>
      </c>
      <c r="D799" s="384">
        <v>210</v>
      </c>
      <c r="E799">
        <v>0.01</v>
      </c>
      <c r="F799">
        <v>1.4597800000000001</v>
      </c>
      <c r="G799" s="384">
        <v>0</v>
      </c>
      <c r="H799">
        <v>1.45764</v>
      </c>
    </row>
    <row r="800" spans="1:10">
      <c r="A800">
        <v>801</v>
      </c>
      <c r="B800" s="613">
        <v>42164.666666666664</v>
      </c>
      <c r="C800" s="405" t="s">
        <v>2020</v>
      </c>
      <c r="D800" s="384">
        <v>210</v>
      </c>
      <c r="E800">
        <v>0.01</v>
      </c>
      <c r="F800">
        <v>1.4597800000000001</v>
      </c>
      <c r="G800" s="384">
        <v>0</v>
      </c>
      <c r="H800">
        <v>1.4593100000000001</v>
      </c>
    </row>
    <row r="801" spans="1:10">
      <c r="A801">
        <v>808</v>
      </c>
      <c r="B801" s="613">
        <v>42164.727083333331</v>
      </c>
      <c r="C801" s="405" t="s">
        <v>2020</v>
      </c>
      <c r="D801" s="384">
        <v>210</v>
      </c>
      <c r="E801">
        <v>0.01</v>
      </c>
      <c r="F801">
        <v>1.4597800000000001</v>
      </c>
      <c r="G801" s="384">
        <v>0</v>
      </c>
      <c r="H801">
        <v>1.4611400000000001</v>
      </c>
    </row>
    <row r="802" spans="1:10">
      <c r="A802">
        <v>813</v>
      </c>
      <c r="B802" s="613">
        <v>42165.114583333336</v>
      </c>
      <c r="C802" s="405" t="s">
        <v>2020</v>
      </c>
      <c r="D802" s="384">
        <v>210</v>
      </c>
      <c r="E802">
        <v>0.01</v>
      </c>
      <c r="F802">
        <v>1.4597800000000001</v>
      </c>
      <c r="G802" s="384">
        <v>0</v>
      </c>
      <c r="H802">
        <v>1.4642599999999999</v>
      </c>
    </row>
    <row r="803" spans="1:10">
      <c r="A803">
        <v>819</v>
      </c>
      <c r="B803" s="613">
        <v>42165.220833333333</v>
      </c>
      <c r="C803" s="405" t="s">
        <v>2020</v>
      </c>
      <c r="D803" s="384">
        <v>210</v>
      </c>
      <c r="E803">
        <v>0.01</v>
      </c>
      <c r="F803">
        <v>1.4597800000000001</v>
      </c>
      <c r="G803" s="384">
        <v>0</v>
      </c>
      <c r="H803">
        <v>1.4680200000000001</v>
      </c>
    </row>
    <row r="804" spans="1:10">
      <c r="A804">
        <v>820</v>
      </c>
      <c r="B804" s="613">
        <v>42165.268750000003</v>
      </c>
      <c r="C804" s="405" t="s">
        <v>1931</v>
      </c>
      <c r="D804" s="384">
        <v>210</v>
      </c>
      <c r="E804">
        <v>0.01</v>
      </c>
      <c r="F804">
        <v>1.4680200000000001</v>
      </c>
      <c r="G804" s="384">
        <v>0</v>
      </c>
      <c r="H804">
        <v>1.4680200000000001</v>
      </c>
      <c r="I804">
        <v>-6.18</v>
      </c>
      <c r="J804" s="384">
        <v>1350.49</v>
      </c>
    </row>
    <row r="805" spans="1:10">
      <c r="A805">
        <v>799</v>
      </c>
      <c r="B805" s="613">
        <v>42164.666666666664</v>
      </c>
      <c r="C805" s="405" t="s">
        <v>97</v>
      </c>
      <c r="D805" s="384">
        <v>211</v>
      </c>
      <c r="E805">
        <v>0.01</v>
      </c>
      <c r="F805">
        <v>1.46312</v>
      </c>
      <c r="G805" s="384">
        <v>0</v>
      </c>
      <c r="H805">
        <v>0</v>
      </c>
    </row>
    <row r="806" spans="1:10">
      <c r="A806">
        <v>800</v>
      </c>
      <c r="B806" s="613">
        <v>42164.666666666664</v>
      </c>
      <c r="C806" s="405" t="s">
        <v>2020</v>
      </c>
      <c r="D806" s="384">
        <v>211</v>
      </c>
      <c r="E806">
        <v>0.01</v>
      </c>
      <c r="F806">
        <v>1.46312</v>
      </c>
      <c r="G806" s="384">
        <v>0</v>
      </c>
      <c r="H806">
        <v>1.4593100000000001</v>
      </c>
    </row>
    <row r="807" spans="1:10">
      <c r="A807">
        <v>807</v>
      </c>
      <c r="B807" s="613">
        <v>42164.727083333331</v>
      </c>
      <c r="C807" s="405" t="s">
        <v>2020</v>
      </c>
      <c r="D807" s="384">
        <v>211</v>
      </c>
      <c r="E807">
        <v>0.01</v>
      </c>
      <c r="F807">
        <v>1.46312</v>
      </c>
      <c r="G807" s="384">
        <v>0</v>
      </c>
      <c r="H807">
        <v>1.4611400000000001</v>
      </c>
    </row>
    <row r="808" spans="1:10">
      <c r="A808">
        <v>812</v>
      </c>
      <c r="B808" s="613">
        <v>42165.114583333336</v>
      </c>
      <c r="C808" s="405" t="s">
        <v>2020</v>
      </c>
      <c r="D808" s="384">
        <v>211</v>
      </c>
      <c r="E808">
        <v>0.01</v>
      </c>
      <c r="F808">
        <v>1.46312</v>
      </c>
      <c r="G808" s="384">
        <v>0</v>
      </c>
      <c r="H808">
        <v>1.4642599999999999</v>
      </c>
    </row>
    <row r="809" spans="1:10">
      <c r="A809">
        <v>818</v>
      </c>
      <c r="B809" s="613">
        <v>42165.220833333333</v>
      </c>
      <c r="C809" s="405" t="s">
        <v>2020</v>
      </c>
      <c r="D809" s="384">
        <v>211</v>
      </c>
      <c r="E809">
        <v>0.01</v>
      </c>
      <c r="F809">
        <v>1.46312</v>
      </c>
      <c r="G809" s="384">
        <v>0</v>
      </c>
      <c r="H809">
        <v>1.4680200000000001</v>
      </c>
    </row>
    <row r="810" spans="1:10">
      <c r="A810">
        <v>821</v>
      </c>
      <c r="B810" s="613">
        <v>42165.268750000003</v>
      </c>
      <c r="C810" s="405" t="s">
        <v>1931</v>
      </c>
      <c r="D810" s="384">
        <v>211</v>
      </c>
      <c r="E810">
        <v>0.01</v>
      </c>
      <c r="F810">
        <v>1.4680200000000001</v>
      </c>
      <c r="G810" s="384">
        <v>0</v>
      </c>
      <c r="H810">
        <v>1.4680200000000001</v>
      </c>
      <c r="I810">
        <v>-3.71</v>
      </c>
      <c r="J810" s="384">
        <v>1346.78</v>
      </c>
    </row>
    <row r="811" spans="1:10">
      <c r="A811">
        <v>802</v>
      </c>
      <c r="B811" s="613">
        <v>42164.709027777775</v>
      </c>
      <c r="C811" s="405" t="s">
        <v>96</v>
      </c>
      <c r="D811" s="384">
        <v>212</v>
      </c>
      <c r="E811">
        <v>0.01</v>
      </c>
      <c r="F811">
        <v>1.46553</v>
      </c>
      <c r="G811" s="384">
        <v>0</v>
      </c>
      <c r="H811">
        <v>0</v>
      </c>
    </row>
    <row r="812" spans="1:10">
      <c r="A812">
        <v>803</v>
      </c>
      <c r="B812" s="613">
        <v>42164.709027777775</v>
      </c>
      <c r="C812" s="405" t="s">
        <v>2020</v>
      </c>
      <c r="D812" s="384">
        <v>212</v>
      </c>
      <c r="E812">
        <v>0.01</v>
      </c>
      <c r="F812">
        <v>1.46553</v>
      </c>
      <c r="G812" s="384">
        <v>0</v>
      </c>
      <c r="H812">
        <v>1.46767</v>
      </c>
    </row>
    <row r="813" spans="1:10">
      <c r="A813">
        <v>804</v>
      </c>
      <c r="B813" s="613">
        <v>42164.72152777778</v>
      </c>
      <c r="C813" s="405" t="s">
        <v>1931</v>
      </c>
      <c r="D813" s="384">
        <v>212</v>
      </c>
      <c r="E813">
        <v>0.01</v>
      </c>
      <c r="F813">
        <v>1.46767</v>
      </c>
      <c r="G813" s="384">
        <v>0</v>
      </c>
      <c r="H813">
        <v>1.46767</v>
      </c>
      <c r="I813">
        <v>1.48</v>
      </c>
      <c r="J813" s="384">
        <v>1356.67</v>
      </c>
    </row>
    <row r="814" spans="1:10">
      <c r="A814">
        <v>805</v>
      </c>
      <c r="B814" s="613">
        <v>42164.727083333331</v>
      </c>
      <c r="C814" s="405" t="s">
        <v>97</v>
      </c>
      <c r="D814" s="384">
        <v>213</v>
      </c>
      <c r="E814">
        <v>0.01</v>
      </c>
      <c r="F814">
        <v>1.46722</v>
      </c>
      <c r="G814" s="384">
        <v>0</v>
      </c>
      <c r="H814">
        <v>0</v>
      </c>
    </row>
    <row r="815" spans="1:10">
      <c r="A815">
        <v>806</v>
      </c>
      <c r="B815" s="613">
        <v>42164.727083333331</v>
      </c>
      <c r="C815" s="405" t="s">
        <v>2020</v>
      </c>
      <c r="D815" s="384">
        <v>213</v>
      </c>
      <c r="E815">
        <v>0.01</v>
      </c>
      <c r="F815">
        <v>1.46722</v>
      </c>
      <c r="G815" s="384">
        <v>0</v>
      </c>
      <c r="H815">
        <v>1.4611400000000001</v>
      </c>
    </row>
    <row r="816" spans="1:10">
      <c r="A816">
        <v>811</v>
      </c>
      <c r="B816" s="613">
        <v>42165.114583333336</v>
      </c>
      <c r="C816" s="405" t="s">
        <v>2020</v>
      </c>
      <c r="D816" s="384">
        <v>213</v>
      </c>
      <c r="E816">
        <v>0.01</v>
      </c>
      <c r="F816">
        <v>1.46722</v>
      </c>
      <c r="G816" s="384">
        <v>0</v>
      </c>
      <c r="H816">
        <v>1.4642599999999999</v>
      </c>
    </row>
    <row r="817" spans="1:10">
      <c r="A817">
        <v>817</v>
      </c>
      <c r="B817" s="613">
        <v>42165.220833333333</v>
      </c>
      <c r="C817" s="405" t="s">
        <v>2020</v>
      </c>
      <c r="D817" s="384">
        <v>213</v>
      </c>
      <c r="E817">
        <v>0.01</v>
      </c>
      <c r="F817">
        <v>1.46722</v>
      </c>
      <c r="G817" s="384">
        <v>0</v>
      </c>
      <c r="H817">
        <v>1.4680200000000001</v>
      </c>
    </row>
    <row r="818" spans="1:10">
      <c r="A818">
        <v>822</v>
      </c>
      <c r="B818" s="613">
        <v>42165.268750000003</v>
      </c>
      <c r="C818" s="405" t="s">
        <v>1931</v>
      </c>
      <c r="D818" s="384">
        <v>213</v>
      </c>
      <c r="E818">
        <v>0.01</v>
      </c>
      <c r="F818">
        <v>1.4680200000000001</v>
      </c>
      <c r="G818" s="384">
        <v>0</v>
      </c>
      <c r="H818">
        <v>1.4680200000000001</v>
      </c>
      <c r="I818">
        <v>-0.69</v>
      </c>
      <c r="J818" s="384">
        <v>1346.09</v>
      </c>
    </row>
    <row r="819" spans="1:10">
      <c r="A819">
        <v>809</v>
      </c>
      <c r="B819" s="613">
        <v>42165.114583333336</v>
      </c>
      <c r="C819" s="405" t="s">
        <v>97</v>
      </c>
      <c r="D819" s="384">
        <v>214</v>
      </c>
      <c r="E819">
        <v>0.02</v>
      </c>
      <c r="F819">
        <v>1.47143</v>
      </c>
      <c r="G819" s="384">
        <v>0</v>
      </c>
      <c r="H819">
        <v>0</v>
      </c>
    </row>
    <row r="820" spans="1:10">
      <c r="A820">
        <v>810</v>
      </c>
      <c r="B820" s="613">
        <v>42165.114583333336</v>
      </c>
      <c r="C820" s="405" t="s">
        <v>2020</v>
      </c>
      <c r="D820" s="384">
        <v>214</v>
      </c>
      <c r="E820">
        <v>0.02</v>
      </c>
      <c r="F820">
        <v>1.47143</v>
      </c>
      <c r="G820" s="384">
        <v>0</v>
      </c>
      <c r="H820">
        <v>1.4642599999999999</v>
      </c>
    </row>
    <row r="821" spans="1:10">
      <c r="A821">
        <v>816</v>
      </c>
      <c r="B821" s="613">
        <v>42165.220833333333</v>
      </c>
      <c r="C821" s="405" t="s">
        <v>2020</v>
      </c>
      <c r="D821" s="384">
        <v>214</v>
      </c>
      <c r="E821">
        <v>0.02</v>
      </c>
      <c r="F821">
        <v>1.47143</v>
      </c>
      <c r="G821" s="384">
        <v>0</v>
      </c>
      <c r="H821">
        <v>1.4680200000000001</v>
      </c>
    </row>
    <row r="822" spans="1:10">
      <c r="A822">
        <v>823</v>
      </c>
      <c r="B822" s="613">
        <v>42165.268750000003</v>
      </c>
      <c r="C822" s="405" t="s">
        <v>1931</v>
      </c>
      <c r="D822" s="384">
        <v>214</v>
      </c>
      <c r="E822">
        <v>0.02</v>
      </c>
      <c r="F822">
        <v>1.4680200000000001</v>
      </c>
      <c r="G822" s="384">
        <v>0</v>
      </c>
      <c r="H822">
        <v>1.4680200000000001</v>
      </c>
      <c r="I822">
        <v>4.84</v>
      </c>
      <c r="J822" s="384">
        <v>1350.93</v>
      </c>
    </row>
    <row r="823" spans="1:10">
      <c r="A823">
        <v>814</v>
      </c>
      <c r="B823" s="613">
        <v>42165.220833333333</v>
      </c>
      <c r="C823" s="405" t="s">
        <v>97</v>
      </c>
      <c r="D823" s="384">
        <v>215</v>
      </c>
      <c r="E823">
        <v>0.04</v>
      </c>
      <c r="F823">
        <v>1.4761899999999999</v>
      </c>
      <c r="G823" s="384">
        <v>0</v>
      </c>
      <c r="H823">
        <v>0</v>
      </c>
    </row>
    <row r="824" spans="1:10">
      <c r="A824">
        <v>815</v>
      </c>
      <c r="B824" s="613">
        <v>42165.220833333333</v>
      </c>
      <c r="C824" s="405" t="s">
        <v>2020</v>
      </c>
      <c r="D824" s="384">
        <v>215</v>
      </c>
      <c r="E824">
        <v>0.04</v>
      </c>
      <c r="F824">
        <v>1.4761899999999999</v>
      </c>
      <c r="G824" s="384">
        <v>0</v>
      </c>
      <c r="H824">
        <v>1.4680200000000001</v>
      </c>
    </row>
    <row r="825" spans="1:10">
      <c r="A825">
        <v>824</v>
      </c>
      <c r="B825" s="613">
        <v>42165.268750000003</v>
      </c>
      <c r="C825" s="405" t="s">
        <v>1931</v>
      </c>
      <c r="D825" s="384">
        <v>215</v>
      </c>
      <c r="E825">
        <v>0.04</v>
      </c>
      <c r="F825">
        <v>1.4680200000000001</v>
      </c>
      <c r="G825" s="384">
        <v>0</v>
      </c>
      <c r="H825">
        <v>1.4680200000000001</v>
      </c>
      <c r="I825">
        <v>23.72</v>
      </c>
      <c r="J825" s="384">
        <v>1374.65</v>
      </c>
    </row>
    <row r="826" spans="1:10">
      <c r="A826">
        <v>825</v>
      </c>
      <c r="B826" s="613">
        <v>42167.59375</v>
      </c>
      <c r="C826" s="405" t="s">
        <v>96</v>
      </c>
      <c r="D826" s="384">
        <v>216</v>
      </c>
      <c r="E826">
        <v>0.01</v>
      </c>
      <c r="F826">
        <v>1.45625</v>
      </c>
      <c r="G826" s="384">
        <v>0</v>
      </c>
      <c r="H826">
        <v>0</v>
      </c>
    </row>
    <row r="827" spans="1:10">
      <c r="A827">
        <v>826</v>
      </c>
      <c r="B827" s="613">
        <v>42167.59375</v>
      </c>
      <c r="C827" s="405" t="s">
        <v>2020</v>
      </c>
      <c r="D827" s="384">
        <v>216</v>
      </c>
      <c r="E827">
        <v>0.01</v>
      </c>
      <c r="F827">
        <v>1.45625</v>
      </c>
      <c r="G827" s="384">
        <v>0</v>
      </c>
      <c r="H827">
        <v>1.4583900000000001</v>
      </c>
    </row>
    <row r="828" spans="1:10">
      <c r="A828">
        <v>827</v>
      </c>
      <c r="B828" s="613">
        <v>42167.626388888886</v>
      </c>
      <c r="C828" s="405" t="s">
        <v>1931</v>
      </c>
      <c r="D828" s="384">
        <v>216</v>
      </c>
      <c r="E828">
        <v>0.01</v>
      </c>
      <c r="F828">
        <v>1.4583900000000001</v>
      </c>
      <c r="G828" s="384">
        <v>0</v>
      </c>
      <c r="H828">
        <v>1.4583900000000001</v>
      </c>
      <c r="I828">
        <v>1.48</v>
      </c>
      <c r="J828" s="384">
        <v>1376.13</v>
      </c>
    </row>
    <row r="829" spans="1:10">
      <c r="A829">
        <v>828</v>
      </c>
      <c r="B829" s="613">
        <v>42167.626388888886</v>
      </c>
      <c r="C829" s="405" t="s">
        <v>96</v>
      </c>
      <c r="D829" s="384">
        <v>217</v>
      </c>
      <c r="E829">
        <v>0.01</v>
      </c>
      <c r="F829">
        <v>1.4585300000000001</v>
      </c>
      <c r="G829" s="384">
        <v>0</v>
      </c>
      <c r="H829">
        <v>0</v>
      </c>
    </row>
    <row r="830" spans="1:10">
      <c r="A830">
        <v>829</v>
      </c>
      <c r="B830" s="613">
        <v>42167.626388888886</v>
      </c>
      <c r="C830" s="405" t="s">
        <v>2020</v>
      </c>
      <c r="D830" s="384">
        <v>217</v>
      </c>
      <c r="E830">
        <v>0.01</v>
      </c>
      <c r="F830">
        <v>1.4585300000000001</v>
      </c>
      <c r="G830" s="384">
        <v>0</v>
      </c>
      <c r="H830">
        <v>1.4606699999999999</v>
      </c>
    </row>
    <row r="831" spans="1:10">
      <c r="A831">
        <v>834</v>
      </c>
      <c r="B831" s="613">
        <v>42167.666666666664</v>
      </c>
      <c r="C831" s="405" t="s">
        <v>2020</v>
      </c>
      <c r="D831" s="384">
        <v>217</v>
      </c>
      <c r="E831">
        <v>0.01</v>
      </c>
      <c r="F831">
        <v>1.4585300000000001</v>
      </c>
      <c r="G831" s="384">
        <v>0</v>
      </c>
      <c r="H831">
        <v>1.4589399999999999</v>
      </c>
    </row>
    <row r="832" spans="1:10">
      <c r="A832">
        <v>839</v>
      </c>
      <c r="B832" s="613">
        <v>42170.029861111114</v>
      </c>
      <c r="C832" s="405" t="s">
        <v>2020</v>
      </c>
      <c r="D832" s="384">
        <v>217</v>
      </c>
      <c r="E832">
        <v>0.01</v>
      </c>
      <c r="F832">
        <v>1.4585300000000001</v>
      </c>
      <c r="G832" s="384">
        <v>0</v>
      </c>
      <c r="H832">
        <v>1.45726</v>
      </c>
    </row>
    <row r="833" spans="1:10">
      <c r="A833">
        <v>840</v>
      </c>
      <c r="B833" s="613">
        <v>42170.42083333333</v>
      </c>
      <c r="C833" s="405" t="s">
        <v>1931</v>
      </c>
      <c r="D833" s="384">
        <v>217</v>
      </c>
      <c r="E833">
        <v>0.01</v>
      </c>
      <c r="F833">
        <v>1.45726</v>
      </c>
      <c r="G833" s="384">
        <v>0</v>
      </c>
      <c r="H833">
        <v>1.45726</v>
      </c>
      <c r="I833">
        <v>-1.04</v>
      </c>
      <c r="J833" s="384">
        <v>1376.57</v>
      </c>
    </row>
    <row r="834" spans="1:10">
      <c r="A834">
        <v>830</v>
      </c>
      <c r="B834" s="613">
        <v>42167.65625</v>
      </c>
      <c r="C834" s="405" t="s">
        <v>97</v>
      </c>
      <c r="D834" s="384">
        <v>218</v>
      </c>
      <c r="E834">
        <v>0.01</v>
      </c>
      <c r="F834">
        <v>1.45557</v>
      </c>
      <c r="G834" s="384">
        <v>0</v>
      </c>
      <c r="H834">
        <v>0</v>
      </c>
    </row>
    <row r="835" spans="1:10">
      <c r="A835">
        <v>831</v>
      </c>
      <c r="B835" s="613">
        <v>42167.65625</v>
      </c>
      <c r="C835" s="405" t="s">
        <v>2020</v>
      </c>
      <c r="D835" s="384">
        <v>218</v>
      </c>
      <c r="E835">
        <v>0.01</v>
      </c>
      <c r="F835">
        <v>1.45557</v>
      </c>
      <c r="G835" s="384">
        <v>0</v>
      </c>
      <c r="H835">
        <v>1.45343</v>
      </c>
    </row>
    <row r="836" spans="1:10">
      <c r="A836">
        <v>835</v>
      </c>
      <c r="B836" s="613">
        <v>42169.958333333336</v>
      </c>
      <c r="C836" s="405" t="s">
        <v>1931</v>
      </c>
      <c r="D836" s="384">
        <v>218</v>
      </c>
      <c r="E836">
        <v>0.01</v>
      </c>
      <c r="F836">
        <v>1.45343</v>
      </c>
      <c r="G836" s="384">
        <v>0</v>
      </c>
      <c r="H836">
        <v>1.45343</v>
      </c>
      <c r="I836">
        <v>1.48</v>
      </c>
      <c r="J836" s="384">
        <v>1377.61</v>
      </c>
    </row>
    <row r="837" spans="1:10">
      <c r="A837">
        <v>832</v>
      </c>
      <c r="B837" s="613">
        <v>42167.666666666664</v>
      </c>
      <c r="C837" s="405" t="s">
        <v>96</v>
      </c>
      <c r="D837" s="384">
        <v>219</v>
      </c>
      <c r="E837">
        <v>0.01</v>
      </c>
      <c r="F837">
        <v>1.4550700000000001</v>
      </c>
      <c r="G837" s="384">
        <v>0</v>
      </c>
      <c r="H837">
        <v>0</v>
      </c>
    </row>
    <row r="838" spans="1:10">
      <c r="A838">
        <v>833</v>
      </c>
      <c r="B838" s="613">
        <v>42167.666666666664</v>
      </c>
      <c r="C838" s="405" t="s">
        <v>2020</v>
      </c>
      <c r="D838" s="384">
        <v>219</v>
      </c>
      <c r="E838">
        <v>0.01</v>
      </c>
      <c r="F838">
        <v>1.4550700000000001</v>
      </c>
      <c r="G838" s="384">
        <v>0</v>
      </c>
      <c r="H838">
        <v>1.4589399999999999</v>
      </c>
    </row>
    <row r="839" spans="1:10">
      <c r="A839">
        <v>838</v>
      </c>
      <c r="B839" s="613">
        <v>42170.029861111114</v>
      </c>
      <c r="C839" s="405" t="s">
        <v>2020</v>
      </c>
      <c r="D839" s="384">
        <v>219</v>
      </c>
      <c r="E839">
        <v>0.01</v>
      </c>
      <c r="F839">
        <v>1.4550700000000001</v>
      </c>
      <c r="G839" s="384">
        <v>0</v>
      </c>
      <c r="H839">
        <v>1.45726</v>
      </c>
    </row>
    <row r="840" spans="1:10">
      <c r="A840">
        <v>841</v>
      </c>
      <c r="B840" s="613">
        <v>42170.42083333333</v>
      </c>
      <c r="C840" s="405" t="s">
        <v>1931</v>
      </c>
      <c r="D840" s="384">
        <v>219</v>
      </c>
      <c r="E840">
        <v>0.01</v>
      </c>
      <c r="F840">
        <v>1.45726</v>
      </c>
      <c r="G840" s="384">
        <v>0</v>
      </c>
      <c r="H840">
        <v>1.45726</v>
      </c>
      <c r="I840">
        <v>1.51</v>
      </c>
      <c r="J840" s="384">
        <v>1378.08</v>
      </c>
    </row>
    <row r="841" spans="1:10">
      <c r="A841">
        <v>836</v>
      </c>
      <c r="B841" s="613">
        <v>42170.029861111114</v>
      </c>
      <c r="C841" s="405" t="s">
        <v>96</v>
      </c>
      <c r="D841" s="384">
        <v>220</v>
      </c>
      <c r="E841">
        <v>0.01</v>
      </c>
      <c r="F841">
        <v>1.45146</v>
      </c>
      <c r="G841" s="384">
        <v>0</v>
      </c>
      <c r="H841">
        <v>0</v>
      </c>
    </row>
    <row r="842" spans="1:10">
      <c r="A842">
        <v>837</v>
      </c>
      <c r="B842" s="613">
        <v>42170.029861111114</v>
      </c>
      <c r="C842" s="405" t="s">
        <v>2020</v>
      </c>
      <c r="D842" s="384">
        <v>220</v>
      </c>
      <c r="E842">
        <v>0.01</v>
      </c>
      <c r="F842">
        <v>1.45146</v>
      </c>
      <c r="G842" s="384">
        <v>0</v>
      </c>
      <c r="H842">
        <v>1.45726</v>
      </c>
    </row>
    <row r="843" spans="1:10">
      <c r="A843">
        <v>842</v>
      </c>
      <c r="B843" s="613">
        <v>42170.42083333333</v>
      </c>
      <c r="C843" s="405" t="s">
        <v>1931</v>
      </c>
      <c r="D843" s="384">
        <v>220</v>
      </c>
      <c r="E843">
        <v>0.01</v>
      </c>
      <c r="F843">
        <v>1.45726</v>
      </c>
      <c r="G843" s="384">
        <v>0</v>
      </c>
      <c r="H843">
        <v>1.45726</v>
      </c>
      <c r="I843">
        <v>4.18</v>
      </c>
      <c r="J843" s="384">
        <v>1382.26</v>
      </c>
    </row>
    <row r="844" spans="1:10">
      <c r="A844">
        <v>843</v>
      </c>
      <c r="B844" s="613">
        <v>42171.418055555558</v>
      </c>
      <c r="C844" s="405" t="s">
        <v>96</v>
      </c>
      <c r="D844" s="384">
        <v>221</v>
      </c>
      <c r="E844">
        <v>0.01</v>
      </c>
      <c r="F844">
        <v>1.45987</v>
      </c>
      <c r="G844" s="384">
        <v>0</v>
      </c>
      <c r="H844">
        <v>0</v>
      </c>
    </row>
    <row r="845" spans="1:10">
      <c r="A845">
        <v>844</v>
      </c>
      <c r="B845" s="613">
        <v>42171.418055555558</v>
      </c>
      <c r="C845" s="405" t="s">
        <v>2020</v>
      </c>
      <c r="D845" s="384">
        <v>221</v>
      </c>
      <c r="E845">
        <v>0.01</v>
      </c>
      <c r="F845">
        <v>1.45987</v>
      </c>
      <c r="G845" s="384">
        <v>0</v>
      </c>
      <c r="H845">
        <v>1.46201</v>
      </c>
    </row>
    <row r="846" spans="1:10">
      <c r="A846">
        <v>847</v>
      </c>
      <c r="B846" s="613">
        <v>42171.459027777775</v>
      </c>
      <c r="C846" s="405" t="s">
        <v>2020</v>
      </c>
      <c r="D846" s="384">
        <v>221</v>
      </c>
      <c r="E846">
        <v>0.01</v>
      </c>
      <c r="F846">
        <v>1.45987</v>
      </c>
      <c r="G846" s="384">
        <v>0</v>
      </c>
      <c r="H846">
        <v>1.4602900000000001</v>
      </c>
    </row>
    <row r="847" spans="1:10">
      <c r="A847">
        <v>851</v>
      </c>
      <c r="B847" s="613">
        <v>42171.601388888892</v>
      </c>
      <c r="C847" s="405" t="s">
        <v>2020</v>
      </c>
      <c r="D847" s="384">
        <v>221</v>
      </c>
      <c r="E847">
        <v>0.01</v>
      </c>
      <c r="F847">
        <v>1.45987</v>
      </c>
      <c r="G847" s="384">
        <v>0</v>
      </c>
      <c r="H847">
        <v>1.45696</v>
      </c>
    </row>
    <row r="848" spans="1:10">
      <c r="A848">
        <v>852</v>
      </c>
      <c r="B848" s="613">
        <v>42172.210416666669</v>
      </c>
      <c r="C848" s="405" t="s">
        <v>1931</v>
      </c>
      <c r="D848" s="384">
        <v>221</v>
      </c>
      <c r="E848">
        <v>0.01</v>
      </c>
      <c r="F848">
        <v>1.45696</v>
      </c>
      <c r="G848" s="384">
        <v>0</v>
      </c>
      <c r="H848">
        <v>1.45696</v>
      </c>
      <c r="I848">
        <v>-2.25</v>
      </c>
      <c r="J848" s="384">
        <v>1380.01</v>
      </c>
    </row>
    <row r="849" spans="1:10">
      <c r="A849">
        <v>845</v>
      </c>
      <c r="B849" s="613">
        <v>42171.459027777775</v>
      </c>
      <c r="C849" s="405" t="s">
        <v>96</v>
      </c>
      <c r="D849" s="384">
        <v>222</v>
      </c>
      <c r="E849">
        <v>0.01</v>
      </c>
      <c r="F849">
        <v>1.4564299999999999</v>
      </c>
      <c r="G849" s="384">
        <v>0</v>
      </c>
      <c r="H849">
        <v>0</v>
      </c>
    </row>
    <row r="850" spans="1:10">
      <c r="A850">
        <v>846</v>
      </c>
      <c r="B850" s="613">
        <v>42171.459027777775</v>
      </c>
      <c r="C850" s="405" t="s">
        <v>2020</v>
      </c>
      <c r="D850" s="384">
        <v>222</v>
      </c>
      <c r="E850">
        <v>0.01</v>
      </c>
      <c r="F850">
        <v>1.4564299999999999</v>
      </c>
      <c r="G850" s="384">
        <v>0</v>
      </c>
      <c r="H850">
        <v>1.4602900000000001</v>
      </c>
    </row>
    <row r="851" spans="1:10">
      <c r="A851">
        <v>850</v>
      </c>
      <c r="B851" s="613">
        <v>42171.601388888892</v>
      </c>
      <c r="C851" s="405" t="s">
        <v>2020</v>
      </c>
      <c r="D851" s="384">
        <v>222</v>
      </c>
      <c r="E851">
        <v>0.01</v>
      </c>
      <c r="F851">
        <v>1.4564299999999999</v>
      </c>
      <c r="G851" s="384">
        <v>0</v>
      </c>
      <c r="H851">
        <v>1.45696</v>
      </c>
    </row>
    <row r="852" spans="1:10">
      <c r="A852">
        <v>853</v>
      </c>
      <c r="B852" s="613">
        <v>42172.210416666669</v>
      </c>
      <c r="C852" s="405" t="s">
        <v>1931</v>
      </c>
      <c r="D852" s="384">
        <v>222</v>
      </c>
      <c r="E852">
        <v>0.01</v>
      </c>
      <c r="F852">
        <v>1.45696</v>
      </c>
      <c r="G852" s="384">
        <v>0</v>
      </c>
      <c r="H852">
        <v>1.45696</v>
      </c>
      <c r="I852">
        <v>0.28999999999999998</v>
      </c>
      <c r="J852" s="384">
        <v>1380.3</v>
      </c>
    </row>
    <row r="853" spans="1:10">
      <c r="A853">
        <v>848</v>
      </c>
      <c r="B853" s="613">
        <v>42171.601388888892</v>
      </c>
      <c r="C853" s="405" t="s">
        <v>96</v>
      </c>
      <c r="D853" s="384">
        <v>223</v>
      </c>
      <c r="E853">
        <v>0.01</v>
      </c>
      <c r="F853">
        <v>1.4478800000000001</v>
      </c>
      <c r="G853" s="384">
        <v>0</v>
      </c>
      <c r="H853">
        <v>0</v>
      </c>
    </row>
    <row r="854" spans="1:10">
      <c r="A854">
        <v>849</v>
      </c>
      <c r="B854" s="613">
        <v>42171.601388888892</v>
      </c>
      <c r="C854" s="405" t="s">
        <v>2020</v>
      </c>
      <c r="D854" s="384">
        <v>223</v>
      </c>
      <c r="E854">
        <v>0.01</v>
      </c>
      <c r="F854">
        <v>1.4478800000000001</v>
      </c>
      <c r="G854" s="384">
        <v>0</v>
      </c>
      <c r="H854">
        <v>1.45696</v>
      </c>
    </row>
    <row r="855" spans="1:10">
      <c r="A855">
        <v>854</v>
      </c>
      <c r="B855" s="613">
        <v>42172.210416666669</v>
      </c>
      <c r="C855" s="405" t="s">
        <v>1931</v>
      </c>
      <c r="D855" s="384">
        <v>223</v>
      </c>
      <c r="E855">
        <v>0.01</v>
      </c>
      <c r="F855">
        <v>1.45696</v>
      </c>
      <c r="G855" s="384">
        <v>0</v>
      </c>
      <c r="H855">
        <v>1.45696</v>
      </c>
      <c r="I855">
        <v>6.6</v>
      </c>
      <c r="J855" s="384">
        <v>1386.9</v>
      </c>
    </row>
    <row r="856" spans="1:10">
      <c r="A856">
        <v>855</v>
      </c>
      <c r="B856" s="613">
        <v>42172.427083333336</v>
      </c>
      <c r="C856" s="405" t="s">
        <v>96</v>
      </c>
      <c r="D856" s="384">
        <v>224</v>
      </c>
      <c r="E856">
        <v>0.01</v>
      </c>
      <c r="F856">
        <v>1.46759</v>
      </c>
      <c r="G856" s="384">
        <v>0</v>
      </c>
      <c r="H856">
        <v>0</v>
      </c>
    </row>
    <row r="857" spans="1:10">
      <c r="A857">
        <v>856</v>
      </c>
      <c r="B857" s="613">
        <v>42172.427083333336</v>
      </c>
      <c r="C857" s="405" t="s">
        <v>2020</v>
      </c>
      <c r="D857" s="384">
        <v>224</v>
      </c>
      <c r="E857">
        <v>0.01</v>
      </c>
      <c r="F857">
        <v>1.46759</v>
      </c>
      <c r="G857" s="384">
        <v>0</v>
      </c>
      <c r="H857">
        <v>1.46973</v>
      </c>
    </row>
    <row r="858" spans="1:10">
      <c r="A858">
        <v>859</v>
      </c>
      <c r="B858" s="613">
        <v>42172.508333333331</v>
      </c>
      <c r="C858" s="405" t="s">
        <v>2020</v>
      </c>
      <c r="D858" s="384">
        <v>224</v>
      </c>
      <c r="E858">
        <v>0.01</v>
      </c>
      <c r="F858">
        <v>1.46759</v>
      </c>
      <c r="G858" s="384">
        <v>0</v>
      </c>
      <c r="H858">
        <v>1.46807</v>
      </c>
    </row>
    <row r="859" spans="1:10">
      <c r="A859">
        <v>860</v>
      </c>
      <c r="B859" s="613">
        <v>42172.529861111114</v>
      </c>
      <c r="C859" s="405" t="s">
        <v>1931</v>
      </c>
      <c r="D859" s="384">
        <v>224</v>
      </c>
      <c r="E859">
        <v>0.01</v>
      </c>
      <c r="F859">
        <v>1.46807</v>
      </c>
      <c r="G859" s="384">
        <v>0</v>
      </c>
      <c r="H859">
        <v>1.46807</v>
      </c>
      <c r="I859">
        <v>0.25</v>
      </c>
      <c r="J859" s="384">
        <v>1387.15</v>
      </c>
    </row>
    <row r="860" spans="1:10">
      <c r="A860">
        <v>857</v>
      </c>
      <c r="B860" s="613">
        <v>42172.508333333331</v>
      </c>
      <c r="C860" s="405" t="s">
        <v>96</v>
      </c>
      <c r="D860" s="384">
        <v>225</v>
      </c>
      <c r="E860">
        <v>0.01</v>
      </c>
      <c r="F860">
        <v>1.46428</v>
      </c>
      <c r="G860" s="384">
        <v>0</v>
      </c>
      <c r="H860">
        <v>0</v>
      </c>
    </row>
    <row r="861" spans="1:10">
      <c r="A861">
        <v>858</v>
      </c>
      <c r="B861" s="613">
        <v>42172.508333333331</v>
      </c>
      <c r="C861" s="405" t="s">
        <v>2020</v>
      </c>
      <c r="D861" s="384">
        <v>225</v>
      </c>
      <c r="E861">
        <v>0.01</v>
      </c>
      <c r="F861">
        <v>1.46428</v>
      </c>
      <c r="G861" s="384">
        <v>0</v>
      </c>
      <c r="H861">
        <v>1.46807</v>
      </c>
    </row>
    <row r="862" spans="1:10">
      <c r="A862">
        <v>861</v>
      </c>
      <c r="B862" s="613">
        <v>42172.529861111114</v>
      </c>
      <c r="C862" s="405" t="s">
        <v>1931</v>
      </c>
      <c r="D862" s="384">
        <v>225</v>
      </c>
      <c r="E862">
        <v>0.01</v>
      </c>
      <c r="F862">
        <v>1.46807</v>
      </c>
      <c r="G862" s="384">
        <v>0</v>
      </c>
      <c r="H862">
        <v>1.46807</v>
      </c>
      <c r="I862">
        <v>2.7</v>
      </c>
      <c r="J862" s="384">
        <v>1389.85</v>
      </c>
    </row>
    <row r="863" spans="1:10">
      <c r="A863">
        <v>862</v>
      </c>
      <c r="B863" s="613">
        <v>42172.59375</v>
      </c>
      <c r="C863" s="405" t="s">
        <v>96</v>
      </c>
      <c r="D863" s="384">
        <v>226</v>
      </c>
      <c r="E863">
        <v>0.01</v>
      </c>
      <c r="F863">
        <v>1.4696800000000001</v>
      </c>
      <c r="G863" s="384">
        <v>0</v>
      </c>
      <c r="H863">
        <v>0</v>
      </c>
    </row>
    <row r="864" spans="1:10">
      <c r="A864">
        <v>863</v>
      </c>
      <c r="B864" s="613">
        <v>42172.59375</v>
      </c>
      <c r="C864" s="405" t="s">
        <v>2020</v>
      </c>
      <c r="D864" s="384">
        <v>226</v>
      </c>
      <c r="E864">
        <v>0.01</v>
      </c>
      <c r="F864">
        <v>1.4696800000000001</v>
      </c>
      <c r="G864" s="384">
        <v>0</v>
      </c>
      <c r="H864">
        <v>1.4718199999999999</v>
      </c>
    </row>
    <row r="865" spans="1:10">
      <c r="A865">
        <v>866</v>
      </c>
      <c r="B865" s="613">
        <v>42172.63958333333</v>
      </c>
      <c r="C865" s="405" t="s">
        <v>2020</v>
      </c>
      <c r="D865" s="384">
        <v>226</v>
      </c>
      <c r="E865">
        <v>0.01</v>
      </c>
      <c r="F865">
        <v>1.4696800000000001</v>
      </c>
      <c r="G865" s="384">
        <v>0</v>
      </c>
      <c r="H865">
        <v>1.4701500000000001</v>
      </c>
    </row>
    <row r="866" spans="1:10">
      <c r="A866">
        <v>870</v>
      </c>
      <c r="B866" s="613">
        <v>42172.864583333336</v>
      </c>
      <c r="C866" s="405" t="s">
        <v>2020</v>
      </c>
      <c r="D866" s="384">
        <v>226</v>
      </c>
      <c r="E866">
        <v>0.01</v>
      </c>
      <c r="F866">
        <v>1.4696800000000001</v>
      </c>
      <c r="G866" s="384">
        <v>0</v>
      </c>
      <c r="H866">
        <v>1.4684600000000001</v>
      </c>
    </row>
    <row r="867" spans="1:10">
      <c r="A867">
        <v>871</v>
      </c>
      <c r="B867" s="613">
        <v>42173.061805555553</v>
      </c>
      <c r="C867" s="405" t="s">
        <v>1931</v>
      </c>
      <c r="D867" s="384">
        <v>226</v>
      </c>
      <c r="E867">
        <v>0.01</v>
      </c>
      <c r="F867">
        <v>1.4684600000000001</v>
      </c>
      <c r="G867" s="384">
        <v>0</v>
      </c>
      <c r="H867">
        <v>1.4684600000000001</v>
      </c>
      <c r="I867">
        <v>-1</v>
      </c>
      <c r="J867" s="384">
        <v>1388.85</v>
      </c>
    </row>
    <row r="868" spans="1:10">
      <c r="A868">
        <v>864</v>
      </c>
      <c r="B868" s="613">
        <v>42172.63958333333</v>
      </c>
      <c r="C868" s="405" t="s">
        <v>96</v>
      </c>
      <c r="D868" s="384">
        <v>227</v>
      </c>
      <c r="E868">
        <v>0.01</v>
      </c>
      <c r="F868">
        <v>1.46634</v>
      </c>
      <c r="G868" s="384">
        <v>0</v>
      </c>
      <c r="H868">
        <v>0</v>
      </c>
    </row>
    <row r="869" spans="1:10">
      <c r="A869">
        <v>865</v>
      </c>
      <c r="B869" s="613">
        <v>42172.63958333333</v>
      </c>
      <c r="C869" s="405" t="s">
        <v>2020</v>
      </c>
      <c r="D869" s="384">
        <v>227</v>
      </c>
      <c r="E869">
        <v>0.01</v>
      </c>
      <c r="F869">
        <v>1.46634</v>
      </c>
      <c r="G869" s="384">
        <v>0</v>
      </c>
      <c r="H869">
        <v>1.4701500000000001</v>
      </c>
    </row>
    <row r="870" spans="1:10">
      <c r="A870">
        <v>869</v>
      </c>
      <c r="B870" s="613">
        <v>42172.864583333336</v>
      </c>
      <c r="C870" s="405" t="s">
        <v>2020</v>
      </c>
      <c r="D870" s="384">
        <v>227</v>
      </c>
      <c r="E870">
        <v>0.01</v>
      </c>
      <c r="F870">
        <v>1.46634</v>
      </c>
      <c r="G870" s="384">
        <v>0</v>
      </c>
      <c r="H870">
        <v>1.4684600000000001</v>
      </c>
    </row>
    <row r="871" spans="1:10">
      <c r="A871">
        <v>872</v>
      </c>
      <c r="B871" s="613">
        <v>42173.061805555553</v>
      </c>
      <c r="C871" s="405" t="s">
        <v>1931</v>
      </c>
      <c r="D871" s="384">
        <v>227</v>
      </c>
      <c r="E871">
        <v>0.01</v>
      </c>
      <c r="F871">
        <v>1.4684600000000001</v>
      </c>
      <c r="G871" s="384">
        <v>0</v>
      </c>
      <c r="H871">
        <v>1.4684600000000001</v>
      </c>
      <c r="I871">
        <v>1.47</v>
      </c>
      <c r="J871" s="384">
        <v>1390.32</v>
      </c>
    </row>
    <row r="872" spans="1:10">
      <c r="A872">
        <v>867</v>
      </c>
      <c r="B872" s="613">
        <v>42172.864583333336</v>
      </c>
      <c r="C872" s="405" t="s">
        <v>96</v>
      </c>
      <c r="D872" s="384">
        <v>228</v>
      </c>
      <c r="E872">
        <v>0.01</v>
      </c>
      <c r="F872">
        <v>1.4626600000000001</v>
      </c>
      <c r="G872" s="384">
        <v>0</v>
      </c>
      <c r="H872">
        <v>0</v>
      </c>
    </row>
    <row r="873" spans="1:10">
      <c r="A873">
        <v>868</v>
      </c>
      <c r="B873" s="613">
        <v>42172.864583333336</v>
      </c>
      <c r="C873" s="405" t="s">
        <v>2020</v>
      </c>
      <c r="D873" s="384">
        <v>228</v>
      </c>
      <c r="E873">
        <v>0.01</v>
      </c>
      <c r="F873">
        <v>1.4626600000000001</v>
      </c>
      <c r="G873" s="384">
        <v>0</v>
      </c>
      <c r="H873">
        <v>1.4684600000000001</v>
      </c>
    </row>
    <row r="874" spans="1:10">
      <c r="A874">
        <v>873</v>
      </c>
      <c r="B874" s="613">
        <v>42173.061805555553</v>
      </c>
      <c r="C874" s="405" t="s">
        <v>1931</v>
      </c>
      <c r="D874" s="384">
        <v>228</v>
      </c>
      <c r="E874">
        <v>0.01</v>
      </c>
      <c r="F874">
        <v>1.4684600000000001</v>
      </c>
      <c r="G874" s="384">
        <v>0</v>
      </c>
      <c r="H874">
        <v>1.4684600000000001</v>
      </c>
      <c r="I874">
        <v>4.18</v>
      </c>
      <c r="J874" s="384">
        <v>1394.5</v>
      </c>
    </row>
    <row r="875" spans="1:10">
      <c r="A875">
        <v>874</v>
      </c>
      <c r="B875" s="613">
        <v>42174.668749999997</v>
      </c>
      <c r="C875" s="405" t="s">
        <v>96</v>
      </c>
      <c r="D875" s="384">
        <v>229</v>
      </c>
      <c r="E875">
        <v>0.01</v>
      </c>
      <c r="F875">
        <v>1.46204</v>
      </c>
      <c r="G875" s="384">
        <v>0</v>
      </c>
      <c r="H875">
        <v>0</v>
      </c>
    </row>
    <row r="876" spans="1:10">
      <c r="A876">
        <v>875</v>
      </c>
      <c r="B876" s="613">
        <v>42174.668749999997</v>
      </c>
      <c r="C876" s="405" t="s">
        <v>2020</v>
      </c>
      <c r="D876" s="384">
        <v>229</v>
      </c>
      <c r="E876">
        <v>0.01</v>
      </c>
      <c r="F876">
        <v>1.46204</v>
      </c>
      <c r="G876" s="384">
        <v>0</v>
      </c>
      <c r="H876">
        <v>1.46418</v>
      </c>
    </row>
    <row r="877" spans="1:10">
      <c r="A877">
        <v>876</v>
      </c>
      <c r="B877" s="613">
        <v>42176.958333333336</v>
      </c>
      <c r="C877" s="405" t="s">
        <v>1931</v>
      </c>
      <c r="D877" s="384">
        <v>229</v>
      </c>
      <c r="E877">
        <v>0.01</v>
      </c>
      <c r="F877">
        <v>1.46418</v>
      </c>
      <c r="G877" s="384">
        <v>0</v>
      </c>
      <c r="H877">
        <v>1.46418</v>
      </c>
      <c r="I877">
        <v>1.48</v>
      </c>
      <c r="J877" s="384">
        <v>1395.98</v>
      </c>
    </row>
    <row r="878" spans="1:10">
      <c r="A878">
        <v>877</v>
      </c>
      <c r="B878" s="613">
        <v>42180.553472222222</v>
      </c>
      <c r="C878" s="405" t="s">
        <v>97</v>
      </c>
      <c r="D878" s="384">
        <v>230</v>
      </c>
      <c r="E878">
        <v>0.01</v>
      </c>
      <c r="F878">
        <v>1.44604</v>
      </c>
      <c r="G878" s="384">
        <v>0</v>
      </c>
      <c r="H878">
        <v>0</v>
      </c>
    </row>
    <row r="879" spans="1:10">
      <c r="A879">
        <v>878</v>
      </c>
      <c r="B879" s="613">
        <v>42180.553472222222</v>
      </c>
      <c r="C879" s="405" t="s">
        <v>2020</v>
      </c>
      <c r="D879" s="384">
        <v>230</v>
      </c>
      <c r="E879">
        <v>0.01</v>
      </c>
      <c r="F879">
        <v>1.44604</v>
      </c>
      <c r="G879" s="384">
        <v>0</v>
      </c>
      <c r="H879">
        <v>1.4439</v>
      </c>
    </row>
    <row r="880" spans="1:10">
      <c r="A880">
        <v>881</v>
      </c>
      <c r="B880" s="613">
        <v>42181.087500000001</v>
      </c>
      <c r="C880" s="405" t="s">
        <v>2020</v>
      </c>
      <c r="D880" s="384">
        <v>230</v>
      </c>
      <c r="E880">
        <v>0.01</v>
      </c>
      <c r="F880">
        <v>1.44604</v>
      </c>
      <c r="G880" s="384">
        <v>0</v>
      </c>
      <c r="H880">
        <v>1.44556</v>
      </c>
    </row>
    <row r="881" spans="1:10">
      <c r="A881">
        <v>885</v>
      </c>
      <c r="B881" s="613">
        <v>42181.385416666664</v>
      </c>
      <c r="C881" s="405" t="s">
        <v>2020</v>
      </c>
      <c r="D881" s="384">
        <v>230</v>
      </c>
      <c r="E881">
        <v>0.01</v>
      </c>
      <c r="F881">
        <v>1.44604</v>
      </c>
      <c r="G881" s="384">
        <v>0</v>
      </c>
      <c r="H881">
        <v>1.4472100000000001</v>
      </c>
    </row>
    <row r="882" spans="1:10">
      <c r="A882">
        <v>890</v>
      </c>
      <c r="B882" s="613">
        <v>42181.490972222222</v>
      </c>
      <c r="C882" s="405" t="s">
        <v>2020</v>
      </c>
      <c r="D882" s="384">
        <v>230</v>
      </c>
      <c r="E882">
        <v>0.01</v>
      </c>
      <c r="F882">
        <v>1.44604</v>
      </c>
      <c r="G882" s="384">
        <v>0</v>
      </c>
      <c r="H882">
        <v>1.45008</v>
      </c>
    </row>
    <row r="883" spans="1:10">
      <c r="A883">
        <v>896</v>
      </c>
      <c r="B883" s="613">
        <v>42181.582638888889</v>
      </c>
      <c r="C883" s="405" t="s">
        <v>2020</v>
      </c>
      <c r="D883" s="384">
        <v>230</v>
      </c>
      <c r="E883">
        <v>0.01</v>
      </c>
      <c r="F883">
        <v>1.44604</v>
      </c>
      <c r="G883" s="384">
        <v>0</v>
      </c>
      <c r="H883">
        <v>1.4536500000000001</v>
      </c>
    </row>
    <row r="884" spans="1:10">
      <c r="A884">
        <v>897</v>
      </c>
      <c r="B884" s="613">
        <v>42183.958333333336</v>
      </c>
      <c r="C884" s="405" t="s">
        <v>1931</v>
      </c>
      <c r="D884" s="384">
        <v>230</v>
      </c>
      <c r="E884">
        <v>0.01</v>
      </c>
      <c r="F884">
        <v>1.4536500000000001</v>
      </c>
      <c r="G884" s="384">
        <v>0</v>
      </c>
      <c r="H884">
        <v>1.4536500000000001</v>
      </c>
      <c r="I884">
        <v>-5.71</v>
      </c>
      <c r="J884" s="384">
        <v>1390.27</v>
      </c>
    </row>
    <row r="885" spans="1:10">
      <c r="A885">
        <v>879</v>
      </c>
      <c r="B885" s="613">
        <v>42181.087500000001</v>
      </c>
      <c r="C885" s="405" t="s">
        <v>97</v>
      </c>
      <c r="D885" s="384">
        <v>231</v>
      </c>
      <c r="E885">
        <v>0.01</v>
      </c>
      <c r="F885">
        <v>1.4493499999999999</v>
      </c>
      <c r="G885" s="384">
        <v>0</v>
      </c>
      <c r="H885">
        <v>0</v>
      </c>
    </row>
    <row r="886" spans="1:10">
      <c r="A886">
        <v>880</v>
      </c>
      <c r="B886" s="613">
        <v>42181.087500000001</v>
      </c>
      <c r="C886" s="405" t="s">
        <v>2020</v>
      </c>
      <c r="D886" s="384">
        <v>231</v>
      </c>
      <c r="E886">
        <v>0.01</v>
      </c>
      <c r="F886">
        <v>1.4493499999999999</v>
      </c>
      <c r="G886" s="384">
        <v>0</v>
      </c>
      <c r="H886">
        <v>1.44556</v>
      </c>
    </row>
    <row r="887" spans="1:10">
      <c r="A887">
        <v>884</v>
      </c>
      <c r="B887" s="613">
        <v>42181.385416666664</v>
      </c>
      <c r="C887" s="405" t="s">
        <v>2020</v>
      </c>
      <c r="D887" s="384">
        <v>231</v>
      </c>
      <c r="E887">
        <v>0.01</v>
      </c>
      <c r="F887">
        <v>1.4493499999999999</v>
      </c>
      <c r="G887" s="384">
        <v>0</v>
      </c>
      <c r="H887">
        <v>1.4472100000000001</v>
      </c>
    </row>
    <row r="888" spans="1:10">
      <c r="A888">
        <v>889</v>
      </c>
      <c r="B888" s="613">
        <v>42181.490972222222</v>
      </c>
      <c r="C888" s="405" t="s">
        <v>2020</v>
      </c>
      <c r="D888" s="384">
        <v>231</v>
      </c>
      <c r="E888">
        <v>0.01</v>
      </c>
      <c r="F888">
        <v>1.4493499999999999</v>
      </c>
      <c r="G888" s="384">
        <v>0</v>
      </c>
      <c r="H888">
        <v>1.45008</v>
      </c>
    </row>
    <row r="889" spans="1:10">
      <c r="A889">
        <v>895</v>
      </c>
      <c r="B889" s="613">
        <v>42181.582638888889</v>
      </c>
      <c r="C889" s="405" t="s">
        <v>2020</v>
      </c>
      <c r="D889" s="384">
        <v>231</v>
      </c>
      <c r="E889">
        <v>0.01</v>
      </c>
      <c r="F889">
        <v>1.4493499999999999</v>
      </c>
      <c r="G889" s="384">
        <v>0</v>
      </c>
      <c r="H889">
        <v>1.4536500000000001</v>
      </c>
    </row>
    <row r="890" spans="1:10">
      <c r="A890">
        <v>898</v>
      </c>
      <c r="B890" s="613">
        <v>42183.958333333336</v>
      </c>
      <c r="C890" s="405" t="s">
        <v>1931</v>
      </c>
      <c r="D890" s="384">
        <v>231</v>
      </c>
      <c r="E890">
        <v>0.01</v>
      </c>
      <c r="F890">
        <v>1.4536500000000001</v>
      </c>
      <c r="G890" s="384">
        <v>0</v>
      </c>
      <c r="H890">
        <v>1.4536500000000001</v>
      </c>
      <c r="I890">
        <v>-3.27</v>
      </c>
      <c r="J890" s="384">
        <v>1387</v>
      </c>
    </row>
    <row r="891" spans="1:10">
      <c r="A891">
        <v>882</v>
      </c>
      <c r="B891" s="613">
        <v>42181.385416666664</v>
      </c>
      <c r="C891" s="405" t="s">
        <v>97</v>
      </c>
      <c r="D891" s="384">
        <v>232</v>
      </c>
      <c r="E891">
        <v>0.01</v>
      </c>
      <c r="F891">
        <v>1.45295</v>
      </c>
      <c r="G891" s="384">
        <v>0</v>
      </c>
      <c r="H891">
        <v>0</v>
      </c>
    </row>
    <row r="892" spans="1:10">
      <c r="A892">
        <v>883</v>
      </c>
      <c r="B892" s="613">
        <v>42181.385416666664</v>
      </c>
      <c r="C892" s="405" t="s">
        <v>2020</v>
      </c>
      <c r="D892" s="384">
        <v>232</v>
      </c>
      <c r="E892">
        <v>0.01</v>
      </c>
      <c r="F892">
        <v>1.45295</v>
      </c>
      <c r="G892" s="384">
        <v>0</v>
      </c>
      <c r="H892">
        <v>1.4472100000000001</v>
      </c>
    </row>
    <row r="893" spans="1:10">
      <c r="A893">
        <v>888</v>
      </c>
      <c r="B893" s="613">
        <v>42181.490972222222</v>
      </c>
      <c r="C893" s="405" t="s">
        <v>2020</v>
      </c>
      <c r="D893" s="384">
        <v>232</v>
      </c>
      <c r="E893">
        <v>0.01</v>
      </c>
      <c r="F893">
        <v>1.45295</v>
      </c>
      <c r="G893" s="384">
        <v>0</v>
      </c>
      <c r="H893">
        <v>1.45008</v>
      </c>
    </row>
    <row r="894" spans="1:10">
      <c r="A894">
        <v>894</v>
      </c>
      <c r="B894" s="613">
        <v>42181.582638888889</v>
      </c>
      <c r="C894" s="405" t="s">
        <v>2020</v>
      </c>
      <c r="D894" s="384">
        <v>232</v>
      </c>
      <c r="E894">
        <v>0.01</v>
      </c>
      <c r="F894">
        <v>1.45295</v>
      </c>
      <c r="G894" s="384">
        <v>0</v>
      </c>
      <c r="H894">
        <v>1.4536500000000001</v>
      </c>
    </row>
    <row r="895" spans="1:10">
      <c r="A895">
        <v>899</v>
      </c>
      <c r="B895" s="613">
        <v>42183.958333333336</v>
      </c>
      <c r="C895" s="405" t="s">
        <v>1931</v>
      </c>
      <c r="D895" s="384">
        <v>232</v>
      </c>
      <c r="E895">
        <v>0.01</v>
      </c>
      <c r="F895">
        <v>1.4536500000000001</v>
      </c>
      <c r="G895" s="384">
        <v>0</v>
      </c>
      <c r="H895">
        <v>1.4536500000000001</v>
      </c>
      <c r="I895">
        <v>-0.61</v>
      </c>
      <c r="J895" s="384">
        <v>1386.39</v>
      </c>
    </row>
    <row r="896" spans="1:10">
      <c r="A896">
        <v>886</v>
      </c>
      <c r="B896" s="613">
        <v>42181.490972222222</v>
      </c>
      <c r="C896" s="405" t="s">
        <v>97</v>
      </c>
      <c r="D896" s="384">
        <v>233</v>
      </c>
      <c r="E896">
        <v>0.02</v>
      </c>
      <c r="F896">
        <v>1.4568700000000001</v>
      </c>
      <c r="G896" s="384">
        <v>0</v>
      </c>
      <c r="H896">
        <v>0</v>
      </c>
    </row>
    <row r="897" spans="1:10">
      <c r="A897">
        <v>887</v>
      </c>
      <c r="B897" s="613">
        <v>42181.490972222222</v>
      </c>
      <c r="C897" s="405" t="s">
        <v>2020</v>
      </c>
      <c r="D897" s="384">
        <v>233</v>
      </c>
      <c r="E897">
        <v>0.02</v>
      </c>
      <c r="F897">
        <v>1.4568700000000001</v>
      </c>
      <c r="G897" s="384">
        <v>0</v>
      </c>
      <c r="H897">
        <v>1.45008</v>
      </c>
    </row>
    <row r="898" spans="1:10">
      <c r="A898">
        <v>893</v>
      </c>
      <c r="B898" s="613">
        <v>42181.582638888889</v>
      </c>
      <c r="C898" s="405" t="s">
        <v>2020</v>
      </c>
      <c r="D898" s="384">
        <v>233</v>
      </c>
      <c r="E898">
        <v>0.02</v>
      </c>
      <c r="F898">
        <v>1.4568700000000001</v>
      </c>
      <c r="G898" s="384">
        <v>0</v>
      </c>
      <c r="H898">
        <v>1.4536500000000001</v>
      </c>
    </row>
    <row r="899" spans="1:10">
      <c r="A899">
        <v>900</v>
      </c>
      <c r="B899" s="613">
        <v>42183.958333333336</v>
      </c>
      <c r="C899" s="405" t="s">
        <v>1931</v>
      </c>
      <c r="D899" s="384">
        <v>233</v>
      </c>
      <c r="E899">
        <v>0.02</v>
      </c>
      <c r="F899">
        <v>1.4536500000000001</v>
      </c>
      <c r="G899" s="384">
        <v>0</v>
      </c>
      <c r="H899">
        <v>1.4536500000000001</v>
      </c>
      <c r="I899">
        <v>4.55</v>
      </c>
      <c r="J899" s="384">
        <v>1390.94</v>
      </c>
    </row>
    <row r="900" spans="1:10">
      <c r="A900">
        <v>891</v>
      </c>
      <c r="B900" s="613">
        <v>42181.582638888889</v>
      </c>
      <c r="C900" s="405" t="s">
        <v>97</v>
      </c>
      <c r="D900" s="384">
        <v>234</v>
      </c>
      <c r="E900">
        <v>0.04</v>
      </c>
      <c r="F900">
        <v>1.4615800000000001</v>
      </c>
      <c r="G900" s="384">
        <v>0</v>
      </c>
      <c r="H900">
        <v>0</v>
      </c>
    </row>
    <row r="901" spans="1:10">
      <c r="A901">
        <v>892</v>
      </c>
      <c r="B901" s="613">
        <v>42181.582638888889</v>
      </c>
      <c r="C901" s="405" t="s">
        <v>2020</v>
      </c>
      <c r="D901" s="384">
        <v>234</v>
      </c>
      <c r="E901">
        <v>0.04</v>
      </c>
      <c r="F901">
        <v>1.4615800000000001</v>
      </c>
      <c r="G901" s="384">
        <v>0</v>
      </c>
      <c r="H901">
        <v>1.4536500000000001</v>
      </c>
    </row>
    <row r="902" spans="1:10">
      <c r="A902">
        <v>901</v>
      </c>
      <c r="B902" s="613">
        <v>42183.958333333336</v>
      </c>
      <c r="C902" s="405" t="s">
        <v>1931</v>
      </c>
      <c r="D902" s="384">
        <v>234</v>
      </c>
      <c r="E902">
        <v>0.04</v>
      </c>
      <c r="F902">
        <v>1.4536500000000001</v>
      </c>
      <c r="G902" s="384">
        <v>0</v>
      </c>
      <c r="H902">
        <v>1.4536500000000001</v>
      </c>
      <c r="I902">
        <v>23.01</v>
      </c>
      <c r="J902" s="384">
        <v>1413.95</v>
      </c>
    </row>
    <row r="903" spans="1:10">
      <c r="A903">
        <v>902</v>
      </c>
      <c r="B903" s="613">
        <v>42184.324305555558</v>
      </c>
      <c r="C903" s="405" t="s">
        <v>97</v>
      </c>
      <c r="D903" s="384">
        <v>235</v>
      </c>
      <c r="E903">
        <v>0.01</v>
      </c>
      <c r="F903">
        <v>1.43903</v>
      </c>
      <c r="G903" s="384">
        <v>0</v>
      </c>
      <c r="H903">
        <v>0</v>
      </c>
    </row>
    <row r="904" spans="1:10">
      <c r="A904">
        <v>903</v>
      </c>
      <c r="B904" s="613">
        <v>42184.324305555558</v>
      </c>
      <c r="C904" s="405" t="s">
        <v>2020</v>
      </c>
      <c r="D904" s="384">
        <v>235</v>
      </c>
      <c r="E904">
        <v>0.01</v>
      </c>
      <c r="F904">
        <v>1.43903</v>
      </c>
      <c r="G904" s="384">
        <v>0</v>
      </c>
      <c r="H904">
        <v>1.43689</v>
      </c>
    </row>
    <row r="905" spans="1:10">
      <c r="A905">
        <v>906</v>
      </c>
      <c r="B905" s="613">
        <v>42184.489583333336</v>
      </c>
      <c r="C905" s="405" t="s">
        <v>2020</v>
      </c>
      <c r="D905" s="384">
        <v>235</v>
      </c>
      <c r="E905">
        <v>0.01</v>
      </c>
      <c r="F905">
        <v>1.43903</v>
      </c>
      <c r="G905" s="384">
        <v>0</v>
      </c>
      <c r="H905">
        <v>1.4425300000000001</v>
      </c>
    </row>
    <row r="906" spans="1:10">
      <c r="A906">
        <v>910</v>
      </c>
      <c r="B906" s="613">
        <v>42184.667361111111</v>
      </c>
      <c r="C906" s="405" t="s">
        <v>2020</v>
      </c>
      <c r="D906" s="384">
        <v>235</v>
      </c>
      <c r="E906">
        <v>0.01</v>
      </c>
      <c r="F906">
        <v>1.43903</v>
      </c>
      <c r="G906" s="384">
        <v>0</v>
      </c>
      <c r="H906">
        <v>1.4455199999999999</v>
      </c>
    </row>
    <row r="907" spans="1:10">
      <c r="A907">
        <v>915</v>
      </c>
      <c r="B907" s="613">
        <v>42184.693055555559</v>
      </c>
      <c r="C907" s="405" t="s">
        <v>2020</v>
      </c>
      <c r="D907" s="384">
        <v>235</v>
      </c>
      <c r="E907">
        <v>0.01</v>
      </c>
      <c r="F907">
        <v>1.43903</v>
      </c>
      <c r="G907" s="384">
        <v>0</v>
      </c>
      <c r="H907">
        <v>1.4496199999999999</v>
      </c>
    </row>
    <row r="908" spans="1:10">
      <c r="A908">
        <v>921</v>
      </c>
      <c r="B908" s="613">
        <v>42184.923611111109</v>
      </c>
      <c r="C908" s="405" t="s">
        <v>2020</v>
      </c>
      <c r="D908" s="384">
        <v>235</v>
      </c>
      <c r="E908">
        <v>0.01</v>
      </c>
      <c r="F908">
        <v>1.43903</v>
      </c>
      <c r="G908" s="384">
        <v>0</v>
      </c>
      <c r="H908">
        <v>1.45401</v>
      </c>
    </row>
    <row r="909" spans="1:10">
      <c r="A909">
        <v>922</v>
      </c>
      <c r="B909" s="613">
        <v>42185.356944444444</v>
      </c>
      <c r="C909" s="405" t="s">
        <v>1931</v>
      </c>
      <c r="D909" s="384">
        <v>235</v>
      </c>
      <c r="E909">
        <v>0.01</v>
      </c>
      <c r="F909">
        <v>1.45401</v>
      </c>
      <c r="G909" s="384">
        <v>0</v>
      </c>
      <c r="H909">
        <v>1.45401</v>
      </c>
      <c r="I909">
        <v>-11.16</v>
      </c>
      <c r="J909" s="384">
        <v>1402.79</v>
      </c>
    </row>
    <row r="910" spans="1:10">
      <c r="A910">
        <v>904</v>
      </c>
      <c r="B910" s="613">
        <v>42184.489583333336</v>
      </c>
      <c r="C910" s="405" t="s">
        <v>97</v>
      </c>
      <c r="D910" s="384">
        <v>236</v>
      </c>
      <c r="E910">
        <v>0.01</v>
      </c>
      <c r="F910">
        <v>1.4502999999999999</v>
      </c>
      <c r="G910" s="384">
        <v>0</v>
      </c>
      <c r="H910">
        <v>0</v>
      </c>
    </row>
    <row r="911" spans="1:10">
      <c r="A911">
        <v>905</v>
      </c>
      <c r="B911" s="613">
        <v>42184.489583333336</v>
      </c>
      <c r="C911" s="405" t="s">
        <v>2020</v>
      </c>
      <c r="D911" s="384">
        <v>236</v>
      </c>
      <c r="E911">
        <v>0.01</v>
      </c>
      <c r="F911">
        <v>1.4502999999999999</v>
      </c>
      <c r="G911" s="384">
        <v>0</v>
      </c>
      <c r="H911">
        <v>1.4425300000000001</v>
      </c>
    </row>
    <row r="912" spans="1:10">
      <c r="A912">
        <v>909</v>
      </c>
      <c r="B912" s="613">
        <v>42184.667361111111</v>
      </c>
      <c r="C912" s="405" t="s">
        <v>2020</v>
      </c>
      <c r="D912" s="384">
        <v>236</v>
      </c>
      <c r="E912">
        <v>0.01</v>
      </c>
      <c r="F912">
        <v>1.4502999999999999</v>
      </c>
      <c r="G912" s="384">
        <v>0</v>
      </c>
      <c r="H912">
        <v>1.4455199999999999</v>
      </c>
    </row>
    <row r="913" spans="1:10">
      <c r="A913">
        <v>914</v>
      </c>
      <c r="B913" s="613">
        <v>42184.693055555559</v>
      </c>
      <c r="C913" s="405" t="s">
        <v>2020</v>
      </c>
      <c r="D913" s="384">
        <v>236</v>
      </c>
      <c r="E913">
        <v>0.01</v>
      </c>
      <c r="F913">
        <v>1.4502999999999999</v>
      </c>
      <c r="G913" s="384">
        <v>0</v>
      </c>
      <c r="H913">
        <v>1.4496199999999999</v>
      </c>
    </row>
    <row r="914" spans="1:10">
      <c r="A914">
        <v>920</v>
      </c>
      <c r="B914" s="613">
        <v>42184.923611111109</v>
      </c>
      <c r="C914" s="405" t="s">
        <v>2020</v>
      </c>
      <c r="D914" s="384">
        <v>236</v>
      </c>
      <c r="E914">
        <v>0.01</v>
      </c>
      <c r="F914">
        <v>1.4502999999999999</v>
      </c>
      <c r="G914" s="384">
        <v>0</v>
      </c>
      <c r="H914">
        <v>1.45401</v>
      </c>
    </row>
    <row r="915" spans="1:10">
      <c r="A915">
        <v>923</v>
      </c>
      <c r="B915" s="613">
        <v>42185.356944444444</v>
      </c>
      <c r="C915" s="405" t="s">
        <v>1931</v>
      </c>
      <c r="D915" s="384">
        <v>236</v>
      </c>
      <c r="E915">
        <v>0.01</v>
      </c>
      <c r="F915">
        <v>1.45401</v>
      </c>
      <c r="G915" s="384">
        <v>0</v>
      </c>
      <c r="H915">
        <v>1.45401</v>
      </c>
      <c r="I915">
        <v>-2.84</v>
      </c>
      <c r="J915" s="384">
        <v>1399.95</v>
      </c>
    </row>
    <row r="916" spans="1:10">
      <c r="A916">
        <v>907</v>
      </c>
      <c r="B916" s="613">
        <v>42184.667361111111</v>
      </c>
      <c r="C916" s="405" t="s">
        <v>97</v>
      </c>
      <c r="D916" s="384">
        <v>237</v>
      </c>
      <c r="E916">
        <v>0.01</v>
      </c>
      <c r="F916">
        <v>1.45394</v>
      </c>
      <c r="G916" s="384">
        <v>0</v>
      </c>
      <c r="H916">
        <v>0</v>
      </c>
    </row>
    <row r="917" spans="1:10">
      <c r="A917">
        <v>908</v>
      </c>
      <c r="B917" s="613">
        <v>42184.667361111111</v>
      </c>
      <c r="C917" s="405" t="s">
        <v>2020</v>
      </c>
      <c r="D917" s="384">
        <v>237</v>
      </c>
      <c r="E917">
        <v>0.01</v>
      </c>
      <c r="F917">
        <v>1.45394</v>
      </c>
      <c r="G917" s="384">
        <v>0</v>
      </c>
      <c r="H917">
        <v>1.4455199999999999</v>
      </c>
    </row>
    <row r="918" spans="1:10">
      <c r="A918">
        <v>913</v>
      </c>
      <c r="B918" s="613">
        <v>42184.693055555559</v>
      </c>
      <c r="C918" s="405" t="s">
        <v>2020</v>
      </c>
      <c r="D918" s="384">
        <v>237</v>
      </c>
      <c r="E918">
        <v>0.01</v>
      </c>
      <c r="F918">
        <v>1.45394</v>
      </c>
      <c r="G918" s="384">
        <v>0</v>
      </c>
      <c r="H918">
        <v>1.4496199999999999</v>
      </c>
    </row>
    <row r="919" spans="1:10">
      <c r="A919">
        <v>919</v>
      </c>
      <c r="B919" s="613">
        <v>42184.923611111109</v>
      </c>
      <c r="C919" s="405" t="s">
        <v>2020</v>
      </c>
      <c r="D919" s="384">
        <v>237</v>
      </c>
      <c r="E919">
        <v>0.01</v>
      </c>
      <c r="F919">
        <v>1.45394</v>
      </c>
      <c r="G919" s="384">
        <v>0</v>
      </c>
      <c r="H919">
        <v>1.45401</v>
      </c>
    </row>
    <row r="920" spans="1:10">
      <c r="A920">
        <v>924</v>
      </c>
      <c r="B920" s="613">
        <v>42185.356944444444</v>
      </c>
      <c r="C920" s="405" t="s">
        <v>1931</v>
      </c>
      <c r="D920" s="384">
        <v>237</v>
      </c>
      <c r="E920">
        <v>0.01</v>
      </c>
      <c r="F920">
        <v>1.45401</v>
      </c>
      <c r="G920" s="384">
        <v>0</v>
      </c>
      <c r="H920">
        <v>1.45401</v>
      </c>
      <c r="I920">
        <v>-0.15</v>
      </c>
      <c r="J920" s="384">
        <v>1399.8</v>
      </c>
    </row>
    <row r="921" spans="1:10">
      <c r="A921">
        <v>911</v>
      </c>
      <c r="B921" s="613">
        <v>42184.693055555559</v>
      </c>
      <c r="C921" s="405" t="s">
        <v>97</v>
      </c>
      <c r="D921" s="384">
        <v>238</v>
      </c>
      <c r="E921">
        <v>0.02</v>
      </c>
      <c r="F921">
        <v>1.45825</v>
      </c>
      <c r="G921" s="384">
        <v>0</v>
      </c>
      <c r="H921">
        <v>0</v>
      </c>
    </row>
    <row r="922" spans="1:10">
      <c r="A922">
        <v>912</v>
      </c>
      <c r="B922" s="613">
        <v>42184.693055555559</v>
      </c>
      <c r="C922" s="405" t="s">
        <v>2020</v>
      </c>
      <c r="D922" s="384">
        <v>238</v>
      </c>
      <c r="E922">
        <v>0.02</v>
      </c>
      <c r="F922">
        <v>1.45825</v>
      </c>
      <c r="G922" s="384">
        <v>0</v>
      </c>
      <c r="H922">
        <v>1.4496199999999999</v>
      </c>
    </row>
    <row r="923" spans="1:10">
      <c r="A923">
        <v>918</v>
      </c>
      <c r="B923" s="613">
        <v>42184.923611111109</v>
      </c>
      <c r="C923" s="405" t="s">
        <v>2020</v>
      </c>
      <c r="D923" s="384">
        <v>238</v>
      </c>
      <c r="E923">
        <v>0.02</v>
      </c>
      <c r="F923">
        <v>1.45825</v>
      </c>
      <c r="G923" s="384">
        <v>0</v>
      </c>
      <c r="H923">
        <v>1.45401</v>
      </c>
    </row>
    <row r="924" spans="1:10">
      <c r="A924">
        <v>925</v>
      </c>
      <c r="B924" s="613">
        <v>42185.356944444444</v>
      </c>
      <c r="C924" s="405" t="s">
        <v>1931</v>
      </c>
      <c r="D924" s="384">
        <v>238</v>
      </c>
      <c r="E924">
        <v>0.02</v>
      </c>
      <c r="F924">
        <v>1.45401</v>
      </c>
      <c r="G924" s="384">
        <v>0</v>
      </c>
      <c r="H924">
        <v>1.45401</v>
      </c>
      <c r="I924">
        <v>6.06</v>
      </c>
      <c r="J924" s="384">
        <v>1405.86</v>
      </c>
    </row>
    <row r="925" spans="1:10">
      <c r="A925">
        <v>916</v>
      </c>
      <c r="B925" s="613">
        <v>42184.923611111109</v>
      </c>
      <c r="C925" s="405" t="s">
        <v>97</v>
      </c>
      <c r="D925" s="384">
        <v>239</v>
      </c>
      <c r="E925">
        <v>0.04</v>
      </c>
      <c r="F925">
        <v>1.4629700000000001</v>
      </c>
      <c r="G925" s="384">
        <v>0</v>
      </c>
      <c r="H925">
        <v>0</v>
      </c>
    </row>
    <row r="926" spans="1:10">
      <c r="A926">
        <v>917</v>
      </c>
      <c r="B926" s="613">
        <v>42184.923611111109</v>
      </c>
      <c r="C926" s="405" t="s">
        <v>2020</v>
      </c>
      <c r="D926" s="384">
        <v>239</v>
      </c>
      <c r="E926">
        <v>0.04</v>
      </c>
      <c r="F926">
        <v>1.4629700000000001</v>
      </c>
      <c r="G926" s="384">
        <v>0</v>
      </c>
      <c r="H926">
        <v>1.45401</v>
      </c>
    </row>
    <row r="927" spans="1:10">
      <c r="A927">
        <v>926</v>
      </c>
      <c r="B927" s="613">
        <v>42185.356944444444</v>
      </c>
      <c r="C927" s="405" t="s">
        <v>1931</v>
      </c>
      <c r="D927" s="384">
        <v>239</v>
      </c>
      <c r="E927">
        <v>0.04</v>
      </c>
      <c r="F927">
        <v>1.45401</v>
      </c>
      <c r="G927" s="384">
        <v>0</v>
      </c>
      <c r="H927">
        <v>1.45401</v>
      </c>
      <c r="I927">
        <v>26.06</v>
      </c>
      <c r="J927" s="384">
        <v>1431.92</v>
      </c>
    </row>
    <row r="928" spans="1:10">
      <c r="A928">
        <v>927</v>
      </c>
      <c r="B928" s="613">
        <v>42187.627083333333</v>
      </c>
      <c r="C928" s="405" t="s">
        <v>97</v>
      </c>
      <c r="D928" s="384">
        <v>240</v>
      </c>
      <c r="E928">
        <v>0.01</v>
      </c>
      <c r="F928">
        <v>1.4545399999999999</v>
      </c>
      <c r="G928" s="384">
        <v>0</v>
      </c>
      <c r="H928">
        <v>0</v>
      </c>
    </row>
    <row r="929" spans="1:10">
      <c r="A929">
        <v>928</v>
      </c>
      <c r="B929" s="613">
        <v>42187.627083333333</v>
      </c>
      <c r="C929" s="405" t="s">
        <v>2020</v>
      </c>
      <c r="D929" s="384">
        <v>240</v>
      </c>
      <c r="E929">
        <v>0.01</v>
      </c>
      <c r="F929">
        <v>1.4545399999999999</v>
      </c>
      <c r="G929" s="384">
        <v>0</v>
      </c>
      <c r="H929">
        <v>1.4523999999999999</v>
      </c>
    </row>
    <row r="930" spans="1:10">
      <c r="A930">
        <v>929</v>
      </c>
      <c r="B930" s="613">
        <v>42187.920138888891</v>
      </c>
      <c r="C930" s="405" t="s">
        <v>1931</v>
      </c>
      <c r="D930" s="384">
        <v>240</v>
      </c>
      <c r="E930">
        <v>0.01</v>
      </c>
      <c r="F930">
        <v>1.4523999999999999</v>
      </c>
      <c r="G930" s="384">
        <v>0</v>
      </c>
      <c r="H930">
        <v>1.4523999999999999</v>
      </c>
      <c r="I930">
        <v>1.48</v>
      </c>
      <c r="J930" s="384">
        <v>1433.4</v>
      </c>
    </row>
    <row r="931" spans="1:10">
      <c r="A931">
        <v>930</v>
      </c>
      <c r="B931" s="613">
        <v>42191.146527777775</v>
      </c>
      <c r="C931" s="405" t="s">
        <v>96</v>
      </c>
      <c r="D931" s="384">
        <v>241</v>
      </c>
      <c r="E931">
        <v>0.01</v>
      </c>
      <c r="F931">
        <v>1.47089</v>
      </c>
      <c r="G931" s="384">
        <v>0</v>
      </c>
      <c r="H931">
        <v>0</v>
      </c>
    </row>
    <row r="932" spans="1:10">
      <c r="A932">
        <v>931</v>
      </c>
      <c r="B932" s="613">
        <v>42191.146527777775</v>
      </c>
      <c r="C932" s="405" t="s">
        <v>2020</v>
      </c>
      <c r="D932" s="384">
        <v>241</v>
      </c>
      <c r="E932">
        <v>0.01</v>
      </c>
      <c r="F932">
        <v>1.47089</v>
      </c>
      <c r="G932" s="384">
        <v>0</v>
      </c>
      <c r="H932">
        <v>1.4730300000000001</v>
      </c>
    </row>
    <row r="933" spans="1:10">
      <c r="A933">
        <v>932</v>
      </c>
      <c r="B933" s="613">
        <v>42191.177777777775</v>
      </c>
      <c r="C933" s="405" t="s">
        <v>1931</v>
      </c>
      <c r="D933" s="384">
        <v>241</v>
      </c>
      <c r="E933">
        <v>0.01</v>
      </c>
      <c r="F933">
        <v>1.4730300000000001</v>
      </c>
      <c r="G933" s="384">
        <v>0</v>
      </c>
      <c r="H933">
        <v>1.4730300000000001</v>
      </c>
      <c r="I933">
        <v>1.48</v>
      </c>
      <c r="J933" s="384">
        <v>1434.88</v>
      </c>
    </row>
    <row r="934" spans="1:10">
      <c r="A934">
        <v>933</v>
      </c>
      <c r="B934" s="613">
        <v>42191.678472222222</v>
      </c>
      <c r="C934" s="405" t="s">
        <v>96</v>
      </c>
      <c r="D934" s="384">
        <v>242</v>
      </c>
      <c r="E934">
        <v>0.01</v>
      </c>
      <c r="F934">
        <v>1.4695499999999999</v>
      </c>
      <c r="G934" s="384">
        <v>0</v>
      </c>
      <c r="H934">
        <v>0</v>
      </c>
    </row>
    <row r="935" spans="1:10">
      <c r="A935">
        <v>934</v>
      </c>
      <c r="B935" s="613">
        <v>42191.678472222222</v>
      </c>
      <c r="C935" s="405" t="s">
        <v>2020</v>
      </c>
      <c r="D935" s="384">
        <v>242</v>
      </c>
      <c r="E935">
        <v>0.01</v>
      </c>
      <c r="F935">
        <v>1.4695499999999999</v>
      </c>
      <c r="G935" s="384">
        <v>0</v>
      </c>
      <c r="H935">
        <v>1.4716899999999999</v>
      </c>
    </row>
    <row r="936" spans="1:10">
      <c r="A936">
        <v>935</v>
      </c>
      <c r="B936" s="613">
        <v>42191.6875</v>
      </c>
      <c r="C936" s="405" t="s">
        <v>1931</v>
      </c>
      <c r="D936" s="384">
        <v>242</v>
      </c>
      <c r="E936">
        <v>0.01</v>
      </c>
      <c r="F936">
        <v>1.4716899999999999</v>
      </c>
      <c r="G936" s="384">
        <v>0</v>
      </c>
      <c r="H936">
        <v>1.4716899999999999</v>
      </c>
      <c r="I936">
        <v>1.48</v>
      </c>
      <c r="J936" s="384">
        <v>1436.36</v>
      </c>
    </row>
    <row r="937" spans="1:10">
      <c r="A937">
        <v>936</v>
      </c>
      <c r="B937" s="613">
        <v>42191.740277777775</v>
      </c>
      <c r="C937" s="405" t="s">
        <v>96</v>
      </c>
      <c r="D937" s="384">
        <v>243</v>
      </c>
      <c r="E937">
        <v>0.01</v>
      </c>
      <c r="F937">
        <v>1.4728399999999999</v>
      </c>
      <c r="G937" s="384">
        <v>0</v>
      </c>
      <c r="H937">
        <v>0</v>
      </c>
    </row>
    <row r="938" spans="1:10">
      <c r="A938">
        <v>937</v>
      </c>
      <c r="B938" s="613">
        <v>42191.740277777775</v>
      </c>
      <c r="C938" s="405" t="s">
        <v>2020</v>
      </c>
      <c r="D938" s="384">
        <v>243</v>
      </c>
      <c r="E938">
        <v>0.01</v>
      </c>
      <c r="F938">
        <v>1.4728399999999999</v>
      </c>
      <c r="G938" s="384">
        <v>0</v>
      </c>
      <c r="H938">
        <v>1.47498</v>
      </c>
    </row>
    <row r="939" spans="1:10">
      <c r="A939">
        <v>938</v>
      </c>
      <c r="B939" s="613">
        <v>42191.89166666667</v>
      </c>
      <c r="C939" s="405" t="s">
        <v>1931</v>
      </c>
      <c r="D939" s="384">
        <v>243</v>
      </c>
      <c r="E939">
        <v>0.01</v>
      </c>
      <c r="F939">
        <v>1.47498</v>
      </c>
      <c r="G939" s="384">
        <v>0</v>
      </c>
      <c r="H939">
        <v>1.47498</v>
      </c>
      <c r="I939">
        <v>1.48</v>
      </c>
      <c r="J939" s="384">
        <v>1437.84</v>
      </c>
    </row>
    <row r="940" spans="1:10">
      <c r="A940">
        <v>939</v>
      </c>
      <c r="B940" s="613">
        <v>42192.292361111111</v>
      </c>
      <c r="C940" s="405" t="s">
        <v>97</v>
      </c>
      <c r="D940" s="384">
        <v>244</v>
      </c>
      <c r="E940">
        <v>0.01</v>
      </c>
      <c r="F940">
        <v>1.4737499999999999</v>
      </c>
      <c r="G940" s="384">
        <v>0</v>
      </c>
      <c r="H940">
        <v>0</v>
      </c>
    </row>
    <row r="941" spans="1:10">
      <c r="A941">
        <v>940</v>
      </c>
      <c r="B941" s="613">
        <v>42192.292361111111</v>
      </c>
      <c r="C941" s="405" t="s">
        <v>2020</v>
      </c>
      <c r="D941" s="384">
        <v>244</v>
      </c>
      <c r="E941">
        <v>0.01</v>
      </c>
      <c r="F941">
        <v>1.4737499999999999</v>
      </c>
      <c r="G941" s="384">
        <v>0</v>
      </c>
      <c r="H941">
        <v>1.4716100000000001</v>
      </c>
    </row>
    <row r="942" spans="1:10">
      <c r="A942">
        <v>941</v>
      </c>
      <c r="B942" s="613">
        <v>42192.313888888886</v>
      </c>
      <c r="C942" s="405" t="s">
        <v>1931</v>
      </c>
      <c r="D942" s="384">
        <v>244</v>
      </c>
      <c r="E942">
        <v>0.01</v>
      </c>
      <c r="F942">
        <v>1.4716100000000001</v>
      </c>
      <c r="G942" s="384">
        <v>0</v>
      </c>
      <c r="H942">
        <v>1.4716100000000001</v>
      </c>
      <c r="I942">
        <v>1.48</v>
      </c>
      <c r="J942" s="384">
        <v>1439.32</v>
      </c>
    </row>
    <row r="943" spans="1:10">
      <c r="A943">
        <v>942</v>
      </c>
      <c r="B943" s="613">
        <v>42192.939583333333</v>
      </c>
      <c r="C943" s="405" t="s">
        <v>97</v>
      </c>
      <c r="D943" s="384">
        <v>245</v>
      </c>
      <c r="E943">
        <v>0.01</v>
      </c>
      <c r="F943">
        <v>1.47756</v>
      </c>
      <c r="G943" s="384">
        <v>0</v>
      </c>
      <c r="H943">
        <v>0</v>
      </c>
    </row>
    <row r="944" spans="1:10">
      <c r="A944">
        <v>943</v>
      </c>
      <c r="B944" s="613">
        <v>42192.939583333333</v>
      </c>
      <c r="C944" s="405" t="s">
        <v>2020</v>
      </c>
      <c r="D944" s="384">
        <v>245</v>
      </c>
      <c r="E944">
        <v>0.01</v>
      </c>
      <c r="F944">
        <v>1.47756</v>
      </c>
      <c r="G944" s="384">
        <v>0</v>
      </c>
      <c r="H944">
        <v>1.47542</v>
      </c>
    </row>
    <row r="945" spans="1:10">
      <c r="A945">
        <v>946</v>
      </c>
      <c r="B945" s="613">
        <v>42193.176388888889</v>
      </c>
      <c r="C945" s="405" t="s">
        <v>2020</v>
      </c>
      <c r="D945" s="384">
        <v>245</v>
      </c>
      <c r="E945">
        <v>0.01</v>
      </c>
      <c r="F945">
        <v>1.47756</v>
      </c>
      <c r="G945" s="384">
        <v>0</v>
      </c>
      <c r="H945">
        <v>1.4776</v>
      </c>
    </row>
    <row r="946" spans="1:10">
      <c r="A946">
        <v>953</v>
      </c>
      <c r="B946" s="613">
        <v>42193.29791666667</v>
      </c>
      <c r="C946" s="405" t="s">
        <v>2020</v>
      </c>
      <c r="D946" s="384">
        <v>245</v>
      </c>
      <c r="E946">
        <v>0.01</v>
      </c>
      <c r="F946">
        <v>1.47756</v>
      </c>
      <c r="G946" s="384">
        <v>0</v>
      </c>
      <c r="H946">
        <v>1.47942</v>
      </c>
    </row>
    <row r="947" spans="1:10">
      <c r="A947">
        <v>958</v>
      </c>
      <c r="B947" s="613">
        <v>42193.416666666664</v>
      </c>
      <c r="C947" s="405" t="s">
        <v>2020</v>
      </c>
      <c r="D947" s="384">
        <v>245</v>
      </c>
      <c r="E947">
        <v>0.01</v>
      </c>
      <c r="F947">
        <v>1.47756</v>
      </c>
      <c r="G947" s="384">
        <v>0</v>
      </c>
      <c r="H947">
        <v>1.4842</v>
      </c>
    </row>
    <row r="948" spans="1:10">
      <c r="A948">
        <v>959</v>
      </c>
      <c r="B948" s="613">
        <v>42193.540972222225</v>
      </c>
      <c r="C948" s="405" t="s">
        <v>1931</v>
      </c>
      <c r="D948" s="384">
        <v>245</v>
      </c>
      <c r="E948">
        <v>0.01</v>
      </c>
      <c r="F948">
        <v>1.4842</v>
      </c>
      <c r="G948" s="384">
        <v>0</v>
      </c>
      <c r="H948">
        <v>1.4842</v>
      </c>
      <c r="I948">
        <v>-5</v>
      </c>
      <c r="J948" s="384">
        <v>1435.8</v>
      </c>
    </row>
    <row r="949" spans="1:10">
      <c r="A949">
        <v>944</v>
      </c>
      <c r="B949" s="613">
        <v>42193.176388888889</v>
      </c>
      <c r="C949" s="405" t="s">
        <v>97</v>
      </c>
      <c r="D949" s="384">
        <v>246</v>
      </c>
      <c r="E949">
        <v>0.01</v>
      </c>
      <c r="F949">
        <v>1.4819100000000001</v>
      </c>
      <c r="G949" s="384">
        <v>0</v>
      </c>
      <c r="H949">
        <v>0</v>
      </c>
    </row>
    <row r="950" spans="1:10">
      <c r="A950">
        <v>945</v>
      </c>
      <c r="B950" s="613">
        <v>42193.176388888889</v>
      </c>
      <c r="C950" s="405" t="s">
        <v>2020</v>
      </c>
      <c r="D950" s="384">
        <v>246</v>
      </c>
      <c r="E950">
        <v>0.01</v>
      </c>
      <c r="F950">
        <v>1.4819100000000001</v>
      </c>
      <c r="G950" s="384">
        <v>0</v>
      </c>
      <c r="H950">
        <v>1.4776</v>
      </c>
    </row>
    <row r="951" spans="1:10">
      <c r="A951">
        <v>952</v>
      </c>
      <c r="B951" s="613">
        <v>42193.29791666667</v>
      </c>
      <c r="C951" s="405" t="s">
        <v>2020</v>
      </c>
      <c r="D951" s="384">
        <v>246</v>
      </c>
      <c r="E951">
        <v>0.01</v>
      </c>
      <c r="F951">
        <v>1.4819100000000001</v>
      </c>
      <c r="G951" s="384">
        <v>0</v>
      </c>
      <c r="H951">
        <v>1.47942</v>
      </c>
    </row>
    <row r="952" spans="1:10">
      <c r="A952">
        <v>957</v>
      </c>
      <c r="B952" s="613">
        <v>42193.416666666664</v>
      </c>
      <c r="C952" s="405" t="s">
        <v>2020</v>
      </c>
      <c r="D952" s="384">
        <v>246</v>
      </c>
      <c r="E952">
        <v>0.01</v>
      </c>
      <c r="F952">
        <v>1.4819100000000001</v>
      </c>
      <c r="G952" s="384">
        <v>0</v>
      </c>
      <c r="H952">
        <v>1.4842</v>
      </c>
    </row>
    <row r="953" spans="1:10">
      <c r="A953">
        <v>960</v>
      </c>
      <c r="B953" s="613">
        <v>42193.540972222225</v>
      </c>
      <c r="C953" s="405" t="s">
        <v>1931</v>
      </c>
      <c r="D953" s="384">
        <v>246</v>
      </c>
      <c r="E953">
        <v>0.01</v>
      </c>
      <c r="F953">
        <v>1.4842</v>
      </c>
      <c r="G953" s="384">
        <v>0</v>
      </c>
      <c r="H953">
        <v>1.4842</v>
      </c>
      <c r="I953">
        <v>-1.79</v>
      </c>
      <c r="J953" s="384">
        <v>1434.01</v>
      </c>
    </row>
    <row r="954" spans="1:10">
      <c r="A954">
        <v>947</v>
      </c>
      <c r="B954" s="613">
        <v>42193.261805555558</v>
      </c>
      <c r="C954" s="405" t="s">
        <v>96</v>
      </c>
      <c r="D954" s="384">
        <v>247</v>
      </c>
      <c r="E954">
        <v>0.01</v>
      </c>
      <c r="F954">
        <v>1.48302</v>
      </c>
      <c r="G954" s="384">
        <v>0</v>
      </c>
      <c r="H954">
        <v>0</v>
      </c>
    </row>
    <row r="955" spans="1:10">
      <c r="A955">
        <v>948</v>
      </c>
      <c r="B955" s="613">
        <v>42193.261805555558</v>
      </c>
      <c r="C955" s="405" t="s">
        <v>2020</v>
      </c>
      <c r="D955" s="384">
        <v>247</v>
      </c>
      <c r="E955">
        <v>0.01</v>
      </c>
      <c r="F955">
        <v>1.48302</v>
      </c>
      <c r="G955" s="384">
        <v>0</v>
      </c>
      <c r="H955">
        <v>1.48516</v>
      </c>
    </row>
    <row r="956" spans="1:10">
      <c r="A956">
        <v>949</v>
      </c>
      <c r="B956" s="613">
        <v>42193.275000000001</v>
      </c>
      <c r="C956" s="405" t="s">
        <v>1931</v>
      </c>
      <c r="D956" s="384">
        <v>247</v>
      </c>
      <c r="E956">
        <v>0.01</v>
      </c>
      <c r="F956">
        <v>1.48516</v>
      </c>
      <c r="G956" s="384">
        <v>0</v>
      </c>
      <c r="H956">
        <v>1.48516</v>
      </c>
      <c r="I956">
        <v>1.48</v>
      </c>
      <c r="J956" s="384">
        <v>1440.8</v>
      </c>
    </row>
    <row r="957" spans="1:10">
      <c r="A957">
        <v>950</v>
      </c>
      <c r="B957" s="613">
        <v>42193.29791666667</v>
      </c>
      <c r="C957" s="405" t="s">
        <v>97</v>
      </c>
      <c r="D957" s="384">
        <v>248</v>
      </c>
      <c r="E957">
        <v>0.01</v>
      </c>
      <c r="F957">
        <v>1.4855100000000001</v>
      </c>
      <c r="G957" s="384">
        <v>0</v>
      </c>
      <c r="H957">
        <v>0</v>
      </c>
    </row>
    <row r="958" spans="1:10">
      <c r="A958">
        <v>951</v>
      </c>
      <c r="B958" s="613">
        <v>42193.29791666667</v>
      </c>
      <c r="C958" s="405" t="s">
        <v>2020</v>
      </c>
      <c r="D958" s="384">
        <v>248</v>
      </c>
      <c r="E958">
        <v>0.01</v>
      </c>
      <c r="F958">
        <v>1.4855100000000001</v>
      </c>
      <c r="G958" s="384">
        <v>0</v>
      </c>
      <c r="H958">
        <v>1.47942</v>
      </c>
    </row>
    <row r="959" spans="1:10">
      <c r="A959">
        <v>956</v>
      </c>
      <c r="B959" s="613">
        <v>42193.416666666664</v>
      </c>
      <c r="C959" s="405" t="s">
        <v>2020</v>
      </c>
      <c r="D959" s="384">
        <v>248</v>
      </c>
      <c r="E959">
        <v>0.01</v>
      </c>
      <c r="F959">
        <v>1.4855100000000001</v>
      </c>
      <c r="G959" s="384">
        <v>0</v>
      </c>
      <c r="H959">
        <v>1.4842</v>
      </c>
    </row>
    <row r="960" spans="1:10">
      <c r="A960">
        <v>961</v>
      </c>
      <c r="B960" s="613">
        <v>42193.540972222225</v>
      </c>
      <c r="C960" s="405" t="s">
        <v>1931</v>
      </c>
      <c r="D960" s="384">
        <v>248</v>
      </c>
      <c r="E960">
        <v>0.01</v>
      </c>
      <c r="F960">
        <v>1.4842</v>
      </c>
      <c r="G960" s="384">
        <v>0</v>
      </c>
      <c r="H960">
        <v>1.4842</v>
      </c>
      <c r="I960">
        <v>0.87</v>
      </c>
      <c r="J960" s="384">
        <v>1434.88</v>
      </c>
    </row>
    <row r="961" spans="1:10">
      <c r="A961">
        <v>954</v>
      </c>
      <c r="B961" s="613">
        <v>42193.416666666664</v>
      </c>
      <c r="C961" s="405" t="s">
        <v>97</v>
      </c>
      <c r="D961" s="384">
        <v>249</v>
      </c>
      <c r="E961">
        <v>0.02</v>
      </c>
      <c r="F961">
        <v>1.49386</v>
      </c>
      <c r="G961" s="384">
        <v>0</v>
      </c>
      <c r="H961">
        <v>0</v>
      </c>
    </row>
    <row r="962" spans="1:10">
      <c r="A962">
        <v>955</v>
      </c>
      <c r="B962" s="613">
        <v>42193.416666666664</v>
      </c>
      <c r="C962" s="405" t="s">
        <v>2020</v>
      </c>
      <c r="D962" s="384">
        <v>249</v>
      </c>
      <c r="E962">
        <v>0.02</v>
      </c>
      <c r="F962">
        <v>1.49386</v>
      </c>
      <c r="G962" s="384">
        <v>0</v>
      </c>
      <c r="H962">
        <v>1.4842</v>
      </c>
    </row>
    <row r="963" spans="1:10">
      <c r="A963">
        <v>962</v>
      </c>
      <c r="B963" s="613">
        <v>42193.540972222225</v>
      </c>
      <c r="C963" s="405" t="s">
        <v>1931</v>
      </c>
      <c r="D963" s="384">
        <v>249</v>
      </c>
      <c r="E963">
        <v>0.02</v>
      </c>
      <c r="F963">
        <v>1.4842</v>
      </c>
      <c r="G963" s="384">
        <v>0</v>
      </c>
      <c r="H963">
        <v>1.4842</v>
      </c>
      <c r="I963">
        <v>14.06</v>
      </c>
      <c r="J963" s="384">
        <v>1448.94</v>
      </c>
    </row>
    <row r="964" spans="1:10">
      <c r="A964">
        <v>963</v>
      </c>
      <c r="B964" s="613">
        <v>42193.645833333336</v>
      </c>
      <c r="C964" s="405" t="s">
        <v>97</v>
      </c>
      <c r="D964" s="384">
        <v>250</v>
      </c>
      <c r="E964">
        <v>0.01</v>
      </c>
      <c r="F964">
        <v>1.48756</v>
      </c>
      <c r="G964" s="384">
        <v>0</v>
      </c>
      <c r="H964">
        <v>0</v>
      </c>
    </row>
    <row r="965" spans="1:10">
      <c r="A965">
        <v>964</v>
      </c>
      <c r="B965" s="613">
        <v>42193.645833333336</v>
      </c>
      <c r="C965" s="405" t="s">
        <v>2020</v>
      </c>
      <c r="D965" s="384">
        <v>250</v>
      </c>
      <c r="E965">
        <v>0.01</v>
      </c>
      <c r="F965">
        <v>1.48756</v>
      </c>
      <c r="G965" s="384">
        <v>0</v>
      </c>
      <c r="H965">
        <v>1.48542</v>
      </c>
    </row>
    <row r="966" spans="1:10">
      <c r="A966">
        <v>965</v>
      </c>
      <c r="B966" s="613">
        <v>42193.668055555558</v>
      </c>
      <c r="C966" s="405" t="s">
        <v>1931</v>
      </c>
      <c r="D966" s="384">
        <v>250</v>
      </c>
      <c r="E966">
        <v>0.01</v>
      </c>
      <c r="F966">
        <v>1.48542</v>
      </c>
      <c r="G966" s="384">
        <v>0</v>
      </c>
      <c r="H966">
        <v>1.48542</v>
      </c>
      <c r="I966">
        <v>1.48</v>
      </c>
      <c r="J966" s="384">
        <v>1450.42</v>
      </c>
    </row>
    <row r="967" spans="1:10">
      <c r="A967">
        <v>966</v>
      </c>
      <c r="B967" s="613">
        <v>42194.136805555558</v>
      </c>
      <c r="C967" s="405" t="s">
        <v>97</v>
      </c>
      <c r="D967" s="384">
        <v>251</v>
      </c>
      <c r="E967">
        <v>0.01</v>
      </c>
      <c r="F967">
        <v>1.49122</v>
      </c>
      <c r="G967" s="384">
        <v>0</v>
      </c>
      <c r="H967">
        <v>0</v>
      </c>
    </row>
    <row r="968" spans="1:10">
      <c r="A968">
        <v>967</v>
      </c>
      <c r="B968" s="613">
        <v>42194.136805555558</v>
      </c>
      <c r="C968" s="405" t="s">
        <v>2020</v>
      </c>
      <c r="D968" s="384">
        <v>251</v>
      </c>
      <c r="E968">
        <v>0.01</v>
      </c>
      <c r="F968">
        <v>1.49122</v>
      </c>
      <c r="G968" s="384">
        <v>0</v>
      </c>
      <c r="H968">
        <v>1.48908</v>
      </c>
    </row>
    <row r="969" spans="1:10">
      <c r="A969">
        <v>968</v>
      </c>
      <c r="B969" s="613">
        <v>42194.145833333336</v>
      </c>
      <c r="C969" s="405" t="s">
        <v>1931</v>
      </c>
      <c r="D969" s="384">
        <v>251</v>
      </c>
      <c r="E969">
        <v>0.01</v>
      </c>
      <c r="F969">
        <v>1.48908</v>
      </c>
      <c r="G969" s="384">
        <v>0</v>
      </c>
      <c r="H969">
        <v>1.48908</v>
      </c>
      <c r="I969">
        <v>1.48</v>
      </c>
      <c r="J969" s="384">
        <v>1451.9</v>
      </c>
    </row>
    <row r="970" spans="1:10">
      <c r="A970">
        <v>969</v>
      </c>
      <c r="B970" s="613">
        <v>42194.385416666664</v>
      </c>
      <c r="C970" s="405" t="s">
        <v>97</v>
      </c>
      <c r="D970" s="384">
        <v>252</v>
      </c>
      <c r="E970">
        <v>0.01</v>
      </c>
      <c r="F970">
        <v>1.4801899999999999</v>
      </c>
      <c r="G970" s="384">
        <v>0</v>
      </c>
      <c r="H970">
        <v>0</v>
      </c>
    </row>
    <row r="971" spans="1:10">
      <c r="A971">
        <v>970</v>
      </c>
      <c r="B971" s="613">
        <v>42194.385416666664</v>
      </c>
      <c r="C971" s="405" t="s">
        <v>2020</v>
      </c>
      <c r="D971" s="384">
        <v>252</v>
      </c>
      <c r="E971">
        <v>0.01</v>
      </c>
      <c r="F971">
        <v>1.4801899999999999</v>
      </c>
      <c r="G971" s="384">
        <v>0</v>
      </c>
      <c r="H971">
        <v>1.4780500000000001</v>
      </c>
    </row>
    <row r="972" spans="1:10">
      <c r="A972">
        <v>973</v>
      </c>
      <c r="B972" s="613">
        <v>42194.520833333336</v>
      </c>
      <c r="C972" s="405" t="s">
        <v>2020</v>
      </c>
      <c r="D972" s="384">
        <v>252</v>
      </c>
      <c r="E972">
        <v>0.01</v>
      </c>
      <c r="F972">
        <v>1.4801899999999999</v>
      </c>
      <c r="G972" s="384">
        <v>0</v>
      </c>
      <c r="H972">
        <v>1.4818100000000001</v>
      </c>
    </row>
    <row r="973" spans="1:10">
      <c r="A973">
        <v>974</v>
      </c>
      <c r="B973" s="613">
        <v>42194.590277777781</v>
      </c>
      <c r="C973" s="405" t="s">
        <v>1931</v>
      </c>
      <c r="D973" s="384">
        <v>252</v>
      </c>
      <c r="E973">
        <v>0.01</v>
      </c>
      <c r="F973">
        <v>1.4818100000000001</v>
      </c>
      <c r="G973" s="384">
        <v>0</v>
      </c>
      <c r="H973">
        <v>1.4818100000000001</v>
      </c>
      <c r="I973">
        <v>-1.29</v>
      </c>
      <c r="J973" s="384">
        <v>1450.61</v>
      </c>
    </row>
    <row r="974" spans="1:10">
      <c r="A974">
        <v>971</v>
      </c>
      <c r="B974" s="613">
        <v>42194.520833333336</v>
      </c>
      <c r="C974" s="405" t="s">
        <v>97</v>
      </c>
      <c r="D974" s="384">
        <v>253</v>
      </c>
      <c r="E974">
        <v>0.01</v>
      </c>
      <c r="F974">
        <v>1.4877</v>
      </c>
      <c r="G974" s="384">
        <v>0</v>
      </c>
      <c r="H974">
        <v>0</v>
      </c>
    </row>
    <row r="975" spans="1:10">
      <c r="A975">
        <v>972</v>
      </c>
      <c r="B975" s="613">
        <v>42194.520833333336</v>
      </c>
      <c r="C975" s="405" t="s">
        <v>2020</v>
      </c>
      <c r="D975" s="384">
        <v>253</v>
      </c>
      <c r="E975">
        <v>0.01</v>
      </c>
      <c r="F975">
        <v>1.4877</v>
      </c>
      <c r="G975" s="384">
        <v>0</v>
      </c>
      <c r="H975">
        <v>1.4818100000000001</v>
      </c>
    </row>
    <row r="976" spans="1:10">
      <c r="A976">
        <v>975</v>
      </c>
      <c r="B976" s="613">
        <v>42194.590277777781</v>
      </c>
      <c r="C976" s="405" t="s">
        <v>1931</v>
      </c>
      <c r="D976" s="384">
        <v>253</v>
      </c>
      <c r="E976">
        <v>0.01</v>
      </c>
      <c r="F976">
        <v>1.4818100000000001</v>
      </c>
      <c r="G976" s="384">
        <v>0</v>
      </c>
      <c r="H976">
        <v>1.4818100000000001</v>
      </c>
      <c r="I976">
        <v>4.25</v>
      </c>
      <c r="J976" s="384">
        <v>1454.86</v>
      </c>
    </row>
    <row r="977" spans="1:10">
      <c r="A977">
        <v>976</v>
      </c>
      <c r="B977" s="613">
        <v>42194.656944444447</v>
      </c>
      <c r="C977" s="405" t="s">
        <v>96</v>
      </c>
      <c r="D977" s="384">
        <v>254</v>
      </c>
      <c r="E977">
        <v>0.01</v>
      </c>
      <c r="F977">
        <v>1.4842</v>
      </c>
      <c r="G977" s="384">
        <v>0</v>
      </c>
      <c r="H977">
        <v>0</v>
      </c>
    </row>
    <row r="978" spans="1:10">
      <c r="A978">
        <v>977</v>
      </c>
      <c r="B978" s="613">
        <v>42194.656944444447</v>
      </c>
      <c r="C978" s="405" t="s">
        <v>2020</v>
      </c>
      <c r="D978" s="384">
        <v>254</v>
      </c>
      <c r="E978">
        <v>0.01</v>
      </c>
      <c r="F978">
        <v>1.4842</v>
      </c>
      <c r="G978" s="384">
        <v>0</v>
      </c>
      <c r="H978">
        <v>1.48634</v>
      </c>
    </row>
    <row r="979" spans="1:10">
      <c r="A979">
        <v>978</v>
      </c>
      <c r="B979" s="613">
        <v>42194.67291666667</v>
      </c>
      <c r="C979" s="405" t="s">
        <v>1931</v>
      </c>
      <c r="D979" s="384">
        <v>254</v>
      </c>
      <c r="E979">
        <v>0.01</v>
      </c>
      <c r="F979">
        <v>1.48634</v>
      </c>
      <c r="G979" s="384">
        <v>0</v>
      </c>
      <c r="H979">
        <v>1.48634</v>
      </c>
      <c r="I979">
        <v>1.48</v>
      </c>
      <c r="J979" s="384">
        <v>1456.34</v>
      </c>
    </row>
    <row r="980" spans="1:10">
      <c r="A980">
        <v>979</v>
      </c>
      <c r="B980" s="613">
        <v>42195.604166666664</v>
      </c>
      <c r="C980" s="405" t="s">
        <v>97</v>
      </c>
      <c r="D980" s="384">
        <v>255</v>
      </c>
      <c r="E980">
        <v>0.01</v>
      </c>
      <c r="F980">
        <v>1.49821</v>
      </c>
      <c r="G980" s="384">
        <v>0</v>
      </c>
      <c r="H980">
        <v>0</v>
      </c>
    </row>
    <row r="981" spans="1:10">
      <c r="A981">
        <v>980</v>
      </c>
      <c r="B981" s="613">
        <v>42195.604166666664</v>
      </c>
      <c r="C981" s="405" t="s">
        <v>2020</v>
      </c>
      <c r="D981" s="384">
        <v>255</v>
      </c>
      <c r="E981">
        <v>0.01</v>
      </c>
      <c r="F981">
        <v>1.49821</v>
      </c>
      <c r="G981" s="384">
        <v>0</v>
      </c>
      <c r="H981">
        <v>1.49607</v>
      </c>
    </row>
    <row r="982" spans="1:10">
      <c r="A982">
        <v>983</v>
      </c>
      <c r="B982" s="613">
        <v>42195.660416666666</v>
      </c>
      <c r="C982" s="405" t="s">
        <v>2020</v>
      </c>
      <c r="D982" s="384">
        <v>255</v>
      </c>
      <c r="E982">
        <v>0.01</v>
      </c>
      <c r="F982">
        <v>1.49821</v>
      </c>
      <c r="G982" s="384">
        <v>0</v>
      </c>
      <c r="H982">
        <v>1.4995400000000001</v>
      </c>
    </row>
    <row r="983" spans="1:10">
      <c r="A983">
        <v>989</v>
      </c>
      <c r="B983" s="613">
        <v>42195.854861111111</v>
      </c>
      <c r="C983" s="405" t="s">
        <v>1931</v>
      </c>
      <c r="D983" s="384">
        <v>255</v>
      </c>
      <c r="E983">
        <v>0.01</v>
      </c>
      <c r="F983">
        <v>1.4995400000000001</v>
      </c>
      <c r="G983" s="384">
        <v>0</v>
      </c>
      <c r="H983">
        <v>1.4995400000000001</v>
      </c>
      <c r="I983">
        <v>-1.0900000000000001</v>
      </c>
      <c r="J983" s="384">
        <v>1455.25</v>
      </c>
    </row>
    <row r="984" spans="1:10">
      <c r="A984">
        <v>981</v>
      </c>
      <c r="B984" s="613">
        <v>42195.660416666666</v>
      </c>
      <c r="C984" s="405" t="s">
        <v>97</v>
      </c>
      <c r="D984" s="384">
        <v>256</v>
      </c>
      <c r="E984">
        <v>0.01</v>
      </c>
      <c r="F984">
        <v>1.50515</v>
      </c>
      <c r="G984" s="384">
        <v>0</v>
      </c>
      <c r="H984">
        <v>0</v>
      </c>
    </row>
    <row r="985" spans="1:10">
      <c r="A985">
        <v>982</v>
      </c>
      <c r="B985" s="613">
        <v>42195.660416666666</v>
      </c>
      <c r="C985" s="405" t="s">
        <v>2020</v>
      </c>
      <c r="D985" s="384">
        <v>256</v>
      </c>
      <c r="E985">
        <v>0.01</v>
      </c>
      <c r="F985">
        <v>1.50515</v>
      </c>
      <c r="G985" s="384">
        <v>0</v>
      </c>
      <c r="H985">
        <v>1.4995400000000001</v>
      </c>
    </row>
    <row r="986" spans="1:10">
      <c r="A986">
        <v>990</v>
      </c>
      <c r="B986" s="613">
        <v>42195.854861111111</v>
      </c>
      <c r="C986" s="405" t="s">
        <v>1931</v>
      </c>
      <c r="D986" s="384">
        <v>256</v>
      </c>
      <c r="E986">
        <v>0.01</v>
      </c>
      <c r="F986">
        <v>1.4995400000000001</v>
      </c>
      <c r="G986" s="384">
        <v>0</v>
      </c>
      <c r="H986">
        <v>1.4995400000000001</v>
      </c>
      <c r="I986">
        <v>4.04</v>
      </c>
      <c r="J986" s="384">
        <v>1459.29</v>
      </c>
    </row>
    <row r="987" spans="1:10">
      <c r="A987">
        <v>984</v>
      </c>
      <c r="B987" s="613">
        <v>42195.709027777775</v>
      </c>
      <c r="C987" s="405" t="s">
        <v>96</v>
      </c>
      <c r="D987" s="384">
        <v>257</v>
      </c>
      <c r="E987">
        <v>0.01</v>
      </c>
      <c r="F987">
        <v>1.5061899999999999</v>
      </c>
      <c r="G987" s="384">
        <v>0</v>
      </c>
      <c r="H987">
        <v>0</v>
      </c>
    </row>
    <row r="988" spans="1:10">
      <c r="A988">
        <v>985</v>
      </c>
      <c r="B988" s="613">
        <v>42195.709027777775</v>
      </c>
      <c r="C988" s="405" t="s">
        <v>2020</v>
      </c>
      <c r="D988" s="384">
        <v>257</v>
      </c>
      <c r="E988">
        <v>0.01</v>
      </c>
      <c r="F988">
        <v>1.5061899999999999</v>
      </c>
      <c r="G988" s="384">
        <v>0</v>
      </c>
      <c r="H988">
        <v>1.5083299999999999</v>
      </c>
    </row>
    <row r="989" spans="1:10">
      <c r="A989">
        <v>988</v>
      </c>
      <c r="B989" s="613">
        <v>42195.74722222222</v>
      </c>
      <c r="C989" s="405" t="s">
        <v>2020</v>
      </c>
      <c r="D989" s="384">
        <v>257</v>
      </c>
      <c r="E989">
        <v>0.01</v>
      </c>
      <c r="F989">
        <v>1.5061899999999999</v>
      </c>
      <c r="G989" s="384">
        <v>0</v>
      </c>
      <c r="H989">
        <v>1.5062800000000001</v>
      </c>
    </row>
    <row r="990" spans="1:10">
      <c r="A990">
        <v>994</v>
      </c>
      <c r="B990" s="613">
        <v>42195.87222222222</v>
      </c>
      <c r="C990" s="405" t="s">
        <v>2020</v>
      </c>
      <c r="D990" s="384">
        <v>257</v>
      </c>
      <c r="E990">
        <v>0.01</v>
      </c>
      <c r="F990">
        <v>1.5061899999999999</v>
      </c>
      <c r="G990" s="384">
        <v>0</v>
      </c>
      <c r="H990">
        <v>1.504</v>
      </c>
    </row>
    <row r="991" spans="1:10">
      <c r="A991">
        <v>1002</v>
      </c>
      <c r="B991" s="613">
        <v>42198.518750000003</v>
      </c>
      <c r="C991" s="405" t="s">
        <v>2020</v>
      </c>
      <c r="D991" s="384">
        <v>257</v>
      </c>
      <c r="E991">
        <v>0.01</v>
      </c>
      <c r="F991">
        <v>1.5061899999999999</v>
      </c>
      <c r="G991" s="384">
        <v>0</v>
      </c>
      <c r="H991">
        <v>1.4993399999999999</v>
      </c>
    </row>
    <row r="992" spans="1:10">
      <c r="A992">
        <v>1008</v>
      </c>
      <c r="B992" s="613">
        <v>42198.888888888891</v>
      </c>
      <c r="C992" s="405" t="s">
        <v>2020</v>
      </c>
      <c r="D992" s="384">
        <v>257</v>
      </c>
      <c r="E992">
        <v>0.01</v>
      </c>
      <c r="F992">
        <v>1.5061899999999999</v>
      </c>
      <c r="G992" s="384">
        <v>0</v>
      </c>
      <c r="H992">
        <v>1.49455</v>
      </c>
    </row>
    <row r="993" spans="1:10">
      <c r="A993">
        <v>1015</v>
      </c>
      <c r="B993" s="613">
        <v>42199.347222222219</v>
      </c>
      <c r="C993" s="405" t="s">
        <v>2020</v>
      </c>
      <c r="D993" s="384">
        <v>257</v>
      </c>
      <c r="E993">
        <v>0.01</v>
      </c>
      <c r="F993">
        <v>1.5061899999999999</v>
      </c>
      <c r="G993" s="384">
        <v>0</v>
      </c>
      <c r="H993">
        <v>1.48885</v>
      </c>
    </row>
    <row r="994" spans="1:10">
      <c r="A994">
        <v>1026</v>
      </c>
      <c r="B994" s="613">
        <v>42200.19027777778</v>
      </c>
      <c r="C994" s="405" t="s">
        <v>2020</v>
      </c>
      <c r="D994" s="384">
        <v>257</v>
      </c>
      <c r="E994">
        <v>0.01</v>
      </c>
      <c r="F994">
        <v>1.5061899999999999</v>
      </c>
      <c r="G994" s="384">
        <v>0</v>
      </c>
      <c r="H994">
        <v>1.4799100000000001</v>
      </c>
    </row>
    <row r="995" spans="1:10">
      <c r="A995">
        <v>1027</v>
      </c>
      <c r="B995" s="613">
        <v>42200.446527777778</v>
      </c>
      <c r="C995" s="405" t="s">
        <v>1931</v>
      </c>
      <c r="D995" s="384">
        <v>257</v>
      </c>
      <c r="E995">
        <v>0.01</v>
      </c>
      <c r="F995">
        <v>1.4799100000000001</v>
      </c>
      <c r="G995" s="384">
        <v>0</v>
      </c>
      <c r="H995">
        <v>1.4799100000000001</v>
      </c>
      <c r="I995">
        <v>-19.5</v>
      </c>
      <c r="J995" s="384">
        <v>1442.74</v>
      </c>
    </row>
    <row r="996" spans="1:10">
      <c r="A996">
        <v>986</v>
      </c>
      <c r="B996" s="613">
        <v>42195.74722222222</v>
      </c>
      <c r="C996" s="405" t="s">
        <v>96</v>
      </c>
      <c r="D996" s="384">
        <v>258</v>
      </c>
      <c r="E996">
        <v>0.01</v>
      </c>
      <c r="F996">
        <v>1.5020899999999999</v>
      </c>
      <c r="G996" s="384">
        <v>0</v>
      </c>
      <c r="H996">
        <v>0</v>
      </c>
    </row>
    <row r="997" spans="1:10">
      <c r="A997">
        <v>987</v>
      </c>
      <c r="B997" s="613">
        <v>42195.74722222222</v>
      </c>
      <c r="C997" s="405" t="s">
        <v>2020</v>
      </c>
      <c r="D997" s="384">
        <v>258</v>
      </c>
      <c r="E997">
        <v>0.01</v>
      </c>
      <c r="F997">
        <v>1.5020899999999999</v>
      </c>
      <c r="G997" s="384">
        <v>0</v>
      </c>
      <c r="H997">
        <v>1.5062800000000001</v>
      </c>
    </row>
    <row r="998" spans="1:10">
      <c r="A998">
        <v>993</v>
      </c>
      <c r="B998" s="613">
        <v>42195.87222222222</v>
      </c>
      <c r="C998" s="405" t="s">
        <v>2020</v>
      </c>
      <c r="D998" s="384">
        <v>258</v>
      </c>
      <c r="E998">
        <v>0.01</v>
      </c>
      <c r="F998">
        <v>1.5020899999999999</v>
      </c>
      <c r="G998" s="384">
        <v>0</v>
      </c>
      <c r="H998">
        <v>1.504</v>
      </c>
    </row>
    <row r="999" spans="1:10">
      <c r="A999">
        <v>1001</v>
      </c>
      <c r="B999" s="613">
        <v>42198.518750000003</v>
      </c>
      <c r="C999" s="405" t="s">
        <v>2020</v>
      </c>
      <c r="D999" s="384">
        <v>258</v>
      </c>
      <c r="E999">
        <v>0.01</v>
      </c>
      <c r="F999">
        <v>1.5020899999999999</v>
      </c>
      <c r="G999" s="384">
        <v>0</v>
      </c>
      <c r="H999">
        <v>1.4993399999999999</v>
      </c>
    </row>
    <row r="1000" spans="1:10">
      <c r="A1000">
        <v>1007</v>
      </c>
      <c r="B1000" s="613">
        <v>42198.888888888891</v>
      </c>
      <c r="C1000" s="405" t="s">
        <v>2020</v>
      </c>
      <c r="D1000" s="384">
        <v>258</v>
      </c>
      <c r="E1000">
        <v>0.01</v>
      </c>
      <c r="F1000">
        <v>1.5020899999999999</v>
      </c>
      <c r="G1000" s="384">
        <v>0</v>
      </c>
      <c r="H1000">
        <v>1.49455</v>
      </c>
    </row>
    <row r="1001" spans="1:10">
      <c r="A1001">
        <v>1014</v>
      </c>
      <c r="B1001" s="613">
        <v>42199.347222222219</v>
      </c>
      <c r="C1001" s="405" t="s">
        <v>2020</v>
      </c>
      <c r="D1001" s="384">
        <v>258</v>
      </c>
      <c r="E1001">
        <v>0.01</v>
      </c>
      <c r="F1001">
        <v>1.5020899999999999</v>
      </c>
      <c r="G1001" s="384">
        <v>0</v>
      </c>
      <c r="H1001">
        <v>1.48885</v>
      </c>
    </row>
    <row r="1002" spans="1:10">
      <c r="A1002">
        <v>1025</v>
      </c>
      <c r="B1002" s="613">
        <v>42200.19027777778</v>
      </c>
      <c r="C1002" s="405" t="s">
        <v>2020</v>
      </c>
      <c r="D1002" s="384">
        <v>258</v>
      </c>
      <c r="E1002">
        <v>0.01</v>
      </c>
      <c r="F1002">
        <v>1.5020899999999999</v>
      </c>
      <c r="G1002" s="384">
        <v>0</v>
      </c>
      <c r="H1002">
        <v>1.4799100000000001</v>
      </c>
    </row>
    <row r="1003" spans="1:10">
      <c r="A1003">
        <v>1028</v>
      </c>
      <c r="B1003" s="613">
        <v>42200.446527777778</v>
      </c>
      <c r="C1003" s="405" t="s">
        <v>1931</v>
      </c>
      <c r="D1003" s="384">
        <v>258</v>
      </c>
      <c r="E1003">
        <v>0.01</v>
      </c>
      <c r="F1003">
        <v>1.4799100000000001</v>
      </c>
      <c r="G1003" s="384">
        <v>0</v>
      </c>
      <c r="H1003">
        <v>1.4799100000000001</v>
      </c>
      <c r="I1003">
        <v>-16.47</v>
      </c>
      <c r="J1003" s="384">
        <v>1426.27</v>
      </c>
    </row>
    <row r="1004" spans="1:10">
      <c r="A1004">
        <v>991</v>
      </c>
      <c r="B1004" s="613">
        <v>42195.87222222222</v>
      </c>
      <c r="C1004" s="405" t="s">
        <v>96</v>
      </c>
      <c r="D1004" s="384">
        <v>259</v>
      </c>
      <c r="E1004">
        <v>0.01</v>
      </c>
      <c r="F1004">
        <v>1.4970000000000001</v>
      </c>
      <c r="G1004" s="384">
        <v>0</v>
      </c>
      <c r="H1004">
        <v>0</v>
      </c>
    </row>
    <row r="1005" spans="1:10">
      <c r="A1005">
        <v>992</v>
      </c>
      <c r="B1005" s="613">
        <v>42195.87222222222</v>
      </c>
      <c r="C1005" s="405" t="s">
        <v>2020</v>
      </c>
      <c r="D1005" s="384">
        <v>259</v>
      </c>
      <c r="E1005">
        <v>0.01</v>
      </c>
      <c r="F1005">
        <v>1.4970000000000001</v>
      </c>
      <c r="G1005" s="384">
        <v>0</v>
      </c>
      <c r="H1005">
        <v>1.504</v>
      </c>
    </row>
    <row r="1006" spans="1:10">
      <c r="A1006">
        <v>1000</v>
      </c>
      <c r="B1006" s="613">
        <v>42198.518750000003</v>
      </c>
      <c r="C1006" s="405" t="s">
        <v>2020</v>
      </c>
      <c r="D1006" s="384">
        <v>259</v>
      </c>
      <c r="E1006">
        <v>0.01</v>
      </c>
      <c r="F1006">
        <v>1.4970000000000001</v>
      </c>
      <c r="G1006" s="384">
        <v>0</v>
      </c>
      <c r="H1006">
        <v>1.4993399999999999</v>
      </c>
    </row>
    <row r="1007" spans="1:10">
      <c r="A1007">
        <v>1006</v>
      </c>
      <c r="B1007" s="613">
        <v>42198.888888888891</v>
      </c>
      <c r="C1007" s="405" t="s">
        <v>2020</v>
      </c>
      <c r="D1007" s="384">
        <v>259</v>
      </c>
      <c r="E1007">
        <v>0.01</v>
      </c>
      <c r="F1007">
        <v>1.4970000000000001</v>
      </c>
      <c r="G1007" s="384">
        <v>0</v>
      </c>
      <c r="H1007">
        <v>1.49455</v>
      </c>
    </row>
    <row r="1008" spans="1:10">
      <c r="A1008">
        <v>1013</v>
      </c>
      <c r="B1008" s="613">
        <v>42199.347222222219</v>
      </c>
      <c r="C1008" s="405" t="s">
        <v>2020</v>
      </c>
      <c r="D1008" s="384">
        <v>259</v>
      </c>
      <c r="E1008">
        <v>0.01</v>
      </c>
      <c r="F1008">
        <v>1.4970000000000001</v>
      </c>
      <c r="G1008" s="384">
        <v>0</v>
      </c>
      <c r="H1008">
        <v>1.48885</v>
      </c>
    </row>
    <row r="1009" spans="1:10">
      <c r="A1009">
        <v>1024</v>
      </c>
      <c r="B1009" s="613">
        <v>42200.19027777778</v>
      </c>
      <c r="C1009" s="405" t="s">
        <v>2020</v>
      </c>
      <c r="D1009" s="384">
        <v>259</v>
      </c>
      <c r="E1009">
        <v>0.01</v>
      </c>
      <c r="F1009">
        <v>1.4970000000000001</v>
      </c>
      <c r="G1009" s="384">
        <v>0</v>
      </c>
      <c r="H1009">
        <v>1.4799100000000001</v>
      </c>
    </row>
    <row r="1010" spans="1:10">
      <c r="A1010">
        <v>1029</v>
      </c>
      <c r="B1010" s="613">
        <v>42200.446527777778</v>
      </c>
      <c r="C1010" s="405" t="s">
        <v>1931</v>
      </c>
      <c r="D1010" s="384">
        <v>259</v>
      </c>
      <c r="E1010">
        <v>0.01</v>
      </c>
      <c r="F1010">
        <v>1.4799100000000001</v>
      </c>
      <c r="G1010" s="384">
        <v>0</v>
      </c>
      <c r="H1010">
        <v>1.4799100000000001</v>
      </c>
      <c r="I1010">
        <v>-12.72</v>
      </c>
      <c r="J1010" s="384">
        <v>1413.55</v>
      </c>
    </row>
    <row r="1011" spans="1:10">
      <c r="A1011">
        <v>995</v>
      </c>
      <c r="B1011" s="613">
        <v>42198.355555555558</v>
      </c>
      <c r="C1011" s="405" t="s">
        <v>97</v>
      </c>
      <c r="D1011" s="384">
        <v>260</v>
      </c>
      <c r="E1011">
        <v>0.01</v>
      </c>
      <c r="F1011">
        <v>1.4938899999999999</v>
      </c>
      <c r="G1011" s="384">
        <v>0</v>
      </c>
      <c r="H1011">
        <v>0</v>
      </c>
    </row>
    <row r="1012" spans="1:10">
      <c r="A1012">
        <v>996</v>
      </c>
      <c r="B1012" s="613">
        <v>42198.355555555558</v>
      </c>
      <c r="C1012" s="405" t="s">
        <v>2020</v>
      </c>
      <c r="D1012" s="384">
        <v>260</v>
      </c>
      <c r="E1012">
        <v>0.01</v>
      </c>
      <c r="F1012">
        <v>1.4938899999999999</v>
      </c>
      <c r="G1012" s="384">
        <v>0</v>
      </c>
      <c r="H1012">
        <v>1.4917499999999999</v>
      </c>
    </row>
    <row r="1013" spans="1:10">
      <c r="A1013">
        <v>997</v>
      </c>
      <c r="B1013" s="613">
        <v>42198.421527777777</v>
      </c>
      <c r="C1013" s="405" t="s">
        <v>1931</v>
      </c>
      <c r="D1013" s="384">
        <v>260</v>
      </c>
      <c r="E1013">
        <v>0.01</v>
      </c>
      <c r="F1013">
        <v>1.4917499999999999</v>
      </c>
      <c r="G1013" s="384">
        <v>0</v>
      </c>
      <c r="H1013">
        <v>1.4917499999999999</v>
      </c>
      <c r="I1013">
        <v>1.48</v>
      </c>
      <c r="J1013" s="384">
        <v>1460.77</v>
      </c>
    </row>
    <row r="1014" spans="1:10">
      <c r="A1014">
        <v>998</v>
      </c>
      <c r="B1014" s="613">
        <v>42198.518750000003</v>
      </c>
      <c r="C1014" s="405" t="s">
        <v>96</v>
      </c>
      <c r="D1014" s="384">
        <v>261</v>
      </c>
      <c r="E1014">
        <v>0.02</v>
      </c>
      <c r="F1014">
        <v>1.4898800000000001</v>
      </c>
      <c r="G1014" s="384">
        <v>0</v>
      </c>
      <c r="H1014">
        <v>0</v>
      </c>
    </row>
    <row r="1015" spans="1:10">
      <c r="A1015">
        <v>999</v>
      </c>
      <c r="B1015" s="613">
        <v>42198.518750000003</v>
      </c>
      <c r="C1015" s="405" t="s">
        <v>2020</v>
      </c>
      <c r="D1015" s="384">
        <v>261</v>
      </c>
      <c r="E1015">
        <v>0.02</v>
      </c>
      <c r="F1015">
        <v>1.4898800000000001</v>
      </c>
      <c r="G1015" s="384">
        <v>0</v>
      </c>
      <c r="H1015">
        <v>1.4993399999999999</v>
      </c>
    </row>
    <row r="1016" spans="1:10">
      <c r="A1016">
        <v>1005</v>
      </c>
      <c r="B1016" s="613">
        <v>42198.888888888891</v>
      </c>
      <c r="C1016" s="405" t="s">
        <v>2020</v>
      </c>
      <c r="D1016" s="384">
        <v>261</v>
      </c>
      <c r="E1016">
        <v>0.02</v>
      </c>
      <c r="F1016">
        <v>1.4898800000000001</v>
      </c>
      <c r="G1016" s="384">
        <v>0</v>
      </c>
      <c r="H1016">
        <v>1.49455</v>
      </c>
    </row>
    <row r="1017" spans="1:10">
      <c r="A1017">
        <v>1012</v>
      </c>
      <c r="B1017" s="613">
        <v>42199.347222222219</v>
      </c>
      <c r="C1017" s="405" t="s">
        <v>2020</v>
      </c>
      <c r="D1017" s="384">
        <v>261</v>
      </c>
      <c r="E1017">
        <v>0.02</v>
      </c>
      <c r="F1017">
        <v>1.4898800000000001</v>
      </c>
      <c r="G1017" s="384">
        <v>0</v>
      </c>
      <c r="H1017">
        <v>1.48885</v>
      </c>
    </row>
    <row r="1018" spans="1:10">
      <c r="A1018">
        <v>1023</v>
      </c>
      <c r="B1018" s="613">
        <v>42200.19027777778</v>
      </c>
      <c r="C1018" s="405" t="s">
        <v>2020</v>
      </c>
      <c r="D1018" s="384">
        <v>261</v>
      </c>
      <c r="E1018">
        <v>0.02</v>
      </c>
      <c r="F1018">
        <v>1.4898800000000001</v>
      </c>
      <c r="G1018" s="384">
        <v>0</v>
      </c>
      <c r="H1018">
        <v>1.4799100000000001</v>
      </c>
    </row>
    <row r="1019" spans="1:10">
      <c r="A1019">
        <v>1030</v>
      </c>
      <c r="B1019" s="613">
        <v>42200.446527777778</v>
      </c>
      <c r="C1019" s="405" t="s">
        <v>1931</v>
      </c>
      <c r="D1019" s="384">
        <v>261</v>
      </c>
      <c r="E1019">
        <v>0.02</v>
      </c>
      <c r="F1019">
        <v>1.4799100000000001</v>
      </c>
      <c r="G1019" s="384">
        <v>0</v>
      </c>
      <c r="H1019">
        <v>1.4799100000000001</v>
      </c>
      <c r="I1019">
        <v>-14.92</v>
      </c>
      <c r="J1019" s="384">
        <v>1398.63</v>
      </c>
    </row>
    <row r="1020" spans="1:10">
      <c r="A1020">
        <v>1003</v>
      </c>
      <c r="B1020" s="613">
        <v>42198.888888888891</v>
      </c>
      <c r="C1020" s="405" t="s">
        <v>96</v>
      </c>
      <c r="D1020" s="384">
        <v>262</v>
      </c>
      <c r="E1020">
        <v>0.04</v>
      </c>
      <c r="F1020">
        <v>1.4851000000000001</v>
      </c>
      <c r="G1020" s="384">
        <v>0</v>
      </c>
      <c r="H1020">
        <v>0</v>
      </c>
    </row>
    <row r="1021" spans="1:10">
      <c r="A1021">
        <v>1004</v>
      </c>
      <c r="B1021" s="613">
        <v>42198.888888888891</v>
      </c>
      <c r="C1021" s="405" t="s">
        <v>2020</v>
      </c>
      <c r="D1021" s="384">
        <v>262</v>
      </c>
      <c r="E1021">
        <v>0.04</v>
      </c>
      <c r="F1021">
        <v>1.4851000000000001</v>
      </c>
      <c r="G1021" s="384">
        <v>0</v>
      </c>
      <c r="H1021">
        <v>1.49455</v>
      </c>
    </row>
    <row r="1022" spans="1:10">
      <c r="A1022">
        <v>1011</v>
      </c>
      <c r="B1022" s="613">
        <v>42199.347222222219</v>
      </c>
      <c r="C1022" s="405" t="s">
        <v>2020</v>
      </c>
      <c r="D1022" s="384">
        <v>262</v>
      </c>
      <c r="E1022">
        <v>0.04</v>
      </c>
      <c r="F1022">
        <v>1.4851000000000001</v>
      </c>
      <c r="G1022" s="384">
        <v>0</v>
      </c>
      <c r="H1022">
        <v>1.48885</v>
      </c>
    </row>
    <row r="1023" spans="1:10">
      <c r="A1023">
        <v>1022</v>
      </c>
      <c r="B1023" s="613">
        <v>42200.19027777778</v>
      </c>
      <c r="C1023" s="405" t="s">
        <v>2020</v>
      </c>
      <c r="D1023" s="384">
        <v>262</v>
      </c>
      <c r="E1023">
        <v>0.04</v>
      </c>
      <c r="F1023">
        <v>1.4851000000000001</v>
      </c>
      <c r="G1023" s="384">
        <v>0</v>
      </c>
      <c r="H1023">
        <v>1.4799100000000001</v>
      </c>
    </row>
    <row r="1024" spans="1:10">
      <c r="A1024">
        <v>1031</v>
      </c>
      <c r="B1024" s="613">
        <v>42200.446527777778</v>
      </c>
      <c r="C1024" s="405" t="s">
        <v>1931</v>
      </c>
      <c r="D1024" s="384">
        <v>262</v>
      </c>
      <c r="E1024">
        <v>0.04</v>
      </c>
      <c r="F1024">
        <v>1.4799100000000001</v>
      </c>
      <c r="G1024" s="384">
        <v>0</v>
      </c>
      <c r="H1024">
        <v>1.4799100000000001</v>
      </c>
      <c r="I1024">
        <v>-15.73</v>
      </c>
      <c r="J1024" s="384">
        <v>1382.9</v>
      </c>
    </row>
    <row r="1025" spans="1:10">
      <c r="A1025">
        <v>1009</v>
      </c>
      <c r="B1025" s="613">
        <v>42199.347222222219</v>
      </c>
      <c r="C1025" s="405" t="s">
        <v>96</v>
      </c>
      <c r="D1025" s="384">
        <v>263</v>
      </c>
      <c r="E1025">
        <v>0.08</v>
      </c>
      <c r="F1025">
        <v>1.47854</v>
      </c>
      <c r="G1025" s="384">
        <v>0</v>
      </c>
      <c r="H1025">
        <v>0</v>
      </c>
    </row>
    <row r="1026" spans="1:10">
      <c r="A1026">
        <v>1010</v>
      </c>
      <c r="B1026" s="613">
        <v>42199.347222222219</v>
      </c>
      <c r="C1026" s="405" t="s">
        <v>2020</v>
      </c>
      <c r="D1026" s="384">
        <v>263</v>
      </c>
      <c r="E1026">
        <v>0.08</v>
      </c>
      <c r="F1026">
        <v>1.47854</v>
      </c>
      <c r="G1026" s="384">
        <v>0</v>
      </c>
      <c r="H1026">
        <v>1.48885</v>
      </c>
    </row>
    <row r="1027" spans="1:10">
      <c r="A1027">
        <v>1021</v>
      </c>
      <c r="B1027" s="613">
        <v>42200.19027777778</v>
      </c>
      <c r="C1027" s="405" t="s">
        <v>2020</v>
      </c>
      <c r="D1027" s="384">
        <v>263</v>
      </c>
      <c r="E1027">
        <v>0.08</v>
      </c>
      <c r="F1027">
        <v>1.47854</v>
      </c>
      <c r="G1027" s="384">
        <v>0</v>
      </c>
      <c r="H1027">
        <v>1.4799100000000001</v>
      </c>
    </row>
    <row r="1028" spans="1:10">
      <c r="A1028">
        <v>1032</v>
      </c>
      <c r="B1028" s="613">
        <v>42200.446527777778</v>
      </c>
      <c r="C1028" s="405" t="s">
        <v>1931</v>
      </c>
      <c r="D1028" s="384">
        <v>263</v>
      </c>
      <c r="E1028">
        <v>0.08</v>
      </c>
      <c r="F1028">
        <v>1.4799100000000001</v>
      </c>
      <c r="G1028" s="384">
        <v>0</v>
      </c>
      <c r="H1028">
        <v>1.4799100000000001</v>
      </c>
      <c r="I1028">
        <v>7.29</v>
      </c>
      <c r="J1028" s="384">
        <v>1390.19</v>
      </c>
    </row>
    <row r="1029" spans="1:10">
      <c r="A1029">
        <v>1016</v>
      </c>
      <c r="B1029" s="613">
        <v>42199.583333333336</v>
      </c>
      <c r="C1029" s="405" t="s">
        <v>97</v>
      </c>
      <c r="D1029" s="384">
        <v>264</v>
      </c>
      <c r="E1029">
        <v>0.01</v>
      </c>
      <c r="F1029">
        <v>1.4830399999999999</v>
      </c>
      <c r="G1029" s="384">
        <v>0</v>
      </c>
      <c r="H1029">
        <v>0</v>
      </c>
    </row>
    <row r="1030" spans="1:10">
      <c r="A1030">
        <v>1017</v>
      </c>
      <c r="B1030" s="613">
        <v>42199.583333333336</v>
      </c>
      <c r="C1030" s="405" t="s">
        <v>2020</v>
      </c>
      <c r="D1030" s="384">
        <v>264</v>
      </c>
      <c r="E1030">
        <v>0.01</v>
      </c>
      <c r="F1030">
        <v>1.4830399999999999</v>
      </c>
      <c r="G1030" s="384">
        <v>0</v>
      </c>
      <c r="H1030">
        <v>1.4809000000000001</v>
      </c>
    </row>
    <row r="1031" spans="1:10">
      <c r="A1031">
        <v>1018</v>
      </c>
      <c r="B1031" s="613">
        <v>42199.606249999997</v>
      </c>
      <c r="C1031" s="405" t="s">
        <v>1931</v>
      </c>
      <c r="D1031" s="384">
        <v>264</v>
      </c>
      <c r="E1031">
        <v>0.01</v>
      </c>
      <c r="F1031">
        <v>1.4809000000000001</v>
      </c>
      <c r="G1031" s="384">
        <v>0</v>
      </c>
      <c r="H1031">
        <v>1.4809000000000001</v>
      </c>
      <c r="I1031">
        <v>1.47</v>
      </c>
      <c r="J1031" s="384">
        <v>1462.24</v>
      </c>
    </row>
    <row r="1032" spans="1:10">
      <c r="A1032">
        <v>1019</v>
      </c>
      <c r="B1032" s="613">
        <v>42200.19027777778</v>
      </c>
      <c r="C1032" s="405" t="s">
        <v>96</v>
      </c>
      <c r="D1032" s="384">
        <v>265</v>
      </c>
      <c r="E1032">
        <v>0.28000000000000003</v>
      </c>
      <c r="F1032">
        <v>1.47034</v>
      </c>
      <c r="G1032" s="384">
        <v>0</v>
      </c>
      <c r="H1032">
        <v>0</v>
      </c>
    </row>
    <row r="1033" spans="1:10">
      <c r="A1033">
        <v>1020</v>
      </c>
      <c r="B1033" s="613">
        <v>42200.19027777778</v>
      </c>
      <c r="C1033" s="405" t="s">
        <v>2020</v>
      </c>
      <c r="D1033" s="384">
        <v>265</v>
      </c>
      <c r="E1033">
        <v>0.28000000000000003</v>
      </c>
      <c r="F1033">
        <v>1.47034</v>
      </c>
      <c r="G1033" s="384">
        <v>0</v>
      </c>
      <c r="H1033">
        <v>1.4799100000000001</v>
      </c>
    </row>
    <row r="1034" spans="1:10">
      <c r="A1034">
        <v>1033</v>
      </c>
      <c r="B1034" s="613">
        <v>42200.446527777778</v>
      </c>
      <c r="C1034" s="405" t="s">
        <v>1931</v>
      </c>
      <c r="D1034" s="384">
        <v>265</v>
      </c>
      <c r="E1034">
        <v>0.28000000000000003</v>
      </c>
      <c r="F1034">
        <v>1.4799100000000001</v>
      </c>
      <c r="G1034" s="384">
        <v>0</v>
      </c>
      <c r="H1034">
        <v>1.4799100000000001</v>
      </c>
      <c r="I1034">
        <v>194.99</v>
      </c>
      <c r="J1034" s="384">
        <v>1585.18</v>
      </c>
    </row>
    <row r="1035" spans="1:10">
      <c r="A1035">
        <v>1034</v>
      </c>
      <c r="B1035" s="613">
        <v>42202.448611111111</v>
      </c>
      <c r="C1035" s="405" t="s">
        <v>96</v>
      </c>
      <c r="D1035" s="384">
        <v>266</v>
      </c>
      <c r="E1035">
        <v>0.01</v>
      </c>
      <c r="F1035">
        <v>1.47227</v>
      </c>
      <c r="G1035" s="384">
        <v>0</v>
      </c>
      <c r="H1035">
        <v>0</v>
      </c>
    </row>
    <row r="1036" spans="1:10">
      <c r="A1036">
        <v>1035</v>
      </c>
      <c r="B1036" s="613">
        <v>42202.448611111111</v>
      </c>
      <c r="C1036" s="405" t="s">
        <v>2020</v>
      </c>
      <c r="D1036" s="384">
        <v>266</v>
      </c>
      <c r="E1036">
        <v>0.01</v>
      </c>
      <c r="F1036">
        <v>1.47227</v>
      </c>
      <c r="G1036" s="384">
        <v>0</v>
      </c>
      <c r="H1036">
        <v>1.47441</v>
      </c>
    </row>
    <row r="1037" spans="1:10">
      <c r="A1037">
        <v>1038</v>
      </c>
      <c r="B1037" s="613">
        <v>42202.925694444442</v>
      </c>
      <c r="C1037" s="405" t="s">
        <v>2020</v>
      </c>
      <c r="D1037" s="384">
        <v>266</v>
      </c>
      <c r="E1037">
        <v>0.01</v>
      </c>
      <c r="F1037">
        <v>1.47227</v>
      </c>
      <c r="G1037" s="384">
        <v>0</v>
      </c>
      <c r="H1037">
        <v>1.47275</v>
      </c>
    </row>
    <row r="1038" spans="1:10">
      <c r="A1038">
        <v>1039</v>
      </c>
      <c r="B1038" s="613">
        <v>42205.206944444442</v>
      </c>
      <c r="C1038" s="405" t="s">
        <v>1931</v>
      </c>
      <c r="D1038" s="384">
        <v>266</v>
      </c>
      <c r="E1038">
        <v>0.01</v>
      </c>
      <c r="F1038">
        <v>1.47275</v>
      </c>
      <c r="G1038" s="384">
        <v>0</v>
      </c>
      <c r="H1038">
        <v>1.47275</v>
      </c>
      <c r="I1038">
        <v>0.26</v>
      </c>
      <c r="J1038" s="384">
        <v>1585.44</v>
      </c>
    </row>
    <row r="1039" spans="1:10">
      <c r="A1039">
        <v>1036</v>
      </c>
      <c r="B1039" s="613">
        <v>42202.925694444442</v>
      </c>
      <c r="C1039" s="405" t="s">
        <v>96</v>
      </c>
      <c r="D1039" s="384">
        <v>267</v>
      </c>
      <c r="E1039">
        <v>0.01</v>
      </c>
      <c r="F1039">
        <v>1.46895</v>
      </c>
      <c r="G1039" s="384">
        <v>0</v>
      </c>
      <c r="H1039">
        <v>0</v>
      </c>
    </row>
    <row r="1040" spans="1:10">
      <c r="A1040">
        <v>1037</v>
      </c>
      <c r="B1040" s="613">
        <v>42202.925694444442</v>
      </c>
      <c r="C1040" s="405" t="s">
        <v>2020</v>
      </c>
      <c r="D1040" s="384">
        <v>267</v>
      </c>
      <c r="E1040">
        <v>0.01</v>
      </c>
      <c r="F1040">
        <v>1.46895</v>
      </c>
      <c r="G1040" s="384">
        <v>0</v>
      </c>
      <c r="H1040">
        <v>1.47275</v>
      </c>
    </row>
    <row r="1041" spans="1:10">
      <c r="A1041">
        <v>1040</v>
      </c>
      <c r="B1041" s="613">
        <v>42205.206944444442</v>
      </c>
      <c r="C1041" s="405" t="s">
        <v>1931</v>
      </c>
      <c r="D1041" s="384">
        <v>267</v>
      </c>
      <c r="E1041">
        <v>0.01</v>
      </c>
      <c r="F1041">
        <v>1.47275</v>
      </c>
      <c r="G1041" s="384">
        <v>0</v>
      </c>
      <c r="H1041">
        <v>1.47275</v>
      </c>
      <c r="I1041">
        <v>2.71</v>
      </c>
      <c r="J1041" s="384">
        <v>1588.15</v>
      </c>
    </row>
    <row r="1042" spans="1:10">
      <c r="A1042">
        <v>1041</v>
      </c>
      <c r="B1042" s="613">
        <v>42206.584722222222</v>
      </c>
      <c r="C1042" s="405" t="s">
        <v>96</v>
      </c>
      <c r="D1042" s="384">
        <v>268</v>
      </c>
      <c r="E1042">
        <v>0.01</v>
      </c>
      <c r="F1042">
        <v>1.47468</v>
      </c>
      <c r="G1042" s="384">
        <v>0</v>
      </c>
      <c r="H1042">
        <v>0</v>
      </c>
    </row>
    <row r="1043" spans="1:10">
      <c r="A1043">
        <v>1042</v>
      </c>
      <c r="B1043" s="613">
        <v>42206.584722222222</v>
      </c>
      <c r="C1043" s="405" t="s">
        <v>2020</v>
      </c>
      <c r="D1043" s="384">
        <v>268</v>
      </c>
      <c r="E1043">
        <v>0.01</v>
      </c>
      <c r="F1043">
        <v>1.47468</v>
      </c>
      <c r="G1043" s="384">
        <v>0</v>
      </c>
      <c r="H1043">
        <v>1.47682</v>
      </c>
    </row>
    <row r="1044" spans="1:10">
      <c r="A1044">
        <v>1045</v>
      </c>
      <c r="B1044" s="613">
        <v>42206.679861111108</v>
      </c>
      <c r="C1044" s="405" t="s">
        <v>2020</v>
      </c>
      <c r="D1044" s="384">
        <v>268</v>
      </c>
      <c r="E1044">
        <v>0.01</v>
      </c>
      <c r="F1044">
        <v>1.47468</v>
      </c>
      <c r="G1044" s="384">
        <v>0</v>
      </c>
      <c r="H1044">
        <v>1.4742999999999999</v>
      </c>
    </row>
    <row r="1045" spans="1:10">
      <c r="A1045">
        <v>1046</v>
      </c>
      <c r="B1045" s="613">
        <v>42206.90347222222</v>
      </c>
      <c r="C1045" s="405" t="s">
        <v>1931</v>
      </c>
      <c r="D1045" s="384">
        <v>268</v>
      </c>
      <c r="E1045">
        <v>0.01</v>
      </c>
      <c r="F1045">
        <v>1.4742999999999999</v>
      </c>
      <c r="G1045" s="384">
        <v>0</v>
      </c>
      <c r="H1045">
        <v>1.4742999999999999</v>
      </c>
      <c r="I1045">
        <v>-0.38</v>
      </c>
      <c r="J1045" s="384">
        <v>1587.77</v>
      </c>
    </row>
    <row r="1046" spans="1:10">
      <c r="A1046">
        <v>1043</v>
      </c>
      <c r="B1046" s="613">
        <v>42206.679861111108</v>
      </c>
      <c r="C1046" s="405" t="s">
        <v>96</v>
      </c>
      <c r="D1046" s="384">
        <v>269</v>
      </c>
      <c r="E1046">
        <v>0.01</v>
      </c>
      <c r="F1046">
        <v>1.4696499999999999</v>
      </c>
      <c r="G1046" s="384">
        <v>0</v>
      </c>
      <c r="H1046">
        <v>0</v>
      </c>
    </row>
    <row r="1047" spans="1:10">
      <c r="A1047">
        <v>1044</v>
      </c>
      <c r="B1047" s="613">
        <v>42206.679861111108</v>
      </c>
      <c r="C1047" s="405" t="s">
        <v>2020</v>
      </c>
      <c r="D1047" s="384">
        <v>269</v>
      </c>
      <c r="E1047">
        <v>0.01</v>
      </c>
      <c r="F1047">
        <v>1.4696499999999999</v>
      </c>
      <c r="G1047" s="384">
        <v>0</v>
      </c>
      <c r="H1047">
        <v>1.4742999999999999</v>
      </c>
    </row>
    <row r="1048" spans="1:10">
      <c r="A1048">
        <v>1047</v>
      </c>
      <c r="B1048" s="613">
        <v>42206.90347222222</v>
      </c>
      <c r="C1048" s="405" t="s">
        <v>1931</v>
      </c>
      <c r="D1048" s="384">
        <v>269</v>
      </c>
      <c r="E1048">
        <v>0.01</v>
      </c>
      <c r="F1048">
        <v>1.4742999999999999</v>
      </c>
      <c r="G1048" s="384">
        <v>0</v>
      </c>
      <c r="H1048">
        <v>1.4742999999999999</v>
      </c>
      <c r="I1048">
        <v>3.33</v>
      </c>
      <c r="J1048" s="384">
        <v>1591.1</v>
      </c>
    </row>
    <row r="1049" spans="1:10">
      <c r="A1049">
        <v>1048</v>
      </c>
      <c r="B1049" s="613">
        <v>42207.229861111111</v>
      </c>
      <c r="C1049" s="405" t="s">
        <v>97</v>
      </c>
      <c r="D1049" s="384">
        <v>270</v>
      </c>
      <c r="E1049">
        <v>0.01</v>
      </c>
      <c r="F1049">
        <v>1.4771300000000001</v>
      </c>
      <c r="G1049" s="384">
        <v>0</v>
      </c>
      <c r="H1049">
        <v>0</v>
      </c>
    </row>
    <row r="1050" spans="1:10">
      <c r="A1050">
        <v>1049</v>
      </c>
      <c r="B1050" s="613">
        <v>42207.229861111111</v>
      </c>
      <c r="C1050" s="405" t="s">
        <v>2020</v>
      </c>
      <c r="D1050" s="384">
        <v>270</v>
      </c>
      <c r="E1050">
        <v>0.01</v>
      </c>
      <c r="F1050">
        <v>1.4771300000000001</v>
      </c>
      <c r="G1050" s="384">
        <v>0</v>
      </c>
      <c r="H1050">
        <v>1.47499</v>
      </c>
    </row>
    <row r="1051" spans="1:10">
      <c r="A1051">
        <v>1050</v>
      </c>
      <c r="B1051" s="613">
        <v>42207.238888888889</v>
      </c>
      <c r="C1051" s="405" t="s">
        <v>1931</v>
      </c>
      <c r="D1051" s="384">
        <v>270</v>
      </c>
      <c r="E1051">
        <v>0.01</v>
      </c>
      <c r="F1051">
        <v>1.47499</v>
      </c>
      <c r="G1051" s="384">
        <v>0</v>
      </c>
      <c r="H1051">
        <v>1.47499</v>
      </c>
      <c r="I1051">
        <v>1.48</v>
      </c>
      <c r="J1051" s="384">
        <v>1592.58</v>
      </c>
    </row>
    <row r="1052" spans="1:10">
      <c r="A1052">
        <v>1051</v>
      </c>
      <c r="B1052" s="613">
        <v>42207.250694444447</v>
      </c>
      <c r="C1052" s="405" t="s">
        <v>97</v>
      </c>
      <c r="D1052" s="384">
        <v>271</v>
      </c>
      <c r="E1052">
        <v>0.01</v>
      </c>
      <c r="F1052">
        <v>1.4741599999999999</v>
      </c>
      <c r="G1052" s="384">
        <v>0</v>
      </c>
      <c r="H1052">
        <v>0</v>
      </c>
    </row>
    <row r="1053" spans="1:10">
      <c r="A1053">
        <v>1052</v>
      </c>
      <c r="B1053" s="613">
        <v>42207.250694444447</v>
      </c>
      <c r="C1053" s="405" t="s">
        <v>2020</v>
      </c>
      <c r="D1053" s="384">
        <v>271</v>
      </c>
      <c r="E1053">
        <v>0.01</v>
      </c>
      <c r="F1053">
        <v>1.4741599999999999</v>
      </c>
      <c r="G1053" s="384">
        <v>0</v>
      </c>
      <c r="H1053">
        <v>1.4720200000000001</v>
      </c>
    </row>
    <row r="1054" spans="1:10">
      <c r="A1054">
        <v>1055</v>
      </c>
      <c r="B1054" s="613">
        <v>42207.379166666666</v>
      </c>
      <c r="C1054" s="405" t="s">
        <v>2020</v>
      </c>
      <c r="D1054" s="384">
        <v>271</v>
      </c>
      <c r="E1054">
        <v>0.01</v>
      </c>
      <c r="F1054">
        <v>1.4741599999999999</v>
      </c>
      <c r="G1054" s="384">
        <v>0</v>
      </c>
      <c r="H1054">
        <v>1.4736899999999999</v>
      </c>
    </row>
    <row r="1055" spans="1:10">
      <c r="A1055">
        <v>1056</v>
      </c>
      <c r="B1055" s="613">
        <v>42207.39166666667</v>
      </c>
      <c r="C1055" s="405" t="s">
        <v>1931</v>
      </c>
      <c r="D1055" s="384">
        <v>271</v>
      </c>
      <c r="E1055">
        <v>0.01</v>
      </c>
      <c r="F1055">
        <v>1.4736899999999999</v>
      </c>
      <c r="G1055" s="384">
        <v>0</v>
      </c>
      <c r="H1055">
        <v>1.4736899999999999</v>
      </c>
      <c r="I1055">
        <v>0.25</v>
      </c>
      <c r="J1055" s="384">
        <v>1592.83</v>
      </c>
    </row>
    <row r="1056" spans="1:10">
      <c r="A1056">
        <v>1053</v>
      </c>
      <c r="B1056" s="613">
        <v>42207.379166666666</v>
      </c>
      <c r="C1056" s="405" t="s">
        <v>97</v>
      </c>
      <c r="D1056" s="384">
        <v>272</v>
      </c>
      <c r="E1056">
        <v>0.01</v>
      </c>
      <c r="F1056">
        <v>1.47749</v>
      </c>
      <c r="G1056" s="384">
        <v>0</v>
      </c>
      <c r="H1056">
        <v>0</v>
      </c>
    </row>
    <row r="1057" spans="1:10">
      <c r="A1057">
        <v>1054</v>
      </c>
      <c r="B1057" s="613">
        <v>42207.379166666666</v>
      </c>
      <c r="C1057" s="405" t="s">
        <v>2020</v>
      </c>
      <c r="D1057" s="384">
        <v>272</v>
      </c>
      <c r="E1057">
        <v>0.01</v>
      </c>
      <c r="F1057">
        <v>1.47749</v>
      </c>
      <c r="G1057" s="384">
        <v>0</v>
      </c>
      <c r="H1057">
        <v>1.4736899999999999</v>
      </c>
    </row>
    <row r="1058" spans="1:10">
      <c r="A1058">
        <v>1057</v>
      </c>
      <c r="B1058" s="613">
        <v>42207.39166666667</v>
      </c>
      <c r="C1058" s="405" t="s">
        <v>1931</v>
      </c>
      <c r="D1058" s="384">
        <v>272</v>
      </c>
      <c r="E1058">
        <v>0.01</v>
      </c>
      <c r="F1058">
        <v>1.4736899999999999</v>
      </c>
      <c r="G1058" s="384">
        <v>0</v>
      </c>
      <c r="H1058">
        <v>1.4736899999999999</v>
      </c>
      <c r="I1058">
        <v>2.71</v>
      </c>
      <c r="J1058" s="384">
        <v>1595.54</v>
      </c>
    </row>
    <row r="1059" spans="1:10">
      <c r="A1059">
        <v>1058</v>
      </c>
      <c r="B1059" s="613">
        <v>42207.520833333336</v>
      </c>
      <c r="C1059" s="405" t="s">
        <v>96</v>
      </c>
      <c r="D1059" s="384">
        <v>273</v>
      </c>
      <c r="E1059">
        <v>0.01</v>
      </c>
      <c r="F1059">
        <v>1.47468</v>
      </c>
      <c r="G1059" s="384">
        <v>0</v>
      </c>
      <c r="H1059">
        <v>0</v>
      </c>
    </row>
    <row r="1060" spans="1:10">
      <c r="A1060">
        <v>1059</v>
      </c>
      <c r="B1060" s="613">
        <v>42207.520833333336</v>
      </c>
      <c r="C1060" s="405" t="s">
        <v>2020</v>
      </c>
      <c r="D1060" s="384">
        <v>273</v>
      </c>
      <c r="E1060">
        <v>0.01</v>
      </c>
      <c r="F1060">
        <v>1.47468</v>
      </c>
      <c r="G1060" s="384">
        <v>0</v>
      </c>
      <c r="H1060">
        <v>1.47682</v>
      </c>
    </row>
    <row r="1061" spans="1:10">
      <c r="A1061">
        <v>1060</v>
      </c>
      <c r="B1061" s="613">
        <v>42207.573611111111</v>
      </c>
      <c r="C1061" s="405" t="s">
        <v>1931</v>
      </c>
      <c r="D1061" s="384">
        <v>273</v>
      </c>
      <c r="E1061">
        <v>0.01</v>
      </c>
      <c r="F1061">
        <v>1.47682</v>
      </c>
      <c r="G1061" s="384">
        <v>0</v>
      </c>
      <c r="H1061">
        <v>1.47682</v>
      </c>
      <c r="I1061">
        <v>1.48</v>
      </c>
      <c r="J1061" s="384">
        <v>1597.02</v>
      </c>
    </row>
    <row r="1062" spans="1:10">
      <c r="A1062">
        <v>1061</v>
      </c>
      <c r="B1062" s="613">
        <v>42208.427083333336</v>
      </c>
      <c r="C1062" s="405" t="s">
        <v>97</v>
      </c>
      <c r="D1062" s="384">
        <v>274</v>
      </c>
      <c r="E1062">
        <v>0.01</v>
      </c>
      <c r="F1062">
        <v>1.48366</v>
      </c>
      <c r="G1062" s="384">
        <v>0</v>
      </c>
      <c r="H1062">
        <v>0</v>
      </c>
    </row>
    <row r="1063" spans="1:10">
      <c r="A1063">
        <v>1062</v>
      </c>
      <c r="B1063" s="613">
        <v>42208.427083333336</v>
      </c>
      <c r="C1063" s="405" t="s">
        <v>2020</v>
      </c>
      <c r="D1063" s="384">
        <v>274</v>
      </c>
      <c r="E1063">
        <v>0.01</v>
      </c>
      <c r="F1063">
        <v>1.48366</v>
      </c>
      <c r="G1063" s="384">
        <v>0</v>
      </c>
      <c r="H1063">
        <v>1.4815199999999999</v>
      </c>
    </row>
    <row r="1064" spans="1:10">
      <c r="A1064">
        <v>1065</v>
      </c>
      <c r="B1064" s="613">
        <v>42208.635416666664</v>
      </c>
      <c r="C1064" s="405" t="s">
        <v>2020</v>
      </c>
      <c r="D1064" s="384">
        <v>274</v>
      </c>
      <c r="E1064">
        <v>0.01</v>
      </c>
      <c r="F1064">
        <v>1.48366</v>
      </c>
      <c r="G1064" s="384">
        <v>0</v>
      </c>
      <c r="H1064">
        <v>1.4835499999999999</v>
      </c>
    </row>
    <row r="1065" spans="1:10">
      <c r="A1065">
        <v>1069</v>
      </c>
      <c r="B1065" s="613">
        <v>42208.78125</v>
      </c>
      <c r="C1065" s="405" t="s">
        <v>2020</v>
      </c>
      <c r="D1065" s="384">
        <v>274</v>
      </c>
      <c r="E1065">
        <v>0.01</v>
      </c>
      <c r="F1065">
        <v>1.48366</v>
      </c>
      <c r="G1065" s="384">
        <v>0</v>
      </c>
      <c r="H1065">
        <v>1.48536</v>
      </c>
    </row>
    <row r="1066" spans="1:10">
      <c r="A1066">
        <v>1074</v>
      </c>
      <c r="B1066" s="613">
        <v>42209.099305555559</v>
      </c>
      <c r="C1066" s="405" t="s">
        <v>2020</v>
      </c>
      <c r="D1066" s="384">
        <v>274</v>
      </c>
      <c r="E1066">
        <v>0.01</v>
      </c>
      <c r="F1066">
        <v>1.48366</v>
      </c>
      <c r="G1066" s="384">
        <v>0</v>
      </c>
      <c r="H1066">
        <v>1.4883500000000001</v>
      </c>
    </row>
    <row r="1067" spans="1:10">
      <c r="A1067">
        <v>1080</v>
      </c>
      <c r="B1067" s="613">
        <v>42209.167361111111</v>
      </c>
      <c r="C1067" s="405" t="s">
        <v>2020</v>
      </c>
      <c r="D1067" s="384">
        <v>274</v>
      </c>
      <c r="E1067">
        <v>0.01</v>
      </c>
      <c r="F1067">
        <v>1.48366</v>
      </c>
      <c r="G1067" s="384">
        <v>0</v>
      </c>
      <c r="H1067">
        <v>1.4931300000000001</v>
      </c>
    </row>
    <row r="1068" spans="1:10">
      <c r="A1068">
        <v>1087</v>
      </c>
      <c r="B1068" s="613">
        <v>42209.678472222222</v>
      </c>
      <c r="C1068" s="405" t="s">
        <v>2020</v>
      </c>
      <c r="D1068" s="384">
        <v>274</v>
      </c>
      <c r="E1068">
        <v>0.01</v>
      </c>
      <c r="F1068">
        <v>1.48366</v>
      </c>
      <c r="G1068" s="384">
        <v>0</v>
      </c>
      <c r="H1068">
        <v>1.4985599999999999</v>
      </c>
    </row>
    <row r="1069" spans="1:10">
      <c r="A1069">
        <v>1095</v>
      </c>
      <c r="B1069" s="613">
        <v>42212.396527777775</v>
      </c>
      <c r="C1069" s="405" t="s">
        <v>2020</v>
      </c>
      <c r="D1069" s="384">
        <v>274</v>
      </c>
      <c r="E1069">
        <v>0.01</v>
      </c>
      <c r="F1069">
        <v>1.48366</v>
      </c>
      <c r="G1069" s="384">
        <v>0</v>
      </c>
      <c r="H1069">
        <v>1.51034</v>
      </c>
    </row>
    <row r="1070" spans="1:10">
      <c r="A1070">
        <v>1096</v>
      </c>
      <c r="B1070" s="613">
        <v>42213.504166666666</v>
      </c>
      <c r="C1070" s="405" t="s">
        <v>1931</v>
      </c>
      <c r="D1070" s="384">
        <v>274</v>
      </c>
      <c r="E1070">
        <v>0.01</v>
      </c>
      <c r="F1070">
        <v>1.51034</v>
      </c>
      <c r="G1070" s="384">
        <v>0</v>
      </c>
      <c r="H1070">
        <v>1.51034</v>
      </c>
      <c r="I1070">
        <v>-19.8</v>
      </c>
      <c r="J1070" s="384">
        <v>1577.22</v>
      </c>
    </row>
    <row r="1071" spans="1:10">
      <c r="A1071">
        <v>1063</v>
      </c>
      <c r="B1071" s="613">
        <v>42208.635416666664</v>
      </c>
      <c r="C1071" s="405" t="s">
        <v>97</v>
      </c>
      <c r="D1071" s="384">
        <v>275</v>
      </c>
      <c r="E1071">
        <v>0.01</v>
      </c>
      <c r="F1071">
        <v>1.4877199999999999</v>
      </c>
      <c r="G1071" s="384">
        <v>0</v>
      </c>
      <c r="H1071">
        <v>0</v>
      </c>
    </row>
    <row r="1072" spans="1:10">
      <c r="A1072">
        <v>1064</v>
      </c>
      <c r="B1072" s="613">
        <v>42208.635416666664</v>
      </c>
      <c r="C1072" s="405" t="s">
        <v>2020</v>
      </c>
      <c r="D1072" s="384">
        <v>275</v>
      </c>
      <c r="E1072">
        <v>0.01</v>
      </c>
      <c r="F1072">
        <v>1.4877199999999999</v>
      </c>
      <c r="G1072" s="384">
        <v>0</v>
      </c>
      <c r="H1072">
        <v>1.4835499999999999</v>
      </c>
    </row>
    <row r="1073" spans="1:10">
      <c r="A1073">
        <v>1068</v>
      </c>
      <c r="B1073" s="613">
        <v>42208.78125</v>
      </c>
      <c r="C1073" s="405" t="s">
        <v>2020</v>
      </c>
      <c r="D1073" s="384">
        <v>275</v>
      </c>
      <c r="E1073">
        <v>0.01</v>
      </c>
      <c r="F1073">
        <v>1.4877199999999999</v>
      </c>
      <c r="G1073" s="384">
        <v>0</v>
      </c>
      <c r="H1073">
        <v>1.48536</v>
      </c>
    </row>
    <row r="1074" spans="1:10">
      <c r="A1074">
        <v>1073</v>
      </c>
      <c r="B1074" s="613">
        <v>42209.099305555559</v>
      </c>
      <c r="C1074" s="405" t="s">
        <v>2020</v>
      </c>
      <c r="D1074" s="384">
        <v>275</v>
      </c>
      <c r="E1074">
        <v>0.01</v>
      </c>
      <c r="F1074">
        <v>1.4877199999999999</v>
      </c>
      <c r="G1074" s="384">
        <v>0</v>
      </c>
      <c r="H1074">
        <v>1.4883500000000001</v>
      </c>
    </row>
    <row r="1075" spans="1:10">
      <c r="A1075">
        <v>1079</v>
      </c>
      <c r="B1075" s="613">
        <v>42209.167361111111</v>
      </c>
      <c r="C1075" s="405" t="s">
        <v>2020</v>
      </c>
      <c r="D1075" s="384">
        <v>275</v>
      </c>
      <c r="E1075">
        <v>0.01</v>
      </c>
      <c r="F1075">
        <v>1.4877199999999999</v>
      </c>
      <c r="G1075" s="384">
        <v>0</v>
      </c>
      <c r="H1075">
        <v>1.4931300000000001</v>
      </c>
    </row>
    <row r="1076" spans="1:10">
      <c r="A1076">
        <v>1086</v>
      </c>
      <c r="B1076" s="613">
        <v>42209.678472222222</v>
      </c>
      <c r="C1076" s="405" t="s">
        <v>2020</v>
      </c>
      <c r="D1076" s="384">
        <v>275</v>
      </c>
      <c r="E1076">
        <v>0.01</v>
      </c>
      <c r="F1076">
        <v>1.4877199999999999</v>
      </c>
      <c r="G1076" s="384">
        <v>0</v>
      </c>
      <c r="H1076">
        <v>1.4985599999999999</v>
      </c>
    </row>
    <row r="1077" spans="1:10">
      <c r="A1077">
        <v>1094</v>
      </c>
      <c r="B1077" s="613">
        <v>42212.396527777775</v>
      </c>
      <c r="C1077" s="405" t="s">
        <v>2020</v>
      </c>
      <c r="D1077" s="384">
        <v>275</v>
      </c>
      <c r="E1077">
        <v>0.01</v>
      </c>
      <c r="F1077">
        <v>1.4877199999999999</v>
      </c>
      <c r="G1077" s="384">
        <v>0</v>
      </c>
      <c r="H1077">
        <v>1.51034</v>
      </c>
    </row>
    <row r="1078" spans="1:10">
      <c r="A1078">
        <v>1097</v>
      </c>
      <c r="B1078" s="613">
        <v>42213.504166666666</v>
      </c>
      <c r="C1078" s="405" t="s">
        <v>1931</v>
      </c>
      <c r="D1078" s="384">
        <v>275</v>
      </c>
      <c r="E1078">
        <v>0.01</v>
      </c>
      <c r="F1078">
        <v>1.51034</v>
      </c>
      <c r="G1078" s="384">
        <v>0</v>
      </c>
      <c r="H1078">
        <v>1.51034</v>
      </c>
      <c r="I1078">
        <v>-16.8</v>
      </c>
      <c r="J1078" s="384">
        <v>1560.42</v>
      </c>
    </row>
    <row r="1079" spans="1:10">
      <c r="A1079">
        <v>1066</v>
      </c>
      <c r="B1079" s="613">
        <v>42208.78125</v>
      </c>
      <c r="C1079" s="405" t="s">
        <v>97</v>
      </c>
      <c r="D1079" s="384">
        <v>276</v>
      </c>
      <c r="E1079">
        <v>0.01</v>
      </c>
      <c r="F1079">
        <v>1.4914000000000001</v>
      </c>
      <c r="G1079" s="384">
        <v>0</v>
      </c>
      <c r="H1079">
        <v>0</v>
      </c>
    </row>
    <row r="1080" spans="1:10">
      <c r="A1080">
        <v>1067</v>
      </c>
      <c r="B1080" s="613">
        <v>42208.78125</v>
      </c>
      <c r="C1080" s="405" t="s">
        <v>2020</v>
      </c>
      <c r="D1080" s="384">
        <v>276</v>
      </c>
      <c r="E1080">
        <v>0.01</v>
      </c>
      <c r="F1080">
        <v>1.4914000000000001</v>
      </c>
      <c r="G1080" s="384">
        <v>0</v>
      </c>
      <c r="H1080">
        <v>1.48536</v>
      </c>
    </row>
    <row r="1081" spans="1:10">
      <c r="A1081">
        <v>1072</v>
      </c>
      <c r="B1081" s="613">
        <v>42209.099305555559</v>
      </c>
      <c r="C1081" s="405" t="s">
        <v>2020</v>
      </c>
      <c r="D1081" s="384">
        <v>276</v>
      </c>
      <c r="E1081">
        <v>0.01</v>
      </c>
      <c r="F1081">
        <v>1.4914000000000001</v>
      </c>
      <c r="G1081" s="384">
        <v>0</v>
      </c>
      <c r="H1081">
        <v>1.4883500000000001</v>
      </c>
    </row>
    <row r="1082" spans="1:10">
      <c r="A1082">
        <v>1078</v>
      </c>
      <c r="B1082" s="613">
        <v>42209.167361111111</v>
      </c>
      <c r="C1082" s="405" t="s">
        <v>2020</v>
      </c>
      <c r="D1082" s="384">
        <v>276</v>
      </c>
      <c r="E1082">
        <v>0.01</v>
      </c>
      <c r="F1082">
        <v>1.4914000000000001</v>
      </c>
      <c r="G1082" s="384">
        <v>0</v>
      </c>
      <c r="H1082">
        <v>1.4931300000000001</v>
      </c>
    </row>
    <row r="1083" spans="1:10">
      <c r="A1083">
        <v>1085</v>
      </c>
      <c r="B1083" s="613">
        <v>42209.678472222222</v>
      </c>
      <c r="C1083" s="405" t="s">
        <v>2020</v>
      </c>
      <c r="D1083" s="384">
        <v>276</v>
      </c>
      <c r="E1083">
        <v>0.01</v>
      </c>
      <c r="F1083">
        <v>1.4914000000000001</v>
      </c>
      <c r="G1083" s="384">
        <v>0</v>
      </c>
      <c r="H1083">
        <v>1.4985599999999999</v>
      </c>
    </row>
    <row r="1084" spans="1:10">
      <c r="A1084">
        <v>1093</v>
      </c>
      <c r="B1084" s="613">
        <v>42212.396527777775</v>
      </c>
      <c r="C1084" s="405" t="s">
        <v>2020</v>
      </c>
      <c r="D1084" s="384">
        <v>276</v>
      </c>
      <c r="E1084">
        <v>0.01</v>
      </c>
      <c r="F1084">
        <v>1.4914000000000001</v>
      </c>
      <c r="G1084" s="384">
        <v>0</v>
      </c>
      <c r="H1084">
        <v>1.51034</v>
      </c>
    </row>
    <row r="1085" spans="1:10">
      <c r="A1085">
        <v>1098</v>
      </c>
      <c r="B1085" s="613">
        <v>42213.504166666666</v>
      </c>
      <c r="C1085" s="405" t="s">
        <v>1931</v>
      </c>
      <c r="D1085" s="384">
        <v>276</v>
      </c>
      <c r="E1085">
        <v>0.01</v>
      </c>
      <c r="F1085">
        <v>1.51034</v>
      </c>
      <c r="G1085" s="384">
        <v>0</v>
      </c>
      <c r="H1085">
        <v>1.51034</v>
      </c>
      <c r="I1085">
        <v>-14.08</v>
      </c>
      <c r="J1085" s="384">
        <v>1546.34</v>
      </c>
    </row>
    <row r="1086" spans="1:10">
      <c r="A1086">
        <v>1070</v>
      </c>
      <c r="B1086" s="613">
        <v>42209.099305555559</v>
      </c>
      <c r="C1086" s="405" t="s">
        <v>97</v>
      </c>
      <c r="D1086" s="384">
        <v>277</v>
      </c>
      <c r="E1086">
        <v>0.02</v>
      </c>
      <c r="F1086">
        <v>1.49533</v>
      </c>
      <c r="G1086" s="384">
        <v>0</v>
      </c>
      <c r="H1086">
        <v>0</v>
      </c>
    </row>
    <row r="1087" spans="1:10">
      <c r="A1087">
        <v>1071</v>
      </c>
      <c r="B1087" s="613">
        <v>42209.099305555559</v>
      </c>
      <c r="C1087" s="405" t="s">
        <v>2020</v>
      </c>
      <c r="D1087" s="384">
        <v>277</v>
      </c>
      <c r="E1087">
        <v>0.02</v>
      </c>
      <c r="F1087">
        <v>1.49533</v>
      </c>
      <c r="G1087" s="384">
        <v>0</v>
      </c>
      <c r="H1087">
        <v>1.4883500000000001</v>
      </c>
    </row>
    <row r="1088" spans="1:10">
      <c r="A1088">
        <v>1077</v>
      </c>
      <c r="B1088" s="613">
        <v>42209.167361111111</v>
      </c>
      <c r="C1088" s="405" t="s">
        <v>2020</v>
      </c>
      <c r="D1088" s="384">
        <v>277</v>
      </c>
      <c r="E1088">
        <v>0.02</v>
      </c>
      <c r="F1088">
        <v>1.49533</v>
      </c>
      <c r="G1088" s="384">
        <v>0</v>
      </c>
      <c r="H1088">
        <v>1.4931300000000001</v>
      </c>
    </row>
    <row r="1089" spans="1:10">
      <c r="A1089">
        <v>1084</v>
      </c>
      <c r="B1089" s="613">
        <v>42209.678472222222</v>
      </c>
      <c r="C1089" s="405" t="s">
        <v>2020</v>
      </c>
      <c r="D1089" s="384">
        <v>277</v>
      </c>
      <c r="E1089">
        <v>0.02</v>
      </c>
      <c r="F1089">
        <v>1.49533</v>
      </c>
      <c r="G1089" s="384">
        <v>0</v>
      </c>
      <c r="H1089">
        <v>1.4985599999999999</v>
      </c>
    </row>
    <row r="1090" spans="1:10">
      <c r="A1090">
        <v>1092</v>
      </c>
      <c r="B1090" s="613">
        <v>42212.396527777775</v>
      </c>
      <c r="C1090" s="405" t="s">
        <v>2020</v>
      </c>
      <c r="D1090" s="384">
        <v>277</v>
      </c>
      <c r="E1090">
        <v>0.02</v>
      </c>
      <c r="F1090">
        <v>1.49533</v>
      </c>
      <c r="G1090" s="384">
        <v>0</v>
      </c>
      <c r="H1090">
        <v>1.51034</v>
      </c>
    </row>
    <row r="1091" spans="1:10">
      <c r="A1091">
        <v>1099</v>
      </c>
      <c r="B1091" s="613">
        <v>42213.504166666666</v>
      </c>
      <c r="C1091" s="405" t="s">
        <v>1931</v>
      </c>
      <c r="D1091" s="384">
        <v>277</v>
      </c>
      <c r="E1091">
        <v>0.02</v>
      </c>
      <c r="F1091">
        <v>1.51034</v>
      </c>
      <c r="G1091" s="384">
        <v>0</v>
      </c>
      <c r="H1091">
        <v>1.51034</v>
      </c>
      <c r="I1091">
        <v>-22.37</v>
      </c>
      <c r="J1091" s="384">
        <v>1523.97</v>
      </c>
    </row>
    <row r="1092" spans="1:10">
      <c r="A1092">
        <v>1075</v>
      </c>
      <c r="B1092" s="613">
        <v>42209.167361111111</v>
      </c>
      <c r="C1092" s="405" t="s">
        <v>97</v>
      </c>
      <c r="D1092" s="384">
        <v>278</v>
      </c>
      <c r="E1092">
        <v>0.04</v>
      </c>
      <c r="F1092">
        <v>1.50257</v>
      </c>
      <c r="G1092" s="384">
        <v>0</v>
      </c>
      <c r="H1092">
        <v>0</v>
      </c>
    </row>
    <row r="1093" spans="1:10">
      <c r="A1093">
        <v>1076</v>
      </c>
      <c r="B1093" s="613">
        <v>42209.167361111111</v>
      </c>
      <c r="C1093" s="405" t="s">
        <v>2020</v>
      </c>
      <c r="D1093" s="384">
        <v>278</v>
      </c>
      <c r="E1093">
        <v>0.04</v>
      </c>
      <c r="F1093">
        <v>1.50257</v>
      </c>
      <c r="G1093" s="384">
        <v>0</v>
      </c>
      <c r="H1093">
        <v>1.4931300000000001</v>
      </c>
    </row>
    <row r="1094" spans="1:10">
      <c r="A1094">
        <v>1083</v>
      </c>
      <c r="B1094" s="613">
        <v>42209.678472222222</v>
      </c>
      <c r="C1094" s="405" t="s">
        <v>2020</v>
      </c>
      <c r="D1094" s="384">
        <v>278</v>
      </c>
      <c r="E1094">
        <v>0.04</v>
      </c>
      <c r="F1094">
        <v>1.50257</v>
      </c>
      <c r="G1094" s="384">
        <v>0</v>
      </c>
      <c r="H1094">
        <v>1.4985599999999999</v>
      </c>
    </row>
    <row r="1095" spans="1:10">
      <c r="A1095">
        <v>1091</v>
      </c>
      <c r="B1095" s="613">
        <v>42212.396527777775</v>
      </c>
      <c r="C1095" s="405" t="s">
        <v>2020</v>
      </c>
      <c r="D1095" s="384">
        <v>278</v>
      </c>
      <c r="E1095">
        <v>0.04</v>
      </c>
      <c r="F1095">
        <v>1.50257</v>
      </c>
      <c r="G1095" s="384">
        <v>0</v>
      </c>
      <c r="H1095">
        <v>1.51034</v>
      </c>
    </row>
    <row r="1096" spans="1:10">
      <c r="A1096">
        <v>1100</v>
      </c>
      <c r="B1096" s="613">
        <v>42213.504166666666</v>
      </c>
      <c r="C1096" s="405" t="s">
        <v>1931</v>
      </c>
      <c r="D1096" s="384">
        <v>278</v>
      </c>
      <c r="E1096">
        <v>0.04</v>
      </c>
      <c r="F1096">
        <v>1.51034</v>
      </c>
      <c r="G1096" s="384">
        <v>0</v>
      </c>
      <c r="H1096">
        <v>1.51034</v>
      </c>
      <c r="I1096">
        <v>-23.34</v>
      </c>
      <c r="J1096" s="384">
        <v>1500.63</v>
      </c>
    </row>
    <row r="1097" spans="1:10">
      <c r="A1097">
        <v>1081</v>
      </c>
      <c r="B1097" s="613">
        <v>42209.678472222222</v>
      </c>
      <c r="C1097" s="405" t="s">
        <v>97</v>
      </c>
      <c r="D1097" s="384">
        <v>279</v>
      </c>
      <c r="E1097">
        <v>0.08</v>
      </c>
      <c r="F1097">
        <v>1.5085599999999999</v>
      </c>
      <c r="G1097" s="384">
        <v>0</v>
      </c>
      <c r="H1097">
        <v>0</v>
      </c>
    </row>
    <row r="1098" spans="1:10">
      <c r="A1098">
        <v>1082</v>
      </c>
      <c r="B1098" s="613">
        <v>42209.678472222222</v>
      </c>
      <c r="C1098" s="405" t="s">
        <v>2020</v>
      </c>
      <c r="D1098" s="384">
        <v>279</v>
      </c>
      <c r="E1098">
        <v>0.08</v>
      </c>
      <c r="F1098">
        <v>1.5085599999999999</v>
      </c>
      <c r="G1098" s="384">
        <v>0</v>
      </c>
      <c r="H1098">
        <v>1.4985599999999999</v>
      </c>
    </row>
    <row r="1099" spans="1:10">
      <c r="A1099">
        <v>1090</v>
      </c>
      <c r="B1099" s="613">
        <v>42212.396527777775</v>
      </c>
      <c r="C1099" s="405" t="s">
        <v>2020</v>
      </c>
      <c r="D1099" s="384">
        <v>279</v>
      </c>
      <c r="E1099">
        <v>0.08</v>
      </c>
      <c r="F1099">
        <v>1.5085599999999999</v>
      </c>
      <c r="G1099" s="384">
        <v>0</v>
      </c>
      <c r="H1099">
        <v>1.51034</v>
      </c>
    </row>
    <row r="1100" spans="1:10">
      <c r="A1100">
        <v>1101</v>
      </c>
      <c r="B1100" s="613">
        <v>42213.504166666666</v>
      </c>
      <c r="C1100" s="405" t="s">
        <v>1931</v>
      </c>
      <c r="D1100" s="384">
        <v>279</v>
      </c>
      <c r="E1100">
        <v>0.08</v>
      </c>
      <c r="F1100">
        <v>1.51034</v>
      </c>
      <c r="G1100" s="384">
        <v>0</v>
      </c>
      <c r="H1100">
        <v>1.51034</v>
      </c>
      <c r="I1100">
        <v>-11.31</v>
      </c>
      <c r="J1100" s="384">
        <v>1489.32</v>
      </c>
    </row>
    <row r="1101" spans="1:10">
      <c r="A1101">
        <v>1088</v>
      </c>
      <c r="B1101" s="613">
        <v>42212.396527777775</v>
      </c>
      <c r="C1101" s="405" t="s">
        <v>97</v>
      </c>
      <c r="D1101" s="384">
        <v>280</v>
      </c>
      <c r="E1101">
        <v>0.28000000000000003</v>
      </c>
      <c r="F1101">
        <v>1.52163</v>
      </c>
      <c r="G1101" s="384">
        <v>0</v>
      </c>
      <c r="H1101">
        <v>0</v>
      </c>
    </row>
    <row r="1102" spans="1:10">
      <c r="A1102">
        <v>1089</v>
      </c>
      <c r="B1102" s="613">
        <v>42212.396527777775</v>
      </c>
      <c r="C1102" s="405" t="s">
        <v>2020</v>
      </c>
      <c r="D1102" s="384">
        <v>280</v>
      </c>
      <c r="E1102">
        <v>0.28000000000000003</v>
      </c>
      <c r="F1102">
        <v>1.52163</v>
      </c>
      <c r="G1102" s="384">
        <v>0</v>
      </c>
      <c r="H1102">
        <v>1.51034</v>
      </c>
    </row>
    <row r="1103" spans="1:10">
      <c r="A1103">
        <v>1102</v>
      </c>
      <c r="B1103" s="613">
        <v>42213.504166666666</v>
      </c>
      <c r="C1103" s="405" t="s">
        <v>1931</v>
      </c>
      <c r="D1103" s="384">
        <v>280</v>
      </c>
      <c r="E1103">
        <v>0.28000000000000003</v>
      </c>
      <c r="F1103">
        <v>1.51034</v>
      </c>
      <c r="G1103" s="384">
        <v>0</v>
      </c>
      <c r="H1103">
        <v>1.51034</v>
      </c>
      <c r="I1103">
        <v>230.57</v>
      </c>
      <c r="J1103" s="384">
        <v>1719.89</v>
      </c>
    </row>
    <row r="1104" spans="1:10">
      <c r="A1104">
        <v>1103</v>
      </c>
      <c r="B1104" s="613">
        <v>42215.491666666669</v>
      </c>
      <c r="C1104" s="405" t="s">
        <v>96</v>
      </c>
      <c r="D1104" s="384">
        <v>281</v>
      </c>
      <c r="E1104">
        <v>0.01</v>
      </c>
      <c r="F1104">
        <v>1.50589</v>
      </c>
      <c r="G1104" s="384">
        <v>0</v>
      </c>
      <c r="H1104">
        <v>0</v>
      </c>
    </row>
    <row r="1105" spans="1:10">
      <c r="A1105">
        <v>1104</v>
      </c>
      <c r="B1105" s="613">
        <v>42215.491666666669</v>
      </c>
      <c r="C1105" s="405" t="s">
        <v>2020</v>
      </c>
      <c r="D1105" s="384">
        <v>281</v>
      </c>
      <c r="E1105">
        <v>0.01</v>
      </c>
      <c r="F1105">
        <v>1.50589</v>
      </c>
      <c r="G1105" s="384">
        <v>0</v>
      </c>
      <c r="H1105">
        <v>1.50803</v>
      </c>
    </row>
    <row r="1106" spans="1:10">
      <c r="A1106">
        <v>1105</v>
      </c>
      <c r="B1106" s="613">
        <v>42215.552777777775</v>
      </c>
      <c r="C1106" s="405" t="s">
        <v>1931</v>
      </c>
      <c r="D1106" s="384">
        <v>281</v>
      </c>
      <c r="E1106">
        <v>0.01</v>
      </c>
      <c r="F1106">
        <v>1.50803</v>
      </c>
      <c r="G1106" s="384">
        <v>0</v>
      </c>
      <c r="H1106">
        <v>1.50803</v>
      </c>
      <c r="I1106">
        <v>1.48</v>
      </c>
      <c r="J1106" s="384">
        <v>1721.37</v>
      </c>
    </row>
    <row r="1107" spans="1:10">
      <c r="A1107">
        <v>1106</v>
      </c>
      <c r="B1107" s="613">
        <v>42216.355555555558</v>
      </c>
      <c r="C1107" s="405" t="s">
        <v>96</v>
      </c>
      <c r="D1107" s="384">
        <v>282</v>
      </c>
      <c r="E1107">
        <v>0.01</v>
      </c>
      <c r="F1107">
        <v>1.50163</v>
      </c>
      <c r="G1107" s="384">
        <v>0</v>
      </c>
      <c r="H1107">
        <v>0</v>
      </c>
    </row>
    <row r="1108" spans="1:10">
      <c r="A1108">
        <v>1107</v>
      </c>
      <c r="B1108" s="613">
        <v>42216.355555555558</v>
      </c>
      <c r="C1108" s="405" t="s">
        <v>2020</v>
      </c>
      <c r="D1108" s="384">
        <v>282</v>
      </c>
      <c r="E1108">
        <v>0.01</v>
      </c>
      <c r="F1108">
        <v>1.50163</v>
      </c>
      <c r="G1108" s="384">
        <v>0</v>
      </c>
      <c r="H1108">
        <v>1.5037700000000001</v>
      </c>
    </row>
    <row r="1109" spans="1:10">
      <c r="A1109">
        <v>1108</v>
      </c>
      <c r="B1109" s="613">
        <v>42216.362500000003</v>
      </c>
      <c r="C1109" s="405" t="s">
        <v>1931</v>
      </c>
      <c r="D1109" s="384">
        <v>282</v>
      </c>
      <c r="E1109">
        <v>0.01</v>
      </c>
      <c r="F1109">
        <v>1.5037700000000001</v>
      </c>
      <c r="G1109" s="384">
        <v>0</v>
      </c>
      <c r="H1109">
        <v>1.5037700000000001</v>
      </c>
      <c r="I1109">
        <v>1.48</v>
      </c>
      <c r="J1109" s="384">
        <v>1722.85</v>
      </c>
    </row>
    <row r="1110" spans="1:10">
      <c r="A1110">
        <v>1109</v>
      </c>
      <c r="B1110" s="613">
        <v>42216.501388888886</v>
      </c>
      <c r="C1110" s="405" t="s">
        <v>96</v>
      </c>
      <c r="D1110" s="384">
        <v>283</v>
      </c>
      <c r="E1110">
        <v>0.01</v>
      </c>
      <c r="F1110">
        <v>1.5146900000000001</v>
      </c>
      <c r="G1110" s="384">
        <v>0</v>
      </c>
      <c r="H1110">
        <v>0</v>
      </c>
    </row>
    <row r="1111" spans="1:10">
      <c r="A1111">
        <v>1110</v>
      </c>
      <c r="B1111" s="613">
        <v>42216.501388888886</v>
      </c>
      <c r="C1111" s="405" t="s">
        <v>2020</v>
      </c>
      <c r="D1111" s="384">
        <v>283</v>
      </c>
      <c r="E1111">
        <v>0.01</v>
      </c>
      <c r="F1111">
        <v>1.5146900000000001</v>
      </c>
      <c r="G1111" s="384">
        <v>0</v>
      </c>
      <c r="H1111">
        <v>1.5168299999999999</v>
      </c>
    </row>
    <row r="1112" spans="1:10">
      <c r="A1112">
        <v>1111</v>
      </c>
      <c r="B1112" s="613">
        <v>42216.604166666664</v>
      </c>
      <c r="C1112" s="405" t="s">
        <v>1931</v>
      </c>
      <c r="D1112" s="384">
        <v>283</v>
      </c>
      <c r="E1112">
        <v>0.01</v>
      </c>
      <c r="F1112">
        <v>1.5168299999999999</v>
      </c>
      <c r="G1112" s="384">
        <v>0</v>
      </c>
      <c r="H1112">
        <v>1.5168299999999999</v>
      </c>
      <c r="I1112">
        <v>1.48</v>
      </c>
      <c r="J1112" s="384">
        <v>1724.33</v>
      </c>
    </row>
    <row r="1113" spans="1:10">
      <c r="A1113">
        <v>1112</v>
      </c>
      <c r="B1113" s="613">
        <v>42220.322916666664</v>
      </c>
      <c r="C1113" s="405" t="s">
        <v>97</v>
      </c>
      <c r="D1113" s="384">
        <v>284</v>
      </c>
      <c r="E1113">
        <v>0.01</v>
      </c>
      <c r="F1113">
        <v>1.48767</v>
      </c>
      <c r="G1113" s="384">
        <v>0</v>
      </c>
      <c r="H1113">
        <v>0</v>
      </c>
    </row>
    <row r="1114" spans="1:10">
      <c r="A1114">
        <v>1113</v>
      </c>
      <c r="B1114" s="613">
        <v>42220.322916666664</v>
      </c>
      <c r="C1114" s="405" t="s">
        <v>2020</v>
      </c>
      <c r="D1114" s="384">
        <v>284</v>
      </c>
      <c r="E1114">
        <v>0.01</v>
      </c>
      <c r="F1114">
        <v>1.48767</v>
      </c>
      <c r="G1114" s="384">
        <v>0</v>
      </c>
      <c r="H1114">
        <v>1.48553</v>
      </c>
    </row>
    <row r="1115" spans="1:10">
      <c r="A1115">
        <v>1114</v>
      </c>
      <c r="B1115" s="613">
        <v>42220.336805555555</v>
      </c>
      <c r="C1115" s="405" t="s">
        <v>1931</v>
      </c>
      <c r="D1115" s="384">
        <v>284</v>
      </c>
      <c r="E1115">
        <v>0.01</v>
      </c>
      <c r="F1115">
        <v>1.48553</v>
      </c>
      <c r="G1115" s="384">
        <v>0</v>
      </c>
      <c r="H1115">
        <v>1.48553</v>
      </c>
      <c r="I1115">
        <v>1.48</v>
      </c>
      <c r="J1115" s="384">
        <v>1725.81</v>
      </c>
    </row>
    <row r="1116" spans="1:10">
      <c r="A1116">
        <v>1115</v>
      </c>
      <c r="B1116" s="613">
        <v>42221.45</v>
      </c>
      <c r="C1116" s="405" t="s">
        <v>97</v>
      </c>
      <c r="D1116" s="384">
        <v>285</v>
      </c>
      <c r="E1116">
        <v>0.01</v>
      </c>
      <c r="F1116">
        <v>1.4743200000000001</v>
      </c>
      <c r="G1116" s="384">
        <v>0</v>
      </c>
      <c r="H1116">
        <v>0</v>
      </c>
    </row>
    <row r="1117" spans="1:10">
      <c r="A1117">
        <v>1116</v>
      </c>
      <c r="B1117" s="613">
        <v>42221.45</v>
      </c>
      <c r="C1117" s="405" t="s">
        <v>2020</v>
      </c>
      <c r="D1117" s="384">
        <v>285</v>
      </c>
      <c r="E1117">
        <v>0.01</v>
      </c>
      <c r="F1117">
        <v>1.4743200000000001</v>
      </c>
      <c r="G1117" s="384">
        <v>0</v>
      </c>
      <c r="H1117">
        <v>1.47218</v>
      </c>
    </row>
    <row r="1118" spans="1:10">
      <c r="A1118">
        <v>1119</v>
      </c>
      <c r="B1118" s="613">
        <v>42221.62222222222</v>
      </c>
      <c r="C1118" s="405" t="s">
        <v>2020</v>
      </c>
      <c r="D1118" s="384">
        <v>285</v>
      </c>
      <c r="E1118">
        <v>0.01</v>
      </c>
      <c r="F1118">
        <v>1.4743200000000001</v>
      </c>
      <c r="G1118" s="384">
        <v>0</v>
      </c>
      <c r="H1118">
        <v>1.47384</v>
      </c>
    </row>
    <row r="1119" spans="1:10">
      <c r="A1119">
        <v>1123</v>
      </c>
      <c r="B1119" s="613">
        <v>42221.802777777775</v>
      </c>
      <c r="C1119" s="405" t="s">
        <v>2020</v>
      </c>
      <c r="D1119" s="384">
        <v>285</v>
      </c>
      <c r="E1119">
        <v>0.01</v>
      </c>
      <c r="F1119">
        <v>1.4743200000000001</v>
      </c>
      <c r="G1119" s="384">
        <v>0</v>
      </c>
      <c r="H1119">
        <v>1.4755400000000001</v>
      </c>
    </row>
    <row r="1120" spans="1:10">
      <c r="A1120">
        <v>1128</v>
      </c>
      <c r="B1120" s="613">
        <v>42222.17291666667</v>
      </c>
      <c r="C1120" s="405" t="s">
        <v>2020</v>
      </c>
      <c r="D1120" s="384">
        <v>285</v>
      </c>
      <c r="E1120">
        <v>0.01</v>
      </c>
      <c r="F1120">
        <v>1.4743200000000001</v>
      </c>
      <c r="G1120" s="384">
        <v>0</v>
      </c>
      <c r="H1120">
        <v>1.47899</v>
      </c>
    </row>
    <row r="1121" spans="1:10">
      <c r="A1121">
        <v>1129</v>
      </c>
      <c r="B1121" s="613">
        <v>42223.604166666664</v>
      </c>
      <c r="C1121" s="405" t="s">
        <v>1931</v>
      </c>
      <c r="D1121" s="384">
        <v>285</v>
      </c>
      <c r="E1121">
        <v>0.01</v>
      </c>
      <c r="F1121">
        <v>1.47899</v>
      </c>
      <c r="G1121" s="384">
        <v>0</v>
      </c>
      <c r="H1121">
        <v>1.47899</v>
      </c>
      <c r="I1121">
        <v>-3.55</v>
      </c>
      <c r="J1121" s="384">
        <v>1722.26</v>
      </c>
    </row>
    <row r="1122" spans="1:10">
      <c r="A1122">
        <v>1117</v>
      </c>
      <c r="B1122" s="613">
        <v>42221.62222222222</v>
      </c>
      <c r="C1122" s="405" t="s">
        <v>97</v>
      </c>
      <c r="D1122" s="384">
        <v>286</v>
      </c>
      <c r="E1122">
        <v>0.01</v>
      </c>
      <c r="F1122">
        <v>1.47763</v>
      </c>
      <c r="G1122" s="384">
        <v>0</v>
      </c>
      <c r="H1122">
        <v>0</v>
      </c>
    </row>
    <row r="1123" spans="1:10">
      <c r="A1123">
        <v>1118</v>
      </c>
      <c r="B1123" s="613">
        <v>42221.62222222222</v>
      </c>
      <c r="C1123" s="405" t="s">
        <v>2020</v>
      </c>
      <c r="D1123" s="384">
        <v>286</v>
      </c>
      <c r="E1123">
        <v>0.01</v>
      </c>
      <c r="F1123">
        <v>1.47763</v>
      </c>
      <c r="G1123" s="384">
        <v>0</v>
      </c>
      <c r="H1123">
        <v>1.47384</v>
      </c>
    </row>
    <row r="1124" spans="1:10">
      <c r="A1124">
        <v>1122</v>
      </c>
      <c r="B1124" s="613">
        <v>42221.802777777775</v>
      </c>
      <c r="C1124" s="405" t="s">
        <v>2020</v>
      </c>
      <c r="D1124" s="384">
        <v>286</v>
      </c>
      <c r="E1124">
        <v>0.01</v>
      </c>
      <c r="F1124">
        <v>1.47763</v>
      </c>
      <c r="G1124" s="384">
        <v>0</v>
      </c>
      <c r="H1124">
        <v>1.4755400000000001</v>
      </c>
    </row>
    <row r="1125" spans="1:10">
      <c r="A1125">
        <v>1127</v>
      </c>
      <c r="B1125" s="613">
        <v>42222.17291666667</v>
      </c>
      <c r="C1125" s="405" t="s">
        <v>2020</v>
      </c>
      <c r="D1125" s="384">
        <v>286</v>
      </c>
      <c r="E1125">
        <v>0.01</v>
      </c>
      <c r="F1125">
        <v>1.47763</v>
      </c>
      <c r="G1125" s="384">
        <v>0</v>
      </c>
      <c r="H1125">
        <v>1.47899</v>
      </c>
    </row>
    <row r="1126" spans="1:10">
      <c r="A1126">
        <v>1130</v>
      </c>
      <c r="B1126" s="613">
        <v>42223.604166666664</v>
      </c>
      <c r="C1126" s="405" t="s">
        <v>1931</v>
      </c>
      <c r="D1126" s="384">
        <v>286</v>
      </c>
      <c r="E1126">
        <v>0.01</v>
      </c>
      <c r="F1126">
        <v>1.47899</v>
      </c>
      <c r="G1126" s="384">
        <v>0</v>
      </c>
      <c r="H1126">
        <v>1.47899</v>
      </c>
      <c r="I1126">
        <v>-1.1000000000000001</v>
      </c>
      <c r="J1126" s="384">
        <v>1721.16</v>
      </c>
    </row>
    <row r="1127" spans="1:10">
      <c r="A1127">
        <v>1120</v>
      </c>
      <c r="B1127" s="613">
        <v>42221.802777777775</v>
      </c>
      <c r="C1127" s="405" t="s">
        <v>97</v>
      </c>
      <c r="D1127" s="384">
        <v>287</v>
      </c>
      <c r="E1127">
        <v>0.01</v>
      </c>
      <c r="F1127">
        <v>1.4813799999999999</v>
      </c>
      <c r="G1127" s="384">
        <v>0</v>
      </c>
      <c r="H1127">
        <v>0</v>
      </c>
    </row>
    <row r="1128" spans="1:10">
      <c r="A1128">
        <v>1121</v>
      </c>
      <c r="B1128" s="613">
        <v>42221.802777777775</v>
      </c>
      <c r="C1128" s="405" t="s">
        <v>2020</v>
      </c>
      <c r="D1128" s="384">
        <v>287</v>
      </c>
      <c r="E1128">
        <v>0.01</v>
      </c>
      <c r="F1128">
        <v>1.4813799999999999</v>
      </c>
      <c r="G1128" s="384">
        <v>0</v>
      </c>
      <c r="H1128">
        <v>1.4755400000000001</v>
      </c>
    </row>
    <row r="1129" spans="1:10">
      <c r="A1129">
        <v>1126</v>
      </c>
      <c r="B1129" s="613">
        <v>42222.17291666667</v>
      </c>
      <c r="C1129" s="405" t="s">
        <v>2020</v>
      </c>
      <c r="D1129" s="384">
        <v>287</v>
      </c>
      <c r="E1129">
        <v>0.01</v>
      </c>
      <c r="F1129">
        <v>1.4813799999999999</v>
      </c>
      <c r="G1129" s="384">
        <v>0</v>
      </c>
      <c r="H1129">
        <v>1.47899</v>
      </c>
    </row>
    <row r="1130" spans="1:10">
      <c r="A1130">
        <v>1131</v>
      </c>
      <c r="B1130" s="613">
        <v>42223.604166666664</v>
      </c>
      <c r="C1130" s="405" t="s">
        <v>1931</v>
      </c>
      <c r="D1130" s="384">
        <v>287</v>
      </c>
      <c r="E1130">
        <v>0.01</v>
      </c>
      <c r="F1130">
        <v>1.47899</v>
      </c>
      <c r="G1130" s="384">
        <v>0</v>
      </c>
      <c r="H1130">
        <v>1.47899</v>
      </c>
      <c r="I1130">
        <v>1.66</v>
      </c>
      <c r="J1130" s="384">
        <v>1722.82</v>
      </c>
    </row>
    <row r="1131" spans="1:10">
      <c r="A1131">
        <v>1124</v>
      </c>
      <c r="B1131" s="613">
        <v>42222.17291666667</v>
      </c>
      <c r="C1131" s="405" t="s">
        <v>97</v>
      </c>
      <c r="D1131" s="384">
        <v>288</v>
      </c>
      <c r="E1131">
        <v>0.02</v>
      </c>
      <c r="F1131">
        <v>1.48664</v>
      </c>
      <c r="G1131" s="384">
        <v>0</v>
      </c>
      <c r="H1131">
        <v>0</v>
      </c>
    </row>
    <row r="1132" spans="1:10">
      <c r="A1132">
        <v>1125</v>
      </c>
      <c r="B1132" s="613">
        <v>42222.17291666667</v>
      </c>
      <c r="C1132" s="405" t="s">
        <v>2020</v>
      </c>
      <c r="D1132" s="384">
        <v>288</v>
      </c>
      <c r="E1132">
        <v>0.02</v>
      </c>
      <c r="F1132">
        <v>1.48664</v>
      </c>
      <c r="G1132" s="384">
        <v>0</v>
      </c>
      <c r="H1132">
        <v>1.47899</v>
      </c>
    </row>
    <row r="1133" spans="1:10">
      <c r="A1133">
        <v>1132</v>
      </c>
      <c r="B1133" s="613">
        <v>42223.604166666664</v>
      </c>
      <c r="C1133" s="405" t="s">
        <v>1931</v>
      </c>
      <c r="D1133" s="384">
        <v>288</v>
      </c>
      <c r="E1133">
        <v>0.02</v>
      </c>
      <c r="F1133">
        <v>1.47899</v>
      </c>
      <c r="G1133" s="384">
        <v>0</v>
      </c>
      <c r="H1133">
        <v>1.47899</v>
      </c>
      <c r="I1133">
        <v>11.09</v>
      </c>
      <c r="J1133" s="384">
        <v>1733.91</v>
      </c>
    </row>
    <row r="1134" spans="1:10">
      <c r="A1134">
        <v>1133</v>
      </c>
      <c r="B1134" s="613">
        <v>42223.626388888886</v>
      </c>
      <c r="C1134" s="405" t="s">
        <v>96</v>
      </c>
      <c r="D1134" s="384">
        <v>289</v>
      </c>
      <c r="E1134">
        <v>0.01</v>
      </c>
      <c r="F1134">
        <v>1.47881</v>
      </c>
      <c r="G1134" s="384">
        <v>0</v>
      </c>
      <c r="H1134">
        <v>0</v>
      </c>
    </row>
    <row r="1135" spans="1:10">
      <c r="A1135">
        <v>1134</v>
      </c>
      <c r="B1135" s="613">
        <v>42223.626388888886</v>
      </c>
      <c r="C1135" s="405" t="s">
        <v>2020</v>
      </c>
      <c r="D1135" s="384">
        <v>289</v>
      </c>
      <c r="E1135">
        <v>0.01</v>
      </c>
      <c r="F1135">
        <v>1.47881</v>
      </c>
      <c r="G1135" s="384">
        <v>0</v>
      </c>
      <c r="H1135">
        <v>1.48095</v>
      </c>
    </row>
    <row r="1136" spans="1:10">
      <c r="A1136">
        <v>1135</v>
      </c>
      <c r="B1136" s="613">
        <v>42223.63958333333</v>
      </c>
      <c r="C1136" s="405" t="s">
        <v>1931</v>
      </c>
      <c r="D1136" s="384">
        <v>289</v>
      </c>
      <c r="E1136">
        <v>0.01</v>
      </c>
      <c r="F1136">
        <v>1.48095</v>
      </c>
      <c r="G1136" s="384">
        <v>0</v>
      </c>
      <c r="H1136">
        <v>1.48095</v>
      </c>
      <c r="I1136">
        <v>1.48</v>
      </c>
      <c r="J1136" s="384">
        <v>1735.39</v>
      </c>
    </row>
    <row r="1137" spans="1:10">
      <c r="A1137">
        <v>1136</v>
      </c>
      <c r="B1137" s="613">
        <v>42227.156944444447</v>
      </c>
      <c r="C1137" s="405" t="s">
        <v>96</v>
      </c>
      <c r="D1137" s="384">
        <v>290</v>
      </c>
      <c r="E1137">
        <v>0.01</v>
      </c>
      <c r="F1137">
        <v>1.49352</v>
      </c>
      <c r="G1137" s="384">
        <v>0</v>
      </c>
      <c r="H1137">
        <v>0</v>
      </c>
    </row>
    <row r="1138" spans="1:10">
      <c r="A1138">
        <v>1137</v>
      </c>
      <c r="B1138" s="613">
        <v>42227.156944444447</v>
      </c>
      <c r="C1138" s="405" t="s">
        <v>2020</v>
      </c>
      <c r="D1138" s="384">
        <v>290</v>
      </c>
      <c r="E1138">
        <v>0.01</v>
      </c>
      <c r="F1138">
        <v>1.49352</v>
      </c>
      <c r="G1138" s="384">
        <v>0</v>
      </c>
      <c r="H1138">
        <v>1.49566</v>
      </c>
    </row>
    <row r="1139" spans="1:10">
      <c r="A1139">
        <v>1138</v>
      </c>
      <c r="B1139" s="613">
        <v>42227.157638888886</v>
      </c>
      <c r="C1139" s="405" t="s">
        <v>1931</v>
      </c>
      <c r="D1139" s="384">
        <v>290</v>
      </c>
      <c r="E1139">
        <v>0.01</v>
      </c>
      <c r="F1139">
        <v>1.49566</v>
      </c>
      <c r="G1139" s="384">
        <v>0</v>
      </c>
      <c r="H1139">
        <v>1.49566</v>
      </c>
      <c r="I1139">
        <v>1.48</v>
      </c>
      <c r="J1139" s="384">
        <v>1736.87</v>
      </c>
    </row>
    <row r="1140" spans="1:10">
      <c r="A1140">
        <v>1139</v>
      </c>
      <c r="B1140" s="613">
        <v>42227.459722222222</v>
      </c>
      <c r="C1140" s="405" t="s">
        <v>97</v>
      </c>
      <c r="D1140" s="384">
        <v>291</v>
      </c>
      <c r="E1140">
        <v>0.01</v>
      </c>
      <c r="F1140">
        <v>1.5031399999999999</v>
      </c>
      <c r="G1140" s="384">
        <v>0</v>
      </c>
      <c r="H1140">
        <v>0</v>
      </c>
    </row>
    <row r="1141" spans="1:10">
      <c r="A1141">
        <v>1140</v>
      </c>
      <c r="B1141" s="613">
        <v>42227.459722222222</v>
      </c>
      <c r="C1141" s="405" t="s">
        <v>2020</v>
      </c>
      <c r="D1141" s="384">
        <v>291</v>
      </c>
      <c r="E1141">
        <v>0.01</v>
      </c>
      <c r="F1141">
        <v>1.5031399999999999</v>
      </c>
      <c r="G1141" s="384">
        <v>0</v>
      </c>
      <c r="H1141">
        <v>1.5009999999999999</v>
      </c>
    </row>
    <row r="1142" spans="1:10">
      <c r="A1142">
        <v>1143</v>
      </c>
      <c r="B1142" s="613">
        <v>42227.525000000001</v>
      </c>
      <c r="C1142" s="405" t="s">
        <v>2020</v>
      </c>
      <c r="D1142" s="384">
        <v>291</v>
      </c>
      <c r="E1142">
        <v>0.01</v>
      </c>
      <c r="F1142">
        <v>1.5031399999999999</v>
      </c>
      <c r="G1142" s="384">
        <v>0</v>
      </c>
      <c r="H1142">
        <v>1.50265</v>
      </c>
    </row>
    <row r="1143" spans="1:10">
      <c r="A1143">
        <v>1147</v>
      </c>
      <c r="B1143" s="613">
        <v>42227.609027777777</v>
      </c>
      <c r="C1143" s="405" t="s">
        <v>2020</v>
      </c>
      <c r="D1143" s="384">
        <v>291</v>
      </c>
      <c r="E1143">
        <v>0.01</v>
      </c>
      <c r="F1143">
        <v>1.5031399999999999</v>
      </c>
      <c r="G1143" s="384">
        <v>0</v>
      </c>
      <c r="H1143">
        <v>1.5044200000000001</v>
      </c>
    </row>
    <row r="1144" spans="1:10">
      <c r="A1144">
        <v>1152</v>
      </c>
      <c r="B1144" s="613">
        <v>42227.662499999999</v>
      </c>
      <c r="C1144" s="405" t="s">
        <v>2020</v>
      </c>
      <c r="D1144" s="384">
        <v>291</v>
      </c>
      <c r="E1144">
        <v>0.01</v>
      </c>
      <c r="F1144">
        <v>1.5031399999999999</v>
      </c>
      <c r="G1144" s="384">
        <v>0</v>
      </c>
      <c r="H1144">
        <v>1.5073700000000001</v>
      </c>
    </row>
    <row r="1145" spans="1:10">
      <c r="A1145">
        <v>1170</v>
      </c>
      <c r="B1145" s="613">
        <v>42228.216666666667</v>
      </c>
      <c r="C1145" s="405" t="s">
        <v>2020</v>
      </c>
      <c r="D1145" s="384">
        <v>291</v>
      </c>
      <c r="E1145">
        <v>0.01</v>
      </c>
      <c r="F1145">
        <v>1.5031399999999999</v>
      </c>
      <c r="G1145" s="384">
        <v>0</v>
      </c>
      <c r="H1145">
        <v>1.51325</v>
      </c>
    </row>
    <row r="1146" spans="1:10">
      <c r="A1146">
        <v>1179</v>
      </c>
      <c r="B1146" s="613">
        <v>42228.287499999999</v>
      </c>
      <c r="C1146" s="405" t="s">
        <v>2020</v>
      </c>
      <c r="D1146" s="384">
        <v>291</v>
      </c>
      <c r="E1146">
        <v>0.01</v>
      </c>
      <c r="F1146">
        <v>1.5031399999999999</v>
      </c>
      <c r="G1146" s="384">
        <v>0</v>
      </c>
      <c r="H1146">
        <v>1.5190900000000001</v>
      </c>
    </row>
    <row r="1147" spans="1:10">
      <c r="A1147">
        <v>1181</v>
      </c>
      <c r="B1147" s="613">
        <v>42228.523611111108</v>
      </c>
      <c r="C1147" s="405" t="s">
        <v>1931</v>
      </c>
      <c r="D1147" s="384">
        <v>291</v>
      </c>
      <c r="E1147">
        <v>0.01</v>
      </c>
      <c r="F1147">
        <v>1.5190900000000001</v>
      </c>
      <c r="G1147" s="384">
        <v>0</v>
      </c>
      <c r="H1147">
        <v>1.5190900000000001</v>
      </c>
      <c r="I1147">
        <v>-11.87</v>
      </c>
      <c r="J1147" s="384">
        <v>1731.16</v>
      </c>
    </row>
    <row r="1148" spans="1:10">
      <c r="A1148">
        <v>1141</v>
      </c>
      <c r="B1148" s="613">
        <v>42227.525000000001</v>
      </c>
      <c r="C1148" s="405" t="s">
        <v>97</v>
      </c>
      <c r="D1148" s="384">
        <v>292</v>
      </c>
      <c r="E1148">
        <v>0.01</v>
      </c>
      <c r="F1148">
        <v>1.50644</v>
      </c>
      <c r="G1148" s="384">
        <v>0</v>
      </c>
      <c r="H1148">
        <v>0</v>
      </c>
    </row>
    <row r="1149" spans="1:10">
      <c r="A1149">
        <v>1142</v>
      </c>
      <c r="B1149" s="613">
        <v>42227.525000000001</v>
      </c>
      <c r="C1149" s="405" t="s">
        <v>2020</v>
      </c>
      <c r="D1149" s="384">
        <v>292</v>
      </c>
      <c r="E1149">
        <v>0.01</v>
      </c>
      <c r="F1149">
        <v>1.50644</v>
      </c>
      <c r="G1149" s="384">
        <v>0</v>
      </c>
      <c r="H1149">
        <v>1.50265</v>
      </c>
    </row>
    <row r="1150" spans="1:10">
      <c r="A1150">
        <v>1146</v>
      </c>
      <c r="B1150" s="613">
        <v>42227.609027777777</v>
      </c>
      <c r="C1150" s="405" t="s">
        <v>2020</v>
      </c>
      <c r="D1150" s="384">
        <v>292</v>
      </c>
      <c r="E1150">
        <v>0.01</v>
      </c>
      <c r="F1150">
        <v>1.50644</v>
      </c>
      <c r="G1150" s="384">
        <v>0</v>
      </c>
      <c r="H1150">
        <v>1.5044200000000001</v>
      </c>
    </row>
    <row r="1151" spans="1:10">
      <c r="A1151">
        <v>1151</v>
      </c>
      <c r="B1151" s="613">
        <v>42227.662499999999</v>
      </c>
      <c r="C1151" s="405" t="s">
        <v>2020</v>
      </c>
      <c r="D1151" s="384">
        <v>292</v>
      </c>
      <c r="E1151">
        <v>0.01</v>
      </c>
      <c r="F1151">
        <v>1.50644</v>
      </c>
      <c r="G1151" s="384">
        <v>0</v>
      </c>
      <c r="H1151">
        <v>1.5073700000000001</v>
      </c>
    </row>
    <row r="1152" spans="1:10">
      <c r="A1152">
        <v>1169</v>
      </c>
      <c r="B1152" s="613">
        <v>42228.216666666667</v>
      </c>
      <c r="C1152" s="405" t="s">
        <v>2020</v>
      </c>
      <c r="D1152" s="384">
        <v>292</v>
      </c>
      <c r="E1152">
        <v>0.01</v>
      </c>
      <c r="F1152">
        <v>1.50644</v>
      </c>
      <c r="G1152" s="384">
        <v>0</v>
      </c>
      <c r="H1152">
        <v>1.51325</v>
      </c>
    </row>
    <row r="1153" spans="1:10">
      <c r="A1153">
        <v>1178</v>
      </c>
      <c r="B1153" s="613">
        <v>42228.287499999999</v>
      </c>
      <c r="C1153" s="405" t="s">
        <v>2020</v>
      </c>
      <c r="D1153" s="384">
        <v>292</v>
      </c>
      <c r="E1153">
        <v>0.01</v>
      </c>
      <c r="F1153">
        <v>1.50644</v>
      </c>
      <c r="G1153" s="384">
        <v>0</v>
      </c>
      <c r="H1153">
        <v>1.5190900000000001</v>
      </c>
    </row>
    <row r="1154" spans="1:10">
      <c r="A1154">
        <v>1182</v>
      </c>
      <c r="B1154" s="613">
        <v>42228.523611111108</v>
      </c>
      <c r="C1154" s="405" t="s">
        <v>1931</v>
      </c>
      <c r="D1154" s="384">
        <v>292</v>
      </c>
      <c r="E1154">
        <v>0.01</v>
      </c>
      <c r="F1154">
        <v>1.5190900000000001</v>
      </c>
      <c r="G1154" s="384">
        <v>0</v>
      </c>
      <c r="H1154">
        <v>1.5190900000000001</v>
      </c>
      <c r="I1154">
        <v>-9.44</v>
      </c>
      <c r="J1154" s="384">
        <v>1721.72</v>
      </c>
    </row>
    <row r="1155" spans="1:10">
      <c r="A1155">
        <v>1144</v>
      </c>
      <c r="B1155" s="613">
        <v>42227.609027777777</v>
      </c>
      <c r="C1155" s="405" t="s">
        <v>97</v>
      </c>
      <c r="D1155" s="384">
        <v>293</v>
      </c>
      <c r="E1155">
        <v>0.01</v>
      </c>
      <c r="F1155">
        <v>1.5103800000000001</v>
      </c>
      <c r="G1155" s="384">
        <v>0</v>
      </c>
      <c r="H1155">
        <v>0</v>
      </c>
    </row>
    <row r="1156" spans="1:10">
      <c r="A1156">
        <v>1145</v>
      </c>
      <c r="B1156" s="613">
        <v>42227.609027777777</v>
      </c>
      <c r="C1156" s="405" t="s">
        <v>2020</v>
      </c>
      <c r="D1156" s="384">
        <v>293</v>
      </c>
      <c r="E1156">
        <v>0.01</v>
      </c>
      <c r="F1156">
        <v>1.5103800000000001</v>
      </c>
      <c r="G1156" s="384">
        <v>0</v>
      </c>
      <c r="H1156">
        <v>1.5044200000000001</v>
      </c>
    </row>
    <row r="1157" spans="1:10">
      <c r="A1157">
        <v>1150</v>
      </c>
      <c r="B1157" s="613">
        <v>42227.662499999999</v>
      </c>
      <c r="C1157" s="405" t="s">
        <v>2020</v>
      </c>
      <c r="D1157" s="384">
        <v>293</v>
      </c>
      <c r="E1157">
        <v>0.01</v>
      </c>
      <c r="F1157">
        <v>1.5103800000000001</v>
      </c>
      <c r="G1157" s="384">
        <v>0</v>
      </c>
      <c r="H1157">
        <v>1.5073700000000001</v>
      </c>
    </row>
    <row r="1158" spans="1:10">
      <c r="A1158">
        <v>1168</v>
      </c>
      <c r="B1158" s="613">
        <v>42228.216666666667</v>
      </c>
      <c r="C1158" s="405" t="s">
        <v>2020</v>
      </c>
      <c r="D1158" s="384">
        <v>293</v>
      </c>
      <c r="E1158">
        <v>0.01</v>
      </c>
      <c r="F1158">
        <v>1.5103800000000001</v>
      </c>
      <c r="G1158" s="384">
        <v>0</v>
      </c>
      <c r="H1158">
        <v>1.51325</v>
      </c>
    </row>
    <row r="1159" spans="1:10">
      <c r="A1159">
        <v>1177</v>
      </c>
      <c r="B1159" s="613">
        <v>42228.287499999999</v>
      </c>
      <c r="C1159" s="405" t="s">
        <v>2020</v>
      </c>
      <c r="D1159" s="384">
        <v>293</v>
      </c>
      <c r="E1159">
        <v>0.01</v>
      </c>
      <c r="F1159">
        <v>1.5103800000000001</v>
      </c>
      <c r="G1159" s="384">
        <v>0</v>
      </c>
      <c r="H1159">
        <v>1.5190900000000001</v>
      </c>
    </row>
    <row r="1160" spans="1:10">
      <c r="A1160">
        <v>1183</v>
      </c>
      <c r="B1160" s="613">
        <v>42228.523611111108</v>
      </c>
      <c r="C1160" s="405" t="s">
        <v>1931</v>
      </c>
      <c r="D1160" s="384">
        <v>293</v>
      </c>
      <c r="E1160">
        <v>0.01</v>
      </c>
      <c r="F1160">
        <v>1.5190900000000001</v>
      </c>
      <c r="G1160" s="384">
        <v>0</v>
      </c>
      <c r="H1160">
        <v>1.5190900000000001</v>
      </c>
      <c r="I1160">
        <v>-6.53</v>
      </c>
      <c r="J1160" s="384">
        <v>1715.19</v>
      </c>
    </row>
    <row r="1161" spans="1:10">
      <c r="A1161">
        <v>1148</v>
      </c>
      <c r="B1161" s="613">
        <v>42227.662499999999</v>
      </c>
      <c r="C1161" s="405" t="s">
        <v>97</v>
      </c>
      <c r="D1161" s="384">
        <v>294</v>
      </c>
      <c r="E1161">
        <v>0.02</v>
      </c>
      <c r="F1161">
        <v>1.5142899999999999</v>
      </c>
      <c r="G1161" s="384">
        <v>0</v>
      </c>
      <c r="H1161">
        <v>0</v>
      </c>
    </row>
    <row r="1162" spans="1:10">
      <c r="A1162">
        <v>1149</v>
      </c>
      <c r="B1162" s="613">
        <v>42227.662499999999</v>
      </c>
      <c r="C1162" s="405" t="s">
        <v>2020</v>
      </c>
      <c r="D1162" s="384">
        <v>294</v>
      </c>
      <c r="E1162">
        <v>0.02</v>
      </c>
      <c r="F1162">
        <v>1.5142899999999999</v>
      </c>
      <c r="G1162" s="384">
        <v>0</v>
      </c>
      <c r="H1162">
        <v>1.5073700000000001</v>
      </c>
    </row>
    <row r="1163" spans="1:10">
      <c r="A1163">
        <v>1167</v>
      </c>
      <c r="B1163" s="613">
        <v>42228.216666666667</v>
      </c>
      <c r="C1163" s="405" t="s">
        <v>2020</v>
      </c>
      <c r="D1163" s="384">
        <v>294</v>
      </c>
      <c r="E1163">
        <v>0.02</v>
      </c>
      <c r="F1163">
        <v>1.5142899999999999</v>
      </c>
      <c r="G1163" s="384">
        <v>0</v>
      </c>
      <c r="H1163">
        <v>1.51325</v>
      </c>
    </row>
    <row r="1164" spans="1:10">
      <c r="A1164">
        <v>1176</v>
      </c>
      <c r="B1164" s="613">
        <v>42228.287499999999</v>
      </c>
      <c r="C1164" s="405" t="s">
        <v>2020</v>
      </c>
      <c r="D1164" s="384">
        <v>294</v>
      </c>
      <c r="E1164">
        <v>0.02</v>
      </c>
      <c r="F1164">
        <v>1.5142899999999999</v>
      </c>
      <c r="G1164" s="384">
        <v>0</v>
      </c>
      <c r="H1164">
        <v>1.5190900000000001</v>
      </c>
    </row>
    <row r="1165" spans="1:10">
      <c r="A1165">
        <v>1184</v>
      </c>
      <c r="B1165" s="613">
        <v>42228.523611111108</v>
      </c>
      <c r="C1165" s="405" t="s">
        <v>1931</v>
      </c>
      <c r="D1165" s="384">
        <v>294</v>
      </c>
      <c r="E1165">
        <v>0.02</v>
      </c>
      <c r="F1165">
        <v>1.5190900000000001</v>
      </c>
      <c r="G1165" s="384">
        <v>0</v>
      </c>
      <c r="H1165">
        <v>1.5190900000000001</v>
      </c>
      <c r="I1165">
        <v>-7.29</v>
      </c>
      <c r="J1165" s="384">
        <v>1707.9</v>
      </c>
    </row>
    <row r="1166" spans="1:10">
      <c r="A1166">
        <v>1153</v>
      </c>
      <c r="B1166" s="613">
        <v>42227.667361111111</v>
      </c>
      <c r="C1166" s="405" t="s">
        <v>96</v>
      </c>
      <c r="D1166" s="384">
        <v>295</v>
      </c>
      <c r="E1166">
        <v>0.01</v>
      </c>
      <c r="F1166">
        <v>1.51623</v>
      </c>
      <c r="G1166" s="384">
        <v>0</v>
      </c>
      <c r="H1166">
        <v>0</v>
      </c>
    </row>
    <row r="1167" spans="1:10">
      <c r="A1167">
        <v>1154</v>
      </c>
      <c r="B1167" s="613">
        <v>42227.667361111111</v>
      </c>
      <c r="C1167" s="405" t="s">
        <v>2020</v>
      </c>
      <c r="D1167" s="384">
        <v>295</v>
      </c>
      <c r="E1167">
        <v>0.01</v>
      </c>
      <c r="F1167">
        <v>1.51623</v>
      </c>
      <c r="G1167" s="384">
        <v>0</v>
      </c>
      <c r="H1167">
        <v>1.51837</v>
      </c>
    </row>
    <row r="1168" spans="1:10">
      <c r="A1168">
        <v>1157</v>
      </c>
      <c r="B1168" s="613">
        <v>42227.782638888886</v>
      </c>
      <c r="C1168" s="405" t="s">
        <v>2020</v>
      </c>
      <c r="D1168" s="384">
        <v>295</v>
      </c>
      <c r="E1168">
        <v>0.01</v>
      </c>
      <c r="F1168">
        <v>1.51623</v>
      </c>
      <c r="G1168" s="384">
        <v>0</v>
      </c>
      <c r="H1168">
        <v>1.5166999999999999</v>
      </c>
    </row>
    <row r="1169" spans="1:10">
      <c r="A1169">
        <v>1161</v>
      </c>
      <c r="B1169" s="613">
        <v>42228.041666666664</v>
      </c>
      <c r="C1169" s="405" t="s">
        <v>2020</v>
      </c>
      <c r="D1169" s="384">
        <v>295</v>
      </c>
      <c r="E1169">
        <v>0.01</v>
      </c>
      <c r="F1169">
        <v>1.51623</v>
      </c>
      <c r="G1169" s="384">
        <v>0</v>
      </c>
      <c r="H1169">
        <v>1.5150300000000001</v>
      </c>
    </row>
    <row r="1170" spans="1:10">
      <c r="A1170">
        <v>1162</v>
      </c>
      <c r="B1170" s="613">
        <v>42228.136111111111</v>
      </c>
      <c r="C1170" s="405" t="s">
        <v>1931</v>
      </c>
      <c r="D1170" s="384">
        <v>295</v>
      </c>
      <c r="E1170">
        <v>0.01</v>
      </c>
      <c r="F1170">
        <v>1.5150300000000001</v>
      </c>
      <c r="G1170" s="384">
        <v>0</v>
      </c>
      <c r="H1170">
        <v>1.5150300000000001</v>
      </c>
      <c r="I1170">
        <v>-0.98</v>
      </c>
      <c r="J1170" s="384">
        <v>1735.89</v>
      </c>
    </row>
    <row r="1171" spans="1:10">
      <c r="A1171">
        <v>1155</v>
      </c>
      <c r="B1171" s="613">
        <v>42227.782638888886</v>
      </c>
      <c r="C1171" s="405" t="s">
        <v>96</v>
      </c>
      <c r="D1171" s="384">
        <v>296</v>
      </c>
      <c r="E1171">
        <v>0.01</v>
      </c>
      <c r="F1171">
        <v>1.5128999999999999</v>
      </c>
      <c r="G1171" s="384">
        <v>0</v>
      </c>
      <c r="H1171">
        <v>0</v>
      </c>
    </row>
    <row r="1172" spans="1:10">
      <c r="A1172">
        <v>1156</v>
      </c>
      <c r="B1172" s="613">
        <v>42227.782638888886</v>
      </c>
      <c r="C1172" s="405" t="s">
        <v>2020</v>
      </c>
      <c r="D1172" s="384">
        <v>296</v>
      </c>
      <c r="E1172">
        <v>0.01</v>
      </c>
      <c r="F1172">
        <v>1.5128999999999999</v>
      </c>
      <c r="G1172" s="384">
        <v>0</v>
      </c>
      <c r="H1172">
        <v>1.5166999999999999</v>
      </c>
    </row>
    <row r="1173" spans="1:10">
      <c r="A1173">
        <v>1160</v>
      </c>
      <c r="B1173" s="613">
        <v>42228.041666666664</v>
      </c>
      <c r="C1173" s="405" t="s">
        <v>2020</v>
      </c>
      <c r="D1173" s="384">
        <v>296</v>
      </c>
      <c r="E1173">
        <v>0.01</v>
      </c>
      <c r="F1173">
        <v>1.5128999999999999</v>
      </c>
      <c r="G1173" s="384">
        <v>0</v>
      </c>
      <c r="H1173">
        <v>1.5150300000000001</v>
      </c>
    </row>
    <row r="1174" spans="1:10">
      <c r="A1174">
        <v>1163</v>
      </c>
      <c r="B1174" s="613">
        <v>42228.136111111111</v>
      </c>
      <c r="C1174" s="405" t="s">
        <v>1931</v>
      </c>
      <c r="D1174" s="384">
        <v>296</v>
      </c>
      <c r="E1174">
        <v>0.01</v>
      </c>
      <c r="F1174">
        <v>1.5150300000000001</v>
      </c>
      <c r="G1174" s="384">
        <v>0</v>
      </c>
      <c r="H1174">
        <v>1.5150300000000001</v>
      </c>
      <c r="I1174">
        <v>1.48</v>
      </c>
      <c r="J1174" s="384">
        <v>1737.37</v>
      </c>
    </row>
    <row r="1175" spans="1:10">
      <c r="A1175">
        <v>1158</v>
      </c>
      <c r="B1175" s="613">
        <v>42228.041666666664</v>
      </c>
      <c r="C1175" s="405" t="s">
        <v>96</v>
      </c>
      <c r="D1175" s="384">
        <v>297</v>
      </c>
      <c r="E1175">
        <v>0.01</v>
      </c>
      <c r="F1175">
        <v>1.5092399999999999</v>
      </c>
      <c r="G1175" s="384">
        <v>0</v>
      </c>
      <c r="H1175">
        <v>0</v>
      </c>
    </row>
    <row r="1176" spans="1:10">
      <c r="A1176">
        <v>1159</v>
      </c>
      <c r="B1176" s="613">
        <v>42228.041666666664</v>
      </c>
      <c r="C1176" s="405" t="s">
        <v>2020</v>
      </c>
      <c r="D1176" s="384">
        <v>297</v>
      </c>
      <c r="E1176">
        <v>0.01</v>
      </c>
      <c r="F1176">
        <v>1.5092399999999999</v>
      </c>
      <c r="G1176" s="384">
        <v>0</v>
      </c>
      <c r="H1176">
        <v>1.5150300000000001</v>
      </c>
    </row>
    <row r="1177" spans="1:10">
      <c r="A1177">
        <v>1164</v>
      </c>
      <c r="B1177" s="613">
        <v>42228.136111111111</v>
      </c>
      <c r="C1177" s="405" t="s">
        <v>1931</v>
      </c>
      <c r="D1177" s="384">
        <v>297</v>
      </c>
      <c r="E1177">
        <v>0.01</v>
      </c>
      <c r="F1177">
        <v>1.5150300000000001</v>
      </c>
      <c r="G1177" s="384">
        <v>0</v>
      </c>
      <c r="H1177">
        <v>1.5150300000000001</v>
      </c>
      <c r="I1177">
        <v>4.18</v>
      </c>
      <c r="J1177" s="384">
        <v>1741.55</v>
      </c>
    </row>
    <row r="1178" spans="1:10">
      <c r="A1178">
        <v>1165</v>
      </c>
      <c r="B1178" s="613">
        <v>42228.216666666667</v>
      </c>
      <c r="C1178" s="405" t="s">
        <v>97</v>
      </c>
      <c r="D1178" s="384">
        <v>298</v>
      </c>
      <c r="E1178">
        <v>0.04</v>
      </c>
      <c r="F1178">
        <v>1.52406</v>
      </c>
      <c r="G1178" s="384">
        <v>0</v>
      </c>
      <c r="H1178">
        <v>0</v>
      </c>
    </row>
    <row r="1179" spans="1:10">
      <c r="A1179">
        <v>1166</v>
      </c>
      <c r="B1179" s="613">
        <v>42228.216666666667</v>
      </c>
      <c r="C1179" s="405" t="s">
        <v>2020</v>
      </c>
      <c r="D1179" s="384">
        <v>298</v>
      </c>
      <c r="E1179">
        <v>0.04</v>
      </c>
      <c r="F1179">
        <v>1.52406</v>
      </c>
      <c r="G1179" s="384">
        <v>0</v>
      </c>
      <c r="H1179">
        <v>1.51325</v>
      </c>
    </row>
    <row r="1180" spans="1:10">
      <c r="A1180">
        <v>1175</v>
      </c>
      <c r="B1180" s="613">
        <v>42228.287499999999</v>
      </c>
      <c r="C1180" s="405" t="s">
        <v>2020</v>
      </c>
      <c r="D1180" s="384">
        <v>298</v>
      </c>
      <c r="E1180">
        <v>0.04</v>
      </c>
      <c r="F1180">
        <v>1.52406</v>
      </c>
      <c r="G1180" s="384">
        <v>0</v>
      </c>
      <c r="H1180">
        <v>1.5190900000000001</v>
      </c>
    </row>
    <row r="1181" spans="1:10">
      <c r="A1181">
        <v>1185</v>
      </c>
      <c r="B1181" s="613">
        <v>42228.523611111108</v>
      </c>
      <c r="C1181" s="405" t="s">
        <v>1931</v>
      </c>
      <c r="D1181" s="384">
        <v>298</v>
      </c>
      <c r="E1181">
        <v>0.04</v>
      </c>
      <c r="F1181">
        <v>1.5190900000000001</v>
      </c>
      <c r="G1181" s="384">
        <v>0</v>
      </c>
      <c r="H1181">
        <v>1.5190900000000001</v>
      </c>
      <c r="I1181">
        <v>14.28</v>
      </c>
      <c r="J1181" s="384">
        <v>1722.18</v>
      </c>
    </row>
    <row r="1182" spans="1:10">
      <c r="A1182">
        <v>1171</v>
      </c>
      <c r="B1182" s="613">
        <v>42228.240277777775</v>
      </c>
      <c r="C1182" s="405" t="s">
        <v>96</v>
      </c>
      <c r="D1182" s="384">
        <v>299</v>
      </c>
      <c r="E1182">
        <v>0.01</v>
      </c>
      <c r="F1182">
        <v>1.5277000000000001</v>
      </c>
      <c r="G1182" s="384">
        <v>0</v>
      </c>
      <c r="H1182">
        <v>0</v>
      </c>
    </row>
    <row r="1183" spans="1:10">
      <c r="A1183">
        <v>1172</v>
      </c>
      <c r="B1183" s="613">
        <v>42228.240277777775</v>
      </c>
      <c r="C1183" s="405" t="s">
        <v>2020</v>
      </c>
      <c r="D1183" s="384">
        <v>299</v>
      </c>
      <c r="E1183">
        <v>0.01</v>
      </c>
      <c r="F1183">
        <v>1.5277000000000001</v>
      </c>
      <c r="G1183" s="384">
        <v>0</v>
      </c>
      <c r="H1183">
        <v>1.5298400000000001</v>
      </c>
    </row>
    <row r="1184" spans="1:10">
      <c r="A1184">
        <v>1180</v>
      </c>
      <c r="B1184" s="613">
        <v>42228.290972222225</v>
      </c>
      <c r="C1184" s="405" t="s">
        <v>1931</v>
      </c>
      <c r="D1184" s="384">
        <v>299</v>
      </c>
      <c r="E1184">
        <v>0.01</v>
      </c>
      <c r="F1184">
        <v>1.5298400000000001</v>
      </c>
      <c r="G1184" s="384">
        <v>0</v>
      </c>
      <c r="H1184">
        <v>1.5298400000000001</v>
      </c>
      <c r="I1184">
        <v>1.48</v>
      </c>
      <c r="J1184" s="384">
        <v>1743.03</v>
      </c>
    </row>
    <row r="1185" spans="1:10">
      <c r="A1185">
        <v>1173</v>
      </c>
      <c r="B1185" s="613">
        <v>42228.287499999999</v>
      </c>
      <c r="C1185" s="405" t="s">
        <v>97</v>
      </c>
      <c r="D1185" s="384">
        <v>300</v>
      </c>
      <c r="E1185">
        <v>0.08</v>
      </c>
      <c r="F1185">
        <v>1.52956</v>
      </c>
      <c r="G1185" s="384">
        <v>0</v>
      </c>
      <c r="H1185">
        <v>0</v>
      </c>
    </row>
    <row r="1186" spans="1:10">
      <c r="A1186">
        <v>1174</v>
      </c>
      <c r="B1186" s="613">
        <v>42228.287499999999</v>
      </c>
      <c r="C1186" s="405" t="s">
        <v>2020</v>
      </c>
      <c r="D1186" s="384">
        <v>300</v>
      </c>
      <c r="E1186">
        <v>0.08</v>
      </c>
      <c r="F1186">
        <v>1.52956</v>
      </c>
      <c r="G1186" s="384">
        <v>0</v>
      </c>
      <c r="H1186">
        <v>1.5190900000000001</v>
      </c>
    </row>
    <row r="1187" spans="1:10">
      <c r="A1187">
        <v>1186</v>
      </c>
      <c r="B1187" s="613">
        <v>42228.523611111108</v>
      </c>
      <c r="C1187" s="405" t="s">
        <v>1931</v>
      </c>
      <c r="D1187" s="384">
        <v>300</v>
      </c>
      <c r="E1187">
        <v>0.08</v>
      </c>
      <c r="F1187">
        <v>1.5190900000000001</v>
      </c>
      <c r="G1187" s="384">
        <v>0</v>
      </c>
      <c r="H1187">
        <v>1.5190900000000001</v>
      </c>
      <c r="I1187">
        <v>61.03</v>
      </c>
      <c r="J1187" s="384">
        <v>1783.21</v>
      </c>
    </row>
    <row r="1188" spans="1:10">
      <c r="A1188">
        <v>1187</v>
      </c>
      <c r="B1188" s="613">
        <v>42228.552777777775</v>
      </c>
      <c r="C1188" s="405" t="s">
        <v>97</v>
      </c>
      <c r="D1188" s="384">
        <v>301</v>
      </c>
      <c r="E1188">
        <v>0.01</v>
      </c>
      <c r="F1188">
        <v>1.5169900000000001</v>
      </c>
      <c r="G1188" s="384">
        <v>0</v>
      </c>
      <c r="H1188">
        <v>0</v>
      </c>
    </row>
    <row r="1189" spans="1:10">
      <c r="A1189">
        <v>1188</v>
      </c>
      <c r="B1189" s="613">
        <v>42228.552777777775</v>
      </c>
      <c r="C1189" s="405" t="s">
        <v>2020</v>
      </c>
      <c r="D1189" s="384">
        <v>301</v>
      </c>
      <c r="E1189">
        <v>0.01</v>
      </c>
      <c r="F1189">
        <v>1.5169900000000001</v>
      </c>
      <c r="G1189" s="384">
        <v>0</v>
      </c>
      <c r="H1189">
        <v>1.51485</v>
      </c>
    </row>
    <row r="1190" spans="1:10">
      <c r="A1190">
        <v>1189</v>
      </c>
      <c r="B1190" s="613">
        <v>42228.584722222222</v>
      </c>
      <c r="C1190" s="405" t="s">
        <v>1931</v>
      </c>
      <c r="D1190" s="384">
        <v>301</v>
      </c>
      <c r="E1190">
        <v>0.01</v>
      </c>
      <c r="F1190">
        <v>1.51485</v>
      </c>
      <c r="G1190" s="384">
        <v>0</v>
      </c>
      <c r="H1190">
        <v>1.51485</v>
      </c>
      <c r="I1190">
        <v>1.48</v>
      </c>
      <c r="J1190" s="384">
        <v>1784.69</v>
      </c>
    </row>
    <row r="1191" spans="1:10">
      <c r="A1191">
        <v>1190</v>
      </c>
      <c r="B1191" s="613">
        <v>42228.595138888886</v>
      </c>
      <c r="C1191" s="405" t="s">
        <v>96</v>
      </c>
      <c r="D1191" s="384">
        <v>302</v>
      </c>
      <c r="E1191">
        <v>0.01</v>
      </c>
      <c r="F1191">
        <v>1.5134399999999999</v>
      </c>
      <c r="G1191" s="384">
        <v>0</v>
      </c>
      <c r="H1191">
        <v>0</v>
      </c>
    </row>
    <row r="1192" spans="1:10">
      <c r="A1192">
        <v>1191</v>
      </c>
      <c r="B1192" s="613">
        <v>42228.595138888886</v>
      </c>
      <c r="C1192" s="405" t="s">
        <v>2020</v>
      </c>
      <c r="D1192" s="384">
        <v>302</v>
      </c>
      <c r="E1192">
        <v>0.01</v>
      </c>
      <c r="F1192">
        <v>1.5134399999999999</v>
      </c>
      <c r="G1192" s="384">
        <v>0</v>
      </c>
      <c r="H1192">
        <v>1.5155799999999999</v>
      </c>
    </row>
    <row r="1193" spans="1:10">
      <c r="A1193">
        <v>1192</v>
      </c>
      <c r="B1193" s="613">
        <v>42228.606944444444</v>
      </c>
      <c r="C1193" s="405" t="s">
        <v>1931</v>
      </c>
      <c r="D1193" s="384">
        <v>302</v>
      </c>
      <c r="E1193">
        <v>0.01</v>
      </c>
      <c r="F1193">
        <v>1.5155799999999999</v>
      </c>
      <c r="G1193" s="384">
        <v>0</v>
      </c>
      <c r="H1193">
        <v>1.5155799999999999</v>
      </c>
      <c r="I1193">
        <v>1.48</v>
      </c>
      <c r="J1193" s="384">
        <v>1786.17</v>
      </c>
    </row>
    <row r="1194" spans="1:10">
      <c r="A1194">
        <v>1193</v>
      </c>
      <c r="B1194" s="613">
        <v>42228.656944444447</v>
      </c>
      <c r="C1194" s="405" t="s">
        <v>96</v>
      </c>
      <c r="D1194" s="384">
        <v>303</v>
      </c>
      <c r="E1194">
        <v>0.01</v>
      </c>
      <c r="F1194">
        <v>1.5201899999999999</v>
      </c>
      <c r="G1194" s="384">
        <v>0</v>
      </c>
      <c r="H1194">
        <v>0</v>
      </c>
    </row>
    <row r="1195" spans="1:10">
      <c r="A1195">
        <v>1194</v>
      </c>
      <c r="B1195" s="613">
        <v>42228.656944444447</v>
      </c>
      <c r="C1195" s="405" t="s">
        <v>2020</v>
      </c>
      <c r="D1195" s="384">
        <v>303</v>
      </c>
      <c r="E1195">
        <v>0.01</v>
      </c>
      <c r="F1195">
        <v>1.5201899999999999</v>
      </c>
      <c r="G1195" s="384">
        <v>0</v>
      </c>
      <c r="H1195">
        <v>1.52233</v>
      </c>
    </row>
    <row r="1196" spans="1:10">
      <c r="A1196">
        <v>1199</v>
      </c>
      <c r="B1196" s="613">
        <v>42228.761805555558</v>
      </c>
      <c r="C1196" s="405" t="s">
        <v>2020</v>
      </c>
      <c r="D1196" s="384">
        <v>303</v>
      </c>
      <c r="E1196">
        <v>0.01</v>
      </c>
      <c r="F1196">
        <v>1.5201899999999999</v>
      </c>
      <c r="G1196" s="384">
        <v>0</v>
      </c>
      <c r="H1196">
        <v>1.52068</v>
      </c>
    </row>
    <row r="1197" spans="1:10">
      <c r="A1197">
        <v>1204</v>
      </c>
      <c r="B1197" s="613">
        <v>42228.897222222222</v>
      </c>
      <c r="C1197" s="405" t="s">
        <v>2020</v>
      </c>
      <c r="D1197" s="384">
        <v>303</v>
      </c>
      <c r="E1197">
        <v>0.01</v>
      </c>
      <c r="F1197">
        <v>1.5201899999999999</v>
      </c>
      <c r="G1197" s="384">
        <v>0</v>
      </c>
      <c r="H1197">
        <v>1.51902</v>
      </c>
    </row>
    <row r="1198" spans="1:10">
      <c r="A1198">
        <v>1205</v>
      </c>
      <c r="B1198" s="613">
        <v>42229.136805555558</v>
      </c>
      <c r="C1198" s="405" t="s">
        <v>1931</v>
      </c>
      <c r="D1198" s="384">
        <v>303</v>
      </c>
      <c r="E1198">
        <v>0.01</v>
      </c>
      <c r="F1198">
        <v>1.51902</v>
      </c>
      <c r="G1198" s="384">
        <v>0</v>
      </c>
      <c r="H1198">
        <v>1.51902</v>
      </c>
      <c r="I1198">
        <v>-0.96</v>
      </c>
      <c r="J1198" s="384">
        <v>1786.69</v>
      </c>
    </row>
    <row r="1199" spans="1:10">
      <c r="A1199">
        <v>1195</v>
      </c>
      <c r="B1199" s="613">
        <v>42228.709027777775</v>
      </c>
      <c r="C1199" s="405" t="s">
        <v>97</v>
      </c>
      <c r="D1199" s="384">
        <v>304</v>
      </c>
      <c r="E1199">
        <v>0.01</v>
      </c>
      <c r="F1199">
        <v>1.5174000000000001</v>
      </c>
      <c r="G1199" s="384">
        <v>0</v>
      </c>
      <c r="H1199">
        <v>0</v>
      </c>
    </row>
    <row r="1200" spans="1:10">
      <c r="A1200">
        <v>1196</v>
      </c>
      <c r="B1200" s="613">
        <v>42228.709027777775</v>
      </c>
      <c r="C1200" s="405" t="s">
        <v>2020</v>
      </c>
      <c r="D1200" s="384">
        <v>304</v>
      </c>
      <c r="E1200">
        <v>0.01</v>
      </c>
      <c r="F1200">
        <v>1.5174000000000001</v>
      </c>
      <c r="G1200" s="384">
        <v>0</v>
      </c>
      <c r="H1200">
        <v>1.5152600000000001</v>
      </c>
    </row>
    <row r="1201" spans="1:10">
      <c r="A1201">
        <v>1200</v>
      </c>
      <c r="B1201" s="613">
        <v>42228.788888888892</v>
      </c>
      <c r="C1201" s="405" t="s">
        <v>1931</v>
      </c>
      <c r="D1201" s="384">
        <v>304</v>
      </c>
      <c r="E1201">
        <v>0.01</v>
      </c>
      <c r="F1201">
        <v>1.5152600000000001</v>
      </c>
      <c r="G1201" s="384">
        <v>0</v>
      </c>
      <c r="H1201">
        <v>1.5152600000000001</v>
      </c>
      <c r="I1201">
        <v>1.48</v>
      </c>
      <c r="J1201" s="384">
        <v>1787.65</v>
      </c>
    </row>
    <row r="1202" spans="1:10">
      <c r="A1202">
        <v>1197</v>
      </c>
      <c r="B1202" s="613">
        <v>42228.761805555558</v>
      </c>
      <c r="C1202" s="405" t="s">
        <v>96</v>
      </c>
      <c r="D1202" s="384">
        <v>305</v>
      </c>
      <c r="E1202">
        <v>0.01</v>
      </c>
      <c r="F1202">
        <v>1.5168900000000001</v>
      </c>
      <c r="G1202" s="384">
        <v>0</v>
      </c>
      <c r="H1202">
        <v>0</v>
      </c>
    </row>
    <row r="1203" spans="1:10">
      <c r="A1203">
        <v>1198</v>
      </c>
      <c r="B1203" s="613">
        <v>42228.761805555558</v>
      </c>
      <c r="C1203" s="405" t="s">
        <v>2020</v>
      </c>
      <c r="D1203" s="384">
        <v>305</v>
      </c>
      <c r="E1203">
        <v>0.01</v>
      </c>
      <c r="F1203">
        <v>1.5168900000000001</v>
      </c>
      <c r="G1203" s="384">
        <v>0</v>
      </c>
      <c r="H1203">
        <v>1.52068</v>
      </c>
    </row>
    <row r="1204" spans="1:10">
      <c r="A1204">
        <v>1203</v>
      </c>
      <c r="B1204" s="613">
        <v>42228.897222222222</v>
      </c>
      <c r="C1204" s="405" t="s">
        <v>2020</v>
      </c>
      <c r="D1204" s="384">
        <v>305</v>
      </c>
      <c r="E1204">
        <v>0.01</v>
      </c>
      <c r="F1204">
        <v>1.5168900000000001</v>
      </c>
      <c r="G1204" s="384">
        <v>0</v>
      </c>
      <c r="H1204">
        <v>1.51902</v>
      </c>
    </row>
    <row r="1205" spans="1:10">
      <c r="A1205">
        <v>1206</v>
      </c>
      <c r="B1205" s="613">
        <v>42229.136805555558</v>
      </c>
      <c r="C1205" s="405" t="s">
        <v>1931</v>
      </c>
      <c r="D1205" s="384">
        <v>305</v>
      </c>
      <c r="E1205">
        <v>0.01</v>
      </c>
      <c r="F1205">
        <v>1.51902</v>
      </c>
      <c r="G1205" s="384">
        <v>0</v>
      </c>
      <c r="H1205">
        <v>1.51902</v>
      </c>
      <c r="I1205">
        <v>1.47</v>
      </c>
      <c r="J1205" s="384">
        <v>1788.16</v>
      </c>
    </row>
    <row r="1206" spans="1:10">
      <c r="A1206">
        <v>1201</v>
      </c>
      <c r="B1206" s="613">
        <v>42228.897222222222</v>
      </c>
      <c r="C1206" s="405" t="s">
        <v>96</v>
      </c>
      <c r="D1206" s="384">
        <v>306</v>
      </c>
      <c r="E1206">
        <v>0.01</v>
      </c>
      <c r="F1206">
        <v>1.51326</v>
      </c>
      <c r="G1206" s="384">
        <v>0</v>
      </c>
      <c r="H1206">
        <v>0</v>
      </c>
    </row>
    <row r="1207" spans="1:10">
      <c r="A1207">
        <v>1202</v>
      </c>
      <c r="B1207" s="613">
        <v>42228.897222222222</v>
      </c>
      <c r="C1207" s="405" t="s">
        <v>2020</v>
      </c>
      <c r="D1207" s="384">
        <v>306</v>
      </c>
      <c r="E1207">
        <v>0.01</v>
      </c>
      <c r="F1207">
        <v>1.51326</v>
      </c>
      <c r="G1207" s="384">
        <v>0</v>
      </c>
      <c r="H1207">
        <v>1.51902</v>
      </c>
    </row>
    <row r="1208" spans="1:10">
      <c r="A1208">
        <v>1207</v>
      </c>
      <c r="B1208" s="613">
        <v>42229.136805555558</v>
      </c>
      <c r="C1208" s="405" t="s">
        <v>1931</v>
      </c>
      <c r="D1208" s="384">
        <v>306</v>
      </c>
      <c r="E1208">
        <v>0.01</v>
      </c>
      <c r="F1208">
        <v>1.51902</v>
      </c>
      <c r="G1208" s="384">
        <v>0</v>
      </c>
      <c r="H1208">
        <v>1.51902</v>
      </c>
      <c r="I1208">
        <v>4.1500000000000004</v>
      </c>
      <c r="J1208" s="384">
        <v>1792.31</v>
      </c>
    </row>
    <row r="1209" spans="1:10">
      <c r="A1209">
        <v>1208</v>
      </c>
      <c r="B1209" s="613">
        <v>42234.356249999997</v>
      </c>
      <c r="C1209" s="405" t="s">
        <v>96</v>
      </c>
      <c r="D1209" s="384">
        <v>307</v>
      </c>
      <c r="E1209">
        <v>0.01</v>
      </c>
      <c r="F1209">
        <v>1.50556</v>
      </c>
      <c r="G1209" s="384">
        <v>0</v>
      </c>
      <c r="H1209">
        <v>0</v>
      </c>
    </row>
    <row r="1210" spans="1:10">
      <c r="A1210">
        <v>1209</v>
      </c>
      <c r="B1210" s="613">
        <v>42234.356249999997</v>
      </c>
      <c r="C1210" s="405" t="s">
        <v>2020</v>
      </c>
      <c r="D1210" s="384">
        <v>307</v>
      </c>
      <c r="E1210">
        <v>0.01</v>
      </c>
      <c r="F1210">
        <v>1.50556</v>
      </c>
      <c r="G1210" s="384">
        <v>0</v>
      </c>
      <c r="H1210">
        <v>1.5077</v>
      </c>
    </row>
    <row r="1211" spans="1:10">
      <c r="A1211">
        <v>1210</v>
      </c>
      <c r="B1211" s="613">
        <v>42234.388888888891</v>
      </c>
      <c r="C1211" s="405" t="s">
        <v>1931</v>
      </c>
      <c r="D1211" s="384">
        <v>307</v>
      </c>
      <c r="E1211">
        <v>0.01</v>
      </c>
      <c r="F1211">
        <v>1.5077</v>
      </c>
      <c r="G1211" s="384">
        <v>0</v>
      </c>
      <c r="H1211">
        <v>1.5077</v>
      </c>
      <c r="I1211">
        <v>1.48</v>
      </c>
      <c r="J1211" s="384">
        <v>1793.79</v>
      </c>
    </row>
    <row r="1212" spans="1:10">
      <c r="A1212">
        <v>1211</v>
      </c>
      <c r="B1212" s="613">
        <v>42234.709027777775</v>
      </c>
      <c r="C1212" s="405" t="s">
        <v>96</v>
      </c>
      <c r="D1212" s="384">
        <v>308</v>
      </c>
      <c r="E1212">
        <v>0.01</v>
      </c>
      <c r="F1212">
        <v>1.5054099999999999</v>
      </c>
      <c r="G1212" s="384">
        <v>0</v>
      </c>
      <c r="H1212">
        <v>0</v>
      </c>
    </row>
    <row r="1213" spans="1:10">
      <c r="A1213">
        <v>1212</v>
      </c>
      <c r="B1213" s="613">
        <v>42234.709027777775</v>
      </c>
      <c r="C1213" s="405" t="s">
        <v>2020</v>
      </c>
      <c r="D1213" s="384">
        <v>308</v>
      </c>
      <c r="E1213">
        <v>0.01</v>
      </c>
      <c r="F1213">
        <v>1.5054099999999999</v>
      </c>
      <c r="G1213" s="384">
        <v>0</v>
      </c>
      <c r="H1213">
        <v>1.5075499999999999</v>
      </c>
    </row>
    <row r="1214" spans="1:10">
      <c r="A1214">
        <v>1215</v>
      </c>
      <c r="B1214" s="613">
        <v>42234.854166666664</v>
      </c>
      <c r="C1214" s="405" t="s">
        <v>2020</v>
      </c>
      <c r="D1214" s="384">
        <v>308</v>
      </c>
      <c r="E1214">
        <v>0.01</v>
      </c>
      <c r="F1214">
        <v>1.5054099999999999</v>
      </c>
      <c r="G1214" s="384">
        <v>0</v>
      </c>
      <c r="H1214">
        <v>1.50589</v>
      </c>
    </row>
    <row r="1215" spans="1:10">
      <c r="A1215">
        <v>1216</v>
      </c>
      <c r="B1215" s="613">
        <v>42235.206944444442</v>
      </c>
      <c r="C1215" s="405" t="s">
        <v>1931</v>
      </c>
      <c r="D1215" s="384">
        <v>308</v>
      </c>
      <c r="E1215">
        <v>0.01</v>
      </c>
      <c r="F1215">
        <v>1.50589</v>
      </c>
      <c r="G1215" s="384">
        <v>0</v>
      </c>
      <c r="H1215">
        <v>1.50589</v>
      </c>
      <c r="I1215">
        <v>0.25</v>
      </c>
      <c r="J1215" s="384">
        <v>1794.04</v>
      </c>
    </row>
    <row r="1216" spans="1:10">
      <c r="A1216">
        <v>1213</v>
      </c>
      <c r="B1216" s="613">
        <v>42234.854166666664</v>
      </c>
      <c r="C1216" s="405" t="s">
        <v>96</v>
      </c>
      <c r="D1216" s="384">
        <v>309</v>
      </c>
      <c r="E1216">
        <v>0.01</v>
      </c>
      <c r="F1216">
        <v>1.5020899999999999</v>
      </c>
      <c r="G1216" s="384">
        <v>0</v>
      </c>
      <c r="H1216">
        <v>0</v>
      </c>
    </row>
    <row r="1217" spans="1:10">
      <c r="A1217">
        <v>1214</v>
      </c>
      <c r="B1217" s="613">
        <v>42234.854166666664</v>
      </c>
      <c r="C1217" s="405" t="s">
        <v>2020</v>
      </c>
      <c r="D1217" s="384">
        <v>309</v>
      </c>
      <c r="E1217">
        <v>0.01</v>
      </c>
      <c r="F1217">
        <v>1.5020899999999999</v>
      </c>
      <c r="G1217" s="384">
        <v>0</v>
      </c>
      <c r="H1217">
        <v>1.50589</v>
      </c>
    </row>
    <row r="1218" spans="1:10">
      <c r="A1218">
        <v>1217</v>
      </c>
      <c r="B1218" s="613">
        <v>42235.206944444442</v>
      </c>
      <c r="C1218" s="405" t="s">
        <v>1931</v>
      </c>
      <c r="D1218" s="384">
        <v>309</v>
      </c>
      <c r="E1218">
        <v>0.01</v>
      </c>
      <c r="F1218">
        <v>1.50589</v>
      </c>
      <c r="G1218" s="384">
        <v>0</v>
      </c>
      <c r="H1218">
        <v>1.50589</v>
      </c>
      <c r="I1218">
        <v>2.7</v>
      </c>
      <c r="J1218" s="384">
        <v>1796.74</v>
      </c>
    </row>
    <row r="1219" spans="1:10">
      <c r="A1219">
        <v>1218</v>
      </c>
      <c r="B1219" s="613">
        <v>42237.302777777775</v>
      </c>
      <c r="C1219" s="405" t="s">
        <v>96</v>
      </c>
      <c r="D1219" s="384">
        <v>310</v>
      </c>
      <c r="E1219">
        <v>0.01</v>
      </c>
      <c r="F1219">
        <v>1.5451699999999999</v>
      </c>
      <c r="G1219" s="384">
        <v>0</v>
      </c>
      <c r="H1219">
        <v>0</v>
      </c>
    </row>
    <row r="1220" spans="1:10">
      <c r="A1220">
        <v>1219</v>
      </c>
      <c r="B1220" s="613">
        <v>42237.302777777775</v>
      </c>
      <c r="C1220" s="405" t="s">
        <v>2020</v>
      </c>
      <c r="D1220" s="384">
        <v>310</v>
      </c>
      <c r="E1220">
        <v>0.01</v>
      </c>
      <c r="F1220">
        <v>1.5451699999999999</v>
      </c>
      <c r="G1220" s="384">
        <v>0</v>
      </c>
      <c r="H1220">
        <v>1.54731</v>
      </c>
    </row>
    <row r="1221" spans="1:10">
      <c r="A1221">
        <v>1222</v>
      </c>
      <c r="B1221" s="613">
        <v>42237.386111111111</v>
      </c>
      <c r="C1221" s="405" t="s">
        <v>2020</v>
      </c>
      <c r="D1221" s="384">
        <v>310</v>
      </c>
      <c r="E1221">
        <v>0.01</v>
      </c>
      <c r="F1221">
        <v>1.5451699999999999</v>
      </c>
      <c r="G1221" s="384">
        <v>0</v>
      </c>
      <c r="H1221">
        <v>1.54565</v>
      </c>
    </row>
    <row r="1222" spans="1:10">
      <c r="A1222">
        <v>1226</v>
      </c>
      <c r="B1222" s="613">
        <v>42237.43472222222</v>
      </c>
      <c r="C1222" s="405" t="s">
        <v>2020</v>
      </c>
      <c r="D1222" s="384">
        <v>310</v>
      </c>
      <c r="E1222">
        <v>0.01</v>
      </c>
      <c r="F1222">
        <v>1.5451699999999999</v>
      </c>
      <c r="G1222" s="384">
        <v>0</v>
      </c>
      <c r="H1222">
        <v>1.54335</v>
      </c>
    </row>
    <row r="1223" spans="1:10">
      <c r="A1223">
        <v>1230</v>
      </c>
      <c r="B1223" s="613">
        <v>42237.709027777775</v>
      </c>
      <c r="C1223" s="405" t="s">
        <v>1931</v>
      </c>
      <c r="D1223" s="384">
        <v>310</v>
      </c>
      <c r="E1223">
        <v>0.01</v>
      </c>
      <c r="F1223">
        <v>1.54335</v>
      </c>
      <c r="G1223" s="384">
        <v>0</v>
      </c>
      <c r="H1223">
        <v>1.54335</v>
      </c>
      <c r="I1223">
        <v>-1.45</v>
      </c>
      <c r="J1223" s="384">
        <v>1796.77</v>
      </c>
    </row>
    <row r="1224" spans="1:10">
      <c r="A1224">
        <v>1220</v>
      </c>
      <c r="B1224" s="613">
        <v>42237.386111111111</v>
      </c>
      <c r="C1224" s="405" t="s">
        <v>96</v>
      </c>
      <c r="D1224" s="384">
        <v>311</v>
      </c>
      <c r="E1224">
        <v>0.01</v>
      </c>
      <c r="F1224">
        <v>1.5418499999999999</v>
      </c>
      <c r="G1224" s="384">
        <v>0</v>
      </c>
      <c r="H1224">
        <v>0</v>
      </c>
    </row>
    <row r="1225" spans="1:10">
      <c r="A1225">
        <v>1221</v>
      </c>
      <c r="B1225" s="613">
        <v>42237.386111111111</v>
      </c>
      <c r="C1225" s="405" t="s">
        <v>2020</v>
      </c>
      <c r="D1225" s="384">
        <v>311</v>
      </c>
      <c r="E1225">
        <v>0.01</v>
      </c>
      <c r="F1225">
        <v>1.5418499999999999</v>
      </c>
      <c r="G1225" s="384">
        <v>0</v>
      </c>
      <c r="H1225">
        <v>1.54565</v>
      </c>
    </row>
    <row r="1226" spans="1:10">
      <c r="A1226">
        <v>1225</v>
      </c>
      <c r="B1226" s="613">
        <v>42237.43472222222</v>
      </c>
      <c r="C1226" s="405" t="s">
        <v>2020</v>
      </c>
      <c r="D1226" s="384">
        <v>311</v>
      </c>
      <c r="E1226">
        <v>0.01</v>
      </c>
      <c r="F1226">
        <v>1.5418499999999999</v>
      </c>
      <c r="G1226" s="384">
        <v>0</v>
      </c>
      <c r="H1226">
        <v>1.54335</v>
      </c>
    </row>
    <row r="1227" spans="1:10">
      <c r="A1227">
        <v>1231</v>
      </c>
      <c r="B1227" s="613">
        <v>42237.709027777775</v>
      </c>
      <c r="C1227" s="405" t="s">
        <v>1931</v>
      </c>
      <c r="D1227" s="384">
        <v>311</v>
      </c>
      <c r="E1227">
        <v>0.01</v>
      </c>
      <c r="F1227">
        <v>1.54335</v>
      </c>
      <c r="G1227" s="384">
        <v>0</v>
      </c>
      <c r="H1227">
        <v>1.54335</v>
      </c>
      <c r="I1227">
        <v>1.01</v>
      </c>
      <c r="J1227" s="384">
        <v>1797.78</v>
      </c>
    </row>
    <row r="1228" spans="1:10">
      <c r="A1228">
        <v>1223</v>
      </c>
      <c r="B1228" s="613">
        <v>42237.43472222222</v>
      </c>
      <c r="C1228" s="405" t="s">
        <v>96</v>
      </c>
      <c r="D1228" s="384">
        <v>312</v>
      </c>
      <c r="E1228">
        <v>0.01</v>
      </c>
      <c r="F1228">
        <v>1.5363100000000001</v>
      </c>
      <c r="G1228" s="384">
        <v>0</v>
      </c>
      <c r="H1228">
        <v>0</v>
      </c>
    </row>
    <row r="1229" spans="1:10">
      <c r="A1229">
        <v>1224</v>
      </c>
      <c r="B1229" s="613">
        <v>42237.43472222222</v>
      </c>
      <c r="C1229" s="405" t="s">
        <v>2020</v>
      </c>
      <c r="D1229" s="384">
        <v>312</v>
      </c>
      <c r="E1229">
        <v>0.01</v>
      </c>
      <c r="F1229">
        <v>1.5363100000000001</v>
      </c>
      <c r="G1229" s="384">
        <v>0</v>
      </c>
      <c r="H1229">
        <v>1.54335</v>
      </c>
    </row>
    <row r="1230" spans="1:10">
      <c r="A1230">
        <v>1232</v>
      </c>
      <c r="B1230" s="613">
        <v>42237.709027777775</v>
      </c>
      <c r="C1230" s="405" t="s">
        <v>1931</v>
      </c>
      <c r="D1230" s="384">
        <v>312</v>
      </c>
      <c r="E1230">
        <v>0.01</v>
      </c>
      <c r="F1230">
        <v>1.54335</v>
      </c>
      <c r="G1230" s="384">
        <v>0</v>
      </c>
      <c r="H1230">
        <v>1.54335</v>
      </c>
      <c r="I1230">
        <v>5.0999999999999996</v>
      </c>
      <c r="J1230" s="384">
        <v>1802.88</v>
      </c>
    </row>
    <row r="1231" spans="1:10">
      <c r="A1231">
        <v>1227</v>
      </c>
      <c r="B1231" s="613">
        <v>42237.511111111111</v>
      </c>
      <c r="C1231" s="405" t="s">
        <v>97</v>
      </c>
      <c r="D1231" s="384">
        <v>313</v>
      </c>
      <c r="E1231">
        <v>0.01</v>
      </c>
      <c r="F1231">
        <v>1.5383800000000001</v>
      </c>
      <c r="G1231" s="384">
        <v>0</v>
      </c>
      <c r="H1231">
        <v>0</v>
      </c>
    </row>
    <row r="1232" spans="1:10">
      <c r="A1232">
        <v>1228</v>
      </c>
      <c r="B1232" s="613">
        <v>42237.511111111111</v>
      </c>
      <c r="C1232" s="405" t="s">
        <v>2020</v>
      </c>
      <c r="D1232" s="384">
        <v>313</v>
      </c>
      <c r="E1232">
        <v>0.01</v>
      </c>
      <c r="F1232">
        <v>1.5383800000000001</v>
      </c>
      <c r="G1232" s="384">
        <v>0</v>
      </c>
      <c r="H1232">
        <v>1.53624</v>
      </c>
    </row>
    <row r="1233" spans="1:10">
      <c r="A1233">
        <v>1229</v>
      </c>
      <c r="B1233" s="613">
        <v>42237.540972222225</v>
      </c>
      <c r="C1233" s="405" t="s">
        <v>1931</v>
      </c>
      <c r="D1233" s="384">
        <v>313</v>
      </c>
      <c r="E1233">
        <v>0.01</v>
      </c>
      <c r="F1233">
        <v>1.53624</v>
      </c>
      <c r="G1233" s="384">
        <v>0</v>
      </c>
      <c r="H1233">
        <v>1.53624</v>
      </c>
      <c r="I1233">
        <v>1.48</v>
      </c>
      <c r="J1233" s="384">
        <v>1798.22</v>
      </c>
    </row>
    <row r="1234" spans="1:10">
      <c r="A1234">
        <v>1233</v>
      </c>
      <c r="B1234" s="613">
        <v>42237.917361111111</v>
      </c>
      <c r="C1234" s="405" t="s">
        <v>96</v>
      </c>
      <c r="D1234" s="384">
        <v>314</v>
      </c>
      <c r="E1234">
        <v>0.01</v>
      </c>
      <c r="F1234">
        <v>1.5509999999999999</v>
      </c>
      <c r="G1234" s="384">
        <v>0</v>
      </c>
      <c r="H1234">
        <v>0</v>
      </c>
    </row>
    <row r="1235" spans="1:10">
      <c r="A1235">
        <v>1234</v>
      </c>
      <c r="B1235" s="613">
        <v>42237.917361111111</v>
      </c>
      <c r="C1235" s="405" t="s">
        <v>2020</v>
      </c>
      <c r="D1235" s="384">
        <v>314</v>
      </c>
      <c r="E1235">
        <v>0.01</v>
      </c>
      <c r="F1235">
        <v>1.5509999999999999</v>
      </c>
      <c r="G1235" s="384">
        <v>0</v>
      </c>
      <c r="H1235">
        <v>1.55314</v>
      </c>
    </row>
    <row r="1236" spans="1:10">
      <c r="A1236">
        <v>1235</v>
      </c>
      <c r="B1236" s="613">
        <v>42237.945833333331</v>
      </c>
      <c r="C1236" s="405" t="s">
        <v>1931</v>
      </c>
      <c r="D1236" s="384">
        <v>314</v>
      </c>
      <c r="E1236">
        <v>0.01</v>
      </c>
      <c r="F1236">
        <v>1.55314</v>
      </c>
      <c r="G1236" s="384">
        <v>0</v>
      </c>
      <c r="H1236">
        <v>1.55314</v>
      </c>
      <c r="I1236">
        <v>1.48</v>
      </c>
      <c r="J1236" s="384">
        <v>1804.36</v>
      </c>
    </row>
    <row r="1237" spans="1:10">
      <c r="A1237">
        <v>1236</v>
      </c>
      <c r="B1237" s="613">
        <v>42240.083333333336</v>
      </c>
      <c r="C1237" s="405" t="s">
        <v>96</v>
      </c>
      <c r="D1237" s="384">
        <v>315</v>
      </c>
      <c r="E1237">
        <v>0.01</v>
      </c>
      <c r="F1237">
        <v>1.5686</v>
      </c>
      <c r="G1237" s="384">
        <v>0</v>
      </c>
      <c r="H1237">
        <v>0</v>
      </c>
    </row>
    <row r="1238" spans="1:10">
      <c r="A1238">
        <v>1237</v>
      </c>
      <c r="B1238" s="613">
        <v>42240.083333333336</v>
      </c>
      <c r="C1238" s="405" t="s">
        <v>2020</v>
      </c>
      <c r="D1238" s="384">
        <v>315</v>
      </c>
      <c r="E1238">
        <v>0.01</v>
      </c>
      <c r="F1238">
        <v>1.5686</v>
      </c>
      <c r="G1238" s="384">
        <v>0</v>
      </c>
      <c r="H1238">
        <v>1.57074</v>
      </c>
    </row>
    <row r="1239" spans="1:10">
      <c r="A1239">
        <v>1238</v>
      </c>
      <c r="B1239" s="613">
        <v>42240.128472222219</v>
      </c>
      <c r="C1239" s="405" t="s">
        <v>1931</v>
      </c>
      <c r="D1239" s="384">
        <v>315</v>
      </c>
      <c r="E1239">
        <v>0.01</v>
      </c>
      <c r="F1239">
        <v>1.57074</v>
      </c>
      <c r="G1239" s="384">
        <v>0</v>
      </c>
      <c r="H1239">
        <v>1.57074</v>
      </c>
      <c r="I1239">
        <v>1.48</v>
      </c>
      <c r="J1239" s="384">
        <v>1805.84</v>
      </c>
    </row>
    <row r="1240" spans="1:10">
      <c r="A1240">
        <v>1239</v>
      </c>
      <c r="B1240" s="613">
        <v>42240.3125</v>
      </c>
      <c r="C1240" s="405" t="s">
        <v>97</v>
      </c>
      <c r="D1240" s="384">
        <v>316</v>
      </c>
      <c r="E1240">
        <v>0.01</v>
      </c>
      <c r="F1240">
        <v>1.58331</v>
      </c>
      <c r="G1240" s="384">
        <v>0</v>
      </c>
      <c r="H1240">
        <v>0</v>
      </c>
    </row>
    <row r="1241" spans="1:10">
      <c r="A1241">
        <v>1240</v>
      </c>
      <c r="B1241" s="613">
        <v>42240.3125</v>
      </c>
      <c r="C1241" s="405" t="s">
        <v>2020</v>
      </c>
      <c r="D1241" s="384">
        <v>316</v>
      </c>
      <c r="E1241">
        <v>0.01</v>
      </c>
      <c r="F1241">
        <v>1.58331</v>
      </c>
      <c r="G1241" s="384">
        <v>0</v>
      </c>
      <c r="H1241">
        <v>1.58117</v>
      </c>
    </row>
    <row r="1242" spans="1:10">
      <c r="A1242">
        <v>1241</v>
      </c>
      <c r="B1242" s="613">
        <v>42240.330555555556</v>
      </c>
      <c r="C1242" s="405" t="s">
        <v>1931</v>
      </c>
      <c r="D1242" s="384">
        <v>316</v>
      </c>
      <c r="E1242">
        <v>0.01</v>
      </c>
      <c r="F1242">
        <v>1.58117</v>
      </c>
      <c r="G1242" s="384">
        <v>0</v>
      </c>
      <c r="H1242">
        <v>1.58117</v>
      </c>
      <c r="I1242">
        <v>1.48</v>
      </c>
      <c r="J1242" s="384">
        <v>1807.32</v>
      </c>
    </row>
    <row r="1243" spans="1:10">
      <c r="A1243">
        <v>1242</v>
      </c>
      <c r="B1243" s="613">
        <v>42240.490972222222</v>
      </c>
      <c r="C1243" s="405" t="s">
        <v>96</v>
      </c>
      <c r="D1243" s="384">
        <v>317</v>
      </c>
      <c r="E1243">
        <v>0.01</v>
      </c>
      <c r="F1243">
        <v>1.58527</v>
      </c>
      <c r="G1243" s="384">
        <v>0</v>
      </c>
      <c r="H1243">
        <v>0</v>
      </c>
    </row>
    <row r="1244" spans="1:10">
      <c r="A1244">
        <v>1243</v>
      </c>
      <c r="B1244" s="613">
        <v>42240.490972222222</v>
      </c>
      <c r="C1244" s="405" t="s">
        <v>2020</v>
      </c>
      <c r="D1244" s="384">
        <v>317</v>
      </c>
      <c r="E1244">
        <v>0.01</v>
      </c>
      <c r="F1244">
        <v>1.58527</v>
      </c>
      <c r="G1244" s="384">
        <v>0</v>
      </c>
      <c r="H1244">
        <v>1.58741</v>
      </c>
    </row>
    <row r="1245" spans="1:10">
      <c r="A1245">
        <v>1244</v>
      </c>
      <c r="B1245" s="613">
        <v>42240.502083333333</v>
      </c>
      <c r="C1245" s="405" t="s">
        <v>1931</v>
      </c>
      <c r="D1245" s="384">
        <v>317</v>
      </c>
      <c r="E1245">
        <v>0.01</v>
      </c>
      <c r="F1245">
        <v>1.58741</v>
      </c>
      <c r="G1245" s="384">
        <v>0</v>
      </c>
      <c r="H1245">
        <v>1.58741</v>
      </c>
      <c r="I1245">
        <v>1.48</v>
      </c>
      <c r="J1245" s="384">
        <v>1808.8</v>
      </c>
    </row>
    <row r="1246" spans="1:10">
      <c r="A1246">
        <v>1245</v>
      </c>
      <c r="B1246" s="613">
        <v>42240.533333333333</v>
      </c>
      <c r="C1246" s="405" t="s">
        <v>97</v>
      </c>
      <c r="D1246" s="384">
        <v>318</v>
      </c>
      <c r="E1246">
        <v>0.01</v>
      </c>
      <c r="F1246">
        <v>1.5907500000000001</v>
      </c>
      <c r="G1246" s="384">
        <v>0</v>
      </c>
      <c r="H1246">
        <v>0</v>
      </c>
    </row>
    <row r="1247" spans="1:10">
      <c r="A1247">
        <v>1246</v>
      </c>
      <c r="B1247" s="613">
        <v>42240.533333333333</v>
      </c>
      <c r="C1247" s="405" t="s">
        <v>2020</v>
      </c>
      <c r="D1247" s="384">
        <v>318</v>
      </c>
      <c r="E1247">
        <v>0.01</v>
      </c>
      <c r="F1247">
        <v>1.5907500000000001</v>
      </c>
      <c r="G1247" s="384">
        <v>0</v>
      </c>
      <c r="H1247">
        <v>1.5886100000000001</v>
      </c>
    </row>
    <row r="1248" spans="1:10">
      <c r="A1248">
        <v>1247</v>
      </c>
      <c r="B1248" s="613">
        <v>42240.57708333333</v>
      </c>
      <c r="C1248" s="405" t="s">
        <v>1931</v>
      </c>
      <c r="D1248" s="384">
        <v>318</v>
      </c>
      <c r="E1248">
        <v>0.01</v>
      </c>
      <c r="F1248">
        <v>1.5886100000000001</v>
      </c>
      <c r="G1248" s="384">
        <v>0</v>
      </c>
      <c r="H1248">
        <v>1.5886100000000001</v>
      </c>
      <c r="I1248">
        <v>1.48</v>
      </c>
      <c r="J1248" s="384">
        <v>1810.28</v>
      </c>
    </row>
    <row r="1249" spans="1:10">
      <c r="A1249">
        <v>1248</v>
      </c>
      <c r="B1249" s="613">
        <v>42240.615277777775</v>
      </c>
      <c r="C1249" s="405" t="s">
        <v>96</v>
      </c>
      <c r="D1249" s="384">
        <v>319</v>
      </c>
      <c r="E1249">
        <v>0.01</v>
      </c>
      <c r="F1249">
        <v>1.5987899999999999</v>
      </c>
      <c r="G1249" s="384">
        <v>0</v>
      </c>
      <c r="H1249">
        <v>0</v>
      </c>
    </row>
    <row r="1250" spans="1:10">
      <c r="A1250">
        <v>1249</v>
      </c>
      <c r="B1250" s="613">
        <v>42240.615277777775</v>
      </c>
      <c r="C1250" s="405" t="s">
        <v>2020</v>
      </c>
      <c r="D1250" s="384">
        <v>319</v>
      </c>
      <c r="E1250">
        <v>0.01</v>
      </c>
      <c r="F1250">
        <v>1.5987899999999999</v>
      </c>
      <c r="G1250" s="384">
        <v>0</v>
      </c>
      <c r="H1250">
        <v>1.60093</v>
      </c>
    </row>
    <row r="1251" spans="1:10">
      <c r="A1251">
        <v>1250</v>
      </c>
      <c r="B1251" s="613">
        <v>42240.626388888886</v>
      </c>
      <c r="C1251" s="405" t="s">
        <v>1931</v>
      </c>
      <c r="D1251" s="384">
        <v>319</v>
      </c>
      <c r="E1251">
        <v>0.01</v>
      </c>
      <c r="F1251">
        <v>1.60093</v>
      </c>
      <c r="G1251" s="384">
        <v>0</v>
      </c>
      <c r="H1251">
        <v>1.60093</v>
      </c>
      <c r="I1251">
        <v>1.48</v>
      </c>
      <c r="J1251" s="384">
        <v>1811.76</v>
      </c>
    </row>
    <row r="1252" spans="1:10">
      <c r="A1252">
        <v>1251</v>
      </c>
      <c r="B1252" s="613">
        <v>42241.438888888886</v>
      </c>
      <c r="C1252" s="405" t="s">
        <v>96</v>
      </c>
      <c r="D1252" s="384">
        <v>320</v>
      </c>
      <c r="E1252">
        <v>0.01</v>
      </c>
      <c r="F1252">
        <v>1.60347</v>
      </c>
      <c r="G1252" s="384">
        <v>0</v>
      </c>
      <c r="H1252">
        <v>0</v>
      </c>
    </row>
    <row r="1253" spans="1:10">
      <c r="A1253">
        <v>1252</v>
      </c>
      <c r="B1253" s="613">
        <v>42241.438888888886</v>
      </c>
      <c r="C1253" s="405" t="s">
        <v>2020</v>
      </c>
      <c r="D1253" s="384">
        <v>320</v>
      </c>
      <c r="E1253">
        <v>0.01</v>
      </c>
      <c r="F1253">
        <v>1.60347</v>
      </c>
      <c r="G1253" s="384">
        <v>0</v>
      </c>
      <c r="H1253">
        <v>1.60561</v>
      </c>
    </row>
    <row r="1254" spans="1:10">
      <c r="A1254">
        <v>1253</v>
      </c>
      <c r="B1254" s="613">
        <v>42241.447222222225</v>
      </c>
      <c r="C1254" s="405" t="s">
        <v>1931</v>
      </c>
      <c r="D1254" s="384">
        <v>320</v>
      </c>
      <c r="E1254">
        <v>0.01</v>
      </c>
      <c r="F1254">
        <v>1.60561</v>
      </c>
      <c r="G1254" s="384">
        <v>0</v>
      </c>
      <c r="H1254">
        <v>1.60561</v>
      </c>
      <c r="I1254">
        <v>1.48</v>
      </c>
      <c r="J1254" s="384">
        <v>1813.24</v>
      </c>
    </row>
    <row r="1255" spans="1:10">
      <c r="A1255">
        <v>1254</v>
      </c>
      <c r="B1255" s="613">
        <v>42241.822916666664</v>
      </c>
      <c r="C1255" s="405" t="s">
        <v>96</v>
      </c>
      <c r="D1255" s="384">
        <v>321</v>
      </c>
      <c r="E1255">
        <v>0.01</v>
      </c>
      <c r="F1255">
        <v>1.59735</v>
      </c>
      <c r="G1255" s="384">
        <v>0</v>
      </c>
      <c r="H1255">
        <v>0</v>
      </c>
    </row>
    <row r="1256" spans="1:10">
      <c r="A1256">
        <v>1255</v>
      </c>
      <c r="B1256" s="613">
        <v>42241.822916666664</v>
      </c>
      <c r="C1256" s="405" t="s">
        <v>2020</v>
      </c>
      <c r="D1256" s="384">
        <v>321</v>
      </c>
      <c r="E1256">
        <v>0.01</v>
      </c>
      <c r="F1256">
        <v>1.59735</v>
      </c>
      <c r="G1256" s="384">
        <v>0</v>
      </c>
      <c r="H1256">
        <v>1.5994900000000001</v>
      </c>
    </row>
    <row r="1257" spans="1:10">
      <c r="A1257">
        <v>1258</v>
      </c>
      <c r="B1257" s="613">
        <v>42241.855555555558</v>
      </c>
      <c r="C1257" s="405" t="s">
        <v>2020</v>
      </c>
      <c r="D1257" s="384">
        <v>321</v>
      </c>
      <c r="E1257">
        <v>0.01</v>
      </c>
      <c r="F1257">
        <v>1.59735</v>
      </c>
      <c r="G1257" s="384">
        <v>0</v>
      </c>
      <c r="H1257">
        <v>1.59779</v>
      </c>
    </row>
    <row r="1258" spans="1:10">
      <c r="A1258">
        <v>1259</v>
      </c>
      <c r="B1258" s="613">
        <v>42241.888888888891</v>
      </c>
      <c r="C1258" s="405" t="s">
        <v>1931</v>
      </c>
      <c r="D1258" s="384">
        <v>321</v>
      </c>
      <c r="E1258">
        <v>0.01</v>
      </c>
      <c r="F1258">
        <v>1.59779</v>
      </c>
      <c r="G1258" s="384">
        <v>0</v>
      </c>
      <c r="H1258">
        <v>1.59779</v>
      </c>
      <c r="I1258">
        <v>0.22</v>
      </c>
      <c r="J1258" s="384">
        <v>1813.46</v>
      </c>
    </row>
    <row r="1259" spans="1:10">
      <c r="A1259">
        <v>1256</v>
      </c>
      <c r="B1259" s="613">
        <v>42241.855555555558</v>
      </c>
      <c r="C1259" s="405" t="s">
        <v>96</v>
      </c>
      <c r="D1259" s="384">
        <v>322</v>
      </c>
      <c r="E1259">
        <v>0.01</v>
      </c>
      <c r="F1259">
        <v>1.59395</v>
      </c>
      <c r="G1259" s="384">
        <v>0</v>
      </c>
      <c r="H1259">
        <v>0</v>
      </c>
    </row>
    <row r="1260" spans="1:10">
      <c r="A1260">
        <v>1257</v>
      </c>
      <c r="B1260" s="613">
        <v>42241.855555555558</v>
      </c>
      <c r="C1260" s="405" t="s">
        <v>2020</v>
      </c>
      <c r="D1260" s="384">
        <v>322</v>
      </c>
      <c r="E1260">
        <v>0.01</v>
      </c>
      <c r="F1260">
        <v>1.59395</v>
      </c>
      <c r="G1260" s="384">
        <v>0</v>
      </c>
      <c r="H1260">
        <v>1.59779</v>
      </c>
    </row>
    <row r="1261" spans="1:10">
      <c r="A1261">
        <v>1260</v>
      </c>
      <c r="B1261" s="613">
        <v>42241.888888888891</v>
      </c>
      <c r="C1261" s="405" t="s">
        <v>1931</v>
      </c>
      <c r="D1261" s="384">
        <v>322</v>
      </c>
      <c r="E1261">
        <v>0.01</v>
      </c>
      <c r="F1261">
        <v>1.59779</v>
      </c>
      <c r="G1261" s="384">
        <v>0</v>
      </c>
      <c r="H1261">
        <v>1.59779</v>
      </c>
      <c r="I1261">
        <v>2.73</v>
      </c>
      <c r="J1261" s="384">
        <v>1816.19</v>
      </c>
    </row>
    <row r="1262" spans="1:10">
      <c r="A1262">
        <v>1261</v>
      </c>
      <c r="B1262" s="613">
        <v>42242.270833333336</v>
      </c>
      <c r="C1262" s="405" t="s">
        <v>97</v>
      </c>
      <c r="D1262" s="384">
        <v>323</v>
      </c>
      <c r="E1262">
        <v>0.01</v>
      </c>
      <c r="F1262">
        <v>1.61259</v>
      </c>
      <c r="G1262" s="384">
        <v>0</v>
      </c>
      <c r="H1262">
        <v>0</v>
      </c>
    </row>
    <row r="1263" spans="1:10">
      <c r="A1263">
        <v>1262</v>
      </c>
      <c r="B1263" s="613">
        <v>42242.270833333336</v>
      </c>
      <c r="C1263" s="405" t="s">
        <v>2020</v>
      </c>
      <c r="D1263" s="384">
        <v>323</v>
      </c>
      <c r="E1263">
        <v>0.01</v>
      </c>
      <c r="F1263">
        <v>1.61259</v>
      </c>
      <c r="G1263" s="384">
        <v>0</v>
      </c>
      <c r="H1263">
        <v>1.6104499999999999</v>
      </c>
    </row>
    <row r="1264" spans="1:10">
      <c r="A1264">
        <v>1263</v>
      </c>
      <c r="B1264" s="613">
        <v>42242.292361111111</v>
      </c>
      <c r="C1264" s="405" t="s">
        <v>1931</v>
      </c>
      <c r="D1264" s="384">
        <v>323</v>
      </c>
      <c r="E1264">
        <v>0.01</v>
      </c>
      <c r="F1264">
        <v>1.6104499999999999</v>
      </c>
      <c r="G1264" s="384">
        <v>0</v>
      </c>
      <c r="H1264">
        <v>1.6104499999999999</v>
      </c>
      <c r="I1264">
        <v>1.48</v>
      </c>
      <c r="J1264" s="384">
        <v>1817.67</v>
      </c>
    </row>
    <row r="1265" spans="1:10">
      <c r="A1265">
        <v>1264</v>
      </c>
      <c r="B1265" s="613">
        <v>42242.448611111111</v>
      </c>
      <c r="C1265" s="405" t="s">
        <v>97</v>
      </c>
      <c r="D1265" s="384">
        <v>324</v>
      </c>
      <c r="E1265">
        <v>0.01</v>
      </c>
      <c r="F1265">
        <v>1.6091899999999999</v>
      </c>
      <c r="G1265" s="384">
        <v>0</v>
      </c>
      <c r="H1265">
        <v>0</v>
      </c>
    </row>
    <row r="1266" spans="1:10">
      <c r="A1266">
        <v>1265</v>
      </c>
      <c r="B1266" s="613">
        <v>42242.448611111111</v>
      </c>
      <c r="C1266" s="405" t="s">
        <v>2020</v>
      </c>
      <c r="D1266" s="384">
        <v>324</v>
      </c>
      <c r="E1266">
        <v>0.01</v>
      </c>
      <c r="F1266">
        <v>1.6091899999999999</v>
      </c>
      <c r="G1266" s="384">
        <v>0</v>
      </c>
      <c r="H1266">
        <v>1.6070500000000001</v>
      </c>
    </row>
    <row r="1267" spans="1:10">
      <c r="A1267">
        <v>1266</v>
      </c>
      <c r="B1267" s="613">
        <v>42242.478472222225</v>
      </c>
      <c r="C1267" s="405" t="s">
        <v>1931</v>
      </c>
      <c r="D1267" s="384">
        <v>324</v>
      </c>
      <c r="E1267">
        <v>0.01</v>
      </c>
      <c r="F1267">
        <v>1.6070500000000001</v>
      </c>
      <c r="G1267" s="384">
        <v>0</v>
      </c>
      <c r="H1267">
        <v>1.6070500000000001</v>
      </c>
      <c r="I1267">
        <v>1.48</v>
      </c>
      <c r="J1267" s="384">
        <v>1819.15</v>
      </c>
    </row>
    <row r="1268" spans="1:10">
      <c r="A1268">
        <v>1267</v>
      </c>
      <c r="B1268" s="613">
        <v>42243.220138888886</v>
      </c>
      <c r="C1268" s="405" t="s">
        <v>96</v>
      </c>
      <c r="D1268" s="384">
        <v>325</v>
      </c>
      <c r="E1268">
        <v>0.01</v>
      </c>
      <c r="F1268">
        <v>1.59402</v>
      </c>
      <c r="G1268" s="384">
        <v>0</v>
      </c>
      <c r="H1268">
        <v>0</v>
      </c>
    </row>
    <row r="1269" spans="1:10">
      <c r="A1269">
        <v>1268</v>
      </c>
      <c r="B1269" s="613">
        <v>42243.220138888886</v>
      </c>
      <c r="C1269" s="405" t="s">
        <v>2020</v>
      </c>
      <c r="D1269" s="384">
        <v>325</v>
      </c>
      <c r="E1269">
        <v>0.01</v>
      </c>
      <c r="F1269">
        <v>1.59402</v>
      </c>
      <c r="G1269" s="384">
        <v>0</v>
      </c>
      <c r="H1269">
        <v>1.59616</v>
      </c>
    </row>
    <row r="1270" spans="1:10">
      <c r="A1270">
        <v>1269</v>
      </c>
      <c r="B1270" s="613">
        <v>42243.286111111112</v>
      </c>
      <c r="C1270" s="405" t="s">
        <v>1931</v>
      </c>
      <c r="D1270" s="384">
        <v>325</v>
      </c>
      <c r="E1270">
        <v>0.01</v>
      </c>
      <c r="F1270">
        <v>1.59616</v>
      </c>
      <c r="G1270" s="384">
        <v>0</v>
      </c>
      <c r="H1270">
        <v>1.59616</v>
      </c>
      <c r="I1270">
        <v>1.48</v>
      </c>
      <c r="J1270" s="384">
        <v>1820.63</v>
      </c>
    </row>
    <row r="1271" spans="1:10">
      <c r="A1271">
        <v>1270</v>
      </c>
      <c r="B1271" s="613">
        <v>42243.543055555558</v>
      </c>
      <c r="C1271" s="405" t="s">
        <v>96</v>
      </c>
      <c r="D1271" s="384">
        <v>326</v>
      </c>
      <c r="E1271">
        <v>0.01</v>
      </c>
      <c r="F1271">
        <v>1.58005</v>
      </c>
      <c r="G1271" s="384">
        <v>0</v>
      </c>
      <c r="H1271">
        <v>0</v>
      </c>
    </row>
    <row r="1272" spans="1:10">
      <c r="A1272">
        <v>1271</v>
      </c>
      <c r="B1272" s="613">
        <v>42243.543055555558</v>
      </c>
      <c r="C1272" s="405" t="s">
        <v>2020</v>
      </c>
      <c r="D1272" s="384">
        <v>326</v>
      </c>
      <c r="E1272">
        <v>0.01</v>
      </c>
      <c r="F1272">
        <v>1.58005</v>
      </c>
      <c r="G1272" s="384">
        <v>0</v>
      </c>
      <c r="H1272">
        <v>1.58219</v>
      </c>
    </row>
    <row r="1273" spans="1:10">
      <c r="A1273">
        <v>1274</v>
      </c>
      <c r="B1273" s="613">
        <v>42243.579861111109</v>
      </c>
      <c r="C1273" s="405" t="s">
        <v>1931</v>
      </c>
      <c r="D1273" s="384">
        <v>326</v>
      </c>
      <c r="E1273">
        <v>0.01</v>
      </c>
      <c r="F1273">
        <v>1.58219</v>
      </c>
      <c r="G1273" s="384">
        <v>0</v>
      </c>
      <c r="H1273">
        <v>1.58219</v>
      </c>
      <c r="I1273">
        <v>1.48</v>
      </c>
      <c r="J1273" s="384">
        <v>1822.11</v>
      </c>
    </row>
    <row r="1274" spans="1:10">
      <c r="A1274">
        <v>1272</v>
      </c>
      <c r="B1274" s="613">
        <v>42243.552777777775</v>
      </c>
      <c r="C1274" s="405" t="s">
        <v>97</v>
      </c>
      <c r="D1274" s="384">
        <v>327</v>
      </c>
      <c r="E1274">
        <v>0.01</v>
      </c>
      <c r="F1274">
        <v>1.5784899999999999</v>
      </c>
      <c r="G1274" s="384">
        <v>0</v>
      </c>
      <c r="H1274">
        <v>0</v>
      </c>
    </row>
    <row r="1275" spans="1:10">
      <c r="A1275">
        <v>1273</v>
      </c>
      <c r="B1275" s="613">
        <v>42243.552777777775</v>
      </c>
      <c r="C1275" s="405" t="s">
        <v>2020</v>
      </c>
      <c r="D1275" s="384">
        <v>327</v>
      </c>
      <c r="E1275">
        <v>0.01</v>
      </c>
      <c r="F1275">
        <v>1.5784899999999999</v>
      </c>
      <c r="G1275" s="384">
        <v>0</v>
      </c>
      <c r="H1275">
        <v>1.5763499999999999</v>
      </c>
    </row>
    <row r="1276" spans="1:10">
      <c r="A1276">
        <v>1275</v>
      </c>
      <c r="B1276" s="613">
        <v>42243.619444444441</v>
      </c>
      <c r="C1276" s="405" t="s">
        <v>1931</v>
      </c>
      <c r="D1276" s="384">
        <v>327</v>
      </c>
      <c r="E1276">
        <v>0.01</v>
      </c>
      <c r="F1276">
        <v>1.5763499999999999</v>
      </c>
      <c r="G1276" s="384">
        <v>0</v>
      </c>
      <c r="H1276">
        <v>1.5763499999999999</v>
      </c>
      <c r="I1276">
        <v>1.48</v>
      </c>
      <c r="J1276" s="384">
        <v>1823.59</v>
      </c>
    </row>
    <row r="1277" spans="1:10">
      <c r="A1277">
        <v>1276</v>
      </c>
      <c r="B1277" s="613">
        <v>42243.740277777775</v>
      </c>
      <c r="C1277" s="405" t="s">
        <v>97</v>
      </c>
      <c r="D1277" s="384">
        <v>328</v>
      </c>
      <c r="E1277">
        <v>0.01</v>
      </c>
      <c r="F1277">
        <v>1.56819</v>
      </c>
      <c r="G1277" s="384">
        <v>0</v>
      </c>
      <c r="H1277">
        <v>0</v>
      </c>
    </row>
    <row r="1278" spans="1:10">
      <c r="A1278">
        <v>1277</v>
      </c>
      <c r="B1278" s="613">
        <v>42243.740277777775</v>
      </c>
      <c r="C1278" s="405" t="s">
        <v>2020</v>
      </c>
      <c r="D1278" s="384">
        <v>328</v>
      </c>
      <c r="E1278">
        <v>0.01</v>
      </c>
      <c r="F1278">
        <v>1.56819</v>
      </c>
      <c r="G1278" s="384">
        <v>0</v>
      </c>
      <c r="H1278">
        <v>1.5660499999999999</v>
      </c>
    </row>
    <row r="1279" spans="1:10">
      <c r="A1279">
        <v>1278</v>
      </c>
      <c r="B1279" s="613">
        <v>42243.745138888888</v>
      </c>
      <c r="C1279" s="405" t="s">
        <v>1931</v>
      </c>
      <c r="D1279" s="384">
        <v>328</v>
      </c>
      <c r="E1279">
        <v>0.01</v>
      </c>
      <c r="F1279">
        <v>1.5660499999999999</v>
      </c>
      <c r="G1279" s="384">
        <v>0</v>
      </c>
      <c r="H1279">
        <v>1.5660499999999999</v>
      </c>
      <c r="I1279">
        <v>1.48</v>
      </c>
      <c r="J1279" s="384">
        <v>1825.07</v>
      </c>
    </row>
    <row r="1280" spans="1:10">
      <c r="A1280">
        <v>1279</v>
      </c>
      <c r="B1280" s="613">
        <v>42244.085416666669</v>
      </c>
      <c r="C1280" s="405" t="s">
        <v>97</v>
      </c>
      <c r="D1280" s="384">
        <v>329</v>
      </c>
      <c r="E1280">
        <v>0.01</v>
      </c>
      <c r="F1280">
        <v>1.5662100000000001</v>
      </c>
      <c r="G1280" s="384">
        <v>0</v>
      </c>
      <c r="H1280">
        <v>0</v>
      </c>
    </row>
    <row r="1281" spans="1:10">
      <c r="A1281">
        <v>1280</v>
      </c>
      <c r="B1281" s="613">
        <v>42244.085416666669</v>
      </c>
      <c r="C1281" s="405" t="s">
        <v>2020</v>
      </c>
      <c r="D1281" s="384">
        <v>329</v>
      </c>
      <c r="E1281">
        <v>0.01</v>
      </c>
      <c r="F1281">
        <v>1.5662100000000001</v>
      </c>
      <c r="G1281" s="384">
        <v>0</v>
      </c>
      <c r="H1281">
        <v>1.5640700000000001</v>
      </c>
    </row>
    <row r="1282" spans="1:10">
      <c r="A1282">
        <v>1281</v>
      </c>
      <c r="B1282" s="613">
        <v>42244.087500000001</v>
      </c>
      <c r="C1282" s="405" t="s">
        <v>1931</v>
      </c>
      <c r="D1282" s="384">
        <v>329</v>
      </c>
      <c r="E1282">
        <v>0.01</v>
      </c>
      <c r="F1282">
        <v>1.5640700000000001</v>
      </c>
      <c r="G1282" s="384">
        <v>0</v>
      </c>
      <c r="H1282">
        <v>1.5640700000000001</v>
      </c>
      <c r="I1282">
        <v>1.48</v>
      </c>
      <c r="J1282" s="384">
        <v>1826.55</v>
      </c>
    </row>
    <row r="1283" spans="1:10">
      <c r="A1283">
        <v>1282</v>
      </c>
      <c r="B1283" s="613">
        <v>42244.458333333336</v>
      </c>
      <c r="C1283" s="405" t="s">
        <v>97</v>
      </c>
      <c r="D1283" s="384">
        <v>330</v>
      </c>
      <c r="E1283">
        <v>0.01</v>
      </c>
      <c r="F1283">
        <v>1.5746800000000001</v>
      </c>
      <c r="G1283" s="384">
        <v>0</v>
      </c>
      <c r="H1283">
        <v>0</v>
      </c>
    </row>
    <row r="1284" spans="1:10">
      <c r="A1284">
        <v>1283</v>
      </c>
      <c r="B1284" s="613">
        <v>42244.458333333336</v>
      </c>
      <c r="C1284" s="405" t="s">
        <v>2020</v>
      </c>
      <c r="D1284" s="384">
        <v>330</v>
      </c>
      <c r="E1284">
        <v>0.01</v>
      </c>
      <c r="F1284">
        <v>1.5746800000000001</v>
      </c>
      <c r="G1284" s="384">
        <v>0</v>
      </c>
      <c r="H1284">
        <v>1.57254</v>
      </c>
    </row>
    <row r="1285" spans="1:10">
      <c r="A1285">
        <v>1286</v>
      </c>
      <c r="B1285" s="613">
        <v>42244.53402777778</v>
      </c>
      <c r="C1285" s="405" t="s">
        <v>2020</v>
      </c>
      <c r="D1285" s="384">
        <v>330</v>
      </c>
      <c r="E1285">
        <v>0.01</v>
      </c>
      <c r="F1285">
        <v>1.5746800000000001</v>
      </c>
      <c r="G1285" s="384">
        <v>0</v>
      </c>
      <c r="H1285">
        <v>1.57423</v>
      </c>
    </row>
    <row r="1286" spans="1:10">
      <c r="A1286">
        <v>1287</v>
      </c>
      <c r="B1286" s="613">
        <v>42244.654861111114</v>
      </c>
      <c r="C1286" s="405" t="s">
        <v>1931</v>
      </c>
      <c r="D1286" s="384">
        <v>330</v>
      </c>
      <c r="E1286">
        <v>0.01</v>
      </c>
      <c r="F1286">
        <v>1.57423</v>
      </c>
      <c r="G1286" s="384">
        <v>0</v>
      </c>
      <c r="H1286">
        <v>1.57423</v>
      </c>
      <c r="I1286">
        <v>0.23</v>
      </c>
      <c r="J1286" s="384">
        <v>1826.78</v>
      </c>
    </row>
    <row r="1287" spans="1:10">
      <c r="A1287">
        <v>1284</v>
      </c>
      <c r="B1287" s="613">
        <v>42244.53402777778</v>
      </c>
      <c r="C1287" s="405" t="s">
        <v>97</v>
      </c>
      <c r="D1287" s="384">
        <v>331</v>
      </c>
      <c r="E1287">
        <v>0.01</v>
      </c>
      <c r="F1287">
        <v>1.57805</v>
      </c>
      <c r="G1287" s="384">
        <v>0</v>
      </c>
      <c r="H1287">
        <v>0</v>
      </c>
    </row>
    <row r="1288" spans="1:10">
      <c r="A1288">
        <v>1285</v>
      </c>
      <c r="B1288" s="613">
        <v>42244.53402777778</v>
      </c>
      <c r="C1288" s="405" t="s">
        <v>2020</v>
      </c>
      <c r="D1288" s="384">
        <v>331</v>
      </c>
      <c r="E1288">
        <v>0.01</v>
      </c>
      <c r="F1288">
        <v>1.57805</v>
      </c>
      <c r="G1288" s="384">
        <v>0</v>
      </c>
      <c r="H1288">
        <v>1.57423</v>
      </c>
    </row>
    <row r="1289" spans="1:10">
      <c r="A1289">
        <v>1288</v>
      </c>
      <c r="B1289" s="613">
        <v>42244.654861111114</v>
      </c>
      <c r="C1289" s="405" t="s">
        <v>1931</v>
      </c>
      <c r="D1289" s="384">
        <v>331</v>
      </c>
      <c r="E1289">
        <v>0.01</v>
      </c>
      <c r="F1289">
        <v>1.57423</v>
      </c>
      <c r="G1289" s="384">
        <v>0</v>
      </c>
      <c r="H1289">
        <v>1.57423</v>
      </c>
      <c r="I1289">
        <v>2.72</v>
      </c>
      <c r="J1289" s="384">
        <v>1829.5</v>
      </c>
    </row>
    <row r="1290" spans="1:10">
      <c r="A1290">
        <v>1289</v>
      </c>
      <c r="B1290" s="613">
        <v>42244.771527777775</v>
      </c>
      <c r="C1290" s="405" t="s">
        <v>97</v>
      </c>
      <c r="D1290" s="384">
        <v>332</v>
      </c>
      <c r="E1290">
        <v>0.01</v>
      </c>
      <c r="F1290">
        <v>1.56277</v>
      </c>
      <c r="G1290" s="384">
        <v>0</v>
      </c>
      <c r="H1290">
        <v>0</v>
      </c>
    </row>
    <row r="1291" spans="1:10">
      <c r="A1291">
        <v>1290</v>
      </c>
      <c r="B1291" s="613">
        <v>42244.771527777775</v>
      </c>
      <c r="C1291" s="405" t="s">
        <v>2020</v>
      </c>
      <c r="D1291" s="384">
        <v>332</v>
      </c>
      <c r="E1291">
        <v>0.01</v>
      </c>
      <c r="F1291">
        <v>1.56277</v>
      </c>
      <c r="G1291" s="384">
        <v>0</v>
      </c>
      <c r="H1291">
        <v>1.56063</v>
      </c>
    </row>
    <row r="1292" spans="1:10">
      <c r="A1292">
        <v>1291</v>
      </c>
      <c r="B1292" s="613">
        <v>42244.845833333333</v>
      </c>
      <c r="C1292" s="405" t="s">
        <v>1931</v>
      </c>
      <c r="D1292" s="384">
        <v>332</v>
      </c>
      <c r="E1292">
        <v>0.01</v>
      </c>
      <c r="F1292">
        <v>1.56063</v>
      </c>
      <c r="G1292" s="384">
        <v>0</v>
      </c>
      <c r="H1292">
        <v>1.56063</v>
      </c>
      <c r="I1292">
        <v>1.48</v>
      </c>
      <c r="J1292" s="384">
        <v>1830.98</v>
      </c>
    </row>
    <row r="1293" spans="1:10">
      <c r="A1293">
        <v>1292</v>
      </c>
      <c r="B1293" s="613">
        <v>42247.177083333336</v>
      </c>
      <c r="C1293" s="405" t="s">
        <v>96</v>
      </c>
      <c r="D1293" s="384">
        <v>333</v>
      </c>
      <c r="E1293">
        <v>0.01</v>
      </c>
      <c r="F1293">
        <v>1.5773999999999999</v>
      </c>
      <c r="G1293" s="384">
        <v>0</v>
      </c>
      <c r="H1293">
        <v>0</v>
      </c>
    </row>
    <row r="1294" spans="1:10">
      <c r="A1294">
        <v>1293</v>
      </c>
      <c r="B1294" s="613">
        <v>42247.177083333336</v>
      </c>
      <c r="C1294" s="405" t="s">
        <v>2020</v>
      </c>
      <c r="D1294" s="384">
        <v>333</v>
      </c>
      <c r="E1294">
        <v>0.01</v>
      </c>
      <c r="F1294">
        <v>1.5773999999999999</v>
      </c>
      <c r="G1294" s="384">
        <v>0</v>
      </c>
      <c r="H1294">
        <v>1.5795399999999999</v>
      </c>
    </row>
    <row r="1295" spans="1:10">
      <c r="A1295">
        <v>1296</v>
      </c>
      <c r="B1295" s="613">
        <v>42247.225694444445</v>
      </c>
      <c r="C1295" s="405" t="s">
        <v>2020</v>
      </c>
      <c r="D1295" s="384">
        <v>333</v>
      </c>
      <c r="E1295">
        <v>0.01</v>
      </c>
      <c r="F1295">
        <v>1.5773999999999999</v>
      </c>
      <c r="G1295" s="384">
        <v>0</v>
      </c>
      <c r="H1295">
        <v>1.5777000000000001</v>
      </c>
    </row>
    <row r="1296" spans="1:10">
      <c r="A1296">
        <v>1300</v>
      </c>
      <c r="B1296" s="613">
        <v>42247.397222222222</v>
      </c>
      <c r="C1296" s="405" t="s">
        <v>2020</v>
      </c>
      <c r="D1296" s="384">
        <v>333</v>
      </c>
      <c r="E1296">
        <v>0.01</v>
      </c>
      <c r="F1296">
        <v>1.5773999999999999</v>
      </c>
      <c r="G1296" s="384">
        <v>0</v>
      </c>
      <c r="H1296">
        <v>1.5759700000000001</v>
      </c>
    </row>
    <row r="1297" spans="1:10">
      <c r="A1297">
        <v>1306</v>
      </c>
      <c r="B1297" s="613">
        <v>42247.591666666667</v>
      </c>
      <c r="C1297" s="405" t="s">
        <v>1931</v>
      </c>
      <c r="D1297" s="384">
        <v>333</v>
      </c>
      <c r="E1297">
        <v>0.01</v>
      </c>
      <c r="F1297">
        <v>1.5759700000000001</v>
      </c>
      <c r="G1297" s="384">
        <v>0</v>
      </c>
      <c r="H1297">
        <v>1.5759700000000001</v>
      </c>
      <c r="I1297">
        <v>-1.1499999999999999</v>
      </c>
      <c r="J1297" s="384">
        <v>1829.83</v>
      </c>
    </row>
    <row r="1298" spans="1:10">
      <c r="A1298">
        <v>1294</v>
      </c>
      <c r="B1298" s="613">
        <v>42247.225694444445</v>
      </c>
      <c r="C1298" s="405" t="s">
        <v>96</v>
      </c>
      <c r="D1298" s="384">
        <v>334</v>
      </c>
      <c r="E1298">
        <v>0.01</v>
      </c>
      <c r="F1298">
        <v>1.5737300000000001</v>
      </c>
      <c r="G1298" s="384">
        <v>0</v>
      </c>
      <c r="H1298">
        <v>0</v>
      </c>
    </row>
    <row r="1299" spans="1:10">
      <c r="A1299">
        <v>1295</v>
      </c>
      <c r="B1299" s="613">
        <v>42247.225694444445</v>
      </c>
      <c r="C1299" s="405" t="s">
        <v>2020</v>
      </c>
      <c r="D1299" s="384">
        <v>334</v>
      </c>
      <c r="E1299">
        <v>0.01</v>
      </c>
      <c r="F1299">
        <v>1.5737300000000001</v>
      </c>
      <c r="G1299" s="384">
        <v>0</v>
      </c>
      <c r="H1299">
        <v>1.5777000000000001</v>
      </c>
    </row>
    <row r="1300" spans="1:10">
      <c r="A1300">
        <v>1299</v>
      </c>
      <c r="B1300" s="613">
        <v>42247.397222222222</v>
      </c>
      <c r="C1300" s="405" t="s">
        <v>2020</v>
      </c>
      <c r="D1300" s="384">
        <v>334</v>
      </c>
      <c r="E1300">
        <v>0.01</v>
      </c>
      <c r="F1300">
        <v>1.5737300000000001</v>
      </c>
      <c r="G1300" s="384">
        <v>0</v>
      </c>
      <c r="H1300">
        <v>1.5759700000000001</v>
      </c>
    </row>
    <row r="1301" spans="1:10">
      <c r="A1301">
        <v>1307</v>
      </c>
      <c r="B1301" s="613">
        <v>42247.591666666667</v>
      </c>
      <c r="C1301" s="405" t="s">
        <v>1931</v>
      </c>
      <c r="D1301" s="384">
        <v>334</v>
      </c>
      <c r="E1301">
        <v>0.01</v>
      </c>
      <c r="F1301">
        <v>1.5759700000000001</v>
      </c>
      <c r="G1301" s="384">
        <v>0</v>
      </c>
      <c r="H1301">
        <v>1.5759700000000001</v>
      </c>
      <c r="I1301">
        <v>1.56</v>
      </c>
      <c r="J1301" s="384">
        <v>1831.39</v>
      </c>
    </row>
    <row r="1302" spans="1:10">
      <c r="A1302">
        <v>1297</v>
      </c>
      <c r="B1302" s="613">
        <v>42247.397222222222</v>
      </c>
      <c r="C1302" s="405" t="s">
        <v>96</v>
      </c>
      <c r="D1302" s="384">
        <v>335</v>
      </c>
      <c r="E1302">
        <v>0.01</v>
      </c>
      <c r="F1302">
        <v>1.57006</v>
      </c>
      <c r="G1302" s="384">
        <v>0</v>
      </c>
      <c r="H1302">
        <v>0</v>
      </c>
    </row>
    <row r="1303" spans="1:10">
      <c r="A1303">
        <v>1298</v>
      </c>
      <c r="B1303" s="613">
        <v>42247.397222222222</v>
      </c>
      <c r="C1303" s="405" t="s">
        <v>2020</v>
      </c>
      <c r="D1303" s="384">
        <v>335</v>
      </c>
      <c r="E1303">
        <v>0.01</v>
      </c>
      <c r="F1303">
        <v>1.57006</v>
      </c>
      <c r="G1303" s="384">
        <v>0</v>
      </c>
      <c r="H1303">
        <v>1.5759700000000001</v>
      </c>
    </row>
    <row r="1304" spans="1:10">
      <c r="A1304">
        <v>1308</v>
      </c>
      <c r="B1304" s="613">
        <v>42247.591666666667</v>
      </c>
      <c r="C1304" s="405" t="s">
        <v>1931</v>
      </c>
      <c r="D1304" s="384">
        <v>335</v>
      </c>
      <c r="E1304">
        <v>0.01</v>
      </c>
      <c r="F1304">
        <v>1.5759700000000001</v>
      </c>
      <c r="G1304" s="384">
        <v>0</v>
      </c>
      <c r="H1304">
        <v>1.5759700000000001</v>
      </c>
      <c r="I1304">
        <v>4.2699999999999996</v>
      </c>
      <c r="J1304" s="384">
        <v>1835.66</v>
      </c>
    </row>
    <row r="1305" spans="1:10">
      <c r="A1305">
        <v>1301</v>
      </c>
      <c r="B1305" s="613">
        <v>42247.458333333336</v>
      </c>
      <c r="C1305" s="405" t="s">
        <v>97</v>
      </c>
      <c r="D1305" s="384">
        <v>336</v>
      </c>
      <c r="E1305">
        <v>0.01</v>
      </c>
      <c r="F1305">
        <v>1.57012</v>
      </c>
      <c r="G1305" s="384">
        <v>0</v>
      </c>
      <c r="H1305">
        <v>0</v>
      </c>
    </row>
    <row r="1306" spans="1:10">
      <c r="A1306">
        <v>1302</v>
      </c>
      <c r="B1306" s="613">
        <v>42247.458333333336</v>
      </c>
      <c r="C1306" s="405" t="s">
        <v>2020</v>
      </c>
      <c r="D1306" s="384">
        <v>336</v>
      </c>
      <c r="E1306">
        <v>0.01</v>
      </c>
      <c r="F1306">
        <v>1.57012</v>
      </c>
      <c r="G1306" s="384">
        <v>0</v>
      </c>
      <c r="H1306">
        <v>1.5679799999999999</v>
      </c>
    </row>
    <row r="1307" spans="1:10">
      <c r="A1307">
        <v>1305</v>
      </c>
      <c r="B1307" s="613">
        <v>42247.564583333333</v>
      </c>
      <c r="C1307" s="405" t="s">
        <v>2020</v>
      </c>
      <c r="D1307" s="384">
        <v>336</v>
      </c>
      <c r="E1307">
        <v>0.01</v>
      </c>
      <c r="F1307">
        <v>1.57012</v>
      </c>
      <c r="G1307" s="384">
        <v>0</v>
      </c>
      <c r="H1307">
        <v>1.56969</v>
      </c>
    </row>
    <row r="1308" spans="1:10">
      <c r="A1308">
        <v>1312</v>
      </c>
      <c r="B1308" s="613">
        <v>42247.618055555555</v>
      </c>
      <c r="C1308" s="405" t="s">
        <v>2020</v>
      </c>
      <c r="D1308" s="384">
        <v>336</v>
      </c>
      <c r="E1308">
        <v>0.01</v>
      </c>
      <c r="F1308">
        <v>1.57012</v>
      </c>
      <c r="G1308" s="384">
        <v>0</v>
      </c>
      <c r="H1308">
        <v>1.5721400000000001</v>
      </c>
    </row>
    <row r="1309" spans="1:10">
      <c r="A1309">
        <v>1317</v>
      </c>
      <c r="B1309" s="613">
        <v>42248.395833333336</v>
      </c>
      <c r="C1309" s="405" t="s">
        <v>2020</v>
      </c>
      <c r="D1309" s="384">
        <v>336</v>
      </c>
      <c r="E1309">
        <v>0.01</v>
      </c>
      <c r="F1309">
        <v>1.57012</v>
      </c>
      <c r="G1309" s="384">
        <v>0</v>
      </c>
      <c r="H1309">
        <v>1.57857</v>
      </c>
    </row>
    <row r="1310" spans="1:10">
      <c r="A1310">
        <v>1323</v>
      </c>
      <c r="B1310" s="613">
        <v>42248.865277777775</v>
      </c>
      <c r="C1310" s="405" t="s">
        <v>2020</v>
      </c>
      <c r="D1310" s="384">
        <v>336</v>
      </c>
      <c r="E1310">
        <v>0.01</v>
      </c>
      <c r="F1310">
        <v>1.57012</v>
      </c>
      <c r="G1310" s="384">
        <v>0</v>
      </c>
      <c r="H1310">
        <v>1.58931</v>
      </c>
    </row>
    <row r="1311" spans="1:10">
      <c r="A1311">
        <v>1330</v>
      </c>
      <c r="B1311" s="613">
        <v>42249.063888888886</v>
      </c>
      <c r="C1311" s="405" t="s">
        <v>2020</v>
      </c>
      <c r="D1311" s="384">
        <v>336</v>
      </c>
      <c r="E1311">
        <v>0.01</v>
      </c>
      <c r="F1311">
        <v>1.57012</v>
      </c>
      <c r="G1311" s="384">
        <v>0</v>
      </c>
      <c r="H1311">
        <v>1.59802</v>
      </c>
    </row>
    <row r="1312" spans="1:10">
      <c r="A1312">
        <v>1334</v>
      </c>
      <c r="B1312" s="613">
        <v>42249.399305555555</v>
      </c>
      <c r="C1312" s="405" t="s">
        <v>1931</v>
      </c>
      <c r="D1312" s="384">
        <v>336</v>
      </c>
      <c r="E1312">
        <v>0.01</v>
      </c>
      <c r="F1312">
        <v>1.59802</v>
      </c>
      <c r="G1312" s="384">
        <v>0</v>
      </c>
      <c r="H1312">
        <v>1.59802</v>
      </c>
      <c r="I1312">
        <v>-20.7</v>
      </c>
      <c r="J1312" s="384">
        <v>1816.44</v>
      </c>
    </row>
    <row r="1313" spans="1:10">
      <c r="A1313">
        <v>1303</v>
      </c>
      <c r="B1313" s="613">
        <v>42247.564583333333</v>
      </c>
      <c r="C1313" s="405" t="s">
        <v>97</v>
      </c>
      <c r="D1313" s="384">
        <v>337</v>
      </c>
      <c r="E1313">
        <v>0.01</v>
      </c>
      <c r="F1313">
        <v>1.5735399999999999</v>
      </c>
      <c r="G1313" s="384">
        <v>0</v>
      </c>
      <c r="H1313">
        <v>0</v>
      </c>
    </row>
    <row r="1314" spans="1:10">
      <c r="A1314">
        <v>1304</v>
      </c>
      <c r="B1314" s="613">
        <v>42247.564583333333</v>
      </c>
      <c r="C1314" s="405" t="s">
        <v>2020</v>
      </c>
      <c r="D1314" s="384">
        <v>337</v>
      </c>
      <c r="E1314">
        <v>0.01</v>
      </c>
      <c r="F1314">
        <v>1.5735399999999999</v>
      </c>
      <c r="G1314" s="384">
        <v>0</v>
      </c>
      <c r="H1314">
        <v>1.56969</v>
      </c>
    </row>
    <row r="1315" spans="1:10">
      <c r="A1315">
        <v>1311</v>
      </c>
      <c r="B1315" s="613">
        <v>42247.618055555555</v>
      </c>
      <c r="C1315" s="405" t="s">
        <v>2020</v>
      </c>
      <c r="D1315" s="384">
        <v>337</v>
      </c>
      <c r="E1315">
        <v>0.01</v>
      </c>
      <c r="F1315">
        <v>1.5735399999999999</v>
      </c>
      <c r="G1315" s="384">
        <v>0</v>
      </c>
      <c r="H1315">
        <v>1.5721400000000001</v>
      </c>
    </row>
    <row r="1316" spans="1:10">
      <c r="A1316">
        <v>1316</v>
      </c>
      <c r="B1316" s="613">
        <v>42248.395833333336</v>
      </c>
      <c r="C1316" s="405" t="s">
        <v>2020</v>
      </c>
      <c r="D1316" s="384">
        <v>337</v>
      </c>
      <c r="E1316">
        <v>0.01</v>
      </c>
      <c r="F1316">
        <v>1.5735399999999999</v>
      </c>
      <c r="G1316" s="384">
        <v>0</v>
      </c>
      <c r="H1316">
        <v>1.57857</v>
      </c>
    </row>
    <row r="1317" spans="1:10">
      <c r="A1317">
        <v>1322</v>
      </c>
      <c r="B1317" s="613">
        <v>42248.865277777775</v>
      </c>
      <c r="C1317" s="405" t="s">
        <v>2020</v>
      </c>
      <c r="D1317" s="384">
        <v>337</v>
      </c>
      <c r="E1317">
        <v>0.01</v>
      </c>
      <c r="F1317">
        <v>1.5735399999999999</v>
      </c>
      <c r="G1317" s="384">
        <v>0</v>
      </c>
      <c r="H1317">
        <v>1.58931</v>
      </c>
    </row>
    <row r="1318" spans="1:10">
      <c r="A1318">
        <v>1329</v>
      </c>
      <c r="B1318" s="613">
        <v>42249.063888888886</v>
      </c>
      <c r="C1318" s="405" t="s">
        <v>2020</v>
      </c>
      <c r="D1318" s="384">
        <v>337</v>
      </c>
      <c r="E1318">
        <v>0.01</v>
      </c>
      <c r="F1318">
        <v>1.5735399999999999</v>
      </c>
      <c r="G1318" s="384">
        <v>0</v>
      </c>
      <c r="H1318">
        <v>1.59802</v>
      </c>
    </row>
    <row r="1319" spans="1:10">
      <c r="A1319">
        <v>1335</v>
      </c>
      <c r="B1319" s="613">
        <v>42249.399305555555</v>
      </c>
      <c r="C1319" s="405" t="s">
        <v>1931</v>
      </c>
      <c r="D1319" s="384">
        <v>337</v>
      </c>
      <c r="E1319">
        <v>0.01</v>
      </c>
      <c r="F1319">
        <v>1.59802</v>
      </c>
      <c r="G1319" s="384">
        <v>0</v>
      </c>
      <c r="H1319">
        <v>1.59802</v>
      </c>
      <c r="I1319">
        <v>-18.170000000000002</v>
      </c>
      <c r="J1319" s="384">
        <v>1798.27</v>
      </c>
    </row>
    <row r="1320" spans="1:10">
      <c r="A1320">
        <v>1309</v>
      </c>
      <c r="B1320" s="613">
        <v>42247.618055555555</v>
      </c>
      <c r="C1320" s="405" t="s">
        <v>97</v>
      </c>
      <c r="D1320" s="384">
        <v>338</v>
      </c>
      <c r="E1320">
        <v>0.01</v>
      </c>
      <c r="F1320">
        <v>1.57948</v>
      </c>
      <c r="G1320" s="384">
        <v>0</v>
      </c>
      <c r="H1320">
        <v>0</v>
      </c>
    </row>
    <row r="1321" spans="1:10">
      <c r="A1321">
        <v>1310</v>
      </c>
      <c r="B1321" s="613">
        <v>42247.618055555555</v>
      </c>
      <c r="C1321" s="405" t="s">
        <v>2020</v>
      </c>
      <c r="D1321" s="384">
        <v>338</v>
      </c>
      <c r="E1321">
        <v>0.01</v>
      </c>
      <c r="F1321">
        <v>1.57948</v>
      </c>
      <c r="G1321" s="384">
        <v>0</v>
      </c>
      <c r="H1321">
        <v>1.5721400000000001</v>
      </c>
    </row>
    <row r="1322" spans="1:10">
      <c r="A1322">
        <v>1315</v>
      </c>
      <c r="B1322" s="613">
        <v>42248.395833333336</v>
      </c>
      <c r="C1322" s="405" t="s">
        <v>2020</v>
      </c>
      <c r="D1322" s="384">
        <v>338</v>
      </c>
      <c r="E1322">
        <v>0.01</v>
      </c>
      <c r="F1322">
        <v>1.57948</v>
      </c>
      <c r="G1322" s="384">
        <v>0</v>
      </c>
      <c r="H1322">
        <v>1.57857</v>
      </c>
    </row>
    <row r="1323" spans="1:10">
      <c r="A1323">
        <v>1321</v>
      </c>
      <c r="B1323" s="613">
        <v>42248.865277777775</v>
      </c>
      <c r="C1323" s="405" t="s">
        <v>2020</v>
      </c>
      <c r="D1323" s="384">
        <v>338</v>
      </c>
      <c r="E1323">
        <v>0.01</v>
      </c>
      <c r="F1323">
        <v>1.57948</v>
      </c>
      <c r="G1323" s="384">
        <v>0</v>
      </c>
      <c r="H1323">
        <v>1.58931</v>
      </c>
    </row>
    <row r="1324" spans="1:10">
      <c r="A1324">
        <v>1328</v>
      </c>
      <c r="B1324" s="613">
        <v>42249.063888888886</v>
      </c>
      <c r="C1324" s="405" t="s">
        <v>2020</v>
      </c>
      <c r="D1324" s="384">
        <v>338</v>
      </c>
      <c r="E1324">
        <v>0.01</v>
      </c>
      <c r="F1324">
        <v>1.57948</v>
      </c>
      <c r="G1324" s="384">
        <v>0</v>
      </c>
      <c r="H1324">
        <v>1.59802</v>
      </c>
    </row>
    <row r="1325" spans="1:10">
      <c r="A1325">
        <v>1336</v>
      </c>
      <c r="B1325" s="613">
        <v>42249.399305555555</v>
      </c>
      <c r="C1325" s="405" t="s">
        <v>1931</v>
      </c>
      <c r="D1325" s="384">
        <v>338</v>
      </c>
      <c r="E1325">
        <v>0.01</v>
      </c>
      <c r="F1325">
        <v>1.59802</v>
      </c>
      <c r="G1325" s="384">
        <v>0</v>
      </c>
      <c r="H1325">
        <v>1.59802</v>
      </c>
      <c r="I1325">
        <v>-13.79</v>
      </c>
      <c r="J1325" s="384">
        <v>1784.48</v>
      </c>
    </row>
    <row r="1326" spans="1:10">
      <c r="A1326">
        <v>1313</v>
      </c>
      <c r="B1326" s="613">
        <v>42248.395833333336</v>
      </c>
      <c r="C1326" s="405" t="s">
        <v>97</v>
      </c>
      <c r="D1326" s="384">
        <v>339</v>
      </c>
      <c r="E1326">
        <v>0.02</v>
      </c>
      <c r="F1326">
        <v>1.5907</v>
      </c>
      <c r="G1326" s="384">
        <v>0</v>
      </c>
      <c r="H1326">
        <v>0</v>
      </c>
    </row>
    <row r="1327" spans="1:10">
      <c r="A1327">
        <v>1314</v>
      </c>
      <c r="B1327" s="613">
        <v>42248.395833333336</v>
      </c>
      <c r="C1327" s="405" t="s">
        <v>2020</v>
      </c>
      <c r="D1327" s="384">
        <v>339</v>
      </c>
      <c r="E1327">
        <v>0.02</v>
      </c>
      <c r="F1327">
        <v>1.5907</v>
      </c>
      <c r="G1327" s="384">
        <v>0</v>
      </c>
      <c r="H1327">
        <v>1.57857</v>
      </c>
    </row>
    <row r="1328" spans="1:10">
      <c r="A1328">
        <v>1320</v>
      </c>
      <c r="B1328" s="613">
        <v>42248.865277777775</v>
      </c>
      <c r="C1328" s="405" t="s">
        <v>2020</v>
      </c>
      <c r="D1328" s="384">
        <v>339</v>
      </c>
      <c r="E1328">
        <v>0.02</v>
      </c>
      <c r="F1328">
        <v>1.5907</v>
      </c>
      <c r="G1328" s="384">
        <v>0</v>
      </c>
      <c r="H1328">
        <v>1.58931</v>
      </c>
    </row>
    <row r="1329" spans="1:10">
      <c r="A1329">
        <v>1327</v>
      </c>
      <c r="B1329" s="613">
        <v>42249.063888888886</v>
      </c>
      <c r="C1329" s="405" t="s">
        <v>2020</v>
      </c>
      <c r="D1329" s="384">
        <v>339</v>
      </c>
      <c r="E1329">
        <v>0.02</v>
      </c>
      <c r="F1329">
        <v>1.5907</v>
      </c>
      <c r="G1329" s="384">
        <v>0</v>
      </c>
      <c r="H1329">
        <v>1.59802</v>
      </c>
    </row>
    <row r="1330" spans="1:10">
      <c r="A1330">
        <v>1337</v>
      </c>
      <c r="B1330" s="613">
        <v>42249.399305555555</v>
      </c>
      <c r="C1330" s="405" t="s">
        <v>1931</v>
      </c>
      <c r="D1330" s="384">
        <v>339</v>
      </c>
      <c r="E1330">
        <v>0.02</v>
      </c>
      <c r="F1330">
        <v>1.59802</v>
      </c>
      <c r="G1330" s="384">
        <v>0</v>
      </c>
      <c r="H1330">
        <v>1.59802</v>
      </c>
      <c r="I1330">
        <v>-11.01</v>
      </c>
      <c r="J1330" s="384">
        <v>1773.47</v>
      </c>
    </row>
    <row r="1331" spans="1:10">
      <c r="A1331">
        <v>1318</v>
      </c>
      <c r="B1331" s="613">
        <v>42248.865277777775</v>
      </c>
      <c r="C1331" s="405" t="s">
        <v>97</v>
      </c>
      <c r="D1331" s="384">
        <v>340</v>
      </c>
      <c r="E1331">
        <v>0.04</v>
      </c>
      <c r="F1331">
        <v>1.6062000000000001</v>
      </c>
      <c r="G1331" s="384">
        <v>0</v>
      </c>
      <c r="H1331">
        <v>0</v>
      </c>
    </row>
    <row r="1332" spans="1:10">
      <c r="A1332">
        <v>1319</v>
      </c>
      <c r="B1332" s="613">
        <v>42248.865277777775</v>
      </c>
      <c r="C1332" s="405" t="s">
        <v>2020</v>
      </c>
      <c r="D1332" s="384">
        <v>340</v>
      </c>
      <c r="E1332">
        <v>0.04</v>
      </c>
      <c r="F1332">
        <v>1.6062000000000001</v>
      </c>
      <c r="G1332" s="384">
        <v>0</v>
      </c>
      <c r="H1332">
        <v>1.58931</v>
      </c>
    </row>
    <row r="1333" spans="1:10">
      <c r="A1333">
        <v>1326</v>
      </c>
      <c r="B1333" s="613">
        <v>42249.063888888886</v>
      </c>
      <c r="C1333" s="405" t="s">
        <v>2020</v>
      </c>
      <c r="D1333" s="384">
        <v>340</v>
      </c>
      <c r="E1333">
        <v>0.04</v>
      </c>
      <c r="F1333">
        <v>1.6062000000000001</v>
      </c>
      <c r="G1333" s="384">
        <v>0</v>
      </c>
      <c r="H1333">
        <v>1.59802</v>
      </c>
    </row>
    <row r="1334" spans="1:10">
      <c r="A1334">
        <v>1338</v>
      </c>
      <c r="B1334" s="613">
        <v>42249.399305555555</v>
      </c>
      <c r="C1334" s="405" t="s">
        <v>1931</v>
      </c>
      <c r="D1334" s="384">
        <v>340</v>
      </c>
      <c r="E1334">
        <v>0.04</v>
      </c>
      <c r="F1334">
        <v>1.59802</v>
      </c>
      <c r="G1334" s="384">
        <v>0</v>
      </c>
      <c r="H1334">
        <v>1.59802</v>
      </c>
      <c r="I1334">
        <v>23.76</v>
      </c>
      <c r="J1334" s="384">
        <v>1797.23</v>
      </c>
    </row>
    <row r="1335" spans="1:10">
      <c r="A1335">
        <v>1324</v>
      </c>
      <c r="B1335" s="613">
        <v>42249.063888888886</v>
      </c>
      <c r="C1335" s="405" t="s">
        <v>97</v>
      </c>
      <c r="D1335" s="384">
        <v>341</v>
      </c>
      <c r="E1335">
        <v>0.08</v>
      </c>
      <c r="F1335">
        <v>1.61172</v>
      </c>
      <c r="G1335" s="384">
        <v>0</v>
      </c>
      <c r="H1335">
        <v>0</v>
      </c>
    </row>
    <row r="1336" spans="1:10">
      <c r="A1336">
        <v>1325</v>
      </c>
      <c r="B1336" s="613">
        <v>42249.063888888886</v>
      </c>
      <c r="C1336" s="405" t="s">
        <v>2020</v>
      </c>
      <c r="D1336" s="384">
        <v>341</v>
      </c>
      <c r="E1336">
        <v>0.08</v>
      </c>
      <c r="F1336">
        <v>1.61172</v>
      </c>
      <c r="G1336" s="384">
        <v>0</v>
      </c>
      <c r="H1336">
        <v>1.59802</v>
      </c>
    </row>
    <row r="1337" spans="1:10">
      <c r="A1337">
        <v>1339</v>
      </c>
      <c r="B1337" s="613">
        <v>42249.399305555555</v>
      </c>
      <c r="C1337" s="405" t="s">
        <v>1931</v>
      </c>
      <c r="D1337" s="384">
        <v>341</v>
      </c>
      <c r="E1337">
        <v>0.08</v>
      </c>
      <c r="F1337">
        <v>1.59802</v>
      </c>
      <c r="G1337" s="384">
        <v>0</v>
      </c>
      <c r="H1337">
        <v>1.59802</v>
      </c>
      <c r="I1337">
        <v>80.11</v>
      </c>
      <c r="J1337" s="384">
        <v>1877.34</v>
      </c>
    </row>
    <row r="1338" spans="1:10">
      <c r="A1338">
        <v>1331</v>
      </c>
      <c r="B1338" s="613">
        <v>42249.115972222222</v>
      </c>
      <c r="C1338" s="405" t="s">
        <v>96</v>
      </c>
      <c r="D1338" s="384">
        <v>342</v>
      </c>
      <c r="E1338">
        <v>0.01</v>
      </c>
      <c r="F1338">
        <v>1.60724</v>
      </c>
      <c r="G1338" s="384">
        <v>0</v>
      </c>
      <c r="H1338">
        <v>0</v>
      </c>
    </row>
    <row r="1339" spans="1:10">
      <c r="A1339">
        <v>1332</v>
      </c>
      <c r="B1339" s="613">
        <v>42249.115972222222</v>
      </c>
      <c r="C1339" s="405" t="s">
        <v>2020</v>
      </c>
      <c r="D1339" s="384">
        <v>342</v>
      </c>
      <c r="E1339">
        <v>0.01</v>
      </c>
      <c r="F1339">
        <v>1.60724</v>
      </c>
      <c r="G1339" s="384">
        <v>0</v>
      </c>
      <c r="H1339">
        <v>1.60938</v>
      </c>
    </row>
    <row r="1340" spans="1:10">
      <c r="A1340">
        <v>1333</v>
      </c>
      <c r="B1340" s="613">
        <v>42249.145833333336</v>
      </c>
      <c r="C1340" s="405" t="s">
        <v>1931</v>
      </c>
      <c r="D1340" s="384">
        <v>342</v>
      </c>
      <c r="E1340">
        <v>0.01</v>
      </c>
      <c r="F1340">
        <v>1.60938</v>
      </c>
      <c r="G1340" s="384">
        <v>0</v>
      </c>
      <c r="H1340">
        <v>1.60938</v>
      </c>
      <c r="I1340">
        <v>1.48</v>
      </c>
      <c r="J1340" s="384">
        <v>1837.14</v>
      </c>
    </row>
    <row r="1341" spans="1:10">
      <c r="A1341">
        <v>1340</v>
      </c>
      <c r="B1341" s="613">
        <v>42249.554166666669</v>
      </c>
      <c r="C1341" s="405" t="s">
        <v>96</v>
      </c>
      <c r="D1341" s="384">
        <v>343</v>
      </c>
      <c r="E1341">
        <v>0.01</v>
      </c>
      <c r="F1341">
        <v>1.6090500000000001</v>
      </c>
      <c r="G1341" s="384">
        <v>0</v>
      </c>
      <c r="H1341">
        <v>0</v>
      </c>
    </row>
    <row r="1342" spans="1:10">
      <c r="A1342">
        <v>1341</v>
      </c>
      <c r="B1342" s="613">
        <v>42249.554166666669</v>
      </c>
      <c r="C1342" s="405" t="s">
        <v>2020</v>
      </c>
      <c r="D1342" s="384">
        <v>343</v>
      </c>
      <c r="E1342">
        <v>0.01</v>
      </c>
      <c r="F1342">
        <v>1.6090500000000001</v>
      </c>
      <c r="G1342" s="384">
        <v>0</v>
      </c>
      <c r="H1342">
        <v>1.6111899999999999</v>
      </c>
    </row>
    <row r="1343" spans="1:10">
      <c r="A1343">
        <v>1344</v>
      </c>
      <c r="B1343" s="613">
        <v>42249.736111111109</v>
      </c>
      <c r="C1343" s="405" t="s">
        <v>2020</v>
      </c>
      <c r="D1343" s="384">
        <v>343</v>
      </c>
      <c r="E1343">
        <v>0.01</v>
      </c>
      <c r="F1343">
        <v>1.6090500000000001</v>
      </c>
      <c r="G1343" s="384">
        <v>0</v>
      </c>
      <c r="H1343">
        <v>1.60823</v>
      </c>
    </row>
    <row r="1344" spans="1:10">
      <c r="A1344">
        <v>1348</v>
      </c>
      <c r="B1344" s="613">
        <v>42249.78402777778</v>
      </c>
      <c r="C1344" s="405" t="s">
        <v>2020</v>
      </c>
      <c r="D1344" s="384">
        <v>343</v>
      </c>
      <c r="E1344">
        <v>0.01</v>
      </c>
      <c r="F1344">
        <v>1.6090500000000001</v>
      </c>
      <c r="G1344" s="384">
        <v>0</v>
      </c>
      <c r="H1344">
        <v>1.6061300000000001</v>
      </c>
    </row>
    <row r="1345" spans="1:10">
      <c r="A1345">
        <v>1356</v>
      </c>
      <c r="B1345" s="613">
        <v>42249.850694444445</v>
      </c>
      <c r="C1345" s="405" t="s">
        <v>2020</v>
      </c>
      <c r="D1345" s="384">
        <v>343</v>
      </c>
      <c r="E1345">
        <v>0.01</v>
      </c>
      <c r="F1345">
        <v>1.6090500000000001</v>
      </c>
      <c r="G1345" s="384">
        <v>0</v>
      </c>
      <c r="H1345">
        <v>1.6028899999999999</v>
      </c>
    </row>
    <row r="1346" spans="1:10">
      <c r="A1346">
        <v>1362</v>
      </c>
      <c r="B1346" s="613">
        <v>42250.089583333334</v>
      </c>
      <c r="C1346" s="405" t="s">
        <v>2020</v>
      </c>
      <c r="D1346" s="384">
        <v>343</v>
      </c>
      <c r="E1346">
        <v>0.01</v>
      </c>
      <c r="F1346">
        <v>1.6090500000000001</v>
      </c>
      <c r="G1346" s="384">
        <v>0</v>
      </c>
      <c r="H1346">
        <v>1.5990800000000001</v>
      </c>
    </row>
    <row r="1347" spans="1:10">
      <c r="A1347">
        <v>1363</v>
      </c>
      <c r="B1347" s="613">
        <v>42250.145833333336</v>
      </c>
      <c r="C1347" s="405" t="s">
        <v>1931</v>
      </c>
      <c r="D1347" s="384">
        <v>343</v>
      </c>
      <c r="E1347">
        <v>0.01</v>
      </c>
      <c r="F1347">
        <v>1.5990800000000001</v>
      </c>
      <c r="G1347" s="384">
        <v>0</v>
      </c>
      <c r="H1347">
        <v>1.5990800000000001</v>
      </c>
      <c r="I1347">
        <v>-7.46</v>
      </c>
      <c r="J1347" s="384">
        <v>1871.36</v>
      </c>
    </row>
    <row r="1348" spans="1:10">
      <c r="A1348">
        <v>1342</v>
      </c>
      <c r="B1348" s="613">
        <v>42249.736111111109</v>
      </c>
      <c r="C1348" s="405" t="s">
        <v>96</v>
      </c>
      <c r="D1348" s="384">
        <v>344</v>
      </c>
      <c r="E1348">
        <v>0.01</v>
      </c>
      <c r="F1348">
        <v>1.6031299999999999</v>
      </c>
      <c r="G1348" s="384">
        <v>0</v>
      </c>
      <c r="H1348">
        <v>0</v>
      </c>
    </row>
    <row r="1349" spans="1:10">
      <c r="A1349">
        <v>1343</v>
      </c>
      <c r="B1349" s="613">
        <v>42249.736111111109</v>
      </c>
      <c r="C1349" s="405" t="s">
        <v>2020</v>
      </c>
      <c r="D1349" s="384">
        <v>344</v>
      </c>
      <c r="E1349">
        <v>0.01</v>
      </c>
      <c r="F1349">
        <v>1.6031299999999999</v>
      </c>
      <c r="G1349" s="384">
        <v>0</v>
      </c>
      <c r="H1349">
        <v>1.60823</v>
      </c>
    </row>
    <row r="1350" spans="1:10">
      <c r="A1350">
        <v>1347</v>
      </c>
      <c r="B1350" s="613">
        <v>42249.78402777778</v>
      </c>
      <c r="C1350" s="405" t="s">
        <v>2020</v>
      </c>
      <c r="D1350" s="384">
        <v>344</v>
      </c>
      <c r="E1350">
        <v>0.01</v>
      </c>
      <c r="F1350">
        <v>1.6031299999999999</v>
      </c>
      <c r="G1350" s="384">
        <v>0</v>
      </c>
      <c r="H1350">
        <v>1.6061300000000001</v>
      </c>
    </row>
    <row r="1351" spans="1:10">
      <c r="A1351">
        <v>1355</v>
      </c>
      <c r="B1351" s="613">
        <v>42249.850694444445</v>
      </c>
      <c r="C1351" s="405" t="s">
        <v>2020</v>
      </c>
      <c r="D1351" s="384">
        <v>344</v>
      </c>
      <c r="E1351">
        <v>0.01</v>
      </c>
      <c r="F1351">
        <v>1.6031299999999999</v>
      </c>
      <c r="G1351" s="384">
        <v>0</v>
      </c>
      <c r="H1351">
        <v>1.6028899999999999</v>
      </c>
    </row>
    <row r="1352" spans="1:10">
      <c r="A1352">
        <v>1361</v>
      </c>
      <c r="B1352" s="613">
        <v>42250.089583333334</v>
      </c>
      <c r="C1352" s="405" t="s">
        <v>2020</v>
      </c>
      <c r="D1352" s="384">
        <v>344</v>
      </c>
      <c r="E1352">
        <v>0.01</v>
      </c>
      <c r="F1352">
        <v>1.6031299999999999</v>
      </c>
      <c r="G1352" s="384">
        <v>0</v>
      </c>
      <c r="H1352">
        <v>1.5990800000000001</v>
      </c>
    </row>
    <row r="1353" spans="1:10">
      <c r="A1353">
        <v>1364</v>
      </c>
      <c r="B1353" s="613">
        <v>42250.145833333336</v>
      </c>
      <c r="C1353" s="405" t="s">
        <v>1931</v>
      </c>
      <c r="D1353" s="384">
        <v>344</v>
      </c>
      <c r="E1353">
        <v>0.01</v>
      </c>
      <c r="F1353">
        <v>1.5990800000000001</v>
      </c>
      <c r="G1353" s="384">
        <v>0</v>
      </c>
      <c r="H1353">
        <v>1.5990800000000001</v>
      </c>
      <c r="I1353">
        <v>-3.09</v>
      </c>
      <c r="J1353" s="384">
        <v>1868.27</v>
      </c>
    </row>
    <row r="1354" spans="1:10">
      <c r="A1354">
        <v>1345</v>
      </c>
      <c r="B1354" s="613">
        <v>42249.78402777778</v>
      </c>
      <c r="C1354" s="405" t="s">
        <v>96</v>
      </c>
      <c r="D1354" s="384">
        <v>345</v>
      </c>
      <c r="E1354">
        <v>0.01</v>
      </c>
      <c r="F1354">
        <v>1.5994900000000001</v>
      </c>
      <c r="G1354" s="384">
        <v>0</v>
      </c>
      <c r="H1354">
        <v>0</v>
      </c>
    </row>
    <row r="1355" spans="1:10">
      <c r="A1355">
        <v>1346</v>
      </c>
      <c r="B1355" s="613">
        <v>42249.78402777778</v>
      </c>
      <c r="C1355" s="405" t="s">
        <v>2020</v>
      </c>
      <c r="D1355" s="384">
        <v>345</v>
      </c>
      <c r="E1355">
        <v>0.01</v>
      </c>
      <c r="F1355">
        <v>1.5994900000000001</v>
      </c>
      <c r="G1355" s="384">
        <v>0</v>
      </c>
      <c r="H1355">
        <v>1.6061300000000001</v>
      </c>
    </row>
    <row r="1356" spans="1:10">
      <c r="A1356">
        <v>1354</v>
      </c>
      <c r="B1356" s="613">
        <v>42249.850694444445</v>
      </c>
      <c r="C1356" s="405" t="s">
        <v>2020</v>
      </c>
      <c r="D1356" s="384">
        <v>345</v>
      </c>
      <c r="E1356">
        <v>0.01</v>
      </c>
      <c r="F1356">
        <v>1.5994900000000001</v>
      </c>
      <c r="G1356" s="384">
        <v>0</v>
      </c>
      <c r="H1356">
        <v>1.6028899999999999</v>
      </c>
    </row>
    <row r="1357" spans="1:10">
      <c r="A1357">
        <v>1360</v>
      </c>
      <c r="B1357" s="613">
        <v>42250.089583333334</v>
      </c>
      <c r="C1357" s="405" t="s">
        <v>2020</v>
      </c>
      <c r="D1357" s="384">
        <v>345</v>
      </c>
      <c r="E1357">
        <v>0.01</v>
      </c>
      <c r="F1357">
        <v>1.5994900000000001</v>
      </c>
      <c r="G1357" s="384">
        <v>0</v>
      </c>
      <c r="H1357">
        <v>1.5990800000000001</v>
      </c>
    </row>
    <row r="1358" spans="1:10">
      <c r="A1358">
        <v>1365</v>
      </c>
      <c r="B1358" s="613">
        <v>42250.145833333336</v>
      </c>
      <c r="C1358" s="405" t="s">
        <v>1931</v>
      </c>
      <c r="D1358" s="384">
        <v>345</v>
      </c>
      <c r="E1358">
        <v>0.01</v>
      </c>
      <c r="F1358">
        <v>1.5990800000000001</v>
      </c>
      <c r="G1358" s="384">
        <v>0</v>
      </c>
      <c r="H1358">
        <v>1.5990800000000001</v>
      </c>
      <c r="I1358">
        <v>-0.41</v>
      </c>
      <c r="J1358" s="384">
        <v>1867.86</v>
      </c>
    </row>
    <row r="1359" spans="1:10">
      <c r="A1359">
        <v>1349</v>
      </c>
      <c r="B1359" s="613">
        <v>42249.813194444447</v>
      </c>
      <c r="C1359" s="405" t="s">
        <v>97</v>
      </c>
      <c r="D1359" s="384">
        <v>346</v>
      </c>
      <c r="E1359">
        <v>0.01</v>
      </c>
      <c r="F1359">
        <v>1.5977699999999999</v>
      </c>
      <c r="G1359" s="384">
        <v>0</v>
      </c>
      <c r="H1359">
        <v>0</v>
      </c>
    </row>
    <row r="1360" spans="1:10">
      <c r="A1360">
        <v>1350</v>
      </c>
      <c r="B1360" s="613">
        <v>42249.813194444447</v>
      </c>
      <c r="C1360" s="405" t="s">
        <v>2020</v>
      </c>
      <c r="D1360" s="384">
        <v>346</v>
      </c>
      <c r="E1360">
        <v>0.01</v>
      </c>
      <c r="F1360">
        <v>1.5977699999999999</v>
      </c>
      <c r="G1360" s="384">
        <v>0</v>
      </c>
      <c r="H1360">
        <v>1.5956300000000001</v>
      </c>
    </row>
    <row r="1361" spans="1:10">
      <c r="A1361">
        <v>1351</v>
      </c>
      <c r="B1361" s="613">
        <v>42249.850694444445</v>
      </c>
      <c r="C1361" s="405" t="s">
        <v>1931</v>
      </c>
      <c r="D1361" s="384">
        <v>346</v>
      </c>
      <c r="E1361">
        <v>0.01</v>
      </c>
      <c r="F1361">
        <v>1.5956300000000001</v>
      </c>
      <c r="G1361" s="384">
        <v>0</v>
      </c>
      <c r="H1361">
        <v>1.5956300000000001</v>
      </c>
      <c r="I1361">
        <v>1.48</v>
      </c>
      <c r="J1361" s="384">
        <v>1878.82</v>
      </c>
    </row>
    <row r="1362" spans="1:10">
      <c r="A1362">
        <v>1352</v>
      </c>
      <c r="B1362" s="613">
        <v>42249.850694444445</v>
      </c>
      <c r="C1362" s="405" t="s">
        <v>96</v>
      </c>
      <c r="D1362" s="384">
        <v>347</v>
      </c>
      <c r="E1362">
        <v>0.02</v>
      </c>
      <c r="F1362">
        <v>1.5955600000000001</v>
      </c>
      <c r="G1362" s="384">
        <v>0</v>
      </c>
      <c r="H1362">
        <v>0</v>
      </c>
    </row>
    <row r="1363" spans="1:10">
      <c r="A1363">
        <v>1353</v>
      </c>
      <c r="B1363" s="613">
        <v>42249.850694444445</v>
      </c>
      <c r="C1363" s="405" t="s">
        <v>2020</v>
      </c>
      <c r="D1363" s="384">
        <v>347</v>
      </c>
      <c r="E1363">
        <v>0.02</v>
      </c>
      <c r="F1363">
        <v>1.5955600000000001</v>
      </c>
      <c r="G1363" s="384">
        <v>0</v>
      </c>
      <c r="H1363">
        <v>1.6028899999999999</v>
      </c>
    </row>
    <row r="1364" spans="1:10">
      <c r="A1364">
        <v>1359</v>
      </c>
      <c r="B1364" s="613">
        <v>42250.089583333334</v>
      </c>
      <c r="C1364" s="405" t="s">
        <v>2020</v>
      </c>
      <c r="D1364" s="384">
        <v>347</v>
      </c>
      <c r="E1364">
        <v>0.02</v>
      </c>
      <c r="F1364">
        <v>1.5955600000000001</v>
      </c>
      <c r="G1364" s="384">
        <v>0</v>
      </c>
      <c r="H1364">
        <v>1.5990800000000001</v>
      </c>
    </row>
    <row r="1365" spans="1:10">
      <c r="A1365">
        <v>1366</v>
      </c>
      <c r="B1365" s="613">
        <v>42250.145833333336</v>
      </c>
      <c r="C1365" s="405" t="s">
        <v>1931</v>
      </c>
      <c r="D1365" s="384">
        <v>347</v>
      </c>
      <c r="E1365">
        <v>0.02</v>
      </c>
      <c r="F1365">
        <v>1.5990800000000001</v>
      </c>
      <c r="G1365" s="384">
        <v>0</v>
      </c>
      <c r="H1365">
        <v>1.5990800000000001</v>
      </c>
      <c r="I1365">
        <v>5</v>
      </c>
      <c r="J1365" s="384">
        <v>1872.86</v>
      </c>
    </row>
    <row r="1366" spans="1:10">
      <c r="A1366">
        <v>1357</v>
      </c>
      <c r="B1366" s="613">
        <v>42250.089583333334</v>
      </c>
      <c r="C1366" s="405" t="s">
        <v>96</v>
      </c>
      <c r="D1366" s="384">
        <v>348</v>
      </c>
      <c r="E1366">
        <v>0.04</v>
      </c>
      <c r="F1366">
        <v>1.5908599999999999</v>
      </c>
      <c r="G1366" s="384">
        <v>0</v>
      </c>
      <c r="H1366">
        <v>0</v>
      </c>
    </row>
    <row r="1367" spans="1:10">
      <c r="A1367">
        <v>1358</v>
      </c>
      <c r="B1367" s="613">
        <v>42250.089583333334</v>
      </c>
      <c r="C1367" s="405" t="s">
        <v>2020</v>
      </c>
      <c r="D1367" s="384">
        <v>348</v>
      </c>
      <c r="E1367">
        <v>0.04</v>
      </c>
      <c r="F1367">
        <v>1.5908599999999999</v>
      </c>
      <c r="G1367" s="384">
        <v>0</v>
      </c>
      <c r="H1367">
        <v>1.5990800000000001</v>
      </c>
    </row>
    <row r="1368" spans="1:10">
      <c r="A1368">
        <v>1367</v>
      </c>
      <c r="B1368" s="613">
        <v>42250.145833333336</v>
      </c>
      <c r="C1368" s="405" t="s">
        <v>1931</v>
      </c>
      <c r="D1368" s="384">
        <v>348</v>
      </c>
      <c r="E1368">
        <v>0.04</v>
      </c>
      <c r="F1368">
        <v>1.5990800000000001</v>
      </c>
      <c r="G1368" s="384">
        <v>0</v>
      </c>
      <c r="H1368">
        <v>1.5990800000000001</v>
      </c>
      <c r="I1368">
        <v>23.87</v>
      </c>
      <c r="J1368" s="384">
        <v>1896.73</v>
      </c>
    </row>
    <row r="1369" spans="1:10">
      <c r="A1369">
        <v>1368</v>
      </c>
      <c r="B1369" s="613">
        <v>42250.168749999997</v>
      </c>
      <c r="C1369" s="405" t="s">
        <v>97</v>
      </c>
      <c r="D1369" s="384">
        <v>349</v>
      </c>
      <c r="E1369">
        <v>0.01</v>
      </c>
      <c r="F1369">
        <v>1.5987899999999999</v>
      </c>
      <c r="G1369" s="384">
        <v>0</v>
      </c>
      <c r="H1369">
        <v>0</v>
      </c>
    </row>
    <row r="1370" spans="1:10">
      <c r="A1370">
        <v>1369</v>
      </c>
      <c r="B1370" s="613">
        <v>42250.168749999997</v>
      </c>
      <c r="C1370" s="405" t="s">
        <v>2020</v>
      </c>
      <c r="D1370" s="384">
        <v>349</v>
      </c>
      <c r="E1370">
        <v>0.01</v>
      </c>
      <c r="F1370">
        <v>1.5987899999999999</v>
      </c>
      <c r="G1370" s="384">
        <v>0</v>
      </c>
      <c r="H1370">
        <v>1.5966499999999999</v>
      </c>
    </row>
    <row r="1371" spans="1:10">
      <c r="A1371">
        <v>1370</v>
      </c>
      <c r="B1371" s="613">
        <v>42250.19027777778</v>
      </c>
      <c r="C1371" s="405" t="s">
        <v>1931</v>
      </c>
      <c r="D1371" s="384">
        <v>349</v>
      </c>
      <c r="E1371">
        <v>0.01</v>
      </c>
      <c r="F1371">
        <v>1.5966499999999999</v>
      </c>
      <c r="G1371" s="384">
        <v>0</v>
      </c>
      <c r="H1371">
        <v>1.5966499999999999</v>
      </c>
      <c r="I1371">
        <v>1.48</v>
      </c>
      <c r="J1371" s="384">
        <v>1898.21</v>
      </c>
    </row>
    <row r="1372" spans="1:10">
      <c r="A1372">
        <v>1371</v>
      </c>
      <c r="B1372" s="613">
        <v>42250.387499999997</v>
      </c>
      <c r="C1372" s="405" t="s">
        <v>96</v>
      </c>
      <c r="D1372" s="384">
        <v>350</v>
      </c>
      <c r="E1372">
        <v>0.01</v>
      </c>
      <c r="F1372">
        <v>1.6026800000000001</v>
      </c>
      <c r="G1372" s="384">
        <v>0</v>
      </c>
      <c r="H1372">
        <v>0</v>
      </c>
    </row>
    <row r="1373" spans="1:10">
      <c r="A1373">
        <v>1372</v>
      </c>
      <c r="B1373" s="613">
        <v>42250.387499999997</v>
      </c>
      <c r="C1373" s="405" t="s">
        <v>2020</v>
      </c>
      <c r="D1373" s="384">
        <v>350</v>
      </c>
      <c r="E1373">
        <v>0.01</v>
      </c>
      <c r="F1373">
        <v>1.6026800000000001</v>
      </c>
      <c r="G1373" s="384">
        <v>0</v>
      </c>
      <c r="H1373">
        <v>1.6048199999999999</v>
      </c>
    </row>
    <row r="1374" spans="1:10">
      <c r="A1374">
        <v>1375</v>
      </c>
      <c r="B1374" s="613">
        <v>42250.510416666664</v>
      </c>
      <c r="C1374" s="405" t="s">
        <v>2020</v>
      </c>
      <c r="D1374" s="384">
        <v>350</v>
      </c>
      <c r="E1374">
        <v>0.01</v>
      </c>
      <c r="F1374">
        <v>1.6026800000000001</v>
      </c>
      <c r="G1374" s="384">
        <v>0</v>
      </c>
      <c r="H1374">
        <v>1.6031</v>
      </c>
    </row>
    <row r="1375" spans="1:10">
      <c r="A1375">
        <v>1376</v>
      </c>
      <c r="B1375" s="613">
        <v>42250.542361111111</v>
      </c>
      <c r="C1375" s="405" t="s">
        <v>1931</v>
      </c>
      <c r="D1375" s="384">
        <v>350</v>
      </c>
      <c r="E1375">
        <v>0.01</v>
      </c>
      <c r="F1375">
        <v>1.6031</v>
      </c>
      <c r="G1375" s="384">
        <v>0</v>
      </c>
      <c r="H1375">
        <v>1.6031</v>
      </c>
      <c r="I1375">
        <v>0.21</v>
      </c>
      <c r="J1375" s="384">
        <v>1898.42</v>
      </c>
    </row>
    <row r="1376" spans="1:10">
      <c r="A1376">
        <v>1373</v>
      </c>
      <c r="B1376" s="613">
        <v>42250.510416666664</v>
      </c>
      <c r="C1376" s="405" t="s">
        <v>96</v>
      </c>
      <c r="D1376" s="384">
        <v>351</v>
      </c>
      <c r="E1376">
        <v>0.01</v>
      </c>
      <c r="F1376">
        <v>1.5992500000000001</v>
      </c>
      <c r="G1376" s="384">
        <v>0</v>
      </c>
      <c r="H1376">
        <v>0</v>
      </c>
    </row>
    <row r="1377" spans="1:10">
      <c r="A1377">
        <v>1374</v>
      </c>
      <c r="B1377" s="613">
        <v>42250.510416666664</v>
      </c>
      <c r="C1377" s="405" t="s">
        <v>2020</v>
      </c>
      <c r="D1377" s="384">
        <v>351</v>
      </c>
      <c r="E1377">
        <v>0.01</v>
      </c>
      <c r="F1377">
        <v>1.5992500000000001</v>
      </c>
      <c r="G1377" s="384">
        <v>0</v>
      </c>
      <c r="H1377">
        <v>1.6031</v>
      </c>
    </row>
    <row r="1378" spans="1:10">
      <c r="A1378">
        <v>1377</v>
      </c>
      <c r="B1378" s="613">
        <v>42250.542361111111</v>
      </c>
      <c r="C1378" s="405" t="s">
        <v>1931</v>
      </c>
      <c r="D1378" s="384">
        <v>351</v>
      </c>
      <c r="E1378">
        <v>0.01</v>
      </c>
      <c r="F1378">
        <v>1.6031</v>
      </c>
      <c r="G1378" s="384">
        <v>0</v>
      </c>
      <c r="H1378">
        <v>1.6031</v>
      </c>
      <c r="I1378">
        <v>2.74</v>
      </c>
      <c r="J1378" s="384">
        <v>1901.16</v>
      </c>
    </row>
    <row r="1379" spans="1:10">
      <c r="A1379">
        <v>1378</v>
      </c>
      <c r="B1379" s="613">
        <v>42250.552777777775</v>
      </c>
      <c r="C1379" s="405" t="s">
        <v>96</v>
      </c>
      <c r="D1379" s="384">
        <v>352</v>
      </c>
      <c r="E1379">
        <v>0.01</v>
      </c>
      <c r="F1379">
        <v>1.60395</v>
      </c>
      <c r="G1379" s="384">
        <v>0</v>
      </c>
      <c r="H1379">
        <v>0</v>
      </c>
    </row>
    <row r="1380" spans="1:10">
      <c r="A1380">
        <v>1379</v>
      </c>
      <c r="B1380" s="613">
        <v>42250.552777777775</v>
      </c>
      <c r="C1380" s="405" t="s">
        <v>2020</v>
      </c>
      <c r="D1380" s="384">
        <v>352</v>
      </c>
      <c r="E1380">
        <v>0.01</v>
      </c>
      <c r="F1380">
        <v>1.60395</v>
      </c>
      <c r="G1380" s="384">
        <v>0</v>
      </c>
      <c r="H1380">
        <v>1.60609</v>
      </c>
    </row>
    <row r="1381" spans="1:10">
      <c r="A1381">
        <v>1382</v>
      </c>
      <c r="B1381" s="613">
        <v>42250.745833333334</v>
      </c>
      <c r="C1381" s="405" t="s">
        <v>2020</v>
      </c>
      <c r="D1381" s="384">
        <v>352</v>
      </c>
      <c r="E1381">
        <v>0.01</v>
      </c>
      <c r="F1381">
        <v>1.60395</v>
      </c>
      <c r="G1381" s="384">
        <v>0</v>
      </c>
      <c r="H1381">
        <v>1.595</v>
      </c>
    </row>
    <row r="1382" spans="1:10">
      <c r="A1382">
        <v>1388</v>
      </c>
      <c r="B1382" s="613">
        <v>42251.183333333334</v>
      </c>
      <c r="C1382" s="405" t="s">
        <v>1931</v>
      </c>
      <c r="D1382" s="384">
        <v>352</v>
      </c>
      <c r="E1382">
        <v>0.01</v>
      </c>
      <c r="F1382">
        <v>1.595</v>
      </c>
      <c r="G1382" s="384">
        <v>0</v>
      </c>
      <c r="H1382">
        <v>1.595</v>
      </c>
      <c r="I1382">
        <v>-6.71</v>
      </c>
      <c r="J1382" s="384">
        <v>1894.45</v>
      </c>
    </row>
    <row r="1383" spans="1:10">
      <c r="A1383">
        <v>1380</v>
      </c>
      <c r="B1383" s="613">
        <v>42250.745833333334</v>
      </c>
      <c r="C1383" s="405" t="s">
        <v>96</v>
      </c>
      <c r="D1383" s="384">
        <v>353</v>
      </c>
      <c r="E1383">
        <v>0.01</v>
      </c>
      <c r="F1383">
        <v>1.5817699999999999</v>
      </c>
      <c r="G1383" s="384">
        <v>0</v>
      </c>
      <c r="H1383">
        <v>0</v>
      </c>
    </row>
    <row r="1384" spans="1:10">
      <c r="A1384">
        <v>1381</v>
      </c>
      <c r="B1384" s="613">
        <v>42250.745833333334</v>
      </c>
      <c r="C1384" s="405" t="s">
        <v>2020</v>
      </c>
      <c r="D1384" s="384">
        <v>353</v>
      </c>
      <c r="E1384">
        <v>0.01</v>
      </c>
      <c r="F1384">
        <v>1.5817699999999999</v>
      </c>
      <c r="G1384" s="384">
        <v>0</v>
      </c>
      <c r="H1384">
        <v>1.595</v>
      </c>
    </row>
    <row r="1385" spans="1:10">
      <c r="A1385">
        <v>1389</v>
      </c>
      <c r="B1385" s="613">
        <v>42251.183333333334</v>
      </c>
      <c r="C1385" s="405" t="s">
        <v>1931</v>
      </c>
      <c r="D1385" s="384">
        <v>353</v>
      </c>
      <c r="E1385">
        <v>0.01</v>
      </c>
      <c r="F1385">
        <v>1.595</v>
      </c>
      <c r="G1385" s="384">
        <v>0</v>
      </c>
      <c r="H1385">
        <v>1.595</v>
      </c>
      <c r="I1385">
        <v>9.66</v>
      </c>
      <c r="J1385" s="384">
        <v>1904.11</v>
      </c>
    </row>
    <row r="1386" spans="1:10">
      <c r="A1386">
        <v>1383</v>
      </c>
      <c r="B1386" s="613">
        <v>42251.104166666664</v>
      </c>
      <c r="C1386" s="405" t="s">
        <v>97</v>
      </c>
      <c r="D1386" s="384">
        <v>354</v>
      </c>
      <c r="E1386">
        <v>0.01</v>
      </c>
      <c r="F1386">
        <v>1.58786</v>
      </c>
      <c r="G1386" s="384">
        <v>0</v>
      </c>
      <c r="H1386">
        <v>0</v>
      </c>
    </row>
    <row r="1387" spans="1:10">
      <c r="A1387">
        <v>1384</v>
      </c>
      <c r="B1387" s="613">
        <v>42251.104166666664</v>
      </c>
      <c r="C1387" s="405" t="s">
        <v>2020</v>
      </c>
      <c r="D1387" s="384">
        <v>354</v>
      </c>
      <c r="E1387">
        <v>0.01</v>
      </c>
      <c r="F1387">
        <v>1.58786</v>
      </c>
      <c r="G1387" s="384">
        <v>0</v>
      </c>
      <c r="H1387">
        <v>1.58572</v>
      </c>
    </row>
    <row r="1388" spans="1:10">
      <c r="A1388">
        <v>1387</v>
      </c>
      <c r="B1388" s="613">
        <v>42251.138194444444</v>
      </c>
      <c r="C1388" s="405" t="s">
        <v>2020</v>
      </c>
      <c r="D1388" s="384">
        <v>354</v>
      </c>
      <c r="E1388">
        <v>0.01</v>
      </c>
      <c r="F1388">
        <v>1.58786</v>
      </c>
      <c r="G1388" s="384">
        <v>0</v>
      </c>
      <c r="H1388">
        <v>1.5874299999999999</v>
      </c>
    </row>
    <row r="1389" spans="1:10">
      <c r="A1389">
        <v>1393</v>
      </c>
      <c r="B1389" s="613">
        <v>42251.201388888891</v>
      </c>
      <c r="C1389" s="405" t="s">
        <v>2020</v>
      </c>
      <c r="D1389" s="384">
        <v>354</v>
      </c>
      <c r="E1389">
        <v>0.01</v>
      </c>
      <c r="F1389">
        <v>1.58786</v>
      </c>
      <c r="G1389" s="384">
        <v>0</v>
      </c>
      <c r="H1389">
        <v>1.5891999999999999</v>
      </c>
    </row>
    <row r="1390" spans="1:10">
      <c r="A1390">
        <v>1398</v>
      </c>
      <c r="B1390" s="613">
        <v>42251.75</v>
      </c>
      <c r="C1390" s="405" t="s">
        <v>2020</v>
      </c>
      <c r="D1390" s="384">
        <v>354</v>
      </c>
      <c r="E1390">
        <v>0.01</v>
      </c>
      <c r="F1390">
        <v>1.58786</v>
      </c>
      <c r="G1390" s="384">
        <v>0</v>
      </c>
      <c r="H1390">
        <v>1.5954699999999999</v>
      </c>
    </row>
    <row r="1391" spans="1:10">
      <c r="A1391">
        <v>1404</v>
      </c>
      <c r="B1391" s="613">
        <v>42251.822222222225</v>
      </c>
      <c r="C1391" s="405" t="s">
        <v>2020</v>
      </c>
      <c r="D1391" s="384">
        <v>354</v>
      </c>
      <c r="E1391">
        <v>0.01</v>
      </c>
      <c r="F1391">
        <v>1.58786</v>
      </c>
      <c r="G1391" s="384">
        <v>0</v>
      </c>
      <c r="H1391">
        <v>1.60131</v>
      </c>
    </row>
    <row r="1392" spans="1:10">
      <c r="A1392">
        <v>1405</v>
      </c>
      <c r="B1392" s="613">
        <v>42255.378472222219</v>
      </c>
      <c r="C1392" s="405" t="s">
        <v>1931</v>
      </c>
      <c r="D1392" s="384">
        <v>354</v>
      </c>
      <c r="E1392">
        <v>0.01</v>
      </c>
      <c r="F1392">
        <v>1.60131</v>
      </c>
      <c r="G1392" s="384">
        <v>0</v>
      </c>
      <c r="H1392">
        <v>1.60131</v>
      </c>
      <c r="I1392">
        <v>-10.029999999999999</v>
      </c>
      <c r="J1392" s="384">
        <v>1894.08</v>
      </c>
    </row>
    <row r="1393" spans="1:10">
      <c r="A1393">
        <v>1385</v>
      </c>
      <c r="B1393" s="613">
        <v>42251.138194444444</v>
      </c>
      <c r="C1393" s="405" t="s">
        <v>97</v>
      </c>
      <c r="D1393" s="384">
        <v>355</v>
      </c>
      <c r="E1393">
        <v>0.01</v>
      </c>
      <c r="F1393">
        <v>1.59127</v>
      </c>
      <c r="G1393" s="384">
        <v>0</v>
      </c>
      <c r="H1393">
        <v>0</v>
      </c>
    </row>
    <row r="1394" spans="1:10">
      <c r="A1394">
        <v>1386</v>
      </c>
      <c r="B1394" s="613">
        <v>42251.138194444444</v>
      </c>
      <c r="C1394" s="405" t="s">
        <v>2020</v>
      </c>
      <c r="D1394" s="384">
        <v>355</v>
      </c>
      <c r="E1394">
        <v>0.01</v>
      </c>
      <c r="F1394">
        <v>1.59127</v>
      </c>
      <c r="G1394" s="384">
        <v>0</v>
      </c>
      <c r="H1394">
        <v>1.5874299999999999</v>
      </c>
    </row>
    <row r="1395" spans="1:10">
      <c r="A1395">
        <v>1392</v>
      </c>
      <c r="B1395" s="613">
        <v>42251.201388888891</v>
      </c>
      <c r="C1395" s="405" t="s">
        <v>2020</v>
      </c>
      <c r="D1395" s="384">
        <v>355</v>
      </c>
      <c r="E1395">
        <v>0.01</v>
      </c>
      <c r="F1395">
        <v>1.59127</v>
      </c>
      <c r="G1395" s="384">
        <v>0</v>
      </c>
      <c r="H1395">
        <v>1.5891999999999999</v>
      </c>
    </row>
    <row r="1396" spans="1:10">
      <c r="A1396">
        <v>1397</v>
      </c>
      <c r="B1396" s="613">
        <v>42251.75</v>
      </c>
      <c r="C1396" s="405" t="s">
        <v>2020</v>
      </c>
      <c r="D1396" s="384">
        <v>355</v>
      </c>
      <c r="E1396">
        <v>0.01</v>
      </c>
      <c r="F1396">
        <v>1.59127</v>
      </c>
      <c r="G1396" s="384">
        <v>0</v>
      </c>
      <c r="H1396">
        <v>1.5954699999999999</v>
      </c>
    </row>
    <row r="1397" spans="1:10">
      <c r="A1397">
        <v>1403</v>
      </c>
      <c r="B1397" s="613">
        <v>42251.822222222225</v>
      </c>
      <c r="C1397" s="405" t="s">
        <v>2020</v>
      </c>
      <c r="D1397" s="384">
        <v>355</v>
      </c>
      <c r="E1397">
        <v>0.01</v>
      </c>
      <c r="F1397">
        <v>1.59127</v>
      </c>
      <c r="G1397" s="384">
        <v>0</v>
      </c>
      <c r="H1397">
        <v>1.60131</v>
      </c>
    </row>
    <row r="1398" spans="1:10">
      <c r="A1398">
        <v>1406</v>
      </c>
      <c r="B1398" s="613">
        <v>42255.378472222219</v>
      </c>
      <c r="C1398" s="405" t="s">
        <v>1931</v>
      </c>
      <c r="D1398" s="384">
        <v>355</v>
      </c>
      <c r="E1398">
        <v>0.01</v>
      </c>
      <c r="F1398">
        <v>1.60131</v>
      </c>
      <c r="G1398" s="384">
        <v>0</v>
      </c>
      <c r="H1398">
        <v>1.60131</v>
      </c>
      <c r="I1398">
        <v>-7.51</v>
      </c>
      <c r="J1398" s="384">
        <v>1886.57</v>
      </c>
    </row>
    <row r="1399" spans="1:10">
      <c r="A1399">
        <v>1390</v>
      </c>
      <c r="B1399" s="613">
        <v>42251.201388888891</v>
      </c>
      <c r="C1399" s="405" t="s">
        <v>97</v>
      </c>
      <c r="D1399" s="384">
        <v>356</v>
      </c>
      <c r="E1399">
        <v>0.01</v>
      </c>
      <c r="F1399">
        <v>1.59518</v>
      </c>
      <c r="G1399" s="384">
        <v>0</v>
      </c>
      <c r="H1399">
        <v>0</v>
      </c>
    </row>
    <row r="1400" spans="1:10">
      <c r="A1400">
        <v>1391</v>
      </c>
      <c r="B1400" s="613">
        <v>42251.201388888891</v>
      </c>
      <c r="C1400" s="405" t="s">
        <v>2020</v>
      </c>
      <c r="D1400" s="384">
        <v>356</v>
      </c>
      <c r="E1400">
        <v>0.01</v>
      </c>
      <c r="F1400">
        <v>1.59518</v>
      </c>
      <c r="G1400" s="384">
        <v>0</v>
      </c>
      <c r="H1400">
        <v>1.5891999999999999</v>
      </c>
    </row>
    <row r="1401" spans="1:10">
      <c r="A1401">
        <v>1396</v>
      </c>
      <c r="B1401" s="613">
        <v>42251.75</v>
      </c>
      <c r="C1401" s="405" t="s">
        <v>2020</v>
      </c>
      <c r="D1401" s="384">
        <v>356</v>
      </c>
      <c r="E1401">
        <v>0.01</v>
      </c>
      <c r="F1401">
        <v>1.59518</v>
      </c>
      <c r="G1401" s="384">
        <v>0</v>
      </c>
      <c r="H1401">
        <v>1.5954699999999999</v>
      </c>
    </row>
    <row r="1402" spans="1:10">
      <c r="A1402">
        <v>1402</v>
      </c>
      <c r="B1402" s="613">
        <v>42251.822222222225</v>
      </c>
      <c r="C1402" s="405" t="s">
        <v>2020</v>
      </c>
      <c r="D1402" s="384">
        <v>356</v>
      </c>
      <c r="E1402">
        <v>0.01</v>
      </c>
      <c r="F1402">
        <v>1.59518</v>
      </c>
      <c r="G1402" s="384">
        <v>0</v>
      </c>
      <c r="H1402">
        <v>1.60131</v>
      </c>
    </row>
    <row r="1403" spans="1:10">
      <c r="A1403">
        <v>1407</v>
      </c>
      <c r="B1403" s="613">
        <v>42255.378472222219</v>
      </c>
      <c r="C1403" s="405" t="s">
        <v>1931</v>
      </c>
      <c r="D1403" s="384">
        <v>356</v>
      </c>
      <c r="E1403">
        <v>0.01</v>
      </c>
      <c r="F1403">
        <v>1.60131</v>
      </c>
      <c r="G1403" s="384">
        <v>0</v>
      </c>
      <c r="H1403">
        <v>1.60131</v>
      </c>
      <c r="I1403">
        <v>-4.63</v>
      </c>
      <c r="J1403" s="384">
        <v>1881.94</v>
      </c>
    </row>
    <row r="1404" spans="1:10">
      <c r="A1404">
        <v>1394</v>
      </c>
      <c r="B1404" s="613">
        <v>42251.75</v>
      </c>
      <c r="C1404" s="405" t="s">
        <v>97</v>
      </c>
      <c r="D1404" s="384">
        <v>357</v>
      </c>
      <c r="E1404">
        <v>0.02</v>
      </c>
      <c r="F1404">
        <v>1.6073599999999999</v>
      </c>
      <c r="G1404" s="384">
        <v>0</v>
      </c>
      <c r="H1404">
        <v>0</v>
      </c>
    </row>
    <row r="1405" spans="1:10">
      <c r="A1405">
        <v>1395</v>
      </c>
      <c r="B1405" s="613">
        <v>42251.75</v>
      </c>
      <c r="C1405" s="405" t="s">
        <v>2020</v>
      </c>
      <c r="D1405" s="384">
        <v>357</v>
      </c>
      <c r="E1405">
        <v>0.02</v>
      </c>
      <c r="F1405">
        <v>1.6073599999999999</v>
      </c>
      <c r="G1405" s="384">
        <v>0</v>
      </c>
      <c r="H1405">
        <v>1.5954699999999999</v>
      </c>
    </row>
    <row r="1406" spans="1:10">
      <c r="A1406">
        <v>1401</v>
      </c>
      <c r="B1406" s="613">
        <v>42251.822222222225</v>
      </c>
      <c r="C1406" s="405" t="s">
        <v>2020</v>
      </c>
      <c r="D1406" s="384">
        <v>357</v>
      </c>
      <c r="E1406">
        <v>0.02</v>
      </c>
      <c r="F1406">
        <v>1.6073599999999999</v>
      </c>
      <c r="G1406" s="384">
        <v>0</v>
      </c>
      <c r="H1406">
        <v>1.60131</v>
      </c>
    </row>
    <row r="1407" spans="1:10">
      <c r="A1407">
        <v>1408</v>
      </c>
      <c r="B1407" s="613">
        <v>42255.378472222219</v>
      </c>
      <c r="C1407" s="405" t="s">
        <v>1931</v>
      </c>
      <c r="D1407" s="384">
        <v>357</v>
      </c>
      <c r="E1407">
        <v>0.02</v>
      </c>
      <c r="F1407">
        <v>1.60131</v>
      </c>
      <c r="G1407" s="384">
        <v>0</v>
      </c>
      <c r="H1407">
        <v>1.60131</v>
      </c>
      <c r="I1407">
        <v>8.74</v>
      </c>
      <c r="J1407" s="384">
        <v>1890.68</v>
      </c>
    </row>
    <row r="1408" spans="1:10">
      <c r="A1408">
        <v>1399</v>
      </c>
      <c r="B1408" s="613">
        <v>42251.822222222225</v>
      </c>
      <c r="C1408" s="405" t="s">
        <v>97</v>
      </c>
      <c r="D1408" s="384">
        <v>358</v>
      </c>
      <c r="E1408">
        <v>0.04</v>
      </c>
      <c r="F1408">
        <v>1.61206</v>
      </c>
      <c r="G1408" s="384">
        <v>0</v>
      </c>
      <c r="H1408">
        <v>0</v>
      </c>
    </row>
    <row r="1409" spans="1:10">
      <c r="A1409">
        <v>1400</v>
      </c>
      <c r="B1409" s="613">
        <v>42251.822222222225</v>
      </c>
      <c r="C1409" s="405" t="s">
        <v>2020</v>
      </c>
      <c r="D1409" s="384">
        <v>358</v>
      </c>
      <c r="E1409">
        <v>0.04</v>
      </c>
      <c r="F1409">
        <v>1.61206</v>
      </c>
      <c r="G1409" s="384">
        <v>0</v>
      </c>
      <c r="H1409">
        <v>1.60131</v>
      </c>
    </row>
    <row r="1410" spans="1:10">
      <c r="A1410">
        <v>1409</v>
      </c>
      <c r="B1410" s="613">
        <v>42255.378472222219</v>
      </c>
      <c r="C1410" s="405" t="s">
        <v>1931</v>
      </c>
      <c r="D1410" s="384">
        <v>358</v>
      </c>
      <c r="E1410">
        <v>0.04</v>
      </c>
      <c r="F1410">
        <v>1.60131</v>
      </c>
      <c r="G1410" s="384">
        <v>0</v>
      </c>
      <c r="H1410">
        <v>1.60131</v>
      </c>
      <c r="I1410">
        <v>31.34</v>
      </c>
      <c r="J1410" s="384">
        <v>1922.02</v>
      </c>
    </row>
    <row r="1411" spans="1:10">
      <c r="A1411">
        <v>1410</v>
      </c>
      <c r="B1411" s="613">
        <v>42255.386805555558</v>
      </c>
      <c r="C1411" s="405" t="s">
        <v>97</v>
      </c>
      <c r="D1411" s="384">
        <v>359</v>
      </c>
      <c r="E1411">
        <v>0.01</v>
      </c>
      <c r="F1411">
        <v>1.60084</v>
      </c>
      <c r="G1411" s="384">
        <v>0</v>
      </c>
      <c r="H1411">
        <v>0</v>
      </c>
    </row>
    <row r="1412" spans="1:10">
      <c r="A1412">
        <v>1411</v>
      </c>
      <c r="B1412" s="613">
        <v>42255.386805555558</v>
      </c>
      <c r="C1412" s="405" t="s">
        <v>2020</v>
      </c>
      <c r="D1412" s="384">
        <v>359</v>
      </c>
      <c r="E1412">
        <v>0.01</v>
      </c>
      <c r="F1412">
        <v>1.60084</v>
      </c>
      <c r="G1412" s="384">
        <v>0</v>
      </c>
      <c r="H1412">
        <v>1.5987</v>
      </c>
    </row>
    <row r="1413" spans="1:10">
      <c r="A1413">
        <v>1421</v>
      </c>
      <c r="B1413" s="613">
        <v>42255.429166666669</v>
      </c>
      <c r="C1413" s="405" t="s">
        <v>2020</v>
      </c>
      <c r="D1413" s="384">
        <v>359</v>
      </c>
      <c r="E1413">
        <v>0.01</v>
      </c>
      <c r="F1413">
        <v>1.60084</v>
      </c>
      <c r="G1413" s="384">
        <v>0</v>
      </c>
      <c r="H1413">
        <v>1.60036</v>
      </c>
    </row>
    <row r="1414" spans="1:10">
      <c r="A1414">
        <v>1422</v>
      </c>
      <c r="B1414" s="613">
        <v>42255.463194444441</v>
      </c>
      <c r="C1414" s="405" t="s">
        <v>1931</v>
      </c>
      <c r="D1414" s="384">
        <v>359</v>
      </c>
      <c r="E1414">
        <v>0.01</v>
      </c>
      <c r="F1414">
        <v>1.60036</v>
      </c>
      <c r="G1414" s="384">
        <v>0</v>
      </c>
      <c r="H1414">
        <v>1.60036</v>
      </c>
      <c r="I1414">
        <v>0.25</v>
      </c>
      <c r="J1414" s="384">
        <v>1925.24</v>
      </c>
    </row>
    <row r="1415" spans="1:10">
      <c r="A1415">
        <v>1412</v>
      </c>
      <c r="B1415" s="613">
        <v>42255.395833333336</v>
      </c>
      <c r="C1415" s="405" t="s">
        <v>96</v>
      </c>
      <c r="D1415" s="384">
        <v>360</v>
      </c>
      <c r="E1415">
        <v>0.01</v>
      </c>
      <c r="F1415">
        <v>1.60337</v>
      </c>
      <c r="G1415" s="384">
        <v>0</v>
      </c>
      <c r="H1415">
        <v>0</v>
      </c>
    </row>
    <row r="1416" spans="1:10">
      <c r="A1416">
        <v>1413</v>
      </c>
      <c r="B1416" s="613">
        <v>42255.395833333336</v>
      </c>
      <c r="C1416" s="405" t="s">
        <v>2020</v>
      </c>
      <c r="D1416" s="384">
        <v>360</v>
      </c>
      <c r="E1416">
        <v>0.01</v>
      </c>
      <c r="F1416">
        <v>1.60337</v>
      </c>
      <c r="G1416" s="384">
        <v>0</v>
      </c>
      <c r="H1416">
        <v>1.60551</v>
      </c>
    </row>
    <row r="1417" spans="1:10">
      <c r="A1417">
        <v>1416</v>
      </c>
      <c r="B1417" s="613">
        <v>42255.40625</v>
      </c>
      <c r="C1417" s="405" t="s">
        <v>2020</v>
      </c>
      <c r="D1417" s="384">
        <v>360</v>
      </c>
      <c r="E1417">
        <v>0.01</v>
      </c>
      <c r="F1417">
        <v>1.60337</v>
      </c>
      <c r="G1417" s="384">
        <v>0</v>
      </c>
      <c r="H1417">
        <v>1.6038600000000001</v>
      </c>
    </row>
    <row r="1418" spans="1:10">
      <c r="A1418">
        <v>1417</v>
      </c>
      <c r="B1418" s="613">
        <v>42255.427777777775</v>
      </c>
      <c r="C1418" s="405" t="s">
        <v>1931</v>
      </c>
      <c r="D1418" s="384">
        <v>360</v>
      </c>
      <c r="E1418">
        <v>0.01</v>
      </c>
      <c r="F1418">
        <v>1.6038600000000001</v>
      </c>
      <c r="G1418" s="384">
        <v>0</v>
      </c>
      <c r="H1418">
        <v>1.6038600000000001</v>
      </c>
      <c r="I1418">
        <v>0.27</v>
      </c>
      <c r="J1418" s="384">
        <v>1922.29</v>
      </c>
    </row>
    <row r="1419" spans="1:10">
      <c r="A1419">
        <v>1414</v>
      </c>
      <c r="B1419" s="613">
        <v>42255.40625</v>
      </c>
      <c r="C1419" s="405" t="s">
        <v>96</v>
      </c>
      <c r="D1419" s="384">
        <v>361</v>
      </c>
      <c r="E1419">
        <v>0.01</v>
      </c>
      <c r="F1419">
        <v>1.6000700000000001</v>
      </c>
      <c r="G1419" s="384">
        <v>0</v>
      </c>
      <c r="H1419">
        <v>0</v>
      </c>
    </row>
    <row r="1420" spans="1:10">
      <c r="A1420">
        <v>1415</v>
      </c>
      <c r="B1420" s="613">
        <v>42255.40625</v>
      </c>
      <c r="C1420" s="405" t="s">
        <v>2020</v>
      </c>
      <c r="D1420" s="384">
        <v>361</v>
      </c>
      <c r="E1420">
        <v>0.01</v>
      </c>
      <c r="F1420">
        <v>1.6000700000000001</v>
      </c>
      <c r="G1420" s="384">
        <v>0</v>
      </c>
      <c r="H1420">
        <v>1.6038600000000001</v>
      </c>
    </row>
    <row r="1421" spans="1:10">
      <c r="A1421">
        <v>1418</v>
      </c>
      <c r="B1421" s="613">
        <v>42255.427777777775</v>
      </c>
      <c r="C1421" s="405" t="s">
        <v>1931</v>
      </c>
      <c r="D1421" s="384">
        <v>361</v>
      </c>
      <c r="E1421">
        <v>0.01</v>
      </c>
      <c r="F1421">
        <v>1.6038600000000001</v>
      </c>
      <c r="G1421" s="384">
        <v>0</v>
      </c>
      <c r="H1421">
        <v>1.6038600000000001</v>
      </c>
      <c r="I1421">
        <v>2.7</v>
      </c>
      <c r="J1421" s="384">
        <v>1924.99</v>
      </c>
    </row>
    <row r="1422" spans="1:10">
      <c r="A1422">
        <v>1419</v>
      </c>
      <c r="B1422" s="613">
        <v>42255.429166666669</v>
      </c>
      <c r="C1422" s="405" t="s">
        <v>97</v>
      </c>
      <c r="D1422" s="384">
        <v>362</v>
      </c>
      <c r="E1422">
        <v>0.01</v>
      </c>
      <c r="F1422">
        <v>1.60415</v>
      </c>
      <c r="G1422" s="384">
        <v>0</v>
      </c>
      <c r="H1422">
        <v>0</v>
      </c>
    </row>
    <row r="1423" spans="1:10">
      <c r="A1423">
        <v>1420</v>
      </c>
      <c r="B1423" s="613">
        <v>42255.429166666669</v>
      </c>
      <c r="C1423" s="405" t="s">
        <v>2020</v>
      </c>
      <c r="D1423" s="384">
        <v>362</v>
      </c>
      <c r="E1423">
        <v>0.01</v>
      </c>
      <c r="F1423">
        <v>1.60415</v>
      </c>
      <c r="G1423" s="384">
        <v>0</v>
      </c>
      <c r="H1423">
        <v>1.60036</v>
      </c>
    </row>
    <row r="1424" spans="1:10">
      <c r="A1424">
        <v>1423</v>
      </c>
      <c r="B1424" s="613">
        <v>42255.463194444441</v>
      </c>
      <c r="C1424" s="405" t="s">
        <v>1931</v>
      </c>
      <c r="D1424" s="384">
        <v>362</v>
      </c>
      <c r="E1424">
        <v>0.01</v>
      </c>
      <c r="F1424">
        <v>1.60036</v>
      </c>
      <c r="G1424" s="384">
        <v>0</v>
      </c>
      <c r="H1424">
        <v>1.60036</v>
      </c>
      <c r="I1424">
        <v>2.69</v>
      </c>
      <c r="J1424" s="384">
        <v>1927.93</v>
      </c>
    </row>
    <row r="1425" spans="1:10">
      <c r="A1425">
        <v>1424</v>
      </c>
      <c r="B1425" s="613">
        <v>42255.761111111111</v>
      </c>
      <c r="C1425" s="405" t="s">
        <v>97</v>
      </c>
      <c r="D1425" s="384">
        <v>363</v>
      </c>
      <c r="E1425">
        <v>0.01</v>
      </c>
      <c r="F1425">
        <v>1.5888800000000001</v>
      </c>
      <c r="G1425" s="384">
        <v>0</v>
      </c>
      <c r="H1425">
        <v>0</v>
      </c>
    </row>
    <row r="1426" spans="1:10">
      <c r="A1426">
        <v>1425</v>
      </c>
      <c r="B1426" s="613">
        <v>42255.761111111111</v>
      </c>
      <c r="C1426" s="405" t="s">
        <v>2020</v>
      </c>
      <c r="D1426" s="384">
        <v>363</v>
      </c>
      <c r="E1426">
        <v>0.01</v>
      </c>
      <c r="F1426">
        <v>1.5888800000000001</v>
      </c>
      <c r="G1426" s="384">
        <v>0</v>
      </c>
      <c r="H1426">
        <v>1.58674</v>
      </c>
    </row>
    <row r="1427" spans="1:10">
      <c r="A1427">
        <v>1428</v>
      </c>
      <c r="B1427" s="613">
        <v>42255.806944444441</v>
      </c>
      <c r="C1427" s="405" t="s">
        <v>2020</v>
      </c>
      <c r="D1427" s="384">
        <v>363</v>
      </c>
      <c r="E1427">
        <v>0.01</v>
      </c>
      <c r="F1427">
        <v>1.5888800000000001</v>
      </c>
      <c r="G1427" s="384">
        <v>0</v>
      </c>
      <c r="H1427">
        <v>1.5884</v>
      </c>
    </row>
    <row r="1428" spans="1:10">
      <c r="A1428">
        <v>1429</v>
      </c>
      <c r="B1428" s="613">
        <v>42255.851388888892</v>
      </c>
      <c r="C1428" s="405" t="s">
        <v>1931</v>
      </c>
      <c r="D1428" s="384">
        <v>363</v>
      </c>
      <c r="E1428">
        <v>0.01</v>
      </c>
      <c r="F1428">
        <v>1.5884</v>
      </c>
      <c r="G1428" s="384">
        <v>0</v>
      </c>
      <c r="H1428">
        <v>1.5884</v>
      </c>
      <c r="I1428">
        <v>0.25</v>
      </c>
      <c r="J1428" s="384">
        <v>1928.18</v>
      </c>
    </row>
    <row r="1429" spans="1:10">
      <c r="A1429">
        <v>1426</v>
      </c>
      <c r="B1429" s="613">
        <v>42255.806944444441</v>
      </c>
      <c r="C1429" s="405" t="s">
        <v>97</v>
      </c>
      <c r="D1429" s="384">
        <v>364</v>
      </c>
      <c r="E1429">
        <v>0.01</v>
      </c>
      <c r="F1429">
        <v>1.5922000000000001</v>
      </c>
      <c r="G1429" s="384">
        <v>0</v>
      </c>
      <c r="H1429">
        <v>0</v>
      </c>
    </row>
    <row r="1430" spans="1:10">
      <c r="A1430">
        <v>1427</v>
      </c>
      <c r="B1430" s="613">
        <v>42255.806944444441</v>
      </c>
      <c r="C1430" s="405" t="s">
        <v>2020</v>
      </c>
      <c r="D1430" s="384">
        <v>364</v>
      </c>
      <c r="E1430">
        <v>0.01</v>
      </c>
      <c r="F1430">
        <v>1.5922000000000001</v>
      </c>
      <c r="G1430" s="384">
        <v>0</v>
      </c>
      <c r="H1430">
        <v>1.5884</v>
      </c>
    </row>
    <row r="1431" spans="1:10">
      <c r="A1431">
        <v>1430</v>
      </c>
      <c r="B1431" s="613">
        <v>42255.851388888892</v>
      </c>
      <c r="C1431" s="405" t="s">
        <v>1931</v>
      </c>
      <c r="D1431" s="384">
        <v>364</v>
      </c>
      <c r="E1431">
        <v>0.01</v>
      </c>
      <c r="F1431">
        <v>1.5884</v>
      </c>
      <c r="G1431" s="384">
        <v>0</v>
      </c>
      <c r="H1431">
        <v>1.5884</v>
      </c>
      <c r="I1431">
        <v>2.7</v>
      </c>
      <c r="J1431" s="384">
        <v>1930.88</v>
      </c>
    </row>
    <row r="1432" spans="1:10">
      <c r="A1432">
        <v>1431</v>
      </c>
      <c r="B1432" s="613">
        <v>42256.188194444447</v>
      </c>
      <c r="C1432" s="405" t="s">
        <v>96</v>
      </c>
      <c r="D1432" s="384">
        <v>365</v>
      </c>
      <c r="E1432">
        <v>0.01</v>
      </c>
      <c r="F1432">
        <v>1.58403</v>
      </c>
      <c r="G1432" s="384">
        <v>0</v>
      </c>
      <c r="H1432">
        <v>0</v>
      </c>
    </row>
    <row r="1433" spans="1:10">
      <c r="A1433">
        <v>1432</v>
      </c>
      <c r="B1433" s="613">
        <v>42256.188194444447</v>
      </c>
      <c r="C1433" s="405" t="s">
        <v>2020</v>
      </c>
      <c r="D1433" s="384">
        <v>365</v>
      </c>
      <c r="E1433">
        <v>0.01</v>
      </c>
      <c r="F1433">
        <v>1.58403</v>
      </c>
      <c r="G1433" s="384">
        <v>0</v>
      </c>
      <c r="H1433">
        <v>1.5861700000000001</v>
      </c>
    </row>
    <row r="1434" spans="1:10">
      <c r="A1434">
        <v>1433</v>
      </c>
      <c r="B1434" s="613">
        <v>42256.191666666666</v>
      </c>
      <c r="C1434" s="405" t="s">
        <v>1931</v>
      </c>
      <c r="D1434" s="384">
        <v>365</v>
      </c>
      <c r="E1434">
        <v>0.01</v>
      </c>
      <c r="F1434">
        <v>1.5861700000000001</v>
      </c>
      <c r="G1434" s="384">
        <v>0</v>
      </c>
      <c r="H1434">
        <v>1.5861700000000001</v>
      </c>
      <c r="I1434">
        <v>1.48</v>
      </c>
      <c r="J1434" s="384">
        <v>1932.36</v>
      </c>
    </row>
    <row r="1435" spans="1:10">
      <c r="A1435">
        <v>1434</v>
      </c>
      <c r="B1435" s="613">
        <v>42256.447916666664</v>
      </c>
      <c r="C1435" s="405" t="s">
        <v>96</v>
      </c>
      <c r="D1435" s="384">
        <v>366</v>
      </c>
      <c r="E1435">
        <v>0.01</v>
      </c>
      <c r="F1435">
        <v>1.5880099999999999</v>
      </c>
      <c r="G1435" s="384">
        <v>0</v>
      </c>
      <c r="H1435">
        <v>0</v>
      </c>
    </row>
    <row r="1436" spans="1:10">
      <c r="A1436">
        <v>1435</v>
      </c>
      <c r="B1436" s="613">
        <v>42256.447916666664</v>
      </c>
      <c r="C1436" s="405" t="s">
        <v>2020</v>
      </c>
      <c r="D1436" s="384">
        <v>366</v>
      </c>
      <c r="E1436">
        <v>0.01</v>
      </c>
      <c r="F1436">
        <v>1.5880099999999999</v>
      </c>
      <c r="G1436" s="384">
        <v>0</v>
      </c>
      <c r="H1436">
        <v>1.59015</v>
      </c>
    </row>
    <row r="1437" spans="1:10">
      <c r="A1437">
        <v>1436</v>
      </c>
      <c r="B1437" s="613">
        <v>42256.448611111111</v>
      </c>
      <c r="C1437" s="405" t="s">
        <v>1931</v>
      </c>
      <c r="D1437" s="384">
        <v>366</v>
      </c>
      <c r="E1437">
        <v>0.01</v>
      </c>
      <c r="F1437">
        <v>1.59015</v>
      </c>
      <c r="G1437" s="384">
        <v>0</v>
      </c>
      <c r="H1437">
        <v>1.59015</v>
      </c>
      <c r="I1437">
        <v>1.48</v>
      </c>
      <c r="J1437" s="384">
        <v>1933.84</v>
      </c>
    </row>
    <row r="1438" spans="1:10">
      <c r="A1438">
        <v>1437</v>
      </c>
      <c r="B1438" s="613">
        <v>42256.7</v>
      </c>
      <c r="C1438" s="405" t="s">
        <v>97</v>
      </c>
      <c r="D1438" s="384">
        <v>367</v>
      </c>
      <c r="E1438">
        <v>0.01</v>
      </c>
      <c r="F1438">
        <v>1.5878000000000001</v>
      </c>
      <c r="G1438" s="384">
        <v>0</v>
      </c>
      <c r="H1438">
        <v>0</v>
      </c>
    </row>
    <row r="1439" spans="1:10">
      <c r="A1439">
        <v>1438</v>
      </c>
      <c r="B1439" s="613">
        <v>42256.7</v>
      </c>
      <c r="C1439" s="405" t="s">
        <v>2020</v>
      </c>
      <c r="D1439" s="384">
        <v>367</v>
      </c>
      <c r="E1439">
        <v>0.01</v>
      </c>
      <c r="F1439">
        <v>1.5878000000000001</v>
      </c>
      <c r="G1439" s="384">
        <v>0</v>
      </c>
      <c r="H1439">
        <v>1.5856600000000001</v>
      </c>
    </row>
    <row r="1440" spans="1:10">
      <c r="A1440">
        <v>1439</v>
      </c>
      <c r="B1440" s="613">
        <v>42256.715277777781</v>
      </c>
      <c r="C1440" s="405" t="s">
        <v>1931</v>
      </c>
      <c r="D1440" s="384">
        <v>367</v>
      </c>
      <c r="E1440">
        <v>0.01</v>
      </c>
      <c r="F1440">
        <v>1.5856600000000001</v>
      </c>
      <c r="G1440" s="384">
        <v>0</v>
      </c>
      <c r="H1440">
        <v>1.5856600000000001</v>
      </c>
      <c r="I1440">
        <v>1.48</v>
      </c>
      <c r="J1440" s="384">
        <v>1935.32</v>
      </c>
    </row>
    <row r="1441" spans="1:10">
      <c r="A1441">
        <v>1440</v>
      </c>
      <c r="B1441" s="613">
        <v>42257.28125</v>
      </c>
      <c r="C1441" s="405" t="s">
        <v>97</v>
      </c>
      <c r="D1441" s="384">
        <v>368</v>
      </c>
      <c r="E1441">
        <v>0.01</v>
      </c>
      <c r="F1441">
        <v>1.60165</v>
      </c>
      <c r="G1441" s="384">
        <v>0</v>
      </c>
      <c r="H1441">
        <v>0</v>
      </c>
    </row>
    <row r="1442" spans="1:10">
      <c r="A1442">
        <v>1441</v>
      </c>
      <c r="B1442" s="613">
        <v>42257.28125</v>
      </c>
      <c r="C1442" s="405" t="s">
        <v>2020</v>
      </c>
      <c r="D1442" s="384">
        <v>368</v>
      </c>
      <c r="E1442">
        <v>0.01</v>
      </c>
      <c r="F1442">
        <v>1.60165</v>
      </c>
      <c r="G1442" s="384">
        <v>0</v>
      </c>
      <c r="H1442">
        <v>1.59951</v>
      </c>
    </row>
    <row r="1443" spans="1:10">
      <c r="A1443">
        <v>1442</v>
      </c>
      <c r="B1443" s="613">
        <v>42257.287499999999</v>
      </c>
      <c r="C1443" s="405" t="s">
        <v>1931</v>
      </c>
      <c r="D1443" s="384">
        <v>368</v>
      </c>
      <c r="E1443">
        <v>0.01</v>
      </c>
      <c r="F1443">
        <v>1.59951</v>
      </c>
      <c r="G1443" s="384">
        <v>0</v>
      </c>
      <c r="H1443">
        <v>1.59951</v>
      </c>
      <c r="I1443">
        <v>1.48</v>
      </c>
      <c r="J1443" s="384">
        <v>1936.8</v>
      </c>
    </row>
    <row r="1444" spans="1:10">
      <c r="A1444">
        <v>1443</v>
      </c>
      <c r="B1444" s="613">
        <v>42257.823611111111</v>
      </c>
      <c r="C1444" s="405" t="s">
        <v>96</v>
      </c>
      <c r="D1444" s="384">
        <v>369</v>
      </c>
      <c r="E1444">
        <v>0.01</v>
      </c>
      <c r="F1444">
        <v>1.5931299999999999</v>
      </c>
      <c r="G1444" s="384">
        <v>0</v>
      </c>
      <c r="H1444">
        <v>0</v>
      </c>
    </row>
    <row r="1445" spans="1:10">
      <c r="A1445">
        <v>1444</v>
      </c>
      <c r="B1445" s="613">
        <v>42257.823611111111</v>
      </c>
      <c r="C1445" s="405" t="s">
        <v>2020</v>
      </c>
      <c r="D1445" s="384">
        <v>369</v>
      </c>
      <c r="E1445">
        <v>0.01</v>
      </c>
      <c r="F1445">
        <v>1.5931299999999999</v>
      </c>
      <c r="G1445" s="384">
        <v>0</v>
      </c>
      <c r="H1445">
        <v>1.59527</v>
      </c>
    </row>
    <row r="1446" spans="1:10">
      <c r="A1446">
        <v>1445</v>
      </c>
      <c r="B1446" s="613">
        <v>42257.900694444441</v>
      </c>
      <c r="C1446" s="405" t="s">
        <v>1931</v>
      </c>
      <c r="D1446" s="384">
        <v>369</v>
      </c>
      <c r="E1446">
        <v>0.01</v>
      </c>
      <c r="F1446">
        <v>1.59527</v>
      </c>
      <c r="G1446" s="384">
        <v>0</v>
      </c>
      <c r="H1446">
        <v>1.59527</v>
      </c>
      <c r="I1446">
        <v>1.48</v>
      </c>
      <c r="J1446" s="384">
        <v>1938.28</v>
      </c>
    </row>
    <row r="1447" spans="1:10">
      <c r="A1447">
        <v>1446</v>
      </c>
      <c r="B1447" s="613">
        <v>42258.385416666664</v>
      </c>
      <c r="C1447" s="405" t="s">
        <v>96</v>
      </c>
      <c r="D1447" s="384">
        <v>370</v>
      </c>
      <c r="E1447">
        <v>0.01</v>
      </c>
      <c r="F1447">
        <v>1.60165</v>
      </c>
      <c r="G1447" s="384">
        <v>0</v>
      </c>
      <c r="H1447">
        <v>0</v>
      </c>
    </row>
    <row r="1448" spans="1:10">
      <c r="A1448">
        <v>1447</v>
      </c>
      <c r="B1448" s="613">
        <v>42258.385416666664</v>
      </c>
      <c r="C1448" s="405" t="s">
        <v>2020</v>
      </c>
      <c r="D1448" s="384">
        <v>370</v>
      </c>
      <c r="E1448">
        <v>0.01</v>
      </c>
      <c r="F1448">
        <v>1.60165</v>
      </c>
      <c r="G1448" s="384">
        <v>0</v>
      </c>
      <c r="H1448">
        <v>1.60379</v>
      </c>
    </row>
    <row r="1449" spans="1:10">
      <c r="A1449">
        <v>1448</v>
      </c>
      <c r="B1449" s="613">
        <v>42258.394444444442</v>
      </c>
      <c r="C1449" s="405" t="s">
        <v>1931</v>
      </c>
      <c r="D1449" s="384">
        <v>370</v>
      </c>
      <c r="E1449">
        <v>0.01</v>
      </c>
      <c r="F1449">
        <v>1.60379</v>
      </c>
      <c r="G1449" s="384">
        <v>0</v>
      </c>
      <c r="H1449">
        <v>1.60379</v>
      </c>
      <c r="I1449">
        <v>1.48</v>
      </c>
      <c r="J1449" s="384">
        <v>1939.76</v>
      </c>
    </row>
    <row r="1450" spans="1:10">
      <c r="A1450">
        <v>1449</v>
      </c>
      <c r="B1450" s="613">
        <v>42258.406944444447</v>
      </c>
      <c r="C1450" s="405" t="s">
        <v>97</v>
      </c>
      <c r="D1450" s="384">
        <v>371</v>
      </c>
      <c r="E1450">
        <v>0.01</v>
      </c>
      <c r="F1450">
        <v>1.60297</v>
      </c>
      <c r="G1450" s="384">
        <v>0</v>
      </c>
      <c r="H1450">
        <v>0</v>
      </c>
    </row>
    <row r="1451" spans="1:10">
      <c r="A1451">
        <v>1450</v>
      </c>
      <c r="B1451" s="613">
        <v>42258.406944444447</v>
      </c>
      <c r="C1451" s="405" t="s">
        <v>2020</v>
      </c>
      <c r="D1451" s="384">
        <v>371</v>
      </c>
      <c r="E1451">
        <v>0.01</v>
      </c>
      <c r="F1451">
        <v>1.60297</v>
      </c>
      <c r="G1451" s="384">
        <v>0</v>
      </c>
      <c r="H1451">
        <v>1.60083</v>
      </c>
    </row>
    <row r="1452" spans="1:10">
      <c r="A1452">
        <v>1451</v>
      </c>
      <c r="B1452" s="613">
        <v>42258.413888888892</v>
      </c>
      <c r="C1452" s="405" t="s">
        <v>1931</v>
      </c>
      <c r="D1452" s="384">
        <v>371</v>
      </c>
      <c r="E1452">
        <v>0.01</v>
      </c>
      <c r="F1452">
        <v>1.60083</v>
      </c>
      <c r="G1452" s="384">
        <v>0</v>
      </c>
      <c r="H1452">
        <v>1.60083</v>
      </c>
      <c r="I1452">
        <v>1.48</v>
      </c>
      <c r="J1452" s="384">
        <v>1941.24</v>
      </c>
    </row>
    <row r="1453" spans="1:10">
      <c r="A1453">
        <v>1452</v>
      </c>
      <c r="B1453" s="613">
        <v>42258.428472222222</v>
      </c>
      <c r="C1453" s="405" t="s">
        <v>96</v>
      </c>
      <c r="D1453" s="384">
        <v>372</v>
      </c>
      <c r="E1453">
        <v>0.01</v>
      </c>
      <c r="F1453">
        <v>1.6039000000000001</v>
      </c>
      <c r="G1453" s="384">
        <v>0</v>
      </c>
      <c r="H1453">
        <v>0</v>
      </c>
    </row>
    <row r="1454" spans="1:10">
      <c r="A1454">
        <v>1453</v>
      </c>
      <c r="B1454" s="613">
        <v>42258.428472222222</v>
      </c>
      <c r="C1454" s="405" t="s">
        <v>2020</v>
      </c>
      <c r="D1454" s="384">
        <v>372</v>
      </c>
      <c r="E1454">
        <v>0.01</v>
      </c>
      <c r="F1454">
        <v>1.6039000000000001</v>
      </c>
      <c r="G1454" s="384">
        <v>0</v>
      </c>
      <c r="H1454">
        <v>1.6060399999999999</v>
      </c>
    </row>
    <row r="1455" spans="1:10">
      <c r="A1455">
        <v>1456</v>
      </c>
      <c r="B1455" s="613">
        <v>42258.525694444441</v>
      </c>
      <c r="C1455" s="405" t="s">
        <v>2020</v>
      </c>
      <c r="D1455" s="384">
        <v>372</v>
      </c>
      <c r="E1455">
        <v>0.01</v>
      </c>
      <c r="F1455">
        <v>1.6039000000000001</v>
      </c>
      <c r="G1455" s="384">
        <v>0</v>
      </c>
      <c r="H1455">
        <v>1.6029800000000001</v>
      </c>
    </row>
    <row r="1456" spans="1:10">
      <c r="A1456">
        <v>1460</v>
      </c>
      <c r="B1456" s="613">
        <v>42258.5625</v>
      </c>
      <c r="C1456" s="405" t="s">
        <v>2020</v>
      </c>
      <c r="D1456" s="384">
        <v>372</v>
      </c>
      <c r="E1456">
        <v>0.01</v>
      </c>
      <c r="F1456">
        <v>1.6039000000000001</v>
      </c>
      <c r="G1456" s="384">
        <v>0</v>
      </c>
      <c r="H1456">
        <v>1.6008500000000001</v>
      </c>
    </row>
    <row r="1457" spans="1:10">
      <c r="A1457">
        <v>1461</v>
      </c>
      <c r="B1457" s="613">
        <v>42258.713194444441</v>
      </c>
      <c r="C1457" s="405" t="s">
        <v>1931</v>
      </c>
      <c r="D1457" s="384">
        <v>372</v>
      </c>
      <c r="E1457">
        <v>0.01</v>
      </c>
      <c r="F1457">
        <v>1.6008500000000001</v>
      </c>
      <c r="G1457" s="384">
        <v>0</v>
      </c>
      <c r="H1457">
        <v>1.6008500000000001</v>
      </c>
      <c r="I1457">
        <v>-2.36</v>
      </c>
      <c r="J1457" s="384">
        <v>1938.88</v>
      </c>
    </row>
    <row r="1458" spans="1:10">
      <c r="A1458">
        <v>1454</v>
      </c>
      <c r="B1458" s="613">
        <v>42258.525694444441</v>
      </c>
      <c r="C1458" s="405" t="s">
        <v>96</v>
      </c>
      <c r="D1458" s="384">
        <v>373</v>
      </c>
      <c r="E1458">
        <v>0.01</v>
      </c>
      <c r="F1458">
        <v>1.59779</v>
      </c>
      <c r="G1458" s="384">
        <v>0</v>
      </c>
      <c r="H1458">
        <v>0</v>
      </c>
    </row>
    <row r="1459" spans="1:10">
      <c r="A1459">
        <v>1455</v>
      </c>
      <c r="B1459" s="613">
        <v>42258.525694444441</v>
      </c>
      <c r="C1459" s="405" t="s">
        <v>2020</v>
      </c>
      <c r="D1459" s="384">
        <v>373</v>
      </c>
      <c r="E1459">
        <v>0.01</v>
      </c>
      <c r="F1459">
        <v>1.59779</v>
      </c>
      <c r="G1459" s="384">
        <v>0</v>
      </c>
      <c r="H1459">
        <v>1.6029800000000001</v>
      </c>
    </row>
    <row r="1460" spans="1:10">
      <c r="A1460">
        <v>1459</v>
      </c>
      <c r="B1460" s="613">
        <v>42258.5625</v>
      </c>
      <c r="C1460" s="405" t="s">
        <v>2020</v>
      </c>
      <c r="D1460" s="384">
        <v>373</v>
      </c>
      <c r="E1460">
        <v>0.01</v>
      </c>
      <c r="F1460">
        <v>1.59779</v>
      </c>
      <c r="G1460" s="384">
        <v>0</v>
      </c>
      <c r="H1460">
        <v>1.6008500000000001</v>
      </c>
    </row>
    <row r="1461" spans="1:10">
      <c r="A1461">
        <v>1462</v>
      </c>
      <c r="B1461" s="613">
        <v>42258.713194444441</v>
      </c>
      <c r="C1461" s="405" t="s">
        <v>1931</v>
      </c>
      <c r="D1461" s="384">
        <v>373</v>
      </c>
      <c r="E1461">
        <v>0.01</v>
      </c>
      <c r="F1461">
        <v>1.6008500000000001</v>
      </c>
      <c r="G1461" s="384">
        <v>0</v>
      </c>
      <c r="H1461">
        <v>1.6008500000000001</v>
      </c>
      <c r="I1461">
        <v>2.16</v>
      </c>
      <c r="J1461" s="384">
        <v>1941.04</v>
      </c>
    </row>
    <row r="1462" spans="1:10">
      <c r="A1462">
        <v>1457</v>
      </c>
      <c r="B1462" s="613">
        <v>42258.5625</v>
      </c>
      <c r="C1462" s="405" t="s">
        <v>96</v>
      </c>
      <c r="D1462" s="384">
        <v>374</v>
      </c>
      <c r="E1462">
        <v>0.01</v>
      </c>
      <c r="F1462">
        <v>1.59416</v>
      </c>
      <c r="G1462" s="384">
        <v>0</v>
      </c>
      <c r="H1462">
        <v>0</v>
      </c>
    </row>
    <row r="1463" spans="1:10">
      <c r="A1463">
        <v>1458</v>
      </c>
      <c r="B1463" s="613">
        <v>42258.5625</v>
      </c>
      <c r="C1463" s="405" t="s">
        <v>2020</v>
      </c>
      <c r="D1463" s="384">
        <v>374</v>
      </c>
      <c r="E1463">
        <v>0.01</v>
      </c>
      <c r="F1463">
        <v>1.59416</v>
      </c>
      <c r="G1463" s="384">
        <v>0</v>
      </c>
      <c r="H1463">
        <v>1.6008500000000001</v>
      </c>
    </row>
    <row r="1464" spans="1:10">
      <c r="A1464">
        <v>1463</v>
      </c>
      <c r="B1464" s="613">
        <v>42258.713194444441</v>
      </c>
      <c r="C1464" s="405" t="s">
        <v>1931</v>
      </c>
      <c r="D1464" s="384">
        <v>374</v>
      </c>
      <c r="E1464">
        <v>0.01</v>
      </c>
      <c r="F1464">
        <v>1.6008500000000001</v>
      </c>
      <c r="G1464" s="384">
        <v>0</v>
      </c>
      <c r="H1464">
        <v>1.6008500000000001</v>
      </c>
      <c r="I1464">
        <v>4.84</v>
      </c>
      <c r="J1464" s="384">
        <v>1945.88</v>
      </c>
    </row>
    <row r="1465" spans="1:10">
      <c r="A1465">
        <v>1464</v>
      </c>
      <c r="B1465" s="613">
        <v>42261.261805555558</v>
      </c>
      <c r="C1465" s="405" t="s">
        <v>97</v>
      </c>
      <c r="D1465" s="384">
        <v>375</v>
      </c>
      <c r="E1465">
        <v>0.01</v>
      </c>
      <c r="F1465">
        <v>1.60165</v>
      </c>
      <c r="G1465" s="384">
        <v>0</v>
      </c>
      <c r="H1465">
        <v>0</v>
      </c>
    </row>
    <row r="1466" spans="1:10">
      <c r="A1466">
        <v>1465</v>
      </c>
      <c r="B1466" s="613">
        <v>42261.261805555558</v>
      </c>
      <c r="C1466" s="405" t="s">
        <v>2020</v>
      </c>
      <c r="D1466" s="384">
        <v>375</v>
      </c>
      <c r="E1466">
        <v>0.01</v>
      </c>
      <c r="F1466">
        <v>1.60165</v>
      </c>
      <c r="G1466" s="384">
        <v>0</v>
      </c>
      <c r="H1466">
        <v>1.59951</v>
      </c>
    </row>
    <row r="1467" spans="1:10">
      <c r="A1467">
        <v>1466</v>
      </c>
      <c r="B1467" s="613">
        <v>42261.293749999997</v>
      </c>
      <c r="C1467" s="405" t="s">
        <v>1931</v>
      </c>
      <c r="D1467" s="384">
        <v>375</v>
      </c>
      <c r="E1467">
        <v>0.01</v>
      </c>
      <c r="F1467">
        <v>1.59951</v>
      </c>
      <c r="G1467" s="384">
        <v>0</v>
      </c>
      <c r="H1467">
        <v>1.59951</v>
      </c>
      <c r="I1467">
        <v>1.48</v>
      </c>
      <c r="J1467" s="384">
        <v>1947.36</v>
      </c>
    </row>
    <row r="1468" spans="1:10">
      <c r="A1468">
        <v>1467</v>
      </c>
      <c r="B1468" s="613">
        <v>42261.541666666664</v>
      </c>
      <c r="C1468" s="405" t="s">
        <v>96</v>
      </c>
      <c r="D1468" s="384">
        <v>376</v>
      </c>
      <c r="E1468">
        <v>0.01</v>
      </c>
      <c r="F1468">
        <v>1.5886800000000001</v>
      </c>
      <c r="G1468" s="384">
        <v>0</v>
      </c>
      <c r="H1468">
        <v>0</v>
      </c>
    </row>
    <row r="1469" spans="1:10">
      <c r="A1469">
        <v>1468</v>
      </c>
      <c r="B1469" s="613">
        <v>42261.541666666664</v>
      </c>
      <c r="C1469" s="405" t="s">
        <v>2020</v>
      </c>
      <c r="D1469" s="384">
        <v>376</v>
      </c>
      <c r="E1469">
        <v>0.01</v>
      </c>
      <c r="F1469">
        <v>1.5886800000000001</v>
      </c>
      <c r="G1469" s="384">
        <v>0</v>
      </c>
      <c r="H1469">
        <v>1.5908199999999999</v>
      </c>
    </row>
    <row r="1470" spans="1:10">
      <c r="A1470">
        <v>1469</v>
      </c>
      <c r="B1470" s="613">
        <v>42261.570138888892</v>
      </c>
      <c r="C1470" s="405" t="s">
        <v>1931</v>
      </c>
      <c r="D1470" s="384">
        <v>376</v>
      </c>
      <c r="E1470">
        <v>0.01</v>
      </c>
      <c r="F1470">
        <v>1.5908199999999999</v>
      </c>
      <c r="G1470" s="384">
        <v>0</v>
      </c>
      <c r="H1470">
        <v>1.5908199999999999</v>
      </c>
      <c r="I1470">
        <v>1.48</v>
      </c>
      <c r="J1470" s="384">
        <v>1948.84</v>
      </c>
    </row>
    <row r="1471" spans="1:10">
      <c r="A1471">
        <v>1470</v>
      </c>
      <c r="B1471" s="613">
        <v>42261.615277777775</v>
      </c>
      <c r="C1471" s="405" t="s">
        <v>97</v>
      </c>
      <c r="D1471" s="384">
        <v>377</v>
      </c>
      <c r="E1471">
        <v>0.01</v>
      </c>
      <c r="F1471">
        <v>1.5858000000000001</v>
      </c>
      <c r="G1471" s="384">
        <v>0</v>
      </c>
      <c r="H1471">
        <v>0</v>
      </c>
    </row>
    <row r="1472" spans="1:10">
      <c r="A1472">
        <v>1471</v>
      </c>
      <c r="B1472" s="613">
        <v>42261.615277777775</v>
      </c>
      <c r="C1472" s="405" t="s">
        <v>2020</v>
      </c>
      <c r="D1472" s="384">
        <v>377</v>
      </c>
      <c r="E1472">
        <v>0.01</v>
      </c>
      <c r="F1472">
        <v>1.5858000000000001</v>
      </c>
      <c r="G1472" s="384">
        <v>0</v>
      </c>
      <c r="H1472">
        <v>1.5836600000000001</v>
      </c>
    </row>
    <row r="1473" spans="1:10">
      <c r="A1473">
        <v>1474</v>
      </c>
      <c r="B1473" s="613">
        <v>42261.656944444447</v>
      </c>
      <c r="C1473" s="405" t="s">
        <v>2020</v>
      </c>
      <c r="D1473" s="384">
        <v>377</v>
      </c>
      <c r="E1473">
        <v>0.01</v>
      </c>
      <c r="F1473">
        <v>1.5858000000000001</v>
      </c>
      <c r="G1473" s="384">
        <v>0</v>
      </c>
      <c r="H1473">
        <v>1.58534</v>
      </c>
    </row>
    <row r="1474" spans="1:10">
      <c r="A1474">
        <v>1477</v>
      </c>
      <c r="B1474" s="613">
        <v>42261.677083333336</v>
      </c>
      <c r="C1474" s="405" t="s">
        <v>1931</v>
      </c>
      <c r="D1474" s="384">
        <v>377</v>
      </c>
      <c r="E1474">
        <v>0.01</v>
      </c>
      <c r="F1474">
        <v>1.58534</v>
      </c>
      <c r="G1474" s="384">
        <v>0</v>
      </c>
      <c r="H1474">
        <v>1.58534</v>
      </c>
      <c r="I1474">
        <v>0.24</v>
      </c>
      <c r="J1474" s="384">
        <v>1949.08</v>
      </c>
    </row>
    <row r="1475" spans="1:10">
      <c r="A1475">
        <v>1472</v>
      </c>
      <c r="B1475" s="613">
        <v>42261.656944444447</v>
      </c>
      <c r="C1475" s="405" t="s">
        <v>97</v>
      </c>
      <c r="D1475" s="384">
        <v>378</v>
      </c>
      <c r="E1475">
        <v>0.01</v>
      </c>
      <c r="F1475">
        <v>1.5891500000000001</v>
      </c>
      <c r="G1475" s="384">
        <v>0</v>
      </c>
      <c r="H1475">
        <v>0</v>
      </c>
    </row>
    <row r="1476" spans="1:10">
      <c r="A1476">
        <v>1473</v>
      </c>
      <c r="B1476" s="613">
        <v>42261.656944444447</v>
      </c>
      <c r="C1476" s="405" t="s">
        <v>2020</v>
      </c>
      <c r="D1476" s="384">
        <v>378</v>
      </c>
      <c r="E1476">
        <v>0.01</v>
      </c>
      <c r="F1476">
        <v>1.5891500000000001</v>
      </c>
      <c r="G1476" s="384">
        <v>0</v>
      </c>
      <c r="H1476">
        <v>1.58534</v>
      </c>
    </row>
    <row r="1477" spans="1:10">
      <c r="A1477">
        <v>1478</v>
      </c>
      <c r="B1477" s="613">
        <v>42261.677083333336</v>
      </c>
      <c r="C1477" s="405" t="s">
        <v>1931</v>
      </c>
      <c r="D1477" s="384">
        <v>378</v>
      </c>
      <c r="E1477">
        <v>0.01</v>
      </c>
      <c r="F1477">
        <v>1.58534</v>
      </c>
      <c r="G1477" s="384">
        <v>0</v>
      </c>
      <c r="H1477">
        <v>1.58534</v>
      </c>
      <c r="I1477">
        <v>2.71</v>
      </c>
      <c r="J1477" s="384">
        <v>1951.79</v>
      </c>
    </row>
    <row r="1478" spans="1:10">
      <c r="A1478">
        <v>1475</v>
      </c>
      <c r="B1478" s="613">
        <v>42261.657638888886</v>
      </c>
      <c r="C1478" s="405" t="s">
        <v>96</v>
      </c>
      <c r="D1478" s="384">
        <v>379</v>
      </c>
      <c r="E1478">
        <v>0.01</v>
      </c>
      <c r="F1478">
        <v>1.5898300000000001</v>
      </c>
      <c r="G1478" s="384">
        <v>0</v>
      </c>
      <c r="H1478">
        <v>0</v>
      </c>
    </row>
    <row r="1479" spans="1:10">
      <c r="A1479">
        <v>1476</v>
      </c>
      <c r="B1479" s="613">
        <v>42261.657638888886</v>
      </c>
      <c r="C1479" s="405" t="s">
        <v>2020</v>
      </c>
      <c r="D1479" s="384">
        <v>379</v>
      </c>
      <c r="E1479">
        <v>0.01</v>
      </c>
      <c r="F1479">
        <v>1.5898300000000001</v>
      </c>
      <c r="G1479" s="384">
        <v>0</v>
      </c>
      <c r="H1479">
        <v>1.5919700000000001</v>
      </c>
    </row>
    <row r="1480" spans="1:10">
      <c r="A1480">
        <v>1481</v>
      </c>
      <c r="B1480" s="613">
        <v>42261.770138888889</v>
      </c>
      <c r="C1480" s="405" t="s">
        <v>2020</v>
      </c>
      <c r="D1480" s="384">
        <v>379</v>
      </c>
      <c r="E1480">
        <v>0.01</v>
      </c>
      <c r="F1480">
        <v>1.5898300000000001</v>
      </c>
      <c r="G1480" s="384">
        <v>0</v>
      </c>
      <c r="H1480">
        <v>1.5896399999999999</v>
      </c>
    </row>
    <row r="1481" spans="1:10">
      <c r="A1481">
        <v>1485</v>
      </c>
      <c r="B1481" s="613">
        <v>42262.057638888888</v>
      </c>
      <c r="C1481" s="405" t="s">
        <v>2020</v>
      </c>
      <c r="D1481" s="384">
        <v>379</v>
      </c>
      <c r="E1481">
        <v>0.01</v>
      </c>
      <c r="F1481">
        <v>1.5898300000000001</v>
      </c>
      <c r="G1481" s="384">
        <v>0</v>
      </c>
      <c r="H1481">
        <v>1.5876600000000001</v>
      </c>
    </row>
    <row r="1482" spans="1:10">
      <c r="A1482">
        <v>1486</v>
      </c>
      <c r="B1482" s="613">
        <v>42262.163194444445</v>
      </c>
      <c r="C1482" s="405" t="s">
        <v>1931</v>
      </c>
      <c r="D1482" s="384">
        <v>379</v>
      </c>
      <c r="E1482">
        <v>0.01</v>
      </c>
      <c r="F1482">
        <v>1.5876600000000001</v>
      </c>
      <c r="G1482" s="384">
        <v>0</v>
      </c>
      <c r="H1482">
        <v>1.5876600000000001</v>
      </c>
      <c r="I1482">
        <v>-1.7</v>
      </c>
      <c r="J1482" s="384">
        <v>1950.09</v>
      </c>
    </row>
    <row r="1483" spans="1:10">
      <c r="A1483">
        <v>1479</v>
      </c>
      <c r="B1483" s="613">
        <v>42261.770138888889</v>
      </c>
      <c r="C1483" s="405" t="s">
        <v>96</v>
      </c>
      <c r="D1483" s="384">
        <v>380</v>
      </c>
      <c r="E1483">
        <v>0.01</v>
      </c>
      <c r="F1483">
        <v>1.58517</v>
      </c>
      <c r="G1483" s="384">
        <v>0</v>
      </c>
      <c r="H1483">
        <v>0</v>
      </c>
    </row>
    <row r="1484" spans="1:10">
      <c r="A1484">
        <v>1480</v>
      </c>
      <c r="B1484" s="613">
        <v>42261.770138888889</v>
      </c>
      <c r="C1484" s="405" t="s">
        <v>2020</v>
      </c>
      <c r="D1484" s="384">
        <v>380</v>
      </c>
      <c r="E1484">
        <v>0.01</v>
      </c>
      <c r="F1484">
        <v>1.58517</v>
      </c>
      <c r="G1484" s="384">
        <v>0</v>
      </c>
      <c r="H1484">
        <v>1.5896399999999999</v>
      </c>
    </row>
    <row r="1485" spans="1:10">
      <c r="A1485">
        <v>1484</v>
      </c>
      <c r="B1485" s="613">
        <v>42262.057638888888</v>
      </c>
      <c r="C1485" s="405" t="s">
        <v>2020</v>
      </c>
      <c r="D1485" s="384">
        <v>380</v>
      </c>
      <c r="E1485">
        <v>0.01</v>
      </c>
      <c r="F1485">
        <v>1.58517</v>
      </c>
      <c r="G1485" s="384">
        <v>0</v>
      </c>
      <c r="H1485">
        <v>1.5876600000000001</v>
      </c>
    </row>
    <row r="1486" spans="1:10">
      <c r="A1486">
        <v>1487</v>
      </c>
      <c r="B1486" s="613">
        <v>42262.163194444445</v>
      </c>
      <c r="C1486" s="405" t="s">
        <v>1931</v>
      </c>
      <c r="D1486" s="384">
        <v>380</v>
      </c>
      <c r="E1486">
        <v>0.01</v>
      </c>
      <c r="F1486">
        <v>1.5876600000000001</v>
      </c>
      <c r="G1486" s="384">
        <v>0</v>
      </c>
      <c r="H1486">
        <v>1.5876600000000001</v>
      </c>
      <c r="I1486">
        <v>1.74</v>
      </c>
      <c r="J1486" s="384">
        <v>1951.83</v>
      </c>
    </row>
    <row r="1487" spans="1:10">
      <c r="A1487">
        <v>1482</v>
      </c>
      <c r="B1487" s="613">
        <v>42262.057638888888</v>
      </c>
      <c r="C1487" s="405" t="s">
        <v>96</v>
      </c>
      <c r="D1487" s="384">
        <v>381</v>
      </c>
      <c r="E1487">
        <v>0.01</v>
      </c>
      <c r="F1487">
        <v>1.58127</v>
      </c>
      <c r="G1487" s="384">
        <v>0</v>
      </c>
      <c r="H1487">
        <v>0</v>
      </c>
    </row>
    <row r="1488" spans="1:10">
      <c r="A1488">
        <v>1483</v>
      </c>
      <c r="B1488" s="613">
        <v>42262.057638888888</v>
      </c>
      <c r="C1488" s="405" t="s">
        <v>2020</v>
      </c>
      <c r="D1488" s="384">
        <v>381</v>
      </c>
      <c r="E1488">
        <v>0.01</v>
      </c>
      <c r="F1488">
        <v>1.58127</v>
      </c>
      <c r="G1488" s="384">
        <v>0</v>
      </c>
      <c r="H1488">
        <v>1.5876600000000001</v>
      </c>
    </row>
    <row r="1489" spans="1:10">
      <c r="A1489">
        <v>1488</v>
      </c>
      <c r="B1489" s="613">
        <v>42262.163194444445</v>
      </c>
      <c r="C1489" s="405" t="s">
        <v>1931</v>
      </c>
      <c r="D1489" s="384">
        <v>381</v>
      </c>
      <c r="E1489">
        <v>0.01</v>
      </c>
      <c r="F1489">
        <v>1.5876600000000001</v>
      </c>
      <c r="G1489" s="384">
        <v>0</v>
      </c>
      <c r="H1489">
        <v>1.5876600000000001</v>
      </c>
      <c r="I1489">
        <v>4.62</v>
      </c>
      <c r="J1489" s="384">
        <v>1956.45</v>
      </c>
    </row>
    <row r="1490" spans="1:10">
      <c r="A1490">
        <v>1489</v>
      </c>
      <c r="B1490" s="613">
        <v>42262.282638888886</v>
      </c>
      <c r="C1490" s="405" t="s">
        <v>96</v>
      </c>
      <c r="D1490" s="384">
        <v>382</v>
      </c>
      <c r="E1490">
        <v>0.01</v>
      </c>
      <c r="F1490">
        <v>1.5880799999999999</v>
      </c>
      <c r="G1490" s="384">
        <v>0</v>
      </c>
      <c r="H1490">
        <v>0</v>
      </c>
    </row>
    <row r="1491" spans="1:10">
      <c r="A1491">
        <v>1490</v>
      </c>
      <c r="B1491" s="613">
        <v>42262.282638888886</v>
      </c>
      <c r="C1491" s="405" t="s">
        <v>2020</v>
      </c>
      <c r="D1491" s="384">
        <v>382</v>
      </c>
      <c r="E1491">
        <v>0.01</v>
      </c>
      <c r="F1491">
        <v>1.5880799999999999</v>
      </c>
      <c r="G1491" s="384">
        <v>0</v>
      </c>
      <c r="H1491">
        <v>1.59022</v>
      </c>
    </row>
    <row r="1492" spans="1:10">
      <c r="A1492">
        <v>1491</v>
      </c>
      <c r="B1492" s="613">
        <v>42262.295138888891</v>
      </c>
      <c r="C1492" s="405" t="s">
        <v>1931</v>
      </c>
      <c r="D1492" s="384">
        <v>382</v>
      </c>
      <c r="E1492">
        <v>0.01</v>
      </c>
      <c r="F1492">
        <v>1.59022</v>
      </c>
      <c r="G1492" s="384">
        <v>0</v>
      </c>
      <c r="H1492">
        <v>1.59022</v>
      </c>
      <c r="I1492">
        <v>1.48</v>
      </c>
      <c r="J1492" s="384">
        <v>1957.93</v>
      </c>
    </row>
    <row r="1493" spans="1:10">
      <c r="A1493">
        <v>1492</v>
      </c>
      <c r="B1493" s="613">
        <v>42263.416666666664</v>
      </c>
      <c r="C1493" s="405" t="s">
        <v>96</v>
      </c>
      <c r="D1493" s="384">
        <v>383</v>
      </c>
      <c r="E1493">
        <v>0.01</v>
      </c>
      <c r="F1493">
        <v>1.5699000000000001</v>
      </c>
      <c r="G1493" s="384">
        <v>0</v>
      </c>
      <c r="H1493">
        <v>0</v>
      </c>
    </row>
    <row r="1494" spans="1:10">
      <c r="A1494">
        <v>1493</v>
      </c>
      <c r="B1494" s="613">
        <v>42263.416666666664</v>
      </c>
      <c r="C1494" s="405" t="s">
        <v>2020</v>
      </c>
      <c r="D1494" s="384">
        <v>383</v>
      </c>
      <c r="E1494">
        <v>0.01</v>
      </c>
      <c r="F1494">
        <v>1.5699000000000001</v>
      </c>
      <c r="G1494" s="384">
        <v>0</v>
      </c>
      <c r="H1494">
        <v>1.5720400000000001</v>
      </c>
    </row>
    <row r="1495" spans="1:10">
      <c r="A1495">
        <v>1494</v>
      </c>
      <c r="B1495" s="613">
        <v>42263.611111111109</v>
      </c>
      <c r="C1495" s="405" t="s">
        <v>1931</v>
      </c>
      <c r="D1495" s="384">
        <v>383</v>
      </c>
      <c r="E1495">
        <v>0.01</v>
      </c>
      <c r="F1495">
        <v>1.5720400000000001</v>
      </c>
      <c r="G1495" s="384">
        <v>0</v>
      </c>
      <c r="H1495">
        <v>1.5720400000000001</v>
      </c>
      <c r="I1495">
        <v>1.48</v>
      </c>
      <c r="J1495" s="384">
        <v>1959.41</v>
      </c>
    </row>
    <row r="1496" spans="1:10">
      <c r="A1496">
        <v>1495</v>
      </c>
      <c r="B1496" s="613">
        <v>42263.720833333333</v>
      </c>
      <c r="C1496" s="405" t="s">
        <v>96</v>
      </c>
      <c r="D1496" s="384">
        <v>384</v>
      </c>
      <c r="E1496">
        <v>0.01</v>
      </c>
      <c r="F1496">
        <v>1.5719399999999999</v>
      </c>
      <c r="G1496" s="384">
        <v>0</v>
      </c>
      <c r="H1496">
        <v>0</v>
      </c>
    </row>
    <row r="1497" spans="1:10">
      <c r="A1497">
        <v>1496</v>
      </c>
      <c r="B1497" s="613">
        <v>42263.720833333333</v>
      </c>
      <c r="C1497" s="405" t="s">
        <v>2020</v>
      </c>
      <c r="D1497" s="384">
        <v>384</v>
      </c>
      <c r="E1497">
        <v>0.01</v>
      </c>
      <c r="F1497">
        <v>1.5719399999999999</v>
      </c>
      <c r="G1497" s="384">
        <v>0</v>
      </c>
      <c r="H1497">
        <v>1.5740799999999999</v>
      </c>
    </row>
    <row r="1498" spans="1:10">
      <c r="A1498">
        <v>1497</v>
      </c>
      <c r="B1498" s="613">
        <v>42263.772916666669</v>
      </c>
      <c r="C1498" s="405" t="s">
        <v>1931</v>
      </c>
      <c r="D1498" s="384">
        <v>384</v>
      </c>
      <c r="E1498">
        <v>0.01</v>
      </c>
      <c r="F1498">
        <v>1.5740799999999999</v>
      </c>
      <c r="G1498" s="384">
        <v>0</v>
      </c>
      <c r="H1498">
        <v>1.5740799999999999</v>
      </c>
      <c r="I1498">
        <v>1.48</v>
      </c>
      <c r="J1498" s="384">
        <v>1960.89</v>
      </c>
    </row>
    <row r="1499" spans="1:10">
      <c r="A1499">
        <v>1498</v>
      </c>
      <c r="B1499" s="613">
        <v>42263.875</v>
      </c>
      <c r="C1499" s="405" t="s">
        <v>97</v>
      </c>
      <c r="D1499" s="384">
        <v>385</v>
      </c>
      <c r="E1499">
        <v>0.01</v>
      </c>
      <c r="F1499">
        <v>1.56795</v>
      </c>
      <c r="G1499" s="384">
        <v>0</v>
      </c>
      <c r="H1499">
        <v>0</v>
      </c>
    </row>
    <row r="1500" spans="1:10">
      <c r="A1500">
        <v>1499</v>
      </c>
      <c r="B1500" s="613">
        <v>42263.875</v>
      </c>
      <c r="C1500" s="405" t="s">
        <v>2020</v>
      </c>
      <c r="D1500" s="384">
        <v>385</v>
      </c>
      <c r="E1500">
        <v>0.01</v>
      </c>
      <c r="F1500">
        <v>1.56795</v>
      </c>
      <c r="G1500" s="384">
        <v>0</v>
      </c>
      <c r="H1500">
        <v>1.5658099999999999</v>
      </c>
    </row>
    <row r="1501" spans="1:10">
      <c r="A1501">
        <v>1502</v>
      </c>
      <c r="B1501" s="613">
        <v>42264.135416666664</v>
      </c>
      <c r="C1501" s="405" t="s">
        <v>2020</v>
      </c>
      <c r="D1501" s="384">
        <v>385</v>
      </c>
      <c r="E1501">
        <v>0.01</v>
      </c>
      <c r="F1501">
        <v>1.56795</v>
      </c>
      <c r="G1501" s="384">
        <v>0</v>
      </c>
      <c r="H1501">
        <v>1.56796</v>
      </c>
    </row>
    <row r="1502" spans="1:10">
      <c r="A1502">
        <v>1506</v>
      </c>
      <c r="B1502" s="613">
        <v>42264.399305555555</v>
      </c>
      <c r="C1502" s="405" t="s">
        <v>2020</v>
      </c>
      <c r="D1502" s="384">
        <v>385</v>
      </c>
      <c r="E1502">
        <v>0.01</v>
      </c>
      <c r="F1502">
        <v>1.56795</v>
      </c>
      <c r="G1502" s="384">
        <v>0</v>
      </c>
      <c r="H1502">
        <v>1.56979</v>
      </c>
    </row>
    <row r="1503" spans="1:10">
      <c r="A1503">
        <v>1514</v>
      </c>
      <c r="B1503" s="613">
        <v>42264.475694444445</v>
      </c>
      <c r="C1503" s="405" t="s">
        <v>2020</v>
      </c>
      <c r="D1503" s="384">
        <v>385</v>
      </c>
      <c r="E1503">
        <v>0.01</v>
      </c>
      <c r="F1503">
        <v>1.56795</v>
      </c>
      <c r="G1503" s="384">
        <v>0</v>
      </c>
      <c r="H1503">
        <v>1.57334</v>
      </c>
    </row>
    <row r="1504" spans="1:10">
      <c r="A1504">
        <v>1518</v>
      </c>
      <c r="B1504" s="613">
        <v>42264.859722222223</v>
      </c>
      <c r="C1504" s="405" t="s">
        <v>1931</v>
      </c>
      <c r="D1504" s="384">
        <v>385</v>
      </c>
      <c r="E1504">
        <v>0.01</v>
      </c>
      <c r="F1504">
        <v>1.57334</v>
      </c>
      <c r="G1504" s="384">
        <v>0</v>
      </c>
      <c r="H1504">
        <v>1.57334</v>
      </c>
      <c r="I1504">
        <v>-4.08</v>
      </c>
      <c r="J1504" s="384">
        <v>1959.77</v>
      </c>
    </row>
    <row r="1505" spans="1:10">
      <c r="A1505">
        <v>1500</v>
      </c>
      <c r="B1505" s="613">
        <v>42264.135416666664</v>
      </c>
      <c r="C1505" s="405" t="s">
        <v>97</v>
      </c>
      <c r="D1505" s="384">
        <v>386</v>
      </c>
      <c r="E1505">
        <v>0.01</v>
      </c>
      <c r="F1505">
        <v>1.5722499999999999</v>
      </c>
      <c r="G1505" s="384">
        <v>0</v>
      </c>
      <c r="H1505">
        <v>0</v>
      </c>
    </row>
    <row r="1506" spans="1:10">
      <c r="A1506">
        <v>1501</v>
      </c>
      <c r="B1506" s="613">
        <v>42264.135416666664</v>
      </c>
      <c r="C1506" s="405" t="s">
        <v>2020</v>
      </c>
      <c r="D1506" s="384">
        <v>386</v>
      </c>
      <c r="E1506">
        <v>0.01</v>
      </c>
      <c r="F1506">
        <v>1.5722499999999999</v>
      </c>
      <c r="G1506" s="384">
        <v>0</v>
      </c>
      <c r="H1506">
        <v>1.56796</v>
      </c>
    </row>
    <row r="1507" spans="1:10">
      <c r="A1507">
        <v>1505</v>
      </c>
      <c r="B1507" s="613">
        <v>42264.399305555555</v>
      </c>
      <c r="C1507" s="405" t="s">
        <v>2020</v>
      </c>
      <c r="D1507" s="384">
        <v>386</v>
      </c>
      <c r="E1507">
        <v>0.01</v>
      </c>
      <c r="F1507">
        <v>1.5722499999999999</v>
      </c>
      <c r="G1507" s="384">
        <v>0</v>
      </c>
      <c r="H1507">
        <v>1.56979</v>
      </c>
    </row>
    <row r="1508" spans="1:10">
      <c r="A1508">
        <v>1513</v>
      </c>
      <c r="B1508" s="613">
        <v>42264.475694444445</v>
      </c>
      <c r="C1508" s="405" t="s">
        <v>2020</v>
      </c>
      <c r="D1508" s="384">
        <v>386</v>
      </c>
      <c r="E1508">
        <v>0.01</v>
      </c>
      <c r="F1508">
        <v>1.5722499999999999</v>
      </c>
      <c r="G1508" s="384">
        <v>0</v>
      </c>
      <c r="H1508">
        <v>1.57334</v>
      </c>
    </row>
    <row r="1509" spans="1:10">
      <c r="A1509">
        <v>1519</v>
      </c>
      <c r="B1509" s="613">
        <v>42264.859722222223</v>
      </c>
      <c r="C1509" s="405" t="s">
        <v>1931</v>
      </c>
      <c r="D1509" s="384">
        <v>386</v>
      </c>
      <c r="E1509">
        <v>0.01</v>
      </c>
      <c r="F1509">
        <v>1.57334</v>
      </c>
      <c r="G1509" s="384">
        <v>0</v>
      </c>
      <c r="H1509">
        <v>1.57334</v>
      </c>
      <c r="I1509">
        <v>-0.91</v>
      </c>
      <c r="J1509" s="384">
        <v>1958.86</v>
      </c>
    </row>
    <row r="1510" spans="1:10">
      <c r="A1510">
        <v>1503</v>
      </c>
      <c r="B1510" s="613">
        <v>42264.399305555555</v>
      </c>
      <c r="C1510" s="405" t="s">
        <v>97</v>
      </c>
      <c r="D1510" s="384">
        <v>387</v>
      </c>
      <c r="E1510">
        <v>0.01</v>
      </c>
      <c r="F1510">
        <v>1.5758799999999999</v>
      </c>
      <c r="G1510" s="384">
        <v>0</v>
      </c>
      <c r="H1510">
        <v>0</v>
      </c>
    </row>
    <row r="1511" spans="1:10">
      <c r="A1511">
        <v>1504</v>
      </c>
      <c r="B1511" s="613">
        <v>42264.399305555555</v>
      </c>
      <c r="C1511" s="405" t="s">
        <v>2020</v>
      </c>
      <c r="D1511" s="384">
        <v>387</v>
      </c>
      <c r="E1511">
        <v>0.01</v>
      </c>
      <c r="F1511">
        <v>1.5758799999999999</v>
      </c>
      <c r="G1511" s="384">
        <v>0</v>
      </c>
      <c r="H1511">
        <v>1.56979</v>
      </c>
    </row>
    <row r="1512" spans="1:10">
      <c r="A1512">
        <v>1512</v>
      </c>
      <c r="B1512" s="613">
        <v>42264.475694444445</v>
      </c>
      <c r="C1512" s="405" t="s">
        <v>2020</v>
      </c>
      <c r="D1512" s="384">
        <v>387</v>
      </c>
      <c r="E1512">
        <v>0.01</v>
      </c>
      <c r="F1512">
        <v>1.5758799999999999</v>
      </c>
      <c r="G1512" s="384">
        <v>0</v>
      </c>
      <c r="H1512">
        <v>1.57334</v>
      </c>
    </row>
    <row r="1513" spans="1:10">
      <c r="A1513">
        <v>1520</v>
      </c>
      <c r="B1513" s="613">
        <v>42264.859722222223</v>
      </c>
      <c r="C1513" s="405" t="s">
        <v>1931</v>
      </c>
      <c r="D1513" s="384">
        <v>387</v>
      </c>
      <c r="E1513">
        <v>0.01</v>
      </c>
      <c r="F1513">
        <v>1.57334</v>
      </c>
      <c r="G1513" s="384">
        <v>0</v>
      </c>
      <c r="H1513">
        <v>1.57334</v>
      </c>
      <c r="I1513">
        <v>1.77</v>
      </c>
      <c r="J1513" s="384">
        <v>1960.63</v>
      </c>
    </row>
    <row r="1514" spans="1:10">
      <c r="A1514">
        <v>1507</v>
      </c>
      <c r="B1514" s="613">
        <v>42264.418055555558</v>
      </c>
      <c r="C1514" s="405" t="s">
        <v>96</v>
      </c>
      <c r="D1514" s="384">
        <v>388</v>
      </c>
      <c r="E1514">
        <v>0.01</v>
      </c>
      <c r="F1514">
        <v>1.5786</v>
      </c>
      <c r="G1514" s="384">
        <v>0</v>
      </c>
      <c r="H1514">
        <v>0</v>
      </c>
    </row>
    <row r="1515" spans="1:10">
      <c r="A1515">
        <v>1508</v>
      </c>
      <c r="B1515" s="613">
        <v>42264.418055555558</v>
      </c>
      <c r="C1515" s="405" t="s">
        <v>2020</v>
      </c>
      <c r="D1515" s="384">
        <v>388</v>
      </c>
      <c r="E1515">
        <v>0.01</v>
      </c>
      <c r="F1515">
        <v>1.5786</v>
      </c>
      <c r="G1515" s="384">
        <v>0</v>
      </c>
      <c r="H1515">
        <v>1.58074</v>
      </c>
    </row>
    <row r="1516" spans="1:10">
      <c r="A1516">
        <v>1509</v>
      </c>
      <c r="B1516" s="613">
        <v>42264.429166666669</v>
      </c>
      <c r="C1516" s="405" t="s">
        <v>1931</v>
      </c>
      <c r="D1516" s="384">
        <v>388</v>
      </c>
      <c r="E1516">
        <v>0.01</v>
      </c>
      <c r="F1516">
        <v>1.58074</v>
      </c>
      <c r="G1516" s="384">
        <v>0</v>
      </c>
      <c r="H1516">
        <v>1.58074</v>
      </c>
      <c r="I1516">
        <v>1.48</v>
      </c>
      <c r="J1516" s="384">
        <v>1962.37</v>
      </c>
    </row>
    <row r="1517" spans="1:10">
      <c r="A1517">
        <v>1510</v>
      </c>
      <c r="B1517" s="613">
        <v>42264.475694444445</v>
      </c>
      <c r="C1517" s="405" t="s">
        <v>97</v>
      </c>
      <c r="D1517" s="384">
        <v>389</v>
      </c>
      <c r="E1517">
        <v>0.02</v>
      </c>
      <c r="F1517">
        <v>1.5811500000000001</v>
      </c>
      <c r="G1517" s="384">
        <v>0</v>
      </c>
      <c r="H1517">
        <v>0</v>
      </c>
    </row>
    <row r="1518" spans="1:10">
      <c r="A1518">
        <v>1511</v>
      </c>
      <c r="B1518" s="613">
        <v>42264.475694444445</v>
      </c>
      <c r="C1518" s="405" t="s">
        <v>2020</v>
      </c>
      <c r="D1518" s="384">
        <v>389</v>
      </c>
      <c r="E1518">
        <v>0.02</v>
      </c>
      <c r="F1518">
        <v>1.5811500000000001</v>
      </c>
      <c r="G1518" s="384">
        <v>0</v>
      </c>
      <c r="H1518">
        <v>1.57334</v>
      </c>
    </row>
    <row r="1519" spans="1:10">
      <c r="A1519">
        <v>1521</v>
      </c>
      <c r="B1519" s="613">
        <v>42264.859722222223</v>
      </c>
      <c r="C1519" s="405" t="s">
        <v>1931</v>
      </c>
      <c r="D1519" s="384">
        <v>389</v>
      </c>
      <c r="E1519">
        <v>0.02</v>
      </c>
      <c r="F1519">
        <v>1.57334</v>
      </c>
      <c r="G1519" s="384">
        <v>0</v>
      </c>
      <c r="H1519">
        <v>1.57334</v>
      </c>
      <c r="I1519">
        <v>11.33</v>
      </c>
      <c r="J1519" s="384">
        <v>1971.96</v>
      </c>
    </row>
    <row r="1520" spans="1:10">
      <c r="A1520">
        <v>1515</v>
      </c>
      <c r="B1520" s="613">
        <v>42264.772222222222</v>
      </c>
      <c r="C1520" s="405" t="s">
        <v>96</v>
      </c>
      <c r="D1520" s="384">
        <v>390</v>
      </c>
      <c r="E1520">
        <v>0.01</v>
      </c>
      <c r="F1520">
        <v>1.5822400000000001</v>
      </c>
      <c r="G1520" s="384">
        <v>0</v>
      </c>
      <c r="H1520">
        <v>0</v>
      </c>
    </row>
    <row r="1521" spans="1:10">
      <c r="A1521">
        <v>1516</v>
      </c>
      <c r="B1521" s="613">
        <v>42264.772222222222</v>
      </c>
      <c r="C1521" s="405" t="s">
        <v>2020</v>
      </c>
      <c r="D1521" s="384">
        <v>390</v>
      </c>
      <c r="E1521">
        <v>0.01</v>
      </c>
      <c r="F1521">
        <v>1.5822400000000001</v>
      </c>
      <c r="G1521" s="384">
        <v>0</v>
      </c>
      <c r="H1521">
        <v>1.5843799999999999</v>
      </c>
    </row>
    <row r="1522" spans="1:10">
      <c r="A1522">
        <v>1517</v>
      </c>
      <c r="B1522" s="613">
        <v>42264.837500000001</v>
      </c>
      <c r="C1522" s="405" t="s">
        <v>1931</v>
      </c>
      <c r="D1522" s="384">
        <v>390</v>
      </c>
      <c r="E1522">
        <v>0.01</v>
      </c>
      <c r="F1522">
        <v>1.5843799999999999</v>
      </c>
      <c r="G1522" s="384">
        <v>0</v>
      </c>
      <c r="H1522">
        <v>1.5843799999999999</v>
      </c>
      <c r="I1522">
        <v>1.48</v>
      </c>
      <c r="J1522" s="384">
        <v>1963.85</v>
      </c>
    </row>
    <row r="1523" spans="1:10">
      <c r="A1523">
        <v>1522</v>
      </c>
      <c r="B1523" s="613">
        <v>42264.895833333336</v>
      </c>
      <c r="C1523" s="405" t="s">
        <v>96</v>
      </c>
      <c r="D1523" s="384">
        <v>391</v>
      </c>
      <c r="E1523">
        <v>0.01</v>
      </c>
      <c r="F1523">
        <v>1.58647</v>
      </c>
      <c r="G1523" s="384">
        <v>0</v>
      </c>
      <c r="H1523">
        <v>0</v>
      </c>
    </row>
    <row r="1524" spans="1:10">
      <c r="A1524">
        <v>1523</v>
      </c>
      <c r="B1524" s="613">
        <v>42264.895833333336</v>
      </c>
      <c r="C1524" s="405" t="s">
        <v>2020</v>
      </c>
      <c r="D1524" s="384">
        <v>391</v>
      </c>
      <c r="E1524">
        <v>0.01</v>
      </c>
      <c r="F1524">
        <v>1.58647</v>
      </c>
      <c r="G1524" s="384">
        <v>0</v>
      </c>
      <c r="H1524">
        <v>1.5886100000000001</v>
      </c>
    </row>
    <row r="1525" spans="1:10">
      <c r="A1525">
        <v>1524</v>
      </c>
      <c r="B1525" s="613">
        <v>42264.908333333333</v>
      </c>
      <c r="C1525" s="405" t="s">
        <v>1931</v>
      </c>
      <c r="D1525" s="384">
        <v>391</v>
      </c>
      <c r="E1525">
        <v>0.01</v>
      </c>
      <c r="F1525">
        <v>1.5886100000000001</v>
      </c>
      <c r="G1525" s="384">
        <v>0</v>
      </c>
      <c r="H1525">
        <v>1.5886100000000001</v>
      </c>
      <c r="I1525">
        <v>1.48</v>
      </c>
      <c r="J1525" s="384">
        <v>1973.44</v>
      </c>
    </row>
    <row r="1526" spans="1:10">
      <c r="A1526">
        <v>1525</v>
      </c>
      <c r="B1526" s="613">
        <v>42265.354861111111</v>
      </c>
      <c r="C1526" s="405" t="s">
        <v>97</v>
      </c>
      <c r="D1526" s="384">
        <v>392</v>
      </c>
      <c r="E1526">
        <v>0.01</v>
      </c>
      <c r="F1526">
        <v>1.57928</v>
      </c>
      <c r="G1526" s="384">
        <v>0</v>
      </c>
      <c r="H1526">
        <v>0</v>
      </c>
    </row>
    <row r="1527" spans="1:10">
      <c r="A1527">
        <v>1526</v>
      </c>
      <c r="B1527" s="613">
        <v>42265.354861111111</v>
      </c>
      <c r="C1527" s="405" t="s">
        <v>2020</v>
      </c>
      <c r="D1527" s="384">
        <v>392</v>
      </c>
      <c r="E1527">
        <v>0.01</v>
      </c>
      <c r="F1527">
        <v>1.57928</v>
      </c>
      <c r="G1527" s="384">
        <v>0</v>
      </c>
      <c r="H1527">
        <v>1.57714</v>
      </c>
    </row>
    <row r="1528" spans="1:10">
      <c r="A1528">
        <v>1527</v>
      </c>
      <c r="B1528" s="613">
        <v>42265.362500000003</v>
      </c>
      <c r="C1528" s="405" t="s">
        <v>1931</v>
      </c>
      <c r="D1528" s="384">
        <v>392</v>
      </c>
      <c r="E1528">
        <v>0.01</v>
      </c>
      <c r="F1528">
        <v>1.57714</v>
      </c>
      <c r="G1528" s="384">
        <v>0</v>
      </c>
      <c r="H1528">
        <v>1.57714</v>
      </c>
      <c r="I1528">
        <v>1.48</v>
      </c>
      <c r="J1528" s="384">
        <v>1974.92</v>
      </c>
    </row>
    <row r="1529" spans="1:10">
      <c r="A1529">
        <v>1528</v>
      </c>
      <c r="B1529" s="613">
        <v>42265.407638888886</v>
      </c>
      <c r="C1529" s="405" t="s">
        <v>96</v>
      </c>
      <c r="D1529" s="384">
        <v>393</v>
      </c>
      <c r="E1529">
        <v>0.01</v>
      </c>
      <c r="F1529">
        <v>1.57708</v>
      </c>
      <c r="G1529" s="384">
        <v>0</v>
      </c>
      <c r="H1529">
        <v>0</v>
      </c>
    </row>
    <row r="1530" spans="1:10">
      <c r="A1530">
        <v>1529</v>
      </c>
      <c r="B1530" s="613">
        <v>42265.407638888886</v>
      </c>
      <c r="C1530" s="405" t="s">
        <v>2020</v>
      </c>
      <c r="D1530" s="384">
        <v>393</v>
      </c>
      <c r="E1530">
        <v>0.01</v>
      </c>
      <c r="F1530">
        <v>1.57708</v>
      </c>
      <c r="G1530" s="384">
        <v>0</v>
      </c>
      <c r="H1530">
        <v>1.5792200000000001</v>
      </c>
    </row>
    <row r="1531" spans="1:10">
      <c r="A1531">
        <v>1530</v>
      </c>
      <c r="B1531" s="613">
        <v>42265.417361111111</v>
      </c>
      <c r="C1531" s="405" t="s">
        <v>1931</v>
      </c>
      <c r="D1531" s="384">
        <v>393</v>
      </c>
      <c r="E1531">
        <v>0.01</v>
      </c>
      <c r="F1531">
        <v>1.5792200000000001</v>
      </c>
      <c r="G1531" s="384">
        <v>0</v>
      </c>
      <c r="H1531">
        <v>1.5792200000000001</v>
      </c>
      <c r="I1531">
        <v>1.48</v>
      </c>
      <c r="J1531" s="384">
        <v>1976.4</v>
      </c>
    </row>
    <row r="1532" spans="1:10">
      <c r="A1532">
        <v>1531</v>
      </c>
      <c r="B1532" s="613">
        <v>42265.697916666664</v>
      </c>
      <c r="C1532" s="405" t="s">
        <v>96</v>
      </c>
      <c r="D1532" s="384">
        <v>394</v>
      </c>
      <c r="E1532">
        <v>0.01</v>
      </c>
      <c r="F1532">
        <v>1.5746199999999999</v>
      </c>
      <c r="G1532" s="384">
        <v>0</v>
      </c>
      <c r="H1532">
        <v>0</v>
      </c>
    </row>
    <row r="1533" spans="1:10">
      <c r="A1533">
        <v>1532</v>
      </c>
      <c r="B1533" s="613">
        <v>42265.697916666664</v>
      </c>
      <c r="C1533" s="405" t="s">
        <v>2020</v>
      </c>
      <c r="D1533" s="384">
        <v>394</v>
      </c>
      <c r="E1533">
        <v>0.01</v>
      </c>
      <c r="F1533">
        <v>1.5746199999999999</v>
      </c>
      <c r="G1533" s="384">
        <v>0</v>
      </c>
      <c r="H1533">
        <v>1.5767599999999999</v>
      </c>
    </row>
    <row r="1534" spans="1:10">
      <c r="A1534">
        <v>1537</v>
      </c>
      <c r="B1534" s="613">
        <v>42265.824999999997</v>
      </c>
      <c r="C1534" s="405" t="s">
        <v>2020</v>
      </c>
      <c r="D1534" s="384">
        <v>394</v>
      </c>
      <c r="E1534">
        <v>0.01</v>
      </c>
      <c r="F1534">
        <v>1.5746199999999999</v>
      </c>
      <c r="G1534" s="384">
        <v>0</v>
      </c>
      <c r="H1534">
        <v>1.5750999999999999</v>
      </c>
    </row>
    <row r="1535" spans="1:10">
      <c r="A1535">
        <v>1538</v>
      </c>
      <c r="B1535" s="613">
        <v>42265.884722222225</v>
      </c>
      <c r="C1535" s="405" t="s">
        <v>1931</v>
      </c>
      <c r="D1535" s="384">
        <v>394</v>
      </c>
      <c r="E1535">
        <v>0.01</v>
      </c>
      <c r="F1535">
        <v>1.5750999999999999</v>
      </c>
      <c r="G1535" s="384">
        <v>0</v>
      </c>
      <c r="H1535">
        <v>1.5750999999999999</v>
      </c>
      <c r="I1535">
        <v>0.25</v>
      </c>
      <c r="J1535" s="384">
        <v>1976.65</v>
      </c>
    </row>
    <row r="1536" spans="1:10">
      <c r="A1536">
        <v>1533</v>
      </c>
      <c r="B1536" s="613">
        <v>42265.793055555558</v>
      </c>
      <c r="C1536" s="405" t="s">
        <v>97</v>
      </c>
      <c r="D1536" s="384">
        <v>395</v>
      </c>
      <c r="E1536">
        <v>0.01</v>
      </c>
      <c r="F1536">
        <v>1.5722499999999999</v>
      </c>
      <c r="G1536" s="384">
        <v>0</v>
      </c>
      <c r="H1536">
        <v>0</v>
      </c>
    </row>
    <row r="1537" spans="1:10">
      <c r="A1537">
        <v>1534</v>
      </c>
      <c r="B1537" s="613">
        <v>42265.793055555558</v>
      </c>
      <c r="C1537" s="405" t="s">
        <v>2020</v>
      </c>
      <c r="D1537" s="384">
        <v>395</v>
      </c>
      <c r="E1537">
        <v>0.01</v>
      </c>
      <c r="F1537">
        <v>1.5722499999999999</v>
      </c>
      <c r="G1537" s="384">
        <v>0</v>
      </c>
      <c r="H1537">
        <v>1.5701099999999999</v>
      </c>
    </row>
    <row r="1538" spans="1:10">
      <c r="A1538">
        <v>1540</v>
      </c>
      <c r="B1538" s="613">
        <v>42265.898611111108</v>
      </c>
      <c r="C1538" s="405" t="s">
        <v>1931</v>
      </c>
      <c r="D1538" s="384">
        <v>395</v>
      </c>
      <c r="E1538">
        <v>0.01</v>
      </c>
      <c r="F1538">
        <v>1.5701099999999999</v>
      </c>
      <c r="G1538" s="384">
        <v>0</v>
      </c>
      <c r="H1538">
        <v>1.5701099999999999</v>
      </c>
      <c r="I1538">
        <v>1.48</v>
      </c>
      <c r="J1538" s="384">
        <v>1980.83</v>
      </c>
    </row>
    <row r="1539" spans="1:10">
      <c r="A1539">
        <v>1535</v>
      </c>
      <c r="B1539" s="613">
        <v>42265.824999999997</v>
      </c>
      <c r="C1539" s="405" t="s">
        <v>96</v>
      </c>
      <c r="D1539" s="384">
        <v>396</v>
      </c>
      <c r="E1539">
        <v>0.01</v>
      </c>
      <c r="F1539">
        <v>1.5712999999999999</v>
      </c>
      <c r="G1539" s="384">
        <v>0</v>
      </c>
      <c r="H1539">
        <v>0</v>
      </c>
    </row>
    <row r="1540" spans="1:10">
      <c r="A1540">
        <v>1536</v>
      </c>
      <c r="B1540" s="613">
        <v>42265.824999999997</v>
      </c>
      <c r="C1540" s="405" t="s">
        <v>2020</v>
      </c>
      <c r="D1540" s="384">
        <v>396</v>
      </c>
      <c r="E1540">
        <v>0.01</v>
      </c>
      <c r="F1540">
        <v>1.5712999999999999</v>
      </c>
      <c r="G1540" s="384">
        <v>0</v>
      </c>
      <c r="H1540">
        <v>1.5750999999999999</v>
      </c>
    </row>
    <row r="1541" spans="1:10">
      <c r="A1541">
        <v>1539</v>
      </c>
      <c r="B1541" s="613">
        <v>42265.884722222225</v>
      </c>
      <c r="C1541" s="405" t="s">
        <v>1931</v>
      </c>
      <c r="D1541" s="384">
        <v>396</v>
      </c>
      <c r="E1541">
        <v>0.01</v>
      </c>
      <c r="F1541">
        <v>1.5750999999999999</v>
      </c>
      <c r="G1541" s="384">
        <v>0</v>
      </c>
      <c r="H1541">
        <v>1.5750999999999999</v>
      </c>
      <c r="I1541">
        <v>2.7</v>
      </c>
      <c r="J1541" s="384">
        <v>1979.35</v>
      </c>
    </row>
    <row r="1542" spans="1:10">
      <c r="A1542">
        <v>1541</v>
      </c>
      <c r="B1542" s="613">
        <v>42268.396527777775</v>
      </c>
      <c r="C1542" s="405" t="s">
        <v>96</v>
      </c>
      <c r="D1542" s="384">
        <v>397</v>
      </c>
      <c r="E1542">
        <v>0.01</v>
      </c>
      <c r="F1542">
        <v>1.57633</v>
      </c>
      <c r="G1542" s="384">
        <v>0</v>
      </c>
      <c r="H1542">
        <v>0</v>
      </c>
    </row>
    <row r="1543" spans="1:10">
      <c r="A1543">
        <v>1542</v>
      </c>
      <c r="B1543" s="613">
        <v>42268.396527777775</v>
      </c>
      <c r="C1543" s="405" t="s">
        <v>2020</v>
      </c>
      <c r="D1543" s="384">
        <v>397</v>
      </c>
      <c r="E1543">
        <v>0.01</v>
      </c>
      <c r="F1543">
        <v>1.57633</v>
      </c>
      <c r="G1543" s="384">
        <v>0</v>
      </c>
      <c r="H1543">
        <v>1.57847</v>
      </c>
    </row>
    <row r="1544" spans="1:10">
      <c r="A1544">
        <v>1543</v>
      </c>
      <c r="B1544" s="613">
        <v>42268.418749999997</v>
      </c>
      <c r="C1544" s="405" t="s">
        <v>1931</v>
      </c>
      <c r="D1544" s="384">
        <v>397</v>
      </c>
      <c r="E1544">
        <v>0.01</v>
      </c>
      <c r="F1544">
        <v>1.57847</v>
      </c>
      <c r="G1544" s="384">
        <v>0</v>
      </c>
      <c r="H1544">
        <v>1.57847</v>
      </c>
      <c r="I1544">
        <v>1.48</v>
      </c>
      <c r="J1544" s="384">
        <v>1982.31</v>
      </c>
    </row>
    <row r="1545" spans="1:10">
      <c r="A1545">
        <v>1544</v>
      </c>
      <c r="B1545" s="613">
        <v>42268.614583333336</v>
      </c>
      <c r="C1545" s="405" t="s">
        <v>97</v>
      </c>
      <c r="D1545" s="384">
        <v>398</v>
      </c>
      <c r="E1545">
        <v>0.01</v>
      </c>
      <c r="F1545">
        <v>1.5683100000000001</v>
      </c>
      <c r="G1545" s="384">
        <v>0</v>
      </c>
      <c r="H1545">
        <v>0</v>
      </c>
    </row>
    <row r="1546" spans="1:10">
      <c r="A1546">
        <v>1545</v>
      </c>
      <c r="B1546" s="613">
        <v>42268.614583333336</v>
      </c>
      <c r="C1546" s="405" t="s">
        <v>2020</v>
      </c>
      <c r="D1546" s="384">
        <v>398</v>
      </c>
      <c r="E1546">
        <v>0.01</v>
      </c>
      <c r="F1546">
        <v>1.5683100000000001</v>
      </c>
      <c r="G1546" s="384">
        <v>0</v>
      </c>
      <c r="H1546">
        <v>1.5661700000000001</v>
      </c>
    </row>
    <row r="1547" spans="1:10">
      <c r="A1547">
        <v>1548</v>
      </c>
      <c r="B1547" s="613">
        <v>42268.649305555555</v>
      </c>
      <c r="C1547" s="405" t="s">
        <v>2020</v>
      </c>
      <c r="D1547" s="384">
        <v>398</v>
      </c>
      <c r="E1547">
        <v>0.01</v>
      </c>
      <c r="F1547">
        <v>1.5683100000000001</v>
      </c>
      <c r="G1547" s="384">
        <v>0</v>
      </c>
      <c r="H1547">
        <v>1.5687800000000001</v>
      </c>
    </row>
    <row r="1548" spans="1:10">
      <c r="A1548">
        <v>1549</v>
      </c>
      <c r="B1548" s="613">
        <v>42268.681944444441</v>
      </c>
      <c r="C1548" s="405" t="s">
        <v>1931</v>
      </c>
      <c r="D1548" s="384">
        <v>398</v>
      </c>
      <c r="E1548">
        <v>0.01</v>
      </c>
      <c r="F1548">
        <v>1.5687800000000001</v>
      </c>
      <c r="G1548" s="384">
        <v>0</v>
      </c>
      <c r="H1548">
        <v>1.5687800000000001</v>
      </c>
      <c r="I1548">
        <v>-0.45</v>
      </c>
      <c r="J1548" s="384">
        <v>1981.86</v>
      </c>
    </row>
    <row r="1549" spans="1:10">
      <c r="A1549">
        <v>1546</v>
      </c>
      <c r="B1549" s="613">
        <v>42268.649305555555</v>
      </c>
      <c r="C1549" s="405" t="s">
        <v>97</v>
      </c>
      <c r="D1549" s="384">
        <v>399</v>
      </c>
      <c r="E1549">
        <v>0.01</v>
      </c>
      <c r="F1549">
        <v>1.5735300000000001</v>
      </c>
      <c r="G1549" s="384">
        <v>0</v>
      </c>
      <c r="H1549">
        <v>0</v>
      </c>
    </row>
    <row r="1550" spans="1:10">
      <c r="A1550">
        <v>1547</v>
      </c>
      <c r="B1550" s="613">
        <v>42268.649305555555</v>
      </c>
      <c r="C1550" s="405" t="s">
        <v>2020</v>
      </c>
      <c r="D1550" s="384">
        <v>399</v>
      </c>
      <c r="E1550">
        <v>0.01</v>
      </c>
      <c r="F1550">
        <v>1.5735300000000001</v>
      </c>
      <c r="G1550" s="384">
        <v>0</v>
      </c>
      <c r="H1550">
        <v>1.5687800000000001</v>
      </c>
    </row>
    <row r="1551" spans="1:10">
      <c r="A1551">
        <v>1550</v>
      </c>
      <c r="B1551" s="613">
        <v>42268.681944444441</v>
      </c>
      <c r="C1551" s="405" t="s">
        <v>1931</v>
      </c>
      <c r="D1551" s="384">
        <v>399</v>
      </c>
      <c r="E1551">
        <v>0.01</v>
      </c>
      <c r="F1551">
        <v>1.5687800000000001</v>
      </c>
      <c r="G1551" s="384">
        <v>0</v>
      </c>
      <c r="H1551">
        <v>1.5687800000000001</v>
      </c>
      <c r="I1551">
        <v>3.41</v>
      </c>
      <c r="J1551" s="384">
        <v>1985.27</v>
      </c>
    </row>
    <row r="1552" spans="1:10">
      <c r="A1552">
        <v>1551</v>
      </c>
      <c r="B1552" s="613">
        <v>42269.146527777775</v>
      </c>
      <c r="C1552" s="405" t="s">
        <v>97</v>
      </c>
      <c r="D1552" s="384">
        <v>400</v>
      </c>
      <c r="E1552">
        <v>0.01</v>
      </c>
      <c r="F1552">
        <v>1.56873</v>
      </c>
      <c r="G1552" s="384">
        <v>0</v>
      </c>
      <c r="H1552">
        <v>0</v>
      </c>
    </row>
    <row r="1553" spans="1:10">
      <c r="A1553">
        <v>1552</v>
      </c>
      <c r="B1553" s="613">
        <v>42269.146527777775</v>
      </c>
      <c r="C1553" s="405" t="s">
        <v>2020</v>
      </c>
      <c r="D1553" s="384">
        <v>400</v>
      </c>
      <c r="E1553">
        <v>0.01</v>
      </c>
      <c r="F1553">
        <v>1.56873</v>
      </c>
      <c r="G1553" s="384">
        <v>0</v>
      </c>
      <c r="H1553">
        <v>1.5665899999999999</v>
      </c>
    </row>
    <row r="1554" spans="1:10">
      <c r="A1554">
        <v>1553</v>
      </c>
      <c r="B1554" s="613">
        <v>42269.331944444442</v>
      </c>
      <c r="C1554" s="405" t="s">
        <v>1931</v>
      </c>
      <c r="D1554" s="384">
        <v>400</v>
      </c>
      <c r="E1554">
        <v>0.01</v>
      </c>
      <c r="F1554">
        <v>1.5665899999999999</v>
      </c>
      <c r="G1554" s="384">
        <v>0</v>
      </c>
      <c r="H1554">
        <v>1.5665899999999999</v>
      </c>
      <c r="I1554">
        <v>1.47</v>
      </c>
      <c r="J1554" s="384">
        <v>1986.74</v>
      </c>
    </row>
    <row r="1555" spans="1:10">
      <c r="A1555">
        <v>1554</v>
      </c>
      <c r="B1555" s="613">
        <v>42269.697916666664</v>
      </c>
      <c r="C1555" s="405" t="s">
        <v>97</v>
      </c>
      <c r="D1555" s="384">
        <v>401</v>
      </c>
      <c r="E1555">
        <v>0.01</v>
      </c>
      <c r="F1555">
        <v>1.5759799999999999</v>
      </c>
      <c r="G1555" s="384">
        <v>0</v>
      </c>
      <c r="H1555">
        <v>0</v>
      </c>
    </row>
    <row r="1556" spans="1:10">
      <c r="A1556">
        <v>1555</v>
      </c>
      <c r="B1556" s="613">
        <v>42269.697916666664</v>
      </c>
      <c r="C1556" s="405" t="s">
        <v>2020</v>
      </c>
      <c r="D1556" s="384">
        <v>401</v>
      </c>
      <c r="E1556">
        <v>0.01</v>
      </c>
      <c r="F1556">
        <v>1.5759799999999999</v>
      </c>
      <c r="G1556" s="384">
        <v>0</v>
      </c>
      <c r="H1556">
        <v>1.5738399999999999</v>
      </c>
    </row>
    <row r="1557" spans="1:10">
      <c r="A1557">
        <v>1556</v>
      </c>
      <c r="B1557" s="613">
        <v>42269.743750000001</v>
      </c>
      <c r="C1557" s="405" t="s">
        <v>1931</v>
      </c>
      <c r="D1557" s="384">
        <v>401</v>
      </c>
      <c r="E1557">
        <v>0.01</v>
      </c>
      <c r="F1557">
        <v>1.5738399999999999</v>
      </c>
      <c r="G1557" s="384">
        <v>0</v>
      </c>
      <c r="H1557">
        <v>1.5738399999999999</v>
      </c>
      <c r="I1557">
        <v>1.48</v>
      </c>
      <c r="J1557" s="384">
        <v>1988.22</v>
      </c>
    </row>
    <row r="1558" spans="1:10">
      <c r="A1558">
        <v>1557</v>
      </c>
      <c r="B1558" s="613">
        <v>42270.356249999997</v>
      </c>
      <c r="C1558" s="405" t="s">
        <v>97</v>
      </c>
      <c r="D1558" s="384">
        <v>402</v>
      </c>
      <c r="E1558">
        <v>0.01</v>
      </c>
      <c r="F1558">
        <v>1.5794299999999999</v>
      </c>
      <c r="G1558" s="384">
        <v>0</v>
      </c>
      <c r="H1558">
        <v>0</v>
      </c>
    </row>
    <row r="1559" spans="1:10">
      <c r="A1559">
        <v>1558</v>
      </c>
      <c r="B1559" s="613">
        <v>42270.356249999997</v>
      </c>
      <c r="C1559" s="405" t="s">
        <v>2020</v>
      </c>
      <c r="D1559" s="384">
        <v>402</v>
      </c>
      <c r="E1559">
        <v>0.01</v>
      </c>
      <c r="F1559">
        <v>1.5794299999999999</v>
      </c>
      <c r="G1559" s="384">
        <v>0</v>
      </c>
      <c r="H1559">
        <v>1.5772900000000001</v>
      </c>
    </row>
    <row r="1560" spans="1:10">
      <c r="A1560">
        <v>1559</v>
      </c>
      <c r="B1560" s="613">
        <v>42270.446527777778</v>
      </c>
      <c r="C1560" s="405" t="s">
        <v>1931</v>
      </c>
      <c r="D1560" s="384">
        <v>402</v>
      </c>
      <c r="E1560">
        <v>0.01</v>
      </c>
      <c r="F1560">
        <v>1.5772900000000001</v>
      </c>
      <c r="G1560" s="384">
        <v>0</v>
      </c>
      <c r="H1560">
        <v>1.5772900000000001</v>
      </c>
      <c r="I1560">
        <v>1.48</v>
      </c>
      <c r="J1560" s="384">
        <v>1989.7</v>
      </c>
    </row>
    <row r="1561" spans="1:10">
      <c r="A1561">
        <v>1560</v>
      </c>
      <c r="B1561" s="613">
        <v>42270.447916666664</v>
      </c>
      <c r="C1561" s="405" t="s">
        <v>97</v>
      </c>
      <c r="D1561" s="384">
        <v>403</v>
      </c>
      <c r="E1561">
        <v>0.01</v>
      </c>
      <c r="F1561">
        <v>1.5768</v>
      </c>
      <c r="G1561" s="384">
        <v>0</v>
      </c>
      <c r="H1561">
        <v>0</v>
      </c>
    </row>
    <row r="1562" spans="1:10">
      <c r="A1562">
        <v>1561</v>
      </c>
      <c r="B1562" s="613">
        <v>42270.447916666664</v>
      </c>
      <c r="C1562" s="405" t="s">
        <v>2020</v>
      </c>
      <c r="D1562" s="384">
        <v>403</v>
      </c>
      <c r="E1562">
        <v>0.01</v>
      </c>
      <c r="F1562">
        <v>1.5768</v>
      </c>
      <c r="G1562" s="384">
        <v>0</v>
      </c>
      <c r="H1562">
        <v>1.5746599999999999</v>
      </c>
    </row>
    <row r="1563" spans="1:10">
      <c r="A1563">
        <v>1564</v>
      </c>
      <c r="B1563" s="613">
        <v>42270.592361111114</v>
      </c>
      <c r="C1563" s="405" t="s">
        <v>2020</v>
      </c>
      <c r="D1563" s="384">
        <v>403</v>
      </c>
      <c r="E1563">
        <v>0.01</v>
      </c>
      <c r="F1563">
        <v>1.5768</v>
      </c>
      <c r="G1563" s="384">
        <v>0</v>
      </c>
      <c r="H1563">
        <v>1.5768500000000001</v>
      </c>
    </row>
    <row r="1564" spans="1:10">
      <c r="A1564">
        <v>1568</v>
      </c>
      <c r="B1564" s="613">
        <v>42270.71875</v>
      </c>
      <c r="C1564" s="405" t="s">
        <v>2020</v>
      </c>
      <c r="D1564" s="384">
        <v>403</v>
      </c>
      <c r="E1564">
        <v>0.01</v>
      </c>
      <c r="F1564">
        <v>1.5768</v>
      </c>
      <c r="G1564" s="384">
        <v>0</v>
      </c>
      <c r="H1564">
        <v>1.5804499999999999</v>
      </c>
    </row>
    <row r="1565" spans="1:10">
      <c r="A1565">
        <v>1573</v>
      </c>
      <c r="B1565" s="613">
        <v>42270.75</v>
      </c>
      <c r="C1565" s="405" t="s">
        <v>2020</v>
      </c>
      <c r="D1565" s="384">
        <v>403</v>
      </c>
      <c r="E1565">
        <v>0.01</v>
      </c>
      <c r="F1565">
        <v>1.5768</v>
      </c>
      <c r="G1565" s="384">
        <v>0</v>
      </c>
      <c r="H1565">
        <v>1.58487</v>
      </c>
    </row>
    <row r="1566" spans="1:10">
      <c r="A1566">
        <v>1581</v>
      </c>
      <c r="B1566" s="613">
        <v>42270.84652777778</v>
      </c>
      <c r="C1566" s="405" t="s">
        <v>2020</v>
      </c>
      <c r="D1566" s="384">
        <v>403</v>
      </c>
      <c r="E1566">
        <v>0.01</v>
      </c>
      <c r="F1566">
        <v>1.5768</v>
      </c>
      <c r="G1566" s="384">
        <v>0</v>
      </c>
      <c r="H1566">
        <v>1.58948</v>
      </c>
    </row>
    <row r="1567" spans="1:10">
      <c r="A1567">
        <v>1592</v>
      </c>
      <c r="B1567" s="613">
        <v>42271.364583333336</v>
      </c>
      <c r="C1567" s="405" t="s">
        <v>2020</v>
      </c>
      <c r="D1567" s="384">
        <v>403</v>
      </c>
      <c r="E1567">
        <v>0.01</v>
      </c>
      <c r="F1567">
        <v>1.5768</v>
      </c>
      <c r="G1567" s="384">
        <v>0</v>
      </c>
      <c r="H1567">
        <v>1.5946400000000001</v>
      </c>
    </row>
    <row r="1568" spans="1:10">
      <c r="A1568">
        <v>1600</v>
      </c>
      <c r="B1568" s="613">
        <v>42271.625</v>
      </c>
      <c r="C1568" s="405" t="s">
        <v>2020</v>
      </c>
      <c r="D1568" s="384">
        <v>403</v>
      </c>
      <c r="E1568">
        <v>0.01</v>
      </c>
      <c r="F1568">
        <v>1.5768</v>
      </c>
      <c r="G1568" s="384">
        <v>0</v>
      </c>
      <c r="H1568">
        <v>1.6051599999999999</v>
      </c>
    </row>
    <row r="1569" spans="1:10">
      <c r="A1569">
        <v>1601</v>
      </c>
      <c r="B1569" s="613">
        <v>42271.771527777775</v>
      </c>
      <c r="C1569" s="405" t="s">
        <v>1931</v>
      </c>
      <c r="D1569" s="384">
        <v>403</v>
      </c>
      <c r="E1569">
        <v>0.01</v>
      </c>
      <c r="F1569">
        <v>1.6051599999999999</v>
      </c>
      <c r="G1569" s="384">
        <v>0</v>
      </c>
      <c r="H1569">
        <v>1.6051599999999999</v>
      </c>
      <c r="I1569">
        <v>-21.04</v>
      </c>
      <c r="J1569" s="384">
        <v>1971.62</v>
      </c>
    </row>
    <row r="1570" spans="1:10">
      <c r="A1570">
        <v>1562</v>
      </c>
      <c r="B1570" s="613">
        <v>42270.592361111114</v>
      </c>
      <c r="C1570" s="405" t="s">
        <v>97</v>
      </c>
      <c r="D1570" s="384">
        <v>404</v>
      </c>
      <c r="E1570">
        <v>0.01</v>
      </c>
      <c r="F1570">
        <v>1.58118</v>
      </c>
      <c r="G1570" s="384">
        <v>0</v>
      </c>
      <c r="H1570">
        <v>0</v>
      </c>
    </row>
    <row r="1571" spans="1:10">
      <c r="A1571">
        <v>1563</v>
      </c>
      <c r="B1571" s="613">
        <v>42270.592361111114</v>
      </c>
      <c r="C1571" s="405" t="s">
        <v>2020</v>
      </c>
      <c r="D1571" s="384">
        <v>404</v>
      </c>
      <c r="E1571">
        <v>0.01</v>
      </c>
      <c r="F1571">
        <v>1.58118</v>
      </c>
      <c r="G1571" s="384">
        <v>0</v>
      </c>
      <c r="H1571">
        <v>1.5768500000000001</v>
      </c>
    </row>
    <row r="1572" spans="1:10">
      <c r="A1572">
        <v>1567</v>
      </c>
      <c r="B1572" s="613">
        <v>42270.71875</v>
      </c>
      <c r="C1572" s="405" t="s">
        <v>2020</v>
      </c>
      <c r="D1572" s="384">
        <v>404</v>
      </c>
      <c r="E1572">
        <v>0.01</v>
      </c>
      <c r="F1572">
        <v>1.58118</v>
      </c>
      <c r="G1572" s="384">
        <v>0</v>
      </c>
      <c r="H1572">
        <v>1.5804499999999999</v>
      </c>
    </row>
    <row r="1573" spans="1:10">
      <c r="A1573">
        <v>1572</v>
      </c>
      <c r="B1573" s="613">
        <v>42270.75</v>
      </c>
      <c r="C1573" s="405" t="s">
        <v>2020</v>
      </c>
      <c r="D1573" s="384">
        <v>404</v>
      </c>
      <c r="E1573">
        <v>0.01</v>
      </c>
      <c r="F1573">
        <v>1.58118</v>
      </c>
      <c r="G1573" s="384">
        <v>0</v>
      </c>
      <c r="H1573">
        <v>1.58487</v>
      </c>
    </row>
    <row r="1574" spans="1:10">
      <c r="A1574">
        <v>1580</v>
      </c>
      <c r="B1574" s="613">
        <v>42270.84652777778</v>
      </c>
      <c r="C1574" s="405" t="s">
        <v>2020</v>
      </c>
      <c r="D1574" s="384">
        <v>404</v>
      </c>
      <c r="E1574">
        <v>0.01</v>
      </c>
      <c r="F1574">
        <v>1.58118</v>
      </c>
      <c r="G1574" s="384">
        <v>0</v>
      </c>
      <c r="H1574">
        <v>1.58948</v>
      </c>
    </row>
    <row r="1575" spans="1:10">
      <c r="A1575">
        <v>1591</v>
      </c>
      <c r="B1575" s="613">
        <v>42271.364583333336</v>
      </c>
      <c r="C1575" s="405" t="s">
        <v>2020</v>
      </c>
      <c r="D1575" s="384">
        <v>404</v>
      </c>
      <c r="E1575">
        <v>0.01</v>
      </c>
      <c r="F1575">
        <v>1.58118</v>
      </c>
      <c r="G1575" s="384">
        <v>0</v>
      </c>
      <c r="H1575">
        <v>1.5946400000000001</v>
      </c>
    </row>
    <row r="1576" spans="1:10">
      <c r="A1576">
        <v>1599</v>
      </c>
      <c r="B1576" s="613">
        <v>42271.625</v>
      </c>
      <c r="C1576" s="405" t="s">
        <v>2020</v>
      </c>
      <c r="D1576" s="384">
        <v>404</v>
      </c>
      <c r="E1576">
        <v>0.01</v>
      </c>
      <c r="F1576">
        <v>1.58118</v>
      </c>
      <c r="G1576" s="384">
        <v>0</v>
      </c>
      <c r="H1576">
        <v>1.6051599999999999</v>
      </c>
    </row>
    <row r="1577" spans="1:10">
      <c r="A1577">
        <v>1602</v>
      </c>
      <c r="B1577" s="613">
        <v>42271.771527777775</v>
      </c>
      <c r="C1577" s="405" t="s">
        <v>1931</v>
      </c>
      <c r="D1577" s="384">
        <v>404</v>
      </c>
      <c r="E1577">
        <v>0.01</v>
      </c>
      <c r="F1577">
        <v>1.6051599999999999</v>
      </c>
      <c r="G1577" s="384">
        <v>0</v>
      </c>
      <c r="H1577">
        <v>1.6051599999999999</v>
      </c>
      <c r="I1577">
        <v>-17.8</v>
      </c>
      <c r="J1577" s="384">
        <v>1953.82</v>
      </c>
    </row>
    <row r="1578" spans="1:10">
      <c r="A1578">
        <v>1565</v>
      </c>
      <c r="B1578" s="613">
        <v>42270.71875</v>
      </c>
      <c r="C1578" s="405" t="s">
        <v>97</v>
      </c>
      <c r="D1578" s="384">
        <v>405</v>
      </c>
      <c r="E1578">
        <v>0.01</v>
      </c>
      <c r="F1578">
        <v>1.5900799999999999</v>
      </c>
      <c r="G1578" s="384">
        <v>0</v>
      </c>
      <c r="H1578">
        <v>0</v>
      </c>
    </row>
    <row r="1579" spans="1:10">
      <c r="A1579">
        <v>1566</v>
      </c>
      <c r="B1579" s="613">
        <v>42270.71875</v>
      </c>
      <c r="C1579" s="405" t="s">
        <v>2020</v>
      </c>
      <c r="D1579" s="384">
        <v>405</v>
      </c>
      <c r="E1579">
        <v>0.01</v>
      </c>
      <c r="F1579">
        <v>1.5900799999999999</v>
      </c>
      <c r="G1579" s="384">
        <v>0</v>
      </c>
      <c r="H1579">
        <v>1.5804499999999999</v>
      </c>
    </row>
    <row r="1580" spans="1:10">
      <c r="A1580">
        <v>1571</v>
      </c>
      <c r="B1580" s="613">
        <v>42270.75</v>
      </c>
      <c r="C1580" s="405" t="s">
        <v>2020</v>
      </c>
      <c r="D1580" s="384">
        <v>405</v>
      </c>
      <c r="E1580">
        <v>0.01</v>
      </c>
      <c r="F1580">
        <v>1.5900799999999999</v>
      </c>
      <c r="G1580" s="384">
        <v>0</v>
      </c>
      <c r="H1580">
        <v>1.58487</v>
      </c>
    </row>
    <row r="1581" spans="1:10">
      <c r="A1581">
        <v>1579</v>
      </c>
      <c r="B1581" s="613">
        <v>42270.84652777778</v>
      </c>
      <c r="C1581" s="405" t="s">
        <v>2020</v>
      </c>
      <c r="D1581" s="384">
        <v>405</v>
      </c>
      <c r="E1581">
        <v>0.01</v>
      </c>
      <c r="F1581">
        <v>1.5900799999999999</v>
      </c>
      <c r="G1581" s="384">
        <v>0</v>
      </c>
      <c r="H1581">
        <v>1.58948</v>
      </c>
    </row>
    <row r="1582" spans="1:10">
      <c r="A1582">
        <v>1590</v>
      </c>
      <c r="B1582" s="613">
        <v>42271.364583333336</v>
      </c>
      <c r="C1582" s="405" t="s">
        <v>2020</v>
      </c>
      <c r="D1582" s="384">
        <v>405</v>
      </c>
      <c r="E1582">
        <v>0.01</v>
      </c>
      <c r="F1582">
        <v>1.5900799999999999</v>
      </c>
      <c r="G1582" s="384">
        <v>0</v>
      </c>
      <c r="H1582">
        <v>1.5946400000000001</v>
      </c>
    </row>
    <row r="1583" spans="1:10">
      <c r="A1583">
        <v>1598</v>
      </c>
      <c r="B1583" s="613">
        <v>42271.625</v>
      </c>
      <c r="C1583" s="405" t="s">
        <v>2020</v>
      </c>
      <c r="D1583" s="384">
        <v>405</v>
      </c>
      <c r="E1583">
        <v>0.01</v>
      </c>
      <c r="F1583">
        <v>1.5900799999999999</v>
      </c>
      <c r="G1583" s="384">
        <v>0</v>
      </c>
      <c r="H1583">
        <v>1.6051599999999999</v>
      </c>
    </row>
    <row r="1584" spans="1:10">
      <c r="A1584">
        <v>1603</v>
      </c>
      <c r="B1584" s="613">
        <v>42271.771527777775</v>
      </c>
      <c r="C1584" s="405" t="s">
        <v>1931</v>
      </c>
      <c r="D1584" s="384">
        <v>405</v>
      </c>
      <c r="E1584">
        <v>0.01</v>
      </c>
      <c r="F1584">
        <v>1.6051599999999999</v>
      </c>
      <c r="G1584" s="384">
        <v>0</v>
      </c>
      <c r="H1584">
        <v>1.6051599999999999</v>
      </c>
      <c r="I1584">
        <v>-11.23</v>
      </c>
      <c r="J1584" s="384">
        <v>1942.59</v>
      </c>
    </row>
    <row r="1585" spans="1:10">
      <c r="A1585">
        <v>1569</v>
      </c>
      <c r="B1585" s="613">
        <v>42270.75</v>
      </c>
      <c r="C1585" s="405" t="s">
        <v>97</v>
      </c>
      <c r="D1585" s="384">
        <v>406</v>
      </c>
      <c r="E1585">
        <v>0.02</v>
      </c>
      <c r="F1585">
        <v>1.59399</v>
      </c>
      <c r="G1585" s="384">
        <v>0</v>
      </c>
      <c r="H1585">
        <v>0</v>
      </c>
    </row>
    <row r="1586" spans="1:10">
      <c r="A1586">
        <v>1570</v>
      </c>
      <c r="B1586" s="613">
        <v>42270.75</v>
      </c>
      <c r="C1586" s="405" t="s">
        <v>2020</v>
      </c>
      <c r="D1586" s="384">
        <v>406</v>
      </c>
      <c r="E1586">
        <v>0.02</v>
      </c>
      <c r="F1586">
        <v>1.59399</v>
      </c>
      <c r="G1586" s="384">
        <v>0</v>
      </c>
      <c r="H1586">
        <v>1.58487</v>
      </c>
    </row>
    <row r="1587" spans="1:10">
      <c r="A1587">
        <v>1578</v>
      </c>
      <c r="B1587" s="613">
        <v>42270.84652777778</v>
      </c>
      <c r="C1587" s="405" t="s">
        <v>2020</v>
      </c>
      <c r="D1587" s="384">
        <v>406</v>
      </c>
      <c r="E1587">
        <v>0.02</v>
      </c>
      <c r="F1587">
        <v>1.59399</v>
      </c>
      <c r="G1587" s="384">
        <v>0</v>
      </c>
      <c r="H1587">
        <v>1.58948</v>
      </c>
    </row>
    <row r="1588" spans="1:10">
      <c r="A1588">
        <v>1589</v>
      </c>
      <c r="B1588" s="613">
        <v>42271.364583333336</v>
      </c>
      <c r="C1588" s="405" t="s">
        <v>2020</v>
      </c>
      <c r="D1588" s="384">
        <v>406</v>
      </c>
      <c r="E1588">
        <v>0.02</v>
      </c>
      <c r="F1588">
        <v>1.59399</v>
      </c>
      <c r="G1588" s="384">
        <v>0</v>
      </c>
      <c r="H1588">
        <v>1.5946400000000001</v>
      </c>
    </row>
    <row r="1589" spans="1:10">
      <c r="A1589">
        <v>1597</v>
      </c>
      <c r="B1589" s="613">
        <v>42271.625</v>
      </c>
      <c r="C1589" s="405" t="s">
        <v>2020</v>
      </c>
      <c r="D1589" s="384">
        <v>406</v>
      </c>
      <c r="E1589">
        <v>0.02</v>
      </c>
      <c r="F1589">
        <v>1.59399</v>
      </c>
      <c r="G1589" s="384">
        <v>0</v>
      </c>
      <c r="H1589">
        <v>1.6051599999999999</v>
      </c>
    </row>
    <row r="1590" spans="1:10">
      <c r="A1590">
        <v>1604</v>
      </c>
      <c r="B1590" s="613">
        <v>42271.771527777775</v>
      </c>
      <c r="C1590" s="405" t="s">
        <v>1931</v>
      </c>
      <c r="D1590" s="384">
        <v>406</v>
      </c>
      <c r="E1590">
        <v>0.02</v>
      </c>
      <c r="F1590">
        <v>1.6051599999999999</v>
      </c>
      <c r="G1590" s="384">
        <v>0</v>
      </c>
      <c r="H1590">
        <v>1.6051599999999999</v>
      </c>
      <c r="I1590">
        <v>-16.690000000000001</v>
      </c>
      <c r="J1590" s="384">
        <v>1925.9</v>
      </c>
    </row>
    <row r="1591" spans="1:10">
      <c r="A1591">
        <v>1574</v>
      </c>
      <c r="B1591" s="613">
        <v>42270.84375</v>
      </c>
      <c r="C1591" s="405" t="s">
        <v>96</v>
      </c>
      <c r="D1591" s="384">
        <v>407</v>
      </c>
      <c r="E1591">
        <v>0.01</v>
      </c>
      <c r="F1591">
        <v>1.59836</v>
      </c>
      <c r="G1591" s="384">
        <v>0</v>
      </c>
      <c r="H1591">
        <v>0</v>
      </c>
    </row>
    <row r="1592" spans="1:10">
      <c r="A1592">
        <v>1575</v>
      </c>
      <c r="B1592" s="613">
        <v>42270.84375</v>
      </c>
      <c r="C1592" s="405" t="s">
        <v>2020</v>
      </c>
      <c r="D1592" s="384">
        <v>407</v>
      </c>
      <c r="E1592">
        <v>0.01</v>
      </c>
      <c r="F1592">
        <v>1.59836</v>
      </c>
      <c r="G1592" s="384">
        <v>0</v>
      </c>
      <c r="H1592">
        <v>1.6005</v>
      </c>
    </row>
    <row r="1593" spans="1:10">
      <c r="A1593">
        <v>1582</v>
      </c>
      <c r="B1593" s="613">
        <v>42270.859027777777</v>
      </c>
      <c r="C1593" s="405" t="s">
        <v>1931</v>
      </c>
      <c r="D1593" s="384">
        <v>407</v>
      </c>
      <c r="E1593">
        <v>0.01</v>
      </c>
      <c r="F1593">
        <v>1.6005</v>
      </c>
      <c r="G1593" s="384">
        <v>0</v>
      </c>
      <c r="H1593">
        <v>1.6005</v>
      </c>
      <c r="I1593">
        <v>1.48</v>
      </c>
      <c r="J1593" s="384">
        <v>1991.18</v>
      </c>
    </row>
    <row r="1594" spans="1:10">
      <c r="A1594">
        <v>1576</v>
      </c>
      <c r="B1594" s="613">
        <v>42270.84652777778</v>
      </c>
      <c r="C1594" s="405" t="s">
        <v>97</v>
      </c>
      <c r="D1594" s="384">
        <v>408</v>
      </c>
      <c r="E1594">
        <v>0.04</v>
      </c>
      <c r="F1594">
        <v>1.5987</v>
      </c>
      <c r="G1594" s="384">
        <v>0</v>
      </c>
      <c r="H1594">
        <v>0</v>
      </c>
    </row>
    <row r="1595" spans="1:10">
      <c r="A1595">
        <v>1577</v>
      </c>
      <c r="B1595" s="613">
        <v>42270.84652777778</v>
      </c>
      <c r="C1595" s="405" t="s">
        <v>2020</v>
      </c>
      <c r="D1595" s="384">
        <v>408</v>
      </c>
      <c r="E1595">
        <v>0.04</v>
      </c>
      <c r="F1595">
        <v>1.5987</v>
      </c>
      <c r="G1595" s="384">
        <v>0</v>
      </c>
      <c r="H1595">
        <v>1.58948</v>
      </c>
    </row>
    <row r="1596" spans="1:10">
      <c r="A1596">
        <v>1588</v>
      </c>
      <c r="B1596" s="613">
        <v>42271.364583333336</v>
      </c>
      <c r="C1596" s="405" t="s">
        <v>2020</v>
      </c>
      <c r="D1596" s="384">
        <v>408</v>
      </c>
      <c r="E1596">
        <v>0.04</v>
      </c>
      <c r="F1596">
        <v>1.5987</v>
      </c>
      <c r="G1596" s="384">
        <v>0</v>
      </c>
      <c r="H1596">
        <v>1.5946400000000001</v>
      </c>
    </row>
    <row r="1597" spans="1:10">
      <c r="A1597">
        <v>1596</v>
      </c>
      <c r="B1597" s="613">
        <v>42271.625</v>
      </c>
      <c r="C1597" s="405" t="s">
        <v>2020</v>
      </c>
      <c r="D1597" s="384">
        <v>408</v>
      </c>
      <c r="E1597">
        <v>0.04</v>
      </c>
      <c r="F1597">
        <v>1.5987</v>
      </c>
      <c r="G1597" s="384">
        <v>0</v>
      </c>
      <c r="H1597">
        <v>1.6051599999999999</v>
      </c>
    </row>
    <row r="1598" spans="1:10">
      <c r="A1598">
        <v>1605</v>
      </c>
      <c r="B1598" s="613">
        <v>42271.771527777775</v>
      </c>
      <c r="C1598" s="405" t="s">
        <v>1931</v>
      </c>
      <c r="D1598" s="384">
        <v>408</v>
      </c>
      <c r="E1598">
        <v>0.04</v>
      </c>
      <c r="F1598">
        <v>1.6051599999999999</v>
      </c>
      <c r="G1598" s="384">
        <v>0</v>
      </c>
      <c r="H1598">
        <v>1.6051599999999999</v>
      </c>
      <c r="I1598">
        <v>-19.48</v>
      </c>
      <c r="J1598" s="384">
        <v>1906.42</v>
      </c>
    </row>
    <row r="1599" spans="1:10">
      <c r="A1599">
        <v>1583</v>
      </c>
      <c r="B1599" s="613">
        <v>42271.219444444447</v>
      </c>
      <c r="C1599" s="405" t="s">
        <v>96</v>
      </c>
      <c r="D1599" s="384">
        <v>409</v>
      </c>
      <c r="E1599">
        <v>0.01</v>
      </c>
      <c r="F1599">
        <v>1.60015</v>
      </c>
      <c r="G1599" s="384">
        <v>0</v>
      </c>
      <c r="H1599">
        <v>0</v>
      </c>
    </row>
    <row r="1600" spans="1:10">
      <c r="A1600">
        <v>1584</v>
      </c>
      <c r="B1600" s="613">
        <v>42271.219444444447</v>
      </c>
      <c r="C1600" s="405" t="s">
        <v>2020</v>
      </c>
      <c r="D1600" s="384">
        <v>409</v>
      </c>
      <c r="E1600">
        <v>0.01</v>
      </c>
      <c r="F1600">
        <v>1.60015</v>
      </c>
      <c r="G1600" s="384">
        <v>0</v>
      </c>
      <c r="H1600">
        <v>1.60229</v>
      </c>
    </row>
    <row r="1601" spans="1:10">
      <c r="A1601">
        <v>1585</v>
      </c>
      <c r="B1601" s="613">
        <v>42271.357638888891</v>
      </c>
      <c r="C1601" s="405" t="s">
        <v>1931</v>
      </c>
      <c r="D1601" s="384">
        <v>409</v>
      </c>
      <c r="E1601">
        <v>0.01</v>
      </c>
      <c r="F1601">
        <v>1.60229</v>
      </c>
      <c r="G1601" s="384">
        <v>0</v>
      </c>
      <c r="H1601">
        <v>1.60229</v>
      </c>
      <c r="I1601">
        <v>1.48</v>
      </c>
      <c r="J1601" s="384">
        <v>1992.66</v>
      </c>
    </row>
    <row r="1602" spans="1:10">
      <c r="A1602">
        <v>1586</v>
      </c>
      <c r="B1602" s="613">
        <v>42271.364583333336</v>
      </c>
      <c r="C1602" s="405" t="s">
        <v>97</v>
      </c>
      <c r="D1602" s="384">
        <v>410</v>
      </c>
      <c r="E1602">
        <v>0.08</v>
      </c>
      <c r="F1602">
        <v>1.6043400000000001</v>
      </c>
      <c r="G1602" s="384">
        <v>0</v>
      </c>
      <c r="H1602">
        <v>0</v>
      </c>
    </row>
    <row r="1603" spans="1:10">
      <c r="A1603">
        <v>1587</v>
      </c>
      <c r="B1603" s="613">
        <v>42271.364583333336</v>
      </c>
      <c r="C1603" s="405" t="s">
        <v>2020</v>
      </c>
      <c r="D1603" s="384">
        <v>410</v>
      </c>
      <c r="E1603">
        <v>0.08</v>
      </c>
      <c r="F1603">
        <v>1.6043400000000001</v>
      </c>
      <c r="G1603" s="384">
        <v>0</v>
      </c>
      <c r="H1603">
        <v>1.5946400000000001</v>
      </c>
    </row>
    <row r="1604" spans="1:10">
      <c r="A1604">
        <v>1595</v>
      </c>
      <c r="B1604" s="613">
        <v>42271.625</v>
      </c>
      <c r="C1604" s="405" t="s">
        <v>2020</v>
      </c>
      <c r="D1604" s="384">
        <v>410</v>
      </c>
      <c r="E1604">
        <v>0.08</v>
      </c>
      <c r="F1604">
        <v>1.6043400000000001</v>
      </c>
      <c r="G1604" s="384">
        <v>0</v>
      </c>
      <c r="H1604">
        <v>1.6051599999999999</v>
      </c>
    </row>
    <row r="1605" spans="1:10">
      <c r="A1605">
        <v>1606</v>
      </c>
      <c r="B1605" s="613">
        <v>42271.771527777775</v>
      </c>
      <c r="C1605" s="405" t="s">
        <v>1931</v>
      </c>
      <c r="D1605" s="384">
        <v>410</v>
      </c>
      <c r="E1605">
        <v>0.08</v>
      </c>
      <c r="F1605">
        <v>1.6051599999999999</v>
      </c>
      <c r="G1605" s="384">
        <v>0</v>
      </c>
      <c r="H1605">
        <v>1.6051599999999999</v>
      </c>
      <c r="I1605">
        <v>-5.64</v>
      </c>
      <c r="J1605" s="384">
        <v>1900.78</v>
      </c>
    </row>
    <row r="1606" spans="1:10">
      <c r="A1606">
        <v>1593</v>
      </c>
      <c r="B1606" s="613">
        <v>42271.625</v>
      </c>
      <c r="C1606" s="405" t="s">
        <v>97</v>
      </c>
      <c r="D1606" s="384">
        <v>411</v>
      </c>
      <c r="E1606">
        <v>0.28000000000000003</v>
      </c>
      <c r="F1606">
        <v>1.61568</v>
      </c>
      <c r="G1606" s="384">
        <v>0</v>
      </c>
      <c r="H1606">
        <v>0</v>
      </c>
    </row>
    <row r="1607" spans="1:10">
      <c r="A1607">
        <v>1594</v>
      </c>
      <c r="B1607" s="613">
        <v>42271.625</v>
      </c>
      <c r="C1607" s="405" t="s">
        <v>2020</v>
      </c>
      <c r="D1607" s="384">
        <v>411</v>
      </c>
      <c r="E1607">
        <v>0.28000000000000003</v>
      </c>
      <c r="F1607">
        <v>1.61568</v>
      </c>
      <c r="G1607" s="384">
        <v>0</v>
      </c>
      <c r="H1607">
        <v>1.6051599999999999</v>
      </c>
    </row>
    <row r="1608" spans="1:10">
      <c r="A1608">
        <v>1607</v>
      </c>
      <c r="B1608" s="613">
        <v>42271.771527777775</v>
      </c>
      <c r="C1608" s="405" t="s">
        <v>1931</v>
      </c>
      <c r="D1608" s="384">
        <v>411</v>
      </c>
      <c r="E1608">
        <v>0.28000000000000003</v>
      </c>
      <c r="F1608">
        <v>1.6051599999999999</v>
      </c>
      <c r="G1608" s="384">
        <v>0</v>
      </c>
      <c r="H1608">
        <v>1.6051599999999999</v>
      </c>
      <c r="I1608">
        <v>214.66</v>
      </c>
      <c r="J1608" s="384">
        <v>2115.44</v>
      </c>
    </row>
    <row r="1609" spans="1:10">
      <c r="A1609">
        <v>1608</v>
      </c>
      <c r="B1609" s="613">
        <v>42271.771527777775</v>
      </c>
      <c r="C1609" s="405" t="s">
        <v>97</v>
      </c>
      <c r="D1609" s="384">
        <v>412</v>
      </c>
      <c r="E1609">
        <v>0.01</v>
      </c>
      <c r="F1609">
        <v>1.60494</v>
      </c>
      <c r="G1609" s="384">
        <v>0</v>
      </c>
      <c r="H1609">
        <v>0</v>
      </c>
    </row>
    <row r="1610" spans="1:10">
      <c r="A1610">
        <v>1609</v>
      </c>
      <c r="B1610" s="613">
        <v>42271.771527777775</v>
      </c>
      <c r="C1610" s="405" t="s">
        <v>2020</v>
      </c>
      <c r="D1610" s="384">
        <v>412</v>
      </c>
      <c r="E1610">
        <v>0.01</v>
      </c>
      <c r="F1610">
        <v>1.60494</v>
      </c>
      <c r="G1610" s="384">
        <v>0</v>
      </c>
      <c r="H1610">
        <v>1.6028</v>
      </c>
    </row>
    <row r="1611" spans="1:10">
      <c r="A1611">
        <v>1610</v>
      </c>
      <c r="B1611" s="613">
        <v>42271.814583333333</v>
      </c>
      <c r="C1611" s="405" t="s">
        <v>1931</v>
      </c>
      <c r="D1611" s="384">
        <v>412</v>
      </c>
      <c r="E1611">
        <v>0.01</v>
      </c>
      <c r="F1611">
        <v>1.6028</v>
      </c>
      <c r="G1611" s="384">
        <v>0</v>
      </c>
      <c r="H1611">
        <v>1.6028</v>
      </c>
      <c r="I1611">
        <v>1.48</v>
      </c>
      <c r="J1611" s="384">
        <v>2116.92</v>
      </c>
    </row>
    <row r="1612" spans="1:10">
      <c r="A1612">
        <v>1611</v>
      </c>
      <c r="B1612" s="613">
        <v>42271.875694444447</v>
      </c>
      <c r="C1612" s="405" t="s">
        <v>96</v>
      </c>
      <c r="D1612" s="384">
        <v>413</v>
      </c>
      <c r="E1612">
        <v>0.01</v>
      </c>
      <c r="F1612">
        <v>1.5955699999999999</v>
      </c>
      <c r="G1612" s="384">
        <v>0</v>
      </c>
      <c r="H1612">
        <v>0</v>
      </c>
    </row>
    <row r="1613" spans="1:10">
      <c r="A1613">
        <v>1612</v>
      </c>
      <c r="B1613" s="613">
        <v>42271.875694444447</v>
      </c>
      <c r="C1613" s="405" t="s">
        <v>2020</v>
      </c>
      <c r="D1613" s="384">
        <v>413</v>
      </c>
      <c r="E1613">
        <v>0.01</v>
      </c>
      <c r="F1613">
        <v>1.5955699999999999</v>
      </c>
      <c r="G1613" s="384">
        <v>0</v>
      </c>
      <c r="H1613">
        <v>1.59771</v>
      </c>
    </row>
    <row r="1614" spans="1:10">
      <c r="A1614">
        <v>1613</v>
      </c>
      <c r="B1614" s="613">
        <v>42271.881944444445</v>
      </c>
      <c r="C1614" s="405" t="s">
        <v>1931</v>
      </c>
      <c r="D1614" s="384">
        <v>413</v>
      </c>
      <c r="E1614">
        <v>0.01</v>
      </c>
      <c r="F1614">
        <v>1.59771</v>
      </c>
      <c r="G1614" s="384">
        <v>0</v>
      </c>
      <c r="H1614">
        <v>1.59771</v>
      </c>
      <c r="I1614">
        <v>1.48</v>
      </c>
      <c r="J1614" s="384">
        <v>2118.4</v>
      </c>
    </row>
    <row r="1615" spans="1:10">
      <c r="A1615">
        <v>1614</v>
      </c>
      <c r="B1615" s="613">
        <v>42272.375694444447</v>
      </c>
      <c r="C1615" s="405" t="s">
        <v>97</v>
      </c>
      <c r="D1615" s="384">
        <v>414</v>
      </c>
      <c r="E1615">
        <v>0.01</v>
      </c>
      <c r="F1615">
        <v>1.5860099999999999</v>
      </c>
      <c r="G1615" s="384">
        <v>0</v>
      </c>
      <c r="H1615">
        <v>0</v>
      </c>
    </row>
    <row r="1616" spans="1:10">
      <c r="A1616">
        <v>1615</v>
      </c>
      <c r="B1616" s="613">
        <v>42272.375694444447</v>
      </c>
      <c r="C1616" s="405" t="s">
        <v>2020</v>
      </c>
      <c r="D1616" s="384">
        <v>414</v>
      </c>
      <c r="E1616">
        <v>0.01</v>
      </c>
      <c r="F1616">
        <v>1.5860099999999999</v>
      </c>
      <c r="G1616" s="384">
        <v>0</v>
      </c>
      <c r="H1616">
        <v>1.5838699999999999</v>
      </c>
    </row>
    <row r="1617" spans="1:10">
      <c r="A1617">
        <v>1616</v>
      </c>
      <c r="B1617" s="613">
        <v>42272.38958333333</v>
      </c>
      <c r="C1617" s="405" t="s">
        <v>1931</v>
      </c>
      <c r="D1617" s="384">
        <v>414</v>
      </c>
      <c r="E1617">
        <v>0.01</v>
      </c>
      <c r="F1617">
        <v>1.5838699999999999</v>
      </c>
      <c r="G1617" s="384">
        <v>0</v>
      </c>
      <c r="H1617">
        <v>1.5838699999999999</v>
      </c>
      <c r="I1617">
        <v>1.48</v>
      </c>
      <c r="J1617" s="384">
        <v>2119.88</v>
      </c>
    </row>
    <row r="1618" spans="1:10">
      <c r="A1618">
        <v>1617</v>
      </c>
      <c r="B1618" s="613">
        <v>42272.490277777775</v>
      </c>
      <c r="C1618" s="405" t="s">
        <v>96</v>
      </c>
      <c r="D1618" s="384">
        <v>415</v>
      </c>
      <c r="E1618">
        <v>0.01</v>
      </c>
      <c r="F1618">
        <v>1.59198</v>
      </c>
      <c r="G1618" s="384">
        <v>0</v>
      </c>
      <c r="H1618">
        <v>0</v>
      </c>
    </row>
    <row r="1619" spans="1:10">
      <c r="A1619">
        <v>1618</v>
      </c>
      <c r="B1619" s="613">
        <v>42272.490277777775</v>
      </c>
      <c r="C1619" s="405" t="s">
        <v>2020</v>
      </c>
      <c r="D1619" s="384">
        <v>415</v>
      </c>
      <c r="E1619">
        <v>0.01</v>
      </c>
      <c r="F1619">
        <v>1.59198</v>
      </c>
      <c r="G1619" s="384">
        <v>0</v>
      </c>
      <c r="H1619">
        <v>1.59412</v>
      </c>
    </row>
    <row r="1620" spans="1:10">
      <c r="A1620">
        <v>1619</v>
      </c>
      <c r="B1620" s="613">
        <v>42272.508333333331</v>
      </c>
      <c r="C1620" s="405" t="s">
        <v>1931</v>
      </c>
      <c r="D1620" s="384">
        <v>415</v>
      </c>
      <c r="E1620">
        <v>0.01</v>
      </c>
      <c r="F1620">
        <v>1.59412</v>
      </c>
      <c r="G1620" s="384">
        <v>0</v>
      </c>
      <c r="H1620">
        <v>1.59412</v>
      </c>
      <c r="I1620">
        <v>1.48</v>
      </c>
      <c r="J1620" s="384">
        <v>2121.36</v>
      </c>
    </row>
    <row r="1621" spans="1:10">
      <c r="A1621">
        <v>1620</v>
      </c>
      <c r="B1621" s="613">
        <v>42272.532638888886</v>
      </c>
      <c r="C1621" s="405" t="s">
        <v>97</v>
      </c>
      <c r="D1621" s="384">
        <v>416</v>
      </c>
      <c r="E1621">
        <v>0.01</v>
      </c>
      <c r="F1621">
        <v>1.5951</v>
      </c>
      <c r="G1621" s="384">
        <v>0</v>
      </c>
      <c r="H1621">
        <v>0</v>
      </c>
    </row>
    <row r="1622" spans="1:10">
      <c r="A1622">
        <v>1621</v>
      </c>
      <c r="B1622" s="613">
        <v>42272.532638888886</v>
      </c>
      <c r="C1622" s="405" t="s">
        <v>2020</v>
      </c>
      <c r="D1622" s="384">
        <v>416</v>
      </c>
      <c r="E1622">
        <v>0.01</v>
      </c>
      <c r="F1622">
        <v>1.5951</v>
      </c>
      <c r="G1622" s="384">
        <v>0</v>
      </c>
      <c r="H1622">
        <v>1.5929599999999999</v>
      </c>
    </row>
    <row r="1623" spans="1:10">
      <c r="A1623">
        <v>1622</v>
      </c>
      <c r="B1623" s="613">
        <v>42272.574305555558</v>
      </c>
      <c r="C1623" s="405" t="s">
        <v>1931</v>
      </c>
      <c r="D1623" s="384">
        <v>416</v>
      </c>
      <c r="E1623">
        <v>0.01</v>
      </c>
      <c r="F1623">
        <v>1.5929599999999999</v>
      </c>
      <c r="G1623" s="384">
        <v>0</v>
      </c>
      <c r="H1623">
        <v>1.5929599999999999</v>
      </c>
      <c r="I1623">
        <v>1.48</v>
      </c>
      <c r="J1623" s="384">
        <v>2122.84</v>
      </c>
    </row>
    <row r="1624" spans="1:10">
      <c r="A1624">
        <v>1623</v>
      </c>
      <c r="B1624" s="613">
        <v>42272.584722222222</v>
      </c>
      <c r="C1624" s="405" t="s">
        <v>97</v>
      </c>
      <c r="D1624" s="384">
        <v>417</v>
      </c>
      <c r="E1624">
        <v>0.01</v>
      </c>
      <c r="F1624">
        <v>1.5918399999999999</v>
      </c>
      <c r="G1624" s="384">
        <v>0</v>
      </c>
      <c r="H1624">
        <v>0</v>
      </c>
    </row>
    <row r="1625" spans="1:10">
      <c r="A1625">
        <v>1624</v>
      </c>
      <c r="B1625" s="613">
        <v>42272.584722222222</v>
      </c>
      <c r="C1625" s="405" t="s">
        <v>2020</v>
      </c>
      <c r="D1625" s="384">
        <v>417</v>
      </c>
      <c r="E1625">
        <v>0.01</v>
      </c>
      <c r="F1625">
        <v>1.5918399999999999</v>
      </c>
      <c r="G1625" s="384">
        <v>0</v>
      </c>
      <c r="H1625">
        <v>1.5896999999999999</v>
      </c>
    </row>
    <row r="1626" spans="1:10">
      <c r="A1626">
        <v>1625</v>
      </c>
      <c r="B1626" s="613">
        <v>42272.589583333334</v>
      </c>
      <c r="C1626" s="405" t="s">
        <v>1931</v>
      </c>
      <c r="D1626" s="384">
        <v>417</v>
      </c>
      <c r="E1626">
        <v>0.01</v>
      </c>
      <c r="F1626">
        <v>1.5896999999999999</v>
      </c>
      <c r="G1626" s="384">
        <v>0</v>
      </c>
      <c r="H1626">
        <v>1.5896999999999999</v>
      </c>
      <c r="I1626">
        <v>1.48</v>
      </c>
      <c r="J1626" s="384">
        <v>2124.3200000000002</v>
      </c>
    </row>
    <row r="1627" spans="1:10">
      <c r="A1627">
        <v>1626</v>
      </c>
      <c r="B1627" s="613">
        <v>42272.604166666664</v>
      </c>
      <c r="C1627" s="405" t="s">
        <v>96</v>
      </c>
      <c r="D1627" s="384">
        <v>418</v>
      </c>
      <c r="E1627">
        <v>0.01</v>
      </c>
      <c r="F1627">
        <v>1.5916300000000001</v>
      </c>
      <c r="G1627" s="384">
        <v>0</v>
      </c>
      <c r="H1627">
        <v>0</v>
      </c>
    </row>
    <row r="1628" spans="1:10">
      <c r="A1628">
        <v>1627</v>
      </c>
      <c r="B1628" s="613">
        <v>42272.604166666664</v>
      </c>
      <c r="C1628" s="405" t="s">
        <v>2020</v>
      </c>
      <c r="D1628" s="384">
        <v>418</v>
      </c>
      <c r="E1628">
        <v>0.01</v>
      </c>
      <c r="F1628">
        <v>1.5916300000000001</v>
      </c>
      <c r="G1628" s="384">
        <v>0</v>
      </c>
      <c r="H1628">
        <v>1.5937699999999999</v>
      </c>
    </row>
    <row r="1629" spans="1:10">
      <c r="A1629">
        <v>1628</v>
      </c>
      <c r="B1629" s="613">
        <v>42272.652777777781</v>
      </c>
      <c r="C1629" s="405" t="s">
        <v>1931</v>
      </c>
      <c r="D1629" s="384">
        <v>418</v>
      </c>
      <c r="E1629">
        <v>0.01</v>
      </c>
      <c r="F1629">
        <v>1.5937699999999999</v>
      </c>
      <c r="G1629" s="384">
        <v>0</v>
      </c>
      <c r="H1629">
        <v>1.5937699999999999</v>
      </c>
      <c r="I1629">
        <v>1.48</v>
      </c>
      <c r="J1629" s="384">
        <v>2125.8000000000002</v>
      </c>
    </row>
    <row r="1630" spans="1:10">
      <c r="A1630">
        <v>1629</v>
      </c>
      <c r="B1630" s="613">
        <v>42275.594444444447</v>
      </c>
      <c r="C1630" s="405" t="s">
        <v>97</v>
      </c>
      <c r="D1630" s="384">
        <v>419</v>
      </c>
      <c r="E1630">
        <v>0.01</v>
      </c>
      <c r="F1630">
        <v>1.5965199999999999</v>
      </c>
      <c r="G1630" s="384">
        <v>0</v>
      </c>
      <c r="H1630">
        <v>0</v>
      </c>
    </row>
    <row r="1631" spans="1:10">
      <c r="A1631">
        <v>1630</v>
      </c>
      <c r="B1631" s="613">
        <v>42275.594444444447</v>
      </c>
      <c r="C1631" s="405" t="s">
        <v>2020</v>
      </c>
      <c r="D1631" s="384">
        <v>419</v>
      </c>
      <c r="E1631">
        <v>0.01</v>
      </c>
      <c r="F1631">
        <v>1.5965199999999999</v>
      </c>
      <c r="G1631" s="384">
        <v>0</v>
      </c>
      <c r="H1631">
        <v>1.5943799999999999</v>
      </c>
    </row>
    <row r="1632" spans="1:10">
      <c r="A1632">
        <v>1633</v>
      </c>
      <c r="B1632" s="613">
        <v>42275.722222222219</v>
      </c>
      <c r="C1632" s="405" t="s">
        <v>2020</v>
      </c>
      <c r="D1632" s="384">
        <v>419</v>
      </c>
      <c r="E1632">
        <v>0.01</v>
      </c>
      <c r="F1632">
        <v>1.5965199999999999</v>
      </c>
      <c r="G1632" s="384">
        <v>0</v>
      </c>
      <c r="H1632">
        <v>1.5964499999999999</v>
      </c>
    </row>
    <row r="1633" spans="1:10">
      <c r="A1633">
        <v>1637</v>
      </c>
      <c r="B1633" s="613">
        <v>42275.740972222222</v>
      </c>
      <c r="C1633" s="405" t="s">
        <v>2020</v>
      </c>
      <c r="D1633" s="384">
        <v>419</v>
      </c>
      <c r="E1633">
        <v>0.01</v>
      </c>
      <c r="F1633">
        <v>1.5965199999999999</v>
      </c>
      <c r="G1633" s="384">
        <v>0</v>
      </c>
      <c r="H1633">
        <v>1.5982400000000001</v>
      </c>
    </row>
    <row r="1634" spans="1:10">
      <c r="A1634">
        <v>1642</v>
      </c>
      <c r="B1634" s="613">
        <v>42275.8125</v>
      </c>
      <c r="C1634" s="405" t="s">
        <v>2020</v>
      </c>
      <c r="D1634" s="384">
        <v>419</v>
      </c>
      <c r="E1634">
        <v>0.01</v>
      </c>
      <c r="F1634">
        <v>1.5965199999999999</v>
      </c>
      <c r="G1634" s="384">
        <v>0</v>
      </c>
      <c r="H1634">
        <v>1.60124</v>
      </c>
    </row>
    <row r="1635" spans="1:10">
      <c r="A1635">
        <v>1648</v>
      </c>
      <c r="B1635" s="613">
        <v>42276.177083333336</v>
      </c>
      <c r="C1635" s="405" t="s">
        <v>2020</v>
      </c>
      <c r="D1635" s="384">
        <v>419</v>
      </c>
      <c r="E1635">
        <v>0.01</v>
      </c>
      <c r="F1635">
        <v>1.5965199999999999</v>
      </c>
      <c r="G1635" s="384">
        <v>0</v>
      </c>
      <c r="H1635">
        <v>1.6068899999999999</v>
      </c>
    </row>
    <row r="1636" spans="1:10">
      <c r="A1636">
        <v>1651</v>
      </c>
      <c r="B1636" s="613">
        <v>42276.57916666667</v>
      </c>
      <c r="C1636" s="405" t="s">
        <v>1931</v>
      </c>
      <c r="D1636" s="384">
        <v>419</v>
      </c>
      <c r="E1636">
        <v>0.01</v>
      </c>
      <c r="F1636">
        <v>1.6068899999999999</v>
      </c>
      <c r="G1636" s="384">
        <v>0</v>
      </c>
      <c r="H1636">
        <v>1.6068899999999999</v>
      </c>
      <c r="I1636">
        <v>-7.76</v>
      </c>
      <c r="J1636" s="384">
        <v>2118.04</v>
      </c>
    </row>
    <row r="1637" spans="1:10">
      <c r="A1637">
        <v>1631</v>
      </c>
      <c r="B1637" s="613">
        <v>42275.722222222219</v>
      </c>
      <c r="C1637" s="405" t="s">
        <v>97</v>
      </c>
      <c r="D1637" s="384">
        <v>420</v>
      </c>
      <c r="E1637">
        <v>0.01</v>
      </c>
      <c r="F1637">
        <v>1.6006499999999999</v>
      </c>
      <c r="G1637" s="384">
        <v>0</v>
      </c>
      <c r="H1637">
        <v>0</v>
      </c>
    </row>
    <row r="1638" spans="1:10">
      <c r="A1638">
        <v>1632</v>
      </c>
      <c r="B1638" s="613">
        <v>42275.722222222219</v>
      </c>
      <c r="C1638" s="405" t="s">
        <v>2020</v>
      </c>
      <c r="D1638" s="384">
        <v>420</v>
      </c>
      <c r="E1638">
        <v>0.01</v>
      </c>
      <c r="F1638">
        <v>1.6006499999999999</v>
      </c>
      <c r="G1638" s="384">
        <v>0</v>
      </c>
      <c r="H1638">
        <v>1.5964499999999999</v>
      </c>
    </row>
    <row r="1639" spans="1:10">
      <c r="A1639">
        <v>1636</v>
      </c>
      <c r="B1639" s="613">
        <v>42275.740972222222</v>
      </c>
      <c r="C1639" s="405" t="s">
        <v>2020</v>
      </c>
      <c r="D1639" s="384">
        <v>420</v>
      </c>
      <c r="E1639">
        <v>0.01</v>
      </c>
      <c r="F1639">
        <v>1.6006499999999999</v>
      </c>
      <c r="G1639" s="384">
        <v>0</v>
      </c>
      <c r="H1639">
        <v>1.5982400000000001</v>
      </c>
    </row>
    <row r="1640" spans="1:10">
      <c r="A1640">
        <v>1641</v>
      </c>
      <c r="B1640" s="613">
        <v>42275.8125</v>
      </c>
      <c r="C1640" s="405" t="s">
        <v>2020</v>
      </c>
      <c r="D1640" s="384">
        <v>420</v>
      </c>
      <c r="E1640">
        <v>0.01</v>
      </c>
      <c r="F1640">
        <v>1.6006499999999999</v>
      </c>
      <c r="G1640" s="384">
        <v>0</v>
      </c>
      <c r="H1640">
        <v>1.60124</v>
      </c>
    </row>
    <row r="1641" spans="1:10">
      <c r="A1641">
        <v>1647</v>
      </c>
      <c r="B1641" s="613">
        <v>42276.177083333336</v>
      </c>
      <c r="C1641" s="405" t="s">
        <v>2020</v>
      </c>
      <c r="D1641" s="384">
        <v>420</v>
      </c>
      <c r="E1641">
        <v>0.01</v>
      </c>
      <c r="F1641">
        <v>1.6006499999999999</v>
      </c>
      <c r="G1641" s="384">
        <v>0</v>
      </c>
      <c r="H1641">
        <v>1.6068899999999999</v>
      </c>
    </row>
    <row r="1642" spans="1:10">
      <c r="A1642">
        <v>1652</v>
      </c>
      <c r="B1642" s="613">
        <v>42276.57916666667</v>
      </c>
      <c r="C1642" s="405" t="s">
        <v>1931</v>
      </c>
      <c r="D1642" s="384">
        <v>420</v>
      </c>
      <c r="E1642">
        <v>0.01</v>
      </c>
      <c r="F1642">
        <v>1.6068899999999999</v>
      </c>
      <c r="G1642" s="384">
        <v>0</v>
      </c>
      <c r="H1642">
        <v>1.6068899999999999</v>
      </c>
      <c r="I1642">
        <v>-4.71</v>
      </c>
      <c r="J1642" s="384">
        <v>2113.33</v>
      </c>
    </row>
    <row r="1643" spans="1:10">
      <c r="A1643">
        <v>1634</v>
      </c>
      <c r="B1643" s="613">
        <v>42275.740972222222</v>
      </c>
      <c r="C1643" s="405" t="s">
        <v>97</v>
      </c>
      <c r="D1643" s="384">
        <v>421</v>
      </c>
      <c r="E1643">
        <v>0.01</v>
      </c>
      <c r="F1643">
        <v>1.60426</v>
      </c>
      <c r="G1643" s="384">
        <v>0</v>
      </c>
      <c r="H1643">
        <v>0</v>
      </c>
    </row>
    <row r="1644" spans="1:10">
      <c r="A1644">
        <v>1635</v>
      </c>
      <c r="B1644" s="613">
        <v>42275.740972222222</v>
      </c>
      <c r="C1644" s="405" t="s">
        <v>2020</v>
      </c>
      <c r="D1644" s="384">
        <v>421</v>
      </c>
      <c r="E1644">
        <v>0.01</v>
      </c>
      <c r="F1644">
        <v>1.60426</v>
      </c>
      <c r="G1644" s="384">
        <v>0</v>
      </c>
      <c r="H1644">
        <v>1.5982400000000001</v>
      </c>
    </row>
    <row r="1645" spans="1:10">
      <c r="A1645">
        <v>1640</v>
      </c>
      <c r="B1645" s="613">
        <v>42275.8125</v>
      </c>
      <c r="C1645" s="405" t="s">
        <v>2020</v>
      </c>
      <c r="D1645" s="384">
        <v>421</v>
      </c>
      <c r="E1645">
        <v>0.01</v>
      </c>
      <c r="F1645">
        <v>1.60426</v>
      </c>
      <c r="G1645" s="384">
        <v>0</v>
      </c>
      <c r="H1645">
        <v>1.60124</v>
      </c>
    </row>
    <row r="1646" spans="1:10">
      <c r="A1646">
        <v>1646</v>
      </c>
      <c r="B1646" s="613">
        <v>42276.177083333336</v>
      </c>
      <c r="C1646" s="405" t="s">
        <v>2020</v>
      </c>
      <c r="D1646" s="384">
        <v>421</v>
      </c>
      <c r="E1646">
        <v>0.01</v>
      </c>
      <c r="F1646">
        <v>1.60426</v>
      </c>
      <c r="G1646" s="384">
        <v>0</v>
      </c>
      <c r="H1646">
        <v>1.6068899999999999</v>
      </c>
    </row>
    <row r="1647" spans="1:10">
      <c r="A1647">
        <v>1653</v>
      </c>
      <c r="B1647" s="613">
        <v>42276.57916666667</v>
      </c>
      <c r="C1647" s="405" t="s">
        <v>1931</v>
      </c>
      <c r="D1647" s="384">
        <v>421</v>
      </c>
      <c r="E1647">
        <v>0.01</v>
      </c>
      <c r="F1647">
        <v>1.6068899999999999</v>
      </c>
      <c r="G1647" s="384">
        <v>0</v>
      </c>
      <c r="H1647">
        <v>1.6068899999999999</v>
      </c>
      <c r="I1647">
        <v>-2.0499999999999998</v>
      </c>
      <c r="J1647" s="384">
        <v>2111.2800000000002</v>
      </c>
    </row>
    <row r="1648" spans="1:10">
      <c r="A1648">
        <v>1638</v>
      </c>
      <c r="B1648" s="613">
        <v>42275.8125</v>
      </c>
      <c r="C1648" s="405" t="s">
        <v>97</v>
      </c>
      <c r="D1648" s="384">
        <v>422</v>
      </c>
      <c r="E1648">
        <v>0.02</v>
      </c>
      <c r="F1648">
        <v>1.60822</v>
      </c>
      <c r="G1648" s="384">
        <v>0</v>
      </c>
      <c r="H1648">
        <v>0</v>
      </c>
    </row>
    <row r="1649" spans="1:10">
      <c r="A1649">
        <v>1639</v>
      </c>
      <c r="B1649" s="613">
        <v>42275.8125</v>
      </c>
      <c r="C1649" s="405" t="s">
        <v>2020</v>
      </c>
      <c r="D1649" s="384">
        <v>422</v>
      </c>
      <c r="E1649">
        <v>0.02</v>
      </c>
      <c r="F1649">
        <v>1.60822</v>
      </c>
      <c r="G1649" s="384">
        <v>0</v>
      </c>
      <c r="H1649">
        <v>1.60124</v>
      </c>
    </row>
    <row r="1650" spans="1:10">
      <c r="A1650">
        <v>1645</v>
      </c>
      <c r="B1650" s="613">
        <v>42276.177083333336</v>
      </c>
      <c r="C1650" s="405" t="s">
        <v>2020</v>
      </c>
      <c r="D1650" s="384">
        <v>422</v>
      </c>
      <c r="E1650">
        <v>0.02</v>
      </c>
      <c r="F1650">
        <v>1.60822</v>
      </c>
      <c r="G1650" s="384">
        <v>0</v>
      </c>
      <c r="H1650">
        <v>1.6068899999999999</v>
      </c>
    </row>
    <row r="1651" spans="1:10">
      <c r="A1651">
        <v>1654</v>
      </c>
      <c r="B1651" s="613">
        <v>42276.57916666667</v>
      </c>
      <c r="C1651" s="405" t="s">
        <v>1931</v>
      </c>
      <c r="D1651" s="384">
        <v>422</v>
      </c>
      <c r="E1651">
        <v>0.02</v>
      </c>
      <c r="F1651">
        <v>1.6068899999999999</v>
      </c>
      <c r="G1651" s="384">
        <v>0</v>
      </c>
      <c r="H1651">
        <v>1.6068899999999999</v>
      </c>
      <c r="I1651">
        <v>1.77</v>
      </c>
      <c r="J1651" s="384">
        <v>2113.0500000000002</v>
      </c>
    </row>
    <row r="1652" spans="1:10">
      <c r="A1652">
        <v>1643</v>
      </c>
      <c r="B1652" s="613">
        <v>42276.177083333336</v>
      </c>
      <c r="C1652" s="405" t="s">
        <v>97</v>
      </c>
      <c r="D1652" s="384">
        <v>423</v>
      </c>
      <c r="E1652">
        <v>0.04</v>
      </c>
      <c r="F1652">
        <v>1.61741</v>
      </c>
      <c r="G1652" s="384">
        <v>0</v>
      </c>
      <c r="H1652">
        <v>0</v>
      </c>
    </row>
    <row r="1653" spans="1:10">
      <c r="A1653">
        <v>1644</v>
      </c>
      <c r="B1653" s="613">
        <v>42276.177083333336</v>
      </c>
      <c r="C1653" s="405" t="s">
        <v>2020</v>
      </c>
      <c r="D1653" s="384">
        <v>423</v>
      </c>
      <c r="E1653">
        <v>0.04</v>
      </c>
      <c r="F1653">
        <v>1.61741</v>
      </c>
      <c r="G1653" s="384">
        <v>0</v>
      </c>
      <c r="H1653">
        <v>1.6068899999999999</v>
      </c>
    </row>
    <row r="1654" spans="1:10">
      <c r="A1654">
        <v>1655</v>
      </c>
      <c r="B1654" s="613">
        <v>42276.57916666667</v>
      </c>
      <c r="C1654" s="405" t="s">
        <v>1931</v>
      </c>
      <c r="D1654" s="384">
        <v>423</v>
      </c>
      <c r="E1654">
        <v>0.04</v>
      </c>
      <c r="F1654">
        <v>1.6068899999999999</v>
      </c>
      <c r="G1654" s="384">
        <v>0</v>
      </c>
      <c r="H1654">
        <v>1.6068899999999999</v>
      </c>
      <c r="I1654">
        <v>30.66</v>
      </c>
      <c r="J1654" s="384">
        <v>2143.71</v>
      </c>
    </row>
    <row r="1655" spans="1:10">
      <c r="A1655">
        <v>1649</v>
      </c>
      <c r="B1655" s="613">
        <v>42276.553472222222</v>
      </c>
      <c r="C1655" s="405" t="s">
        <v>96</v>
      </c>
      <c r="D1655" s="384">
        <v>424</v>
      </c>
      <c r="E1655">
        <v>0.01</v>
      </c>
      <c r="F1655">
        <v>1.6101000000000001</v>
      </c>
      <c r="G1655" s="384">
        <v>0</v>
      </c>
      <c r="H1655">
        <v>0</v>
      </c>
    </row>
    <row r="1656" spans="1:10">
      <c r="A1656">
        <v>1650</v>
      </c>
      <c r="B1656" s="613">
        <v>42276.553472222222</v>
      </c>
      <c r="C1656" s="405" t="s">
        <v>2020</v>
      </c>
      <c r="D1656" s="384">
        <v>424</v>
      </c>
      <c r="E1656">
        <v>0.01</v>
      </c>
      <c r="F1656">
        <v>1.6101000000000001</v>
      </c>
      <c r="G1656" s="384">
        <v>0</v>
      </c>
      <c r="H1656">
        <v>1.6122399999999999</v>
      </c>
    </row>
    <row r="1657" spans="1:10">
      <c r="A1657">
        <v>1658</v>
      </c>
      <c r="B1657" s="613">
        <v>42276.779861111114</v>
      </c>
      <c r="C1657" s="405" t="s">
        <v>1931</v>
      </c>
      <c r="D1657" s="384">
        <v>424</v>
      </c>
      <c r="E1657">
        <v>0.01</v>
      </c>
      <c r="F1657">
        <v>1.6122399999999999</v>
      </c>
      <c r="G1657" s="384">
        <v>0</v>
      </c>
      <c r="H1657">
        <v>1.6122399999999999</v>
      </c>
      <c r="I1657">
        <v>1.48</v>
      </c>
      <c r="J1657" s="384">
        <v>2145.19</v>
      </c>
    </row>
    <row r="1658" spans="1:10">
      <c r="A1658">
        <v>1656</v>
      </c>
      <c r="B1658" s="613">
        <v>42276.760416666664</v>
      </c>
      <c r="C1658" s="405" t="s">
        <v>97</v>
      </c>
      <c r="D1658" s="384">
        <v>425</v>
      </c>
      <c r="E1658">
        <v>0.01</v>
      </c>
      <c r="F1658">
        <v>1.6074999999999999</v>
      </c>
      <c r="G1658" s="384">
        <v>0</v>
      </c>
      <c r="H1658">
        <v>0</v>
      </c>
    </row>
    <row r="1659" spans="1:10">
      <c r="A1659">
        <v>1657</v>
      </c>
      <c r="B1659" s="613">
        <v>42276.760416666664</v>
      </c>
      <c r="C1659" s="405" t="s">
        <v>2020</v>
      </c>
      <c r="D1659" s="384">
        <v>425</v>
      </c>
      <c r="E1659">
        <v>0.01</v>
      </c>
      <c r="F1659">
        <v>1.6074999999999999</v>
      </c>
      <c r="G1659" s="384">
        <v>0</v>
      </c>
      <c r="H1659">
        <v>1.6053599999999999</v>
      </c>
    </row>
    <row r="1660" spans="1:10">
      <c r="A1660">
        <v>1661</v>
      </c>
      <c r="B1660" s="613">
        <v>42276.881249999999</v>
      </c>
      <c r="C1660" s="405" t="s">
        <v>2020</v>
      </c>
      <c r="D1660" s="384">
        <v>425</v>
      </c>
      <c r="E1660">
        <v>0.01</v>
      </c>
      <c r="F1660">
        <v>1.6074999999999999</v>
      </c>
      <c r="G1660" s="384">
        <v>0</v>
      </c>
      <c r="H1660">
        <v>1.6079699999999999</v>
      </c>
    </row>
    <row r="1661" spans="1:10">
      <c r="A1661">
        <v>1664</v>
      </c>
      <c r="B1661" s="613">
        <v>42277.045138888891</v>
      </c>
      <c r="C1661" s="405" t="s">
        <v>1931</v>
      </c>
      <c r="D1661" s="384">
        <v>425</v>
      </c>
      <c r="E1661">
        <v>0.01</v>
      </c>
      <c r="F1661">
        <v>1.6079699999999999</v>
      </c>
      <c r="G1661" s="384">
        <v>0</v>
      </c>
      <c r="H1661">
        <v>1.6079699999999999</v>
      </c>
      <c r="I1661">
        <v>-0.44</v>
      </c>
      <c r="J1661" s="384">
        <v>2144.75</v>
      </c>
    </row>
    <row r="1662" spans="1:10">
      <c r="A1662">
        <v>1659</v>
      </c>
      <c r="B1662" s="613">
        <v>42276.881249999999</v>
      </c>
      <c r="C1662" s="405" t="s">
        <v>97</v>
      </c>
      <c r="D1662" s="384">
        <v>426</v>
      </c>
      <c r="E1662">
        <v>0.01</v>
      </c>
      <c r="F1662">
        <v>1.6127100000000001</v>
      </c>
      <c r="G1662" s="384">
        <v>0</v>
      </c>
      <c r="H1662">
        <v>0</v>
      </c>
    </row>
    <row r="1663" spans="1:10">
      <c r="A1663">
        <v>1660</v>
      </c>
      <c r="B1663" s="613">
        <v>42276.881249999999</v>
      </c>
      <c r="C1663" s="405" t="s">
        <v>2020</v>
      </c>
      <c r="D1663" s="384">
        <v>426</v>
      </c>
      <c r="E1663">
        <v>0.01</v>
      </c>
      <c r="F1663">
        <v>1.6127100000000001</v>
      </c>
      <c r="G1663" s="384">
        <v>0</v>
      </c>
      <c r="H1663">
        <v>1.6079699999999999</v>
      </c>
    </row>
    <row r="1664" spans="1:10">
      <c r="A1664">
        <v>1665</v>
      </c>
      <c r="B1664" s="613">
        <v>42277.045138888891</v>
      </c>
      <c r="C1664" s="405" t="s">
        <v>1931</v>
      </c>
      <c r="D1664" s="384">
        <v>426</v>
      </c>
      <c r="E1664">
        <v>0.01</v>
      </c>
      <c r="F1664">
        <v>1.6079699999999999</v>
      </c>
      <c r="G1664" s="384">
        <v>0</v>
      </c>
      <c r="H1664">
        <v>1.6079699999999999</v>
      </c>
      <c r="I1664">
        <v>3.4</v>
      </c>
      <c r="J1664" s="384">
        <v>2148.15</v>
      </c>
    </row>
    <row r="1665" spans="1:10">
      <c r="A1665">
        <v>1662</v>
      </c>
      <c r="B1665" s="613">
        <v>42276.918749999997</v>
      </c>
      <c r="C1665" s="405" t="s">
        <v>96</v>
      </c>
      <c r="D1665" s="384">
        <v>427</v>
      </c>
      <c r="E1665">
        <v>0.01</v>
      </c>
      <c r="F1665">
        <v>1.60985</v>
      </c>
      <c r="G1665" s="384">
        <v>0</v>
      </c>
      <c r="H1665">
        <v>0</v>
      </c>
    </row>
    <row r="1666" spans="1:10">
      <c r="A1666">
        <v>1663</v>
      </c>
      <c r="B1666" s="613">
        <v>42276.918749999997</v>
      </c>
      <c r="C1666" s="405" t="s">
        <v>2020</v>
      </c>
      <c r="D1666" s="384">
        <v>427</v>
      </c>
      <c r="E1666">
        <v>0.01</v>
      </c>
      <c r="F1666">
        <v>1.60985</v>
      </c>
      <c r="G1666" s="384">
        <v>0</v>
      </c>
      <c r="H1666">
        <v>1.61199</v>
      </c>
    </row>
    <row r="1667" spans="1:10">
      <c r="A1667">
        <v>1668</v>
      </c>
      <c r="B1667" s="613">
        <v>42277.056944444441</v>
      </c>
      <c r="C1667" s="405" t="s">
        <v>2020</v>
      </c>
      <c r="D1667" s="384">
        <v>427</v>
      </c>
      <c r="E1667">
        <v>0.01</v>
      </c>
      <c r="F1667">
        <v>1.60985</v>
      </c>
      <c r="G1667" s="384">
        <v>0</v>
      </c>
      <c r="H1667">
        <v>1.61033</v>
      </c>
    </row>
    <row r="1668" spans="1:10">
      <c r="A1668">
        <v>1672</v>
      </c>
      <c r="B1668" s="613">
        <v>42277.293055555558</v>
      </c>
      <c r="C1668" s="405" t="s">
        <v>2020</v>
      </c>
      <c r="D1668" s="384">
        <v>427</v>
      </c>
      <c r="E1668">
        <v>0.01</v>
      </c>
      <c r="F1668">
        <v>1.60985</v>
      </c>
      <c r="G1668" s="384">
        <v>0</v>
      </c>
      <c r="H1668">
        <v>1.6086400000000001</v>
      </c>
    </row>
    <row r="1669" spans="1:10">
      <c r="A1669">
        <v>1680</v>
      </c>
      <c r="B1669" s="613">
        <v>42277.448611111111</v>
      </c>
      <c r="C1669" s="405" t="s">
        <v>2020</v>
      </c>
      <c r="D1669" s="384">
        <v>427</v>
      </c>
      <c r="E1669">
        <v>0.01</v>
      </c>
      <c r="F1669">
        <v>1.60985</v>
      </c>
      <c r="G1669" s="384">
        <v>0</v>
      </c>
      <c r="H1669">
        <v>1.60463</v>
      </c>
    </row>
    <row r="1670" spans="1:10">
      <c r="A1670">
        <v>1686</v>
      </c>
      <c r="B1670" s="613">
        <v>42277.736111111109</v>
      </c>
      <c r="C1670" s="405" t="s">
        <v>2020</v>
      </c>
      <c r="D1670" s="384">
        <v>427</v>
      </c>
      <c r="E1670">
        <v>0.01</v>
      </c>
      <c r="F1670">
        <v>1.60985</v>
      </c>
      <c r="G1670" s="384">
        <v>0</v>
      </c>
      <c r="H1670">
        <v>1.59903</v>
      </c>
    </row>
    <row r="1671" spans="1:10">
      <c r="A1671">
        <v>1693</v>
      </c>
      <c r="B1671" s="613">
        <v>42278.259027777778</v>
      </c>
      <c r="C1671" s="405" t="s">
        <v>2020</v>
      </c>
      <c r="D1671" s="384">
        <v>427</v>
      </c>
      <c r="E1671">
        <v>0.01</v>
      </c>
      <c r="F1671">
        <v>1.60985</v>
      </c>
      <c r="G1671" s="384">
        <v>0</v>
      </c>
      <c r="H1671">
        <v>1.5920799999999999</v>
      </c>
    </row>
    <row r="1672" spans="1:10">
      <c r="A1672">
        <v>1694</v>
      </c>
      <c r="B1672" s="613">
        <v>42278.75</v>
      </c>
      <c r="C1672" s="405" t="s">
        <v>1931</v>
      </c>
      <c r="D1672" s="384">
        <v>427</v>
      </c>
      <c r="E1672">
        <v>0.01</v>
      </c>
      <c r="F1672">
        <v>1.5920799999999999</v>
      </c>
      <c r="G1672" s="384">
        <v>0</v>
      </c>
      <c r="H1672">
        <v>1.5920799999999999</v>
      </c>
      <c r="I1672">
        <v>-13.22</v>
      </c>
      <c r="J1672" s="384">
        <v>2136.41</v>
      </c>
    </row>
    <row r="1673" spans="1:10">
      <c r="A1673">
        <v>1666</v>
      </c>
      <c r="B1673" s="613">
        <v>42277.056944444441</v>
      </c>
      <c r="C1673" s="405" t="s">
        <v>96</v>
      </c>
      <c r="D1673" s="384">
        <v>428</v>
      </c>
      <c r="E1673">
        <v>0.01</v>
      </c>
      <c r="F1673">
        <v>1.6065400000000001</v>
      </c>
      <c r="G1673" s="384">
        <v>0</v>
      </c>
      <c r="H1673">
        <v>0</v>
      </c>
    </row>
    <row r="1674" spans="1:10">
      <c r="A1674">
        <v>1667</v>
      </c>
      <c r="B1674" s="613">
        <v>42277.056944444441</v>
      </c>
      <c r="C1674" s="405" t="s">
        <v>2020</v>
      </c>
      <c r="D1674" s="384">
        <v>428</v>
      </c>
      <c r="E1674">
        <v>0.01</v>
      </c>
      <c r="F1674">
        <v>1.6065400000000001</v>
      </c>
      <c r="G1674" s="384">
        <v>0</v>
      </c>
      <c r="H1674">
        <v>1.61033</v>
      </c>
    </row>
    <row r="1675" spans="1:10">
      <c r="A1675">
        <v>1671</v>
      </c>
      <c r="B1675" s="613">
        <v>42277.293055555558</v>
      </c>
      <c r="C1675" s="405" t="s">
        <v>2020</v>
      </c>
      <c r="D1675" s="384">
        <v>428</v>
      </c>
      <c r="E1675">
        <v>0.01</v>
      </c>
      <c r="F1675">
        <v>1.6065400000000001</v>
      </c>
      <c r="G1675" s="384">
        <v>0</v>
      </c>
      <c r="H1675">
        <v>1.6086400000000001</v>
      </c>
    </row>
    <row r="1676" spans="1:10">
      <c r="A1676">
        <v>1679</v>
      </c>
      <c r="B1676" s="613">
        <v>42277.448611111111</v>
      </c>
      <c r="C1676" s="405" t="s">
        <v>2020</v>
      </c>
      <c r="D1676" s="384">
        <v>428</v>
      </c>
      <c r="E1676">
        <v>0.01</v>
      </c>
      <c r="F1676">
        <v>1.6065400000000001</v>
      </c>
      <c r="G1676" s="384">
        <v>0</v>
      </c>
      <c r="H1676">
        <v>1.60463</v>
      </c>
    </row>
    <row r="1677" spans="1:10">
      <c r="A1677">
        <v>1685</v>
      </c>
      <c r="B1677" s="613">
        <v>42277.736111111109</v>
      </c>
      <c r="C1677" s="405" t="s">
        <v>2020</v>
      </c>
      <c r="D1677" s="384">
        <v>428</v>
      </c>
      <c r="E1677">
        <v>0.01</v>
      </c>
      <c r="F1677">
        <v>1.6065400000000001</v>
      </c>
      <c r="G1677" s="384">
        <v>0</v>
      </c>
      <c r="H1677">
        <v>1.59903</v>
      </c>
    </row>
    <row r="1678" spans="1:10">
      <c r="A1678">
        <v>1692</v>
      </c>
      <c r="B1678" s="613">
        <v>42278.259027777778</v>
      </c>
      <c r="C1678" s="405" t="s">
        <v>2020</v>
      </c>
      <c r="D1678" s="384">
        <v>428</v>
      </c>
      <c r="E1678">
        <v>0.01</v>
      </c>
      <c r="F1678">
        <v>1.6065400000000001</v>
      </c>
      <c r="G1678" s="384">
        <v>0</v>
      </c>
      <c r="H1678">
        <v>1.5920799999999999</v>
      </c>
    </row>
    <row r="1679" spans="1:10">
      <c r="A1679">
        <v>1695</v>
      </c>
      <c r="B1679" s="613">
        <v>42278.75</v>
      </c>
      <c r="C1679" s="405" t="s">
        <v>1931</v>
      </c>
      <c r="D1679" s="384">
        <v>428</v>
      </c>
      <c r="E1679">
        <v>0.01</v>
      </c>
      <c r="F1679">
        <v>1.5920799999999999</v>
      </c>
      <c r="G1679" s="384">
        <v>0</v>
      </c>
      <c r="H1679">
        <v>1.5920799999999999</v>
      </c>
      <c r="I1679">
        <v>-10.77</v>
      </c>
      <c r="J1679" s="384">
        <v>2125.64</v>
      </c>
    </row>
    <row r="1680" spans="1:10">
      <c r="A1680">
        <v>1669</v>
      </c>
      <c r="B1680" s="613">
        <v>42277.293055555558</v>
      </c>
      <c r="C1680" s="405" t="s">
        <v>96</v>
      </c>
      <c r="D1680" s="384">
        <v>429</v>
      </c>
      <c r="E1680">
        <v>0.01</v>
      </c>
      <c r="F1680">
        <v>1.60283</v>
      </c>
      <c r="G1680" s="384">
        <v>0</v>
      </c>
      <c r="H1680">
        <v>0</v>
      </c>
    </row>
    <row r="1681" spans="1:10">
      <c r="A1681">
        <v>1670</v>
      </c>
      <c r="B1681" s="613">
        <v>42277.293055555558</v>
      </c>
      <c r="C1681" s="405" t="s">
        <v>2020</v>
      </c>
      <c r="D1681" s="384">
        <v>429</v>
      </c>
      <c r="E1681">
        <v>0.01</v>
      </c>
      <c r="F1681">
        <v>1.60283</v>
      </c>
      <c r="G1681" s="384">
        <v>0</v>
      </c>
      <c r="H1681">
        <v>1.6086400000000001</v>
      </c>
    </row>
    <row r="1682" spans="1:10">
      <c r="A1682">
        <v>1678</v>
      </c>
      <c r="B1682" s="613">
        <v>42277.448611111111</v>
      </c>
      <c r="C1682" s="405" t="s">
        <v>2020</v>
      </c>
      <c r="D1682" s="384">
        <v>429</v>
      </c>
      <c r="E1682">
        <v>0.01</v>
      </c>
      <c r="F1682">
        <v>1.60283</v>
      </c>
      <c r="G1682" s="384">
        <v>0</v>
      </c>
      <c r="H1682">
        <v>1.60463</v>
      </c>
    </row>
    <row r="1683" spans="1:10">
      <c r="A1683">
        <v>1684</v>
      </c>
      <c r="B1683" s="613">
        <v>42277.736111111109</v>
      </c>
      <c r="C1683" s="405" t="s">
        <v>2020</v>
      </c>
      <c r="D1683" s="384">
        <v>429</v>
      </c>
      <c r="E1683">
        <v>0.01</v>
      </c>
      <c r="F1683">
        <v>1.60283</v>
      </c>
      <c r="G1683" s="384">
        <v>0</v>
      </c>
      <c r="H1683">
        <v>1.59903</v>
      </c>
    </row>
    <row r="1684" spans="1:10">
      <c r="A1684">
        <v>1691</v>
      </c>
      <c r="B1684" s="613">
        <v>42278.259027777778</v>
      </c>
      <c r="C1684" s="405" t="s">
        <v>2020</v>
      </c>
      <c r="D1684" s="384">
        <v>429</v>
      </c>
      <c r="E1684">
        <v>0.01</v>
      </c>
      <c r="F1684">
        <v>1.60283</v>
      </c>
      <c r="G1684" s="384">
        <v>0</v>
      </c>
      <c r="H1684">
        <v>1.5920799999999999</v>
      </c>
    </row>
    <row r="1685" spans="1:10">
      <c r="A1685">
        <v>1696</v>
      </c>
      <c r="B1685" s="613">
        <v>42278.75</v>
      </c>
      <c r="C1685" s="405" t="s">
        <v>1931</v>
      </c>
      <c r="D1685" s="384">
        <v>429</v>
      </c>
      <c r="E1685">
        <v>0.01</v>
      </c>
      <c r="F1685">
        <v>1.5920799999999999</v>
      </c>
      <c r="G1685" s="384">
        <v>0</v>
      </c>
      <c r="H1685">
        <v>1.5920799999999999</v>
      </c>
      <c r="I1685">
        <v>-8.0299999999999994</v>
      </c>
      <c r="J1685" s="384">
        <v>2117.61</v>
      </c>
    </row>
    <row r="1686" spans="1:10">
      <c r="A1686">
        <v>1673</v>
      </c>
      <c r="B1686" s="613">
        <v>42277.427777777775</v>
      </c>
      <c r="C1686" s="405" t="s">
        <v>97</v>
      </c>
      <c r="D1686" s="384">
        <v>430</v>
      </c>
      <c r="E1686">
        <v>0.01</v>
      </c>
      <c r="F1686">
        <v>1.60056</v>
      </c>
      <c r="G1686" s="384">
        <v>0</v>
      </c>
      <c r="H1686">
        <v>0</v>
      </c>
    </row>
    <row r="1687" spans="1:10">
      <c r="A1687">
        <v>1674</v>
      </c>
      <c r="B1687" s="613">
        <v>42277.427777777775</v>
      </c>
      <c r="C1687" s="405" t="s">
        <v>2020</v>
      </c>
      <c r="D1687" s="384">
        <v>430</v>
      </c>
      <c r="E1687">
        <v>0.01</v>
      </c>
      <c r="F1687">
        <v>1.60056</v>
      </c>
      <c r="G1687" s="384">
        <v>0</v>
      </c>
      <c r="H1687">
        <v>1.59842</v>
      </c>
    </row>
    <row r="1688" spans="1:10">
      <c r="A1688">
        <v>1675</v>
      </c>
      <c r="B1688" s="613">
        <v>42277.438194444447</v>
      </c>
      <c r="C1688" s="405" t="s">
        <v>1931</v>
      </c>
      <c r="D1688" s="384">
        <v>430</v>
      </c>
      <c r="E1688">
        <v>0.01</v>
      </c>
      <c r="F1688">
        <v>1.59842</v>
      </c>
      <c r="G1688" s="384">
        <v>0</v>
      </c>
      <c r="H1688">
        <v>1.59842</v>
      </c>
      <c r="I1688">
        <v>1.48</v>
      </c>
      <c r="J1688" s="384">
        <v>2149.63</v>
      </c>
    </row>
    <row r="1689" spans="1:10">
      <c r="A1689">
        <v>1676</v>
      </c>
      <c r="B1689" s="613">
        <v>42277.448611111111</v>
      </c>
      <c r="C1689" s="405" t="s">
        <v>96</v>
      </c>
      <c r="D1689" s="384">
        <v>431</v>
      </c>
      <c r="E1689">
        <v>0.02</v>
      </c>
      <c r="F1689">
        <v>1.59613</v>
      </c>
      <c r="G1689" s="384">
        <v>0</v>
      </c>
      <c r="H1689">
        <v>0</v>
      </c>
    </row>
    <row r="1690" spans="1:10">
      <c r="A1690">
        <v>1677</v>
      </c>
      <c r="B1690" s="613">
        <v>42277.448611111111</v>
      </c>
      <c r="C1690" s="405" t="s">
        <v>2020</v>
      </c>
      <c r="D1690" s="384">
        <v>431</v>
      </c>
      <c r="E1690">
        <v>0.02</v>
      </c>
      <c r="F1690">
        <v>1.59613</v>
      </c>
      <c r="G1690" s="384">
        <v>0</v>
      </c>
      <c r="H1690">
        <v>1.60463</v>
      </c>
    </row>
    <row r="1691" spans="1:10">
      <c r="A1691">
        <v>1683</v>
      </c>
      <c r="B1691" s="613">
        <v>42277.736111111109</v>
      </c>
      <c r="C1691" s="405" t="s">
        <v>2020</v>
      </c>
      <c r="D1691" s="384">
        <v>431</v>
      </c>
      <c r="E1691">
        <v>0.02</v>
      </c>
      <c r="F1691">
        <v>1.59613</v>
      </c>
      <c r="G1691" s="384">
        <v>0</v>
      </c>
      <c r="H1691">
        <v>1.59903</v>
      </c>
    </row>
    <row r="1692" spans="1:10">
      <c r="A1692">
        <v>1690</v>
      </c>
      <c r="B1692" s="613">
        <v>42278.259027777778</v>
      </c>
      <c r="C1692" s="405" t="s">
        <v>2020</v>
      </c>
      <c r="D1692" s="384">
        <v>431</v>
      </c>
      <c r="E1692">
        <v>0.02</v>
      </c>
      <c r="F1692">
        <v>1.59613</v>
      </c>
      <c r="G1692" s="384">
        <v>0</v>
      </c>
      <c r="H1692">
        <v>1.5920799999999999</v>
      </c>
    </row>
    <row r="1693" spans="1:10">
      <c r="A1693">
        <v>1697</v>
      </c>
      <c r="B1693" s="613">
        <v>42278.75</v>
      </c>
      <c r="C1693" s="405" t="s">
        <v>1931</v>
      </c>
      <c r="D1693" s="384">
        <v>431</v>
      </c>
      <c r="E1693">
        <v>0.02</v>
      </c>
      <c r="F1693">
        <v>1.5920799999999999</v>
      </c>
      <c r="G1693" s="384">
        <v>0</v>
      </c>
      <c r="H1693">
        <v>1.5920799999999999</v>
      </c>
      <c r="I1693">
        <v>-6.17</v>
      </c>
      <c r="J1693" s="384">
        <v>2111.44</v>
      </c>
    </row>
    <row r="1694" spans="1:10">
      <c r="A1694">
        <v>1681</v>
      </c>
      <c r="B1694" s="613">
        <v>42277.736111111109</v>
      </c>
      <c r="C1694" s="405" t="s">
        <v>96</v>
      </c>
      <c r="D1694" s="384">
        <v>432</v>
      </c>
      <c r="E1694">
        <v>0.04</v>
      </c>
      <c r="F1694">
        <v>1.58857</v>
      </c>
      <c r="G1694" s="384">
        <v>0</v>
      </c>
      <c r="H1694">
        <v>0</v>
      </c>
    </row>
    <row r="1695" spans="1:10">
      <c r="A1695">
        <v>1682</v>
      </c>
      <c r="B1695" s="613">
        <v>42277.736111111109</v>
      </c>
      <c r="C1695" s="405" t="s">
        <v>2020</v>
      </c>
      <c r="D1695" s="384">
        <v>432</v>
      </c>
      <c r="E1695">
        <v>0.04</v>
      </c>
      <c r="F1695">
        <v>1.58857</v>
      </c>
      <c r="G1695" s="384">
        <v>0</v>
      </c>
      <c r="H1695">
        <v>1.59903</v>
      </c>
    </row>
    <row r="1696" spans="1:10">
      <c r="A1696">
        <v>1689</v>
      </c>
      <c r="B1696" s="613">
        <v>42278.259027777778</v>
      </c>
      <c r="C1696" s="405" t="s">
        <v>2020</v>
      </c>
      <c r="D1696" s="384">
        <v>432</v>
      </c>
      <c r="E1696">
        <v>0.04</v>
      </c>
      <c r="F1696">
        <v>1.58857</v>
      </c>
      <c r="G1696" s="384">
        <v>0</v>
      </c>
      <c r="H1696">
        <v>1.5920799999999999</v>
      </c>
    </row>
    <row r="1697" spans="1:10">
      <c r="A1697">
        <v>1698</v>
      </c>
      <c r="B1697" s="613">
        <v>42278.75</v>
      </c>
      <c r="C1697" s="405" t="s">
        <v>1931</v>
      </c>
      <c r="D1697" s="384">
        <v>432</v>
      </c>
      <c r="E1697">
        <v>0.04</v>
      </c>
      <c r="F1697">
        <v>1.5920799999999999</v>
      </c>
      <c r="G1697" s="384">
        <v>0</v>
      </c>
      <c r="H1697">
        <v>1.5920799999999999</v>
      </c>
      <c r="I1697">
        <v>9.9600000000000009</v>
      </c>
      <c r="J1697" s="384">
        <v>2121.4</v>
      </c>
    </row>
    <row r="1698" spans="1:10">
      <c r="A1698">
        <v>1687</v>
      </c>
      <c r="B1698" s="613">
        <v>42278.259027777778</v>
      </c>
      <c r="C1698" s="405" t="s">
        <v>96</v>
      </c>
      <c r="D1698" s="384">
        <v>433</v>
      </c>
      <c r="E1698">
        <v>0.08</v>
      </c>
      <c r="F1698">
        <v>1.58036</v>
      </c>
      <c r="G1698" s="384">
        <v>0</v>
      </c>
      <c r="H1698">
        <v>0</v>
      </c>
    </row>
    <row r="1699" spans="1:10">
      <c r="A1699">
        <v>1688</v>
      </c>
      <c r="B1699" s="613">
        <v>42278.259027777778</v>
      </c>
      <c r="C1699" s="405" t="s">
        <v>2020</v>
      </c>
      <c r="D1699" s="384">
        <v>433</v>
      </c>
      <c r="E1699">
        <v>0.08</v>
      </c>
      <c r="F1699">
        <v>1.58036</v>
      </c>
      <c r="G1699" s="384">
        <v>0</v>
      </c>
      <c r="H1699">
        <v>1.5920799999999999</v>
      </c>
    </row>
    <row r="1700" spans="1:10">
      <c r="A1700">
        <v>1699</v>
      </c>
      <c r="B1700" s="613">
        <v>42278.75</v>
      </c>
      <c r="C1700" s="405" t="s">
        <v>1931</v>
      </c>
      <c r="D1700" s="384">
        <v>433</v>
      </c>
      <c r="E1700">
        <v>0.08</v>
      </c>
      <c r="F1700">
        <v>1.5920799999999999</v>
      </c>
      <c r="G1700" s="384">
        <v>0</v>
      </c>
      <c r="H1700">
        <v>1.5920799999999999</v>
      </c>
      <c r="I1700">
        <v>68.41</v>
      </c>
      <c r="J1700" s="384">
        <v>2189.81</v>
      </c>
    </row>
    <row r="1701" spans="1:10">
      <c r="A1701">
        <v>1700</v>
      </c>
      <c r="B1701" s="613">
        <v>42279.09375</v>
      </c>
      <c r="C1701" s="405" t="s">
        <v>97</v>
      </c>
      <c r="D1701" s="384">
        <v>434</v>
      </c>
      <c r="E1701">
        <v>0.01</v>
      </c>
      <c r="F1701">
        <v>1.58856</v>
      </c>
      <c r="G1701" s="384">
        <v>0</v>
      </c>
      <c r="H1701">
        <v>0</v>
      </c>
    </row>
    <row r="1702" spans="1:10">
      <c r="A1702">
        <v>1701</v>
      </c>
      <c r="B1702" s="613">
        <v>42279.09375</v>
      </c>
      <c r="C1702" s="405" t="s">
        <v>2020</v>
      </c>
      <c r="D1702" s="384">
        <v>434</v>
      </c>
      <c r="E1702">
        <v>0.01</v>
      </c>
      <c r="F1702">
        <v>1.58856</v>
      </c>
      <c r="G1702" s="384">
        <v>0</v>
      </c>
      <c r="H1702">
        <v>1.5864199999999999</v>
      </c>
    </row>
    <row r="1703" spans="1:10">
      <c r="A1703">
        <v>1702</v>
      </c>
      <c r="B1703" s="613">
        <v>42279.145833333336</v>
      </c>
      <c r="C1703" s="405" t="s">
        <v>1931</v>
      </c>
      <c r="D1703" s="384">
        <v>434</v>
      </c>
      <c r="E1703">
        <v>0.01</v>
      </c>
      <c r="F1703">
        <v>1.5864199999999999</v>
      </c>
      <c r="G1703" s="384">
        <v>0</v>
      </c>
      <c r="H1703">
        <v>1.5864199999999999</v>
      </c>
      <c r="I1703">
        <v>1.48</v>
      </c>
      <c r="J1703" s="384">
        <v>2191.29</v>
      </c>
    </row>
    <row r="1704" spans="1:10">
      <c r="A1704">
        <v>1703</v>
      </c>
      <c r="B1704" s="613">
        <v>42279.65625</v>
      </c>
      <c r="C1704" s="405" t="s">
        <v>97</v>
      </c>
      <c r="D1704" s="384">
        <v>435</v>
      </c>
      <c r="E1704">
        <v>0.01</v>
      </c>
      <c r="F1704">
        <v>1.6083400000000001</v>
      </c>
      <c r="G1704" s="384">
        <v>0</v>
      </c>
      <c r="H1704">
        <v>0</v>
      </c>
    </row>
    <row r="1705" spans="1:10">
      <c r="A1705">
        <v>1704</v>
      </c>
      <c r="B1705" s="613">
        <v>42279.65625</v>
      </c>
      <c r="C1705" s="405" t="s">
        <v>2020</v>
      </c>
      <c r="D1705" s="384">
        <v>435</v>
      </c>
      <c r="E1705">
        <v>0.01</v>
      </c>
      <c r="F1705">
        <v>1.6083400000000001</v>
      </c>
      <c r="G1705" s="384">
        <v>0</v>
      </c>
      <c r="H1705">
        <v>1.6062000000000001</v>
      </c>
    </row>
    <row r="1706" spans="1:10">
      <c r="A1706">
        <v>1705</v>
      </c>
      <c r="B1706" s="613">
        <v>42279.677083333336</v>
      </c>
      <c r="C1706" s="405" t="s">
        <v>1931</v>
      </c>
      <c r="D1706" s="384">
        <v>435</v>
      </c>
      <c r="E1706">
        <v>0.01</v>
      </c>
      <c r="F1706">
        <v>1.6062000000000001</v>
      </c>
      <c r="G1706" s="384">
        <v>0</v>
      </c>
      <c r="H1706">
        <v>1.6062000000000001</v>
      </c>
      <c r="I1706">
        <v>1.48</v>
      </c>
      <c r="J1706" s="384">
        <v>2192.77</v>
      </c>
    </row>
    <row r="1707" spans="1:10">
      <c r="A1707">
        <v>1706</v>
      </c>
      <c r="B1707" s="613">
        <v>42279.71875</v>
      </c>
      <c r="C1707" s="405" t="s">
        <v>96</v>
      </c>
      <c r="D1707" s="384">
        <v>436</v>
      </c>
      <c r="E1707">
        <v>0.01</v>
      </c>
      <c r="F1707">
        <v>1.6016900000000001</v>
      </c>
      <c r="G1707" s="384">
        <v>0</v>
      </c>
      <c r="H1707">
        <v>0</v>
      </c>
    </row>
    <row r="1708" spans="1:10">
      <c r="A1708">
        <v>1707</v>
      </c>
      <c r="B1708" s="613">
        <v>42279.71875</v>
      </c>
      <c r="C1708" s="405" t="s">
        <v>2020</v>
      </c>
      <c r="D1708" s="384">
        <v>436</v>
      </c>
      <c r="E1708">
        <v>0.01</v>
      </c>
      <c r="F1708">
        <v>1.6016900000000001</v>
      </c>
      <c r="G1708" s="384">
        <v>0</v>
      </c>
      <c r="H1708">
        <v>1.6038300000000001</v>
      </c>
    </row>
    <row r="1709" spans="1:10">
      <c r="A1709">
        <v>1708</v>
      </c>
      <c r="B1709" s="613">
        <v>42279.745138888888</v>
      </c>
      <c r="C1709" s="405" t="s">
        <v>1931</v>
      </c>
      <c r="D1709" s="384">
        <v>436</v>
      </c>
      <c r="E1709">
        <v>0.01</v>
      </c>
      <c r="F1709">
        <v>1.6038300000000001</v>
      </c>
      <c r="G1709" s="384">
        <v>0</v>
      </c>
      <c r="H1709">
        <v>1.6038300000000001</v>
      </c>
      <c r="I1709">
        <v>1.48</v>
      </c>
      <c r="J1709" s="384">
        <v>2194.25</v>
      </c>
    </row>
    <row r="1710" spans="1:10">
      <c r="A1710">
        <v>1709</v>
      </c>
      <c r="B1710" s="613">
        <v>42282.783333333333</v>
      </c>
      <c r="C1710" s="405" t="s">
        <v>97</v>
      </c>
      <c r="D1710" s="384">
        <v>437</v>
      </c>
      <c r="E1710">
        <v>0.01</v>
      </c>
      <c r="F1710">
        <v>1.57826</v>
      </c>
      <c r="G1710" s="384">
        <v>0</v>
      </c>
      <c r="H1710">
        <v>0</v>
      </c>
    </row>
    <row r="1711" spans="1:10">
      <c r="A1711">
        <v>1710</v>
      </c>
      <c r="B1711" s="613">
        <v>42282.783333333333</v>
      </c>
      <c r="C1711" s="405" t="s">
        <v>2020</v>
      </c>
      <c r="D1711" s="384">
        <v>437</v>
      </c>
      <c r="E1711">
        <v>0.01</v>
      </c>
      <c r="F1711">
        <v>1.57826</v>
      </c>
      <c r="G1711" s="384">
        <v>0</v>
      </c>
      <c r="H1711">
        <v>1.57612</v>
      </c>
    </row>
    <row r="1712" spans="1:10">
      <c r="A1712">
        <v>1711</v>
      </c>
      <c r="B1712" s="613">
        <v>42282.843055555553</v>
      </c>
      <c r="C1712" s="405" t="s">
        <v>1931</v>
      </c>
      <c r="D1712" s="384">
        <v>437</v>
      </c>
      <c r="E1712">
        <v>0.01</v>
      </c>
      <c r="F1712">
        <v>1.57612</v>
      </c>
      <c r="G1712" s="384">
        <v>0</v>
      </c>
      <c r="H1712">
        <v>1.57612</v>
      </c>
      <c r="I1712">
        <v>1.48</v>
      </c>
      <c r="J1712" s="384">
        <v>2195.73</v>
      </c>
    </row>
    <row r="1713" spans="1:10">
      <c r="A1713">
        <v>1712</v>
      </c>
      <c r="B1713" s="613">
        <v>42283.395833333336</v>
      </c>
      <c r="C1713" s="405" t="s">
        <v>96</v>
      </c>
      <c r="D1713" s="384">
        <v>438</v>
      </c>
      <c r="E1713">
        <v>0.01</v>
      </c>
      <c r="F1713">
        <v>1.57667</v>
      </c>
      <c r="G1713" s="384">
        <v>0</v>
      </c>
      <c r="H1713">
        <v>0</v>
      </c>
    </row>
    <row r="1714" spans="1:10">
      <c r="A1714">
        <v>1713</v>
      </c>
      <c r="B1714" s="613">
        <v>42283.395833333336</v>
      </c>
      <c r="C1714" s="405" t="s">
        <v>2020</v>
      </c>
      <c r="D1714" s="384">
        <v>438</v>
      </c>
      <c r="E1714">
        <v>0.01</v>
      </c>
      <c r="F1714">
        <v>1.57667</v>
      </c>
      <c r="G1714" s="384">
        <v>0</v>
      </c>
      <c r="H1714">
        <v>1.57881</v>
      </c>
    </row>
    <row r="1715" spans="1:10">
      <c r="A1715">
        <v>1722</v>
      </c>
      <c r="B1715" s="613">
        <v>42283.545138888891</v>
      </c>
      <c r="C1715" s="405" t="s">
        <v>1931</v>
      </c>
      <c r="D1715" s="384">
        <v>438</v>
      </c>
      <c r="E1715">
        <v>0.01</v>
      </c>
      <c r="F1715">
        <v>1.57881</v>
      </c>
      <c r="G1715" s="384">
        <v>0</v>
      </c>
      <c r="H1715">
        <v>1.57881</v>
      </c>
      <c r="I1715">
        <v>1.48</v>
      </c>
      <c r="J1715" s="384">
        <v>2198.69</v>
      </c>
    </row>
    <row r="1716" spans="1:10">
      <c r="A1716">
        <v>1714</v>
      </c>
      <c r="B1716" s="613">
        <v>42283.438194444447</v>
      </c>
      <c r="C1716" s="405" t="s">
        <v>97</v>
      </c>
      <c r="D1716" s="384">
        <v>439</v>
      </c>
      <c r="E1716">
        <v>0.01</v>
      </c>
      <c r="F1716">
        <v>1.5764100000000001</v>
      </c>
      <c r="G1716" s="384">
        <v>0</v>
      </c>
      <c r="H1716">
        <v>0</v>
      </c>
    </row>
    <row r="1717" spans="1:10">
      <c r="A1717">
        <v>1715</v>
      </c>
      <c r="B1717" s="613">
        <v>42283.438194444447</v>
      </c>
      <c r="C1717" s="405" t="s">
        <v>2020</v>
      </c>
      <c r="D1717" s="384">
        <v>439</v>
      </c>
      <c r="E1717">
        <v>0.01</v>
      </c>
      <c r="F1717">
        <v>1.5764100000000001</v>
      </c>
      <c r="G1717" s="384">
        <v>0</v>
      </c>
      <c r="H1717">
        <v>1.5742700000000001</v>
      </c>
    </row>
    <row r="1718" spans="1:10">
      <c r="A1718">
        <v>1716</v>
      </c>
      <c r="B1718" s="613">
        <v>42283.447916666664</v>
      </c>
      <c r="C1718" s="405" t="s">
        <v>1931</v>
      </c>
      <c r="D1718" s="384">
        <v>439</v>
      </c>
      <c r="E1718">
        <v>0.01</v>
      </c>
      <c r="F1718">
        <v>1.5742700000000001</v>
      </c>
      <c r="G1718" s="384">
        <v>0</v>
      </c>
      <c r="H1718">
        <v>1.5742700000000001</v>
      </c>
      <c r="I1718">
        <v>1.48</v>
      </c>
      <c r="J1718" s="384">
        <v>2197.21</v>
      </c>
    </row>
    <row r="1719" spans="1:10">
      <c r="A1719">
        <v>1717</v>
      </c>
      <c r="B1719" s="613">
        <v>42283.469444444447</v>
      </c>
      <c r="C1719" s="405" t="s">
        <v>97</v>
      </c>
      <c r="D1719" s="384">
        <v>440</v>
      </c>
      <c r="E1719">
        <v>0.01</v>
      </c>
      <c r="F1719">
        <v>1.5744400000000001</v>
      </c>
      <c r="G1719" s="384">
        <v>0</v>
      </c>
      <c r="H1719">
        <v>0</v>
      </c>
    </row>
    <row r="1720" spans="1:10">
      <c r="A1720">
        <v>1718</v>
      </c>
      <c r="B1720" s="613">
        <v>42283.469444444447</v>
      </c>
      <c r="C1720" s="405" t="s">
        <v>2020</v>
      </c>
      <c r="D1720" s="384">
        <v>440</v>
      </c>
      <c r="E1720">
        <v>0.01</v>
      </c>
      <c r="F1720">
        <v>1.5744400000000001</v>
      </c>
      <c r="G1720" s="384">
        <v>0</v>
      </c>
      <c r="H1720">
        <v>1.5723</v>
      </c>
    </row>
    <row r="1721" spans="1:10">
      <c r="A1721">
        <v>1721</v>
      </c>
      <c r="B1721" s="613">
        <v>42283.541666666664</v>
      </c>
      <c r="C1721" s="405" t="s">
        <v>2020</v>
      </c>
      <c r="D1721" s="384">
        <v>440</v>
      </c>
      <c r="E1721">
        <v>0.01</v>
      </c>
      <c r="F1721">
        <v>1.5744400000000001</v>
      </c>
      <c r="G1721" s="384">
        <v>0</v>
      </c>
      <c r="H1721">
        <v>1.57396</v>
      </c>
    </row>
    <row r="1722" spans="1:10">
      <c r="A1722">
        <v>1723</v>
      </c>
      <c r="B1722" s="613">
        <v>42283.640972222223</v>
      </c>
      <c r="C1722" s="405" t="s">
        <v>1931</v>
      </c>
      <c r="D1722" s="384">
        <v>440</v>
      </c>
      <c r="E1722">
        <v>0.01</v>
      </c>
      <c r="F1722">
        <v>1.57396</v>
      </c>
      <c r="G1722" s="384">
        <v>0</v>
      </c>
      <c r="H1722">
        <v>1.57396</v>
      </c>
      <c r="I1722">
        <v>0.25</v>
      </c>
      <c r="J1722" s="384">
        <v>2198.94</v>
      </c>
    </row>
    <row r="1723" spans="1:10">
      <c r="A1723">
        <v>1719</v>
      </c>
      <c r="B1723" s="613">
        <v>42283.541666666664</v>
      </c>
      <c r="C1723" s="405" t="s">
        <v>97</v>
      </c>
      <c r="D1723" s="384">
        <v>441</v>
      </c>
      <c r="E1723">
        <v>0.01</v>
      </c>
      <c r="F1723">
        <v>1.5777600000000001</v>
      </c>
      <c r="G1723" s="384">
        <v>0</v>
      </c>
      <c r="H1723">
        <v>0</v>
      </c>
    </row>
    <row r="1724" spans="1:10">
      <c r="A1724">
        <v>1720</v>
      </c>
      <c r="B1724" s="613">
        <v>42283.541666666664</v>
      </c>
      <c r="C1724" s="405" t="s">
        <v>2020</v>
      </c>
      <c r="D1724" s="384">
        <v>441</v>
      </c>
      <c r="E1724">
        <v>0.01</v>
      </c>
      <c r="F1724">
        <v>1.5777600000000001</v>
      </c>
      <c r="G1724" s="384">
        <v>0</v>
      </c>
      <c r="H1724">
        <v>1.57396</v>
      </c>
    </row>
    <row r="1725" spans="1:10">
      <c r="A1725">
        <v>1724</v>
      </c>
      <c r="B1725" s="613">
        <v>42283.640972222223</v>
      </c>
      <c r="C1725" s="405" t="s">
        <v>1931</v>
      </c>
      <c r="D1725" s="384">
        <v>441</v>
      </c>
      <c r="E1725">
        <v>0.01</v>
      </c>
      <c r="F1725">
        <v>1.57396</v>
      </c>
      <c r="G1725" s="384">
        <v>0</v>
      </c>
      <c r="H1725">
        <v>1.57396</v>
      </c>
      <c r="I1725">
        <v>2.71</v>
      </c>
      <c r="J1725" s="384">
        <v>2201.65</v>
      </c>
    </row>
    <row r="1726" spans="1:10">
      <c r="A1726">
        <v>1725</v>
      </c>
      <c r="B1726" s="613">
        <v>42284.15625</v>
      </c>
      <c r="C1726" s="405" t="s">
        <v>96</v>
      </c>
      <c r="D1726" s="384">
        <v>442</v>
      </c>
      <c r="E1726">
        <v>0.01</v>
      </c>
      <c r="F1726">
        <v>1.57161</v>
      </c>
      <c r="G1726" s="384">
        <v>0</v>
      </c>
      <c r="H1726">
        <v>0</v>
      </c>
    </row>
    <row r="1727" spans="1:10">
      <c r="A1727">
        <v>1726</v>
      </c>
      <c r="B1727" s="613">
        <v>42284.15625</v>
      </c>
      <c r="C1727" s="405" t="s">
        <v>2020</v>
      </c>
      <c r="D1727" s="384">
        <v>442</v>
      </c>
      <c r="E1727">
        <v>0.01</v>
      </c>
      <c r="F1727">
        <v>1.57161</v>
      </c>
      <c r="G1727" s="384">
        <v>0</v>
      </c>
      <c r="H1727">
        <v>1.57375</v>
      </c>
    </row>
    <row r="1728" spans="1:10">
      <c r="A1728">
        <v>1729</v>
      </c>
      <c r="B1728" s="613">
        <v>42284.313194444447</v>
      </c>
      <c r="C1728" s="405" t="s">
        <v>2020</v>
      </c>
      <c r="D1728" s="384">
        <v>442</v>
      </c>
      <c r="E1728">
        <v>0.01</v>
      </c>
      <c r="F1728">
        <v>1.57161</v>
      </c>
      <c r="G1728" s="384">
        <v>0</v>
      </c>
      <c r="H1728">
        <v>1.57209</v>
      </c>
    </row>
    <row r="1729" spans="1:10">
      <c r="A1729">
        <v>1733</v>
      </c>
      <c r="B1729" s="613">
        <v>42284.4375</v>
      </c>
      <c r="C1729" s="405" t="s">
        <v>2020</v>
      </c>
      <c r="D1729" s="384">
        <v>442</v>
      </c>
      <c r="E1729">
        <v>0.01</v>
      </c>
      <c r="F1729">
        <v>1.57161</v>
      </c>
      <c r="G1729" s="384">
        <v>0</v>
      </c>
      <c r="H1729">
        <v>1.5688800000000001</v>
      </c>
    </row>
    <row r="1730" spans="1:10">
      <c r="A1730">
        <v>1738</v>
      </c>
      <c r="B1730" s="613">
        <v>42284.615972222222</v>
      </c>
      <c r="C1730" s="405" t="s">
        <v>2020</v>
      </c>
      <c r="D1730" s="384">
        <v>442</v>
      </c>
      <c r="E1730">
        <v>0.01</v>
      </c>
      <c r="F1730">
        <v>1.57161</v>
      </c>
      <c r="G1730" s="384">
        <v>0</v>
      </c>
      <c r="H1730">
        <v>1.56477</v>
      </c>
    </row>
    <row r="1731" spans="1:10">
      <c r="A1731">
        <v>1739</v>
      </c>
      <c r="B1731" s="613">
        <v>42285.163194444445</v>
      </c>
      <c r="C1731" s="405" t="s">
        <v>1931</v>
      </c>
      <c r="D1731" s="384">
        <v>442</v>
      </c>
      <c r="E1731">
        <v>0.01</v>
      </c>
      <c r="F1731">
        <v>1.56477</v>
      </c>
      <c r="G1731" s="384">
        <v>0</v>
      </c>
      <c r="H1731">
        <v>1.56477</v>
      </c>
      <c r="I1731">
        <v>-5.15</v>
      </c>
      <c r="J1731" s="384">
        <v>2196.5</v>
      </c>
    </row>
    <row r="1732" spans="1:10">
      <c r="A1732">
        <v>1727</v>
      </c>
      <c r="B1732" s="613">
        <v>42284.313194444447</v>
      </c>
      <c r="C1732" s="405" t="s">
        <v>96</v>
      </c>
      <c r="D1732" s="384">
        <v>443</v>
      </c>
      <c r="E1732">
        <v>0.01</v>
      </c>
      <c r="F1732">
        <v>1.5683</v>
      </c>
      <c r="G1732" s="384">
        <v>0</v>
      </c>
      <c r="H1732">
        <v>0</v>
      </c>
    </row>
    <row r="1733" spans="1:10">
      <c r="A1733">
        <v>1728</v>
      </c>
      <c r="B1733" s="613">
        <v>42284.313194444447</v>
      </c>
      <c r="C1733" s="405" t="s">
        <v>2020</v>
      </c>
      <c r="D1733" s="384">
        <v>443</v>
      </c>
      <c r="E1733">
        <v>0.01</v>
      </c>
      <c r="F1733">
        <v>1.5683</v>
      </c>
      <c r="G1733" s="384">
        <v>0</v>
      </c>
      <c r="H1733">
        <v>1.57209</v>
      </c>
    </row>
    <row r="1734" spans="1:10">
      <c r="A1734">
        <v>1732</v>
      </c>
      <c r="B1734" s="613">
        <v>42284.4375</v>
      </c>
      <c r="C1734" s="405" t="s">
        <v>2020</v>
      </c>
      <c r="D1734" s="384">
        <v>443</v>
      </c>
      <c r="E1734">
        <v>0.01</v>
      </c>
      <c r="F1734">
        <v>1.5683</v>
      </c>
      <c r="G1734" s="384">
        <v>0</v>
      </c>
      <c r="H1734">
        <v>1.5688800000000001</v>
      </c>
    </row>
    <row r="1735" spans="1:10">
      <c r="A1735">
        <v>1737</v>
      </c>
      <c r="B1735" s="613">
        <v>42284.615972222222</v>
      </c>
      <c r="C1735" s="405" t="s">
        <v>2020</v>
      </c>
      <c r="D1735" s="384">
        <v>443</v>
      </c>
      <c r="E1735">
        <v>0.01</v>
      </c>
      <c r="F1735">
        <v>1.5683</v>
      </c>
      <c r="G1735" s="384">
        <v>0</v>
      </c>
      <c r="H1735">
        <v>1.56477</v>
      </c>
    </row>
    <row r="1736" spans="1:10">
      <c r="A1736">
        <v>1740</v>
      </c>
      <c r="B1736" s="613">
        <v>42285.163194444445</v>
      </c>
      <c r="C1736" s="405" t="s">
        <v>1931</v>
      </c>
      <c r="D1736" s="384">
        <v>443</v>
      </c>
      <c r="E1736">
        <v>0.01</v>
      </c>
      <c r="F1736">
        <v>1.56477</v>
      </c>
      <c r="G1736" s="384">
        <v>0</v>
      </c>
      <c r="H1736">
        <v>1.56477</v>
      </c>
      <c r="I1736">
        <v>-2.7</v>
      </c>
      <c r="J1736" s="384">
        <v>2193.8000000000002</v>
      </c>
    </row>
    <row r="1737" spans="1:10">
      <c r="A1737">
        <v>1730</v>
      </c>
      <c r="B1737" s="613">
        <v>42284.4375</v>
      </c>
      <c r="C1737" s="405" t="s">
        <v>96</v>
      </c>
      <c r="D1737" s="384">
        <v>444</v>
      </c>
      <c r="E1737">
        <v>0.01</v>
      </c>
      <c r="F1737">
        <v>1.56002</v>
      </c>
      <c r="G1737" s="384">
        <v>0</v>
      </c>
      <c r="H1737">
        <v>0</v>
      </c>
    </row>
    <row r="1738" spans="1:10">
      <c r="A1738">
        <v>1731</v>
      </c>
      <c r="B1738" s="613">
        <v>42284.4375</v>
      </c>
      <c r="C1738" s="405" t="s">
        <v>2020</v>
      </c>
      <c r="D1738" s="384">
        <v>444</v>
      </c>
      <c r="E1738">
        <v>0.01</v>
      </c>
      <c r="F1738">
        <v>1.56002</v>
      </c>
      <c r="G1738" s="384">
        <v>0</v>
      </c>
      <c r="H1738">
        <v>1.5688800000000001</v>
      </c>
    </row>
    <row r="1739" spans="1:10">
      <c r="A1739">
        <v>1736</v>
      </c>
      <c r="B1739" s="613">
        <v>42284.615972222222</v>
      </c>
      <c r="C1739" s="405" t="s">
        <v>2020</v>
      </c>
      <c r="D1739" s="384">
        <v>444</v>
      </c>
      <c r="E1739">
        <v>0.01</v>
      </c>
      <c r="F1739">
        <v>1.56002</v>
      </c>
      <c r="G1739" s="384">
        <v>0</v>
      </c>
      <c r="H1739">
        <v>1.56477</v>
      </c>
    </row>
    <row r="1740" spans="1:10">
      <c r="A1740">
        <v>1741</v>
      </c>
      <c r="B1740" s="613">
        <v>42285.163194444445</v>
      </c>
      <c r="C1740" s="405" t="s">
        <v>1931</v>
      </c>
      <c r="D1740" s="384">
        <v>444</v>
      </c>
      <c r="E1740">
        <v>0.01</v>
      </c>
      <c r="F1740">
        <v>1.56477</v>
      </c>
      <c r="G1740" s="384">
        <v>0</v>
      </c>
      <c r="H1740">
        <v>1.56477</v>
      </c>
      <c r="I1740">
        <v>3.41</v>
      </c>
      <c r="J1740" s="384">
        <v>2197.21</v>
      </c>
    </row>
    <row r="1741" spans="1:10">
      <c r="A1741">
        <v>1734</v>
      </c>
      <c r="B1741" s="613">
        <v>42284.615972222222</v>
      </c>
      <c r="C1741" s="405" t="s">
        <v>96</v>
      </c>
      <c r="D1741" s="384">
        <v>445</v>
      </c>
      <c r="E1741">
        <v>0.02</v>
      </c>
      <c r="F1741">
        <v>1.5561199999999999</v>
      </c>
      <c r="G1741" s="384">
        <v>0</v>
      </c>
      <c r="H1741">
        <v>0</v>
      </c>
    </row>
    <row r="1742" spans="1:10">
      <c r="A1742">
        <v>1735</v>
      </c>
      <c r="B1742" s="613">
        <v>42284.615972222222</v>
      </c>
      <c r="C1742" s="405" t="s">
        <v>2020</v>
      </c>
      <c r="D1742" s="384">
        <v>445</v>
      </c>
      <c r="E1742">
        <v>0.02</v>
      </c>
      <c r="F1742">
        <v>1.5561199999999999</v>
      </c>
      <c r="G1742" s="384">
        <v>0</v>
      </c>
      <c r="H1742">
        <v>1.56477</v>
      </c>
    </row>
    <row r="1743" spans="1:10">
      <c r="A1743">
        <v>1742</v>
      </c>
      <c r="B1743" s="613">
        <v>42285.163194444445</v>
      </c>
      <c r="C1743" s="405" t="s">
        <v>1931</v>
      </c>
      <c r="D1743" s="384">
        <v>445</v>
      </c>
      <c r="E1743">
        <v>0.02</v>
      </c>
      <c r="F1743">
        <v>1.56477</v>
      </c>
      <c r="G1743" s="384">
        <v>0</v>
      </c>
      <c r="H1743">
        <v>1.56477</v>
      </c>
      <c r="I1743">
        <v>12.58</v>
      </c>
      <c r="J1743" s="384">
        <v>2209.79</v>
      </c>
    </row>
    <row r="1744" spans="1:10">
      <c r="A1744">
        <v>1743</v>
      </c>
      <c r="B1744" s="613">
        <v>42285.386111111111</v>
      </c>
      <c r="C1744" s="405" t="s">
        <v>96</v>
      </c>
      <c r="D1744" s="384">
        <v>446</v>
      </c>
      <c r="E1744">
        <v>0.01</v>
      </c>
      <c r="F1744">
        <v>1.5717399999999999</v>
      </c>
      <c r="G1744" s="384">
        <v>0</v>
      </c>
      <c r="H1744">
        <v>0</v>
      </c>
    </row>
    <row r="1745" spans="1:10">
      <c r="A1745">
        <v>1744</v>
      </c>
      <c r="B1745" s="613">
        <v>42285.386111111111</v>
      </c>
      <c r="C1745" s="405" t="s">
        <v>2020</v>
      </c>
      <c r="D1745" s="384">
        <v>446</v>
      </c>
      <c r="E1745">
        <v>0.01</v>
      </c>
      <c r="F1745">
        <v>1.5717399999999999</v>
      </c>
      <c r="G1745" s="384">
        <v>0</v>
      </c>
      <c r="H1745">
        <v>1.5738799999999999</v>
      </c>
    </row>
    <row r="1746" spans="1:10">
      <c r="A1746">
        <v>1745</v>
      </c>
      <c r="B1746" s="613">
        <v>42285.388194444444</v>
      </c>
      <c r="C1746" s="405" t="s">
        <v>1931</v>
      </c>
      <c r="D1746" s="384">
        <v>446</v>
      </c>
      <c r="E1746">
        <v>0.01</v>
      </c>
      <c r="F1746">
        <v>1.5738799999999999</v>
      </c>
      <c r="G1746" s="384">
        <v>0</v>
      </c>
      <c r="H1746">
        <v>1.5738799999999999</v>
      </c>
      <c r="I1746">
        <v>1.48</v>
      </c>
      <c r="J1746" s="384">
        <v>2211.27</v>
      </c>
    </row>
    <row r="1747" spans="1:10">
      <c r="A1747">
        <v>1746</v>
      </c>
      <c r="B1747" s="613">
        <v>42285.522916666669</v>
      </c>
      <c r="C1747" s="405" t="s">
        <v>97</v>
      </c>
      <c r="D1747" s="384">
        <v>447</v>
      </c>
      <c r="E1747">
        <v>0.01</v>
      </c>
      <c r="F1747">
        <v>1.5706800000000001</v>
      </c>
      <c r="G1747" s="384">
        <v>0</v>
      </c>
      <c r="H1747">
        <v>0</v>
      </c>
    </row>
    <row r="1748" spans="1:10">
      <c r="A1748">
        <v>1747</v>
      </c>
      <c r="B1748" s="613">
        <v>42285.522916666669</v>
      </c>
      <c r="C1748" s="405" t="s">
        <v>2020</v>
      </c>
      <c r="D1748" s="384">
        <v>447</v>
      </c>
      <c r="E1748">
        <v>0.01</v>
      </c>
      <c r="F1748">
        <v>1.5706800000000001</v>
      </c>
      <c r="G1748" s="384">
        <v>0</v>
      </c>
      <c r="H1748">
        <v>1.56854</v>
      </c>
    </row>
    <row r="1749" spans="1:10">
      <c r="A1749">
        <v>1748</v>
      </c>
      <c r="B1749" s="613">
        <v>42285.5625</v>
      </c>
      <c r="C1749" s="405" t="s">
        <v>1931</v>
      </c>
      <c r="D1749" s="384">
        <v>447</v>
      </c>
      <c r="E1749">
        <v>0.01</v>
      </c>
      <c r="F1749">
        <v>1.56854</v>
      </c>
      <c r="G1749" s="384">
        <v>0</v>
      </c>
      <c r="H1749">
        <v>1.56854</v>
      </c>
      <c r="I1749">
        <v>1.48</v>
      </c>
      <c r="J1749" s="384">
        <v>2212.75</v>
      </c>
    </row>
    <row r="1750" spans="1:10">
      <c r="A1750">
        <v>1749</v>
      </c>
      <c r="B1750" s="613">
        <v>42285.708333333336</v>
      </c>
      <c r="C1750" s="405" t="s">
        <v>97</v>
      </c>
      <c r="D1750" s="384">
        <v>448</v>
      </c>
      <c r="E1750">
        <v>0.01</v>
      </c>
      <c r="F1750">
        <v>1.5650999999999999</v>
      </c>
      <c r="G1750" s="384">
        <v>0</v>
      </c>
      <c r="H1750">
        <v>0</v>
      </c>
    </row>
    <row r="1751" spans="1:10">
      <c r="A1751">
        <v>1750</v>
      </c>
      <c r="B1751" s="613">
        <v>42285.708333333336</v>
      </c>
      <c r="C1751" s="405" t="s">
        <v>2020</v>
      </c>
      <c r="D1751" s="384">
        <v>448</v>
      </c>
      <c r="E1751">
        <v>0.01</v>
      </c>
      <c r="F1751">
        <v>1.5650999999999999</v>
      </c>
      <c r="G1751" s="384">
        <v>0</v>
      </c>
      <c r="H1751">
        <v>1.5629599999999999</v>
      </c>
    </row>
    <row r="1752" spans="1:10">
      <c r="A1752">
        <v>1751</v>
      </c>
      <c r="B1752" s="613">
        <v>42285.737500000003</v>
      </c>
      <c r="C1752" s="405" t="s">
        <v>1931</v>
      </c>
      <c r="D1752" s="384">
        <v>448</v>
      </c>
      <c r="E1752">
        <v>0.01</v>
      </c>
      <c r="F1752">
        <v>1.5629599999999999</v>
      </c>
      <c r="G1752" s="384">
        <v>0</v>
      </c>
      <c r="H1752">
        <v>1.5629599999999999</v>
      </c>
      <c r="I1752">
        <v>1.48</v>
      </c>
      <c r="J1752" s="384">
        <v>2214.23</v>
      </c>
    </row>
    <row r="1753" spans="1:10">
      <c r="A1753">
        <v>1752</v>
      </c>
      <c r="B1753" s="613">
        <v>42286.28125</v>
      </c>
      <c r="C1753" s="405" t="s">
        <v>97</v>
      </c>
      <c r="D1753" s="384">
        <v>449</v>
      </c>
      <c r="E1753">
        <v>0.01</v>
      </c>
      <c r="F1753">
        <v>1.54837</v>
      </c>
      <c r="G1753" s="384">
        <v>0</v>
      </c>
      <c r="H1753">
        <v>0</v>
      </c>
    </row>
    <row r="1754" spans="1:10">
      <c r="A1754">
        <v>1753</v>
      </c>
      <c r="B1754" s="613">
        <v>42286.28125</v>
      </c>
      <c r="C1754" s="405" t="s">
        <v>2020</v>
      </c>
      <c r="D1754" s="384">
        <v>449</v>
      </c>
      <c r="E1754">
        <v>0.01</v>
      </c>
      <c r="F1754">
        <v>1.54837</v>
      </c>
      <c r="G1754" s="384">
        <v>0</v>
      </c>
      <c r="H1754">
        <v>1.54623</v>
      </c>
    </row>
    <row r="1755" spans="1:10">
      <c r="A1755">
        <v>1754</v>
      </c>
      <c r="B1755" s="613">
        <v>42286.352083333331</v>
      </c>
      <c r="C1755" s="405" t="s">
        <v>1931</v>
      </c>
      <c r="D1755" s="384">
        <v>449</v>
      </c>
      <c r="E1755">
        <v>0.01</v>
      </c>
      <c r="F1755">
        <v>1.54623</v>
      </c>
      <c r="G1755" s="384">
        <v>0</v>
      </c>
      <c r="H1755">
        <v>1.54623</v>
      </c>
      <c r="I1755">
        <v>1.48</v>
      </c>
      <c r="J1755" s="384">
        <v>2215.71</v>
      </c>
    </row>
    <row r="1756" spans="1:10">
      <c r="A1756">
        <v>1755</v>
      </c>
      <c r="B1756" s="613">
        <v>42289.833333333336</v>
      </c>
      <c r="C1756" s="405" t="s">
        <v>96</v>
      </c>
      <c r="D1756" s="384">
        <v>450</v>
      </c>
      <c r="E1756">
        <v>0.01</v>
      </c>
      <c r="F1756">
        <v>1.54366</v>
      </c>
      <c r="G1756" s="384">
        <v>0</v>
      </c>
      <c r="H1756">
        <v>0</v>
      </c>
    </row>
    <row r="1757" spans="1:10">
      <c r="A1757">
        <v>1756</v>
      </c>
      <c r="B1757" s="613">
        <v>42289.833333333336</v>
      </c>
      <c r="C1757" s="405" t="s">
        <v>2020</v>
      </c>
      <c r="D1757" s="384">
        <v>450</v>
      </c>
      <c r="E1757">
        <v>0.01</v>
      </c>
      <c r="F1757">
        <v>1.54366</v>
      </c>
      <c r="G1757" s="384">
        <v>0</v>
      </c>
      <c r="H1757">
        <v>1.5458000000000001</v>
      </c>
    </row>
    <row r="1758" spans="1:10">
      <c r="A1758">
        <v>1757</v>
      </c>
      <c r="B1758" s="613">
        <v>42290.07916666667</v>
      </c>
      <c r="C1758" s="405" t="s">
        <v>1931</v>
      </c>
      <c r="D1758" s="384">
        <v>450</v>
      </c>
      <c r="E1758">
        <v>0.01</v>
      </c>
      <c r="F1758">
        <v>1.5458000000000001</v>
      </c>
      <c r="G1758" s="384">
        <v>0</v>
      </c>
      <c r="H1758">
        <v>1.5458000000000001</v>
      </c>
      <c r="I1758">
        <v>1.48</v>
      </c>
      <c r="J1758" s="384">
        <v>2217.19</v>
      </c>
    </row>
    <row r="1759" spans="1:10">
      <c r="A1759">
        <v>1758</v>
      </c>
      <c r="B1759" s="613">
        <v>42290.1875</v>
      </c>
      <c r="C1759" s="405" t="s">
        <v>97</v>
      </c>
      <c r="D1759" s="384">
        <v>451</v>
      </c>
      <c r="E1759">
        <v>0.01</v>
      </c>
      <c r="F1759">
        <v>1.5545500000000001</v>
      </c>
      <c r="G1759" s="384">
        <v>0</v>
      </c>
      <c r="H1759">
        <v>0</v>
      </c>
    </row>
    <row r="1760" spans="1:10">
      <c r="A1760">
        <v>1759</v>
      </c>
      <c r="B1760" s="613">
        <v>42290.1875</v>
      </c>
      <c r="C1760" s="405" t="s">
        <v>2020</v>
      </c>
      <c r="D1760" s="384">
        <v>451</v>
      </c>
      <c r="E1760">
        <v>0.01</v>
      </c>
      <c r="F1760">
        <v>1.5545500000000001</v>
      </c>
      <c r="G1760" s="384">
        <v>0</v>
      </c>
      <c r="H1760">
        <v>1.5524100000000001</v>
      </c>
    </row>
    <row r="1761" spans="1:10">
      <c r="A1761">
        <v>1760</v>
      </c>
      <c r="B1761" s="613">
        <v>42290.355555555558</v>
      </c>
      <c r="C1761" s="405" t="s">
        <v>1931</v>
      </c>
      <c r="D1761" s="384">
        <v>451</v>
      </c>
      <c r="E1761">
        <v>0.01</v>
      </c>
      <c r="F1761">
        <v>1.5524100000000001</v>
      </c>
      <c r="G1761" s="384">
        <v>0</v>
      </c>
      <c r="H1761">
        <v>1.5524100000000001</v>
      </c>
      <c r="I1761">
        <v>1.48</v>
      </c>
      <c r="J1761" s="384">
        <v>2218.67</v>
      </c>
    </row>
    <row r="1762" spans="1:10">
      <c r="A1762">
        <v>1761</v>
      </c>
      <c r="B1762" s="613">
        <v>42290.416666666664</v>
      </c>
      <c r="C1762" s="405" t="s">
        <v>97</v>
      </c>
      <c r="D1762" s="384">
        <v>452</v>
      </c>
      <c r="E1762">
        <v>0.01</v>
      </c>
      <c r="F1762">
        <v>1.5590900000000001</v>
      </c>
      <c r="G1762" s="384">
        <v>0</v>
      </c>
      <c r="H1762">
        <v>0</v>
      </c>
    </row>
    <row r="1763" spans="1:10">
      <c r="A1763">
        <v>1762</v>
      </c>
      <c r="B1763" s="613">
        <v>42290.416666666664</v>
      </c>
      <c r="C1763" s="405" t="s">
        <v>2020</v>
      </c>
      <c r="D1763" s="384">
        <v>452</v>
      </c>
      <c r="E1763">
        <v>0.01</v>
      </c>
      <c r="F1763">
        <v>1.5590900000000001</v>
      </c>
      <c r="G1763" s="384">
        <v>0</v>
      </c>
      <c r="H1763">
        <v>1.5569500000000001</v>
      </c>
    </row>
    <row r="1764" spans="1:10">
      <c r="A1764">
        <v>1763</v>
      </c>
      <c r="B1764" s="613">
        <v>42290.478472222225</v>
      </c>
      <c r="C1764" s="405" t="s">
        <v>1931</v>
      </c>
      <c r="D1764" s="384">
        <v>452</v>
      </c>
      <c r="E1764">
        <v>0.01</v>
      </c>
      <c r="F1764">
        <v>1.5569500000000001</v>
      </c>
      <c r="G1764" s="384">
        <v>0</v>
      </c>
      <c r="H1764">
        <v>1.5569500000000001</v>
      </c>
      <c r="I1764">
        <v>1.48</v>
      </c>
      <c r="J1764" s="384">
        <v>2220.15</v>
      </c>
    </row>
    <row r="1765" spans="1:10">
      <c r="A1765">
        <v>1764</v>
      </c>
      <c r="B1765" s="613">
        <v>42290.533333333333</v>
      </c>
      <c r="C1765" s="405" t="s">
        <v>97</v>
      </c>
      <c r="D1765" s="384">
        <v>453</v>
      </c>
      <c r="E1765">
        <v>0.01</v>
      </c>
      <c r="F1765">
        <v>1.5575600000000001</v>
      </c>
      <c r="G1765" s="384">
        <v>0</v>
      </c>
      <c r="H1765">
        <v>0</v>
      </c>
    </row>
    <row r="1766" spans="1:10">
      <c r="A1766">
        <v>1765</v>
      </c>
      <c r="B1766" s="613">
        <v>42290.533333333333</v>
      </c>
      <c r="C1766" s="405" t="s">
        <v>2020</v>
      </c>
      <c r="D1766" s="384">
        <v>453</v>
      </c>
      <c r="E1766">
        <v>0.01</v>
      </c>
      <c r="F1766">
        <v>1.5575600000000001</v>
      </c>
      <c r="G1766" s="384">
        <v>0</v>
      </c>
      <c r="H1766">
        <v>1.55542</v>
      </c>
    </row>
    <row r="1767" spans="1:10">
      <c r="A1767">
        <v>1768</v>
      </c>
      <c r="B1767" s="613">
        <v>42290.572916666664</v>
      </c>
      <c r="C1767" s="405" t="s">
        <v>2020</v>
      </c>
      <c r="D1767" s="384">
        <v>453</v>
      </c>
      <c r="E1767">
        <v>0.01</v>
      </c>
      <c r="F1767">
        <v>1.5575600000000001</v>
      </c>
      <c r="G1767" s="384">
        <v>0</v>
      </c>
      <c r="H1767">
        <v>1.5574399999999999</v>
      </c>
    </row>
    <row r="1768" spans="1:10">
      <c r="A1768">
        <v>1772</v>
      </c>
      <c r="B1768" s="613">
        <v>42290.656944444447</v>
      </c>
      <c r="C1768" s="405" t="s">
        <v>2020</v>
      </c>
      <c r="D1768" s="384">
        <v>453</v>
      </c>
      <c r="E1768">
        <v>0.01</v>
      </c>
      <c r="F1768">
        <v>1.5575600000000001</v>
      </c>
      <c r="G1768" s="384">
        <v>0</v>
      </c>
      <c r="H1768">
        <v>1.55921</v>
      </c>
    </row>
    <row r="1769" spans="1:10">
      <c r="A1769">
        <v>1773</v>
      </c>
      <c r="B1769" s="613">
        <v>42290.669444444444</v>
      </c>
      <c r="C1769" s="405" t="s">
        <v>1931</v>
      </c>
      <c r="D1769" s="384">
        <v>453</v>
      </c>
      <c r="E1769">
        <v>0.01</v>
      </c>
      <c r="F1769">
        <v>1.55921</v>
      </c>
      <c r="G1769" s="384">
        <v>0</v>
      </c>
      <c r="H1769">
        <v>1.55921</v>
      </c>
      <c r="I1769">
        <v>-1.32</v>
      </c>
      <c r="J1769" s="384">
        <v>2218.83</v>
      </c>
    </row>
    <row r="1770" spans="1:10">
      <c r="A1770">
        <v>1766</v>
      </c>
      <c r="B1770" s="613">
        <v>42290.572916666664</v>
      </c>
      <c r="C1770" s="405" t="s">
        <v>97</v>
      </c>
      <c r="D1770" s="384">
        <v>454</v>
      </c>
      <c r="E1770">
        <v>0.01</v>
      </c>
      <c r="F1770">
        <v>1.56159</v>
      </c>
      <c r="G1770" s="384">
        <v>0</v>
      </c>
      <c r="H1770">
        <v>0</v>
      </c>
    </row>
    <row r="1771" spans="1:10">
      <c r="A1771">
        <v>1767</v>
      </c>
      <c r="B1771" s="613">
        <v>42290.572916666664</v>
      </c>
      <c r="C1771" s="405" t="s">
        <v>2020</v>
      </c>
      <c r="D1771" s="384">
        <v>454</v>
      </c>
      <c r="E1771">
        <v>0.01</v>
      </c>
      <c r="F1771">
        <v>1.56159</v>
      </c>
      <c r="G1771" s="384">
        <v>0</v>
      </c>
      <c r="H1771">
        <v>1.5574399999999999</v>
      </c>
    </row>
    <row r="1772" spans="1:10">
      <c r="A1772">
        <v>1771</v>
      </c>
      <c r="B1772" s="613">
        <v>42290.656944444447</v>
      </c>
      <c r="C1772" s="405" t="s">
        <v>2020</v>
      </c>
      <c r="D1772" s="384">
        <v>454</v>
      </c>
      <c r="E1772">
        <v>0.01</v>
      </c>
      <c r="F1772">
        <v>1.56159</v>
      </c>
      <c r="G1772" s="384">
        <v>0</v>
      </c>
      <c r="H1772">
        <v>1.55921</v>
      </c>
    </row>
    <row r="1773" spans="1:10">
      <c r="A1773">
        <v>1774</v>
      </c>
      <c r="B1773" s="613">
        <v>42290.669444444444</v>
      </c>
      <c r="C1773" s="405" t="s">
        <v>1931</v>
      </c>
      <c r="D1773" s="384">
        <v>454</v>
      </c>
      <c r="E1773">
        <v>0.01</v>
      </c>
      <c r="F1773">
        <v>1.55921</v>
      </c>
      <c r="G1773" s="384">
        <v>0</v>
      </c>
      <c r="H1773">
        <v>1.55921</v>
      </c>
      <c r="I1773">
        <v>1.66</v>
      </c>
      <c r="J1773" s="384">
        <v>2220.4899999999998</v>
      </c>
    </row>
    <row r="1774" spans="1:10">
      <c r="A1774">
        <v>1769</v>
      </c>
      <c r="B1774" s="613">
        <v>42290.656944444447</v>
      </c>
      <c r="C1774" s="405" t="s">
        <v>97</v>
      </c>
      <c r="D1774" s="384">
        <v>455</v>
      </c>
      <c r="E1774">
        <v>0.01</v>
      </c>
      <c r="F1774">
        <v>1.5651900000000001</v>
      </c>
      <c r="G1774" s="384">
        <v>0</v>
      </c>
      <c r="H1774">
        <v>0</v>
      </c>
    </row>
    <row r="1775" spans="1:10">
      <c r="A1775">
        <v>1770</v>
      </c>
      <c r="B1775" s="613">
        <v>42290.656944444447</v>
      </c>
      <c r="C1775" s="405" t="s">
        <v>2020</v>
      </c>
      <c r="D1775" s="384">
        <v>455</v>
      </c>
      <c r="E1775">
        <v>0.01</v>
      </c>
      <c r="F1775">
        <v>1.5651900000000001</v>
      </c>
      <c r="G1775" s="384">
        <v>0</v>
      </c>
      <c r="H1775">
        <v>1.55921</v>
      </c>
    </row>
    <row r="1776" spans="1:10">
      <c r="A1776">
        <v>1775</v>
      </c>
      <c r="B1776" s="613">
        <v>42290.669444444444</v>
      </c>
      <c r="C1776" s="405" t="s">
        <v>1931</v>
      </c>
      <c r="D1776" s="384">
        <v>455</v>
      </c>
      <c r="E1776">
        <v>0.01</v>
      </c>
      <c r="F1776">
        <v>1.55921</v>
      </c>
      <c r="G1776" s="384">
        <v>0</v>
      </c>
      <c r="H1776">
        <v>1.55921</v>
      </c>
      <c r="I1776">
        <v>4.32</v>
      </c>
      <c r="J1776" s="384">
        <v>2224.81</v>
      </c>
    </row>
    <row r="1777" spans="1:10">
      <c r="A1777">
        <v>1776</v>
      </c>
      <c r="B1777" s="613">
        <v>42290.6875</v>
      </c>
      <c r="C1777" s="405" t="s">
        <v>97</v>
      </c>
      <c r="D1777" s="384">
        <v>456</v>
      </c>
      <c r="E1777">
        <v>0.01</v>
      </c>
      <c r="F1777">
        <v>1.5576300000000001</v>
      </c>
      <c r="G1777" s="384">
        <v>0</v>
      </c>
      <c r="H1777">
        <v>0</v>
      </c>
    </row>
    <row r="1778" spans="1:10">
      <c r="A1778">
        <v>1777</v>
      </c>
      <c r="B1778" s="613">
        <v>42290.6875</v>
      </c>
      <c r="C1778" s="405" t="s">
        <v>2020</v>
      </c>
      <c r="D1778" s="384">
        <v>456</v>
      </c>
      <c r="E1778">
        <v>0.01</v>
      </c>
      <c r="F1778">
        <v>1.5576300000000001</v>
      </c>
      <c r="G1778" s="384">
        <v>0</v>
      </c>
      <c r="H1778">
        <v>1.55549</v>
      </c>
    </row>
    <row r="1779" spans="1:10">
      <c r="A1779">
        <v>1780</v>
      </c>
      <c r="B1779" s="613">
        <v>42290.769444444442</v>
      </c>
      <c r="C1779" s="405" t="s">
        <v>2020</v>
      </c>
      <c r="D1779" s="384">
        <v>456</v>
      </c>
      <c r="E1779">
        <v>0.01</v>
      </c>
      <c r="F1779">
        <v>1.5576300000000001</v>
      </c>
      <c r="G1779" s="384">
        <v>0</v>
      </c>
      <c r="H1779">
        <v>1.5581199999999999</v>
      </c>
    </row>
    <row r="1780" spans="1:10">
      <c r="A1780">
        <v>1784</v>
      </c>
      <c r="B1780" s="613">
        <v>42290.854861111111</v>
      </c>
      <c r="C1780" s="405" t="s">
        <v>2020</v>
      </c>
      <c r="D1780" s="384">
        <v>456</v>
      </c>
      <c r="E1780">
        <v>0.01</v>
      </c>
      <c r="F1780">
        <v>1.5576300000000001</v>
      </c>
      <c r="G1780" s="384">
        <v>0</v>
      </c>
      <c r="H1780">
        <v>1.5601100000000001</v>
      </c>
    </row>
    <row r="1781" spans="1:10">
      <c r="A1781">
        <v>1789</v>
      </c>
      <c r="B1781" s="613">
        <v>42290.943055555559</v>
      </c>
      <c r="C1781" s="405" t="s">
        <v>2020</v>
      </c>
      <c r="D1781" s="384">
        <v>456</v>
      </c>
      <c r="E1781">
        <v>0.01</v>
      </c>
      <c r="F1781">
        <v>1.5576300000000001</v>
      </c>
      <c r="G1781" s="384">
        <v>0</v>
      </c>
      <c r="H1781">
        <v>1.5632600000000001</v>
      </c>
    </row>
    <row r="1782" spans="1:10">
      <c r="A1782">
        <v>1795</v>
      </c>
      <c r="B1782" s="613">
        <v>42291.001388888886</v>
      </c>
      <c r="C1782" s="405" t="s">
        <v>2020</v>
      </c>
      <c r="D1782" s="384">
        <v>456</v>
      </c>
      <c r="E1782">
        <v>0.01</v>
      </c>
      <c r="F1782">
        <v>1.5576300000000001</v>
      </c>
      <c r="G1782" s="384">
        <v>0</v>
      </c>
      <c r="H1782">
        <v>1.5680099999999999</v>
      </c>
    </row>
    <row r="1783" spans="1:10">
      <c r="A1783">
        <v>1803</v>
      </c>
      <c r="B1783" s="613">
        <v>42291.419444444444</v>
      </c>
      <c r="C1783" s="405" t="s">
        <v>1931</v>
      </c>
      <c r="D1783" s="384">
        <v>456</v>
      </c>
      <c r="E1783">
        <v>0.01</v>
      </c>
      <c r="F1783">
        <v>1.5680099999999999</v>
      </c>
      <c r="G1783" s="384">
        <v>0</v>
      </c>
      <c r="H1783">
        <v>1.5680099999999999</v>
      </c>
      <c r="I1783">
        <v>-7.77</v>
      </c>
      <c r="J1783" s="384">
        <v>2220.0100000000002</v>
      </c>
    </row>
    <row r="1784" spans="1:10">
      <c r="A1784">
        <v>1778</v>
      </c>
      <c r="B1784" s="613">
        <v>42290.769444444442</v>
      </c>
      <c r="C1784" s="405" t="s">
        <v>97</v>
      </c>
      <c r="D1784" s="384">
        <v>457</v>
      </c>
      <c r="E1784">
        <v>0.01</v>
      </c>
      <c r="F1784">
        <v>1.5628899999999999</v>
      </c>
      <c r="G1784" s="384">
        <v>0</v>
      </c>
      <c r="H1784">
        <v>0</v>
      </c>
    </row>
    <row r="1785" spans="1:10">
      <c r="A1785">
        <v>1779</v>
      </c>
      <c r="B1785" s="613">
        <v>42290.769444444442</v>
      </c>
      <c r="C1785" s="405" t="s">
        <v>2020</v>
      </c>
      <c r="D1785" s="384">
        <v>457</v>
      </c>
      <c r="E1785">
        <v>0.01</v>
      </c>
      <c r="F1785">
        <v>1.5628899999999999</v>
      </c>
      <c r="G1785" s="384">
        <v>0</v>
      </c>
      <c r="H1785">
        <v>1.5581199999999999</v>
      </c>
    </row>
    <row r="1786" spans="1:10">
      <c r="A1786">
        <v>1783</v>
      </c>
      <c r="B1786" s="613">
        <v>42290.854861111111</v>
      </c>
      <c r="C1786" s="405" t="s">
        <v>2020</v>
      </c>
      <c r="D1786" s="384">
        <v>457</v>
      </c>
      <c r="E1786">
        <v>0.01</v>
      </c>
      <c r="F1786">
        <v>1.5628899999999999</v>
      </c>
      <c r="G1786" s="384">
        <v>0</v>
      </c>
      <c r="H1786">
        <v>1.5601100000000001</v>
      </c>
    </row>
    <row r="1787" spans="1:10">
      <c r="A1787">
        <v>1788</v>
      </c>
      <c r="B1787" s="613">
        <v>42290.943055555559</v>
      </c>
      <c r="C1787" s="405" t="s">
        <v>2020</v>
      </c>
      <c r="D1787" s="384">
        <v>457</v>
      </c>
      <c r="E1787">
        <v>0.01</v>
      </c>
      <c r="F1787">
        <v>1.5628899999999999</v>
      </c>
      <c r="G1787" s="384">
        <v>0</v>
      </c>
      <c r="H1787">
        <v>1.5632600000000001</v>
      </c>
    </row>
    <row r="1788" spans="1:10">
      <c r="A1788">
        <v>1794</v>
      </c>
      <c r="B1788" s="613">
        <v>42291.001388888886</v>
      </c>
      <c r="C1788" s="405" t="s">
        <v>2020</v>
      </c>
      <c r="D1788" s="384">
        <v>457</v>
      </c>
      <c r="E1788">
        <v>0.01</v>
      </c>
      <c r="F1788">
        <v>1.5628899999999999</v>
      </c>
      <c r="G1788" s="384">
        <v>0</v>
      </c>
      <c r="H1788">
        <v>1.5680099999999999</v>
      </c>
    </row>
    <row r="1789" spans="1:10">
      <c r="A1789">
        <v>1804</v>
      </c>
      <c r="B1789" s="613">
        <v>42291.419444444444</v>
      </c>
      <c r="C1789" s="405" t="s">
        <v>1931</v>
      </c>
      <c r="D1789" s="384">
        <v>457</v>
      </c>
      <c r="E1789">
        <v>0.01</v>
      </c>
      <c r="F1789">
        <v>1.5680099999999999</v>
      </c>
      <c r="G1789" s="384">
        <v>0</v>
      </c>
      <c r="H1789">
        <v>1.5680099999999999</v>
      </c>
      <c r="I1789">
        <v>-3.88</v>
      </c>
      <c r="J1789" s="384">
        <v>2216.13</v>
      </c>
    </row>
    <row r="1790" spans="1:10">
      <c r="A1790">
        <v>1781</v>
      </c>
      <c r="B1790" s="613">
        <v>42290.854861111111</v>
      </c>
      <c r="C1790" s="405" t="s">
        <v>97</v>
      </c>
      <c r="D1790" s="384">
        <v>458</v>
      </c>
      <c r="E1790">
        <v>0.01</v>
      </c>
      <c r="F1790">
        <v>1.56653</v>
      </c>
      <c r="G1790" s="384">
        <v>0</v>
      </c>
      <c r="H1790">
        <v>0</v>
      </c>
    </row>
    <row r="1791" spans="1:10">
      <c r="A1791">
        <v>1782</v>
      </c>
      <c r="B1791" s="613">
        <v>42290.854861111111</v>
      </c>
      <c r="C1791" s="405" t="s">
        <v>2020</v>
      </c>
      <c r="D1791" s="384">
        <v>458</v>
      </c>
      <c r="E1791">
        <v>0.01</v>
      </c>
      <c r="F1791">
        <v>1.56653</v>
      </c>
      <c r="G1791" s="384">
        <v>0</v>
      </c>
      <c r="H1791">
        <v>1.5601100000000001</v>
      </c>
    </row>
    <row r="1792" spans="1:10">
      <c r="A1792">
        <v>1787</v>
      </c>
      <c r="B1792" s="613">
        <v>42290.943055555559</v>
      </c>
      <c r="C1792" s="405" t="s">
        <v>2020</v>
      </c>
      <c r="D1792" s="384">
        <v>458</v>
      </c>
      <c r="E1792">
        <v>0.01</v>
      </c>
      <c r="F1792">
        <v>1.56653</v>
      </c>
      <c r="G1792" s="384">
        <v>0</v>
      </c>
      <c r="H1792">
        <v>1.5632600000000001</v>
      </c>
    </row>
    <row r="1793" spans="1:10">
      <c r="A1793">
        <v>1793</v>
      </c>
      <c r="B1793" s="613">
        <v>42291.001388888886</v>
      </c>
      <c r="C1793" s="405" t="s">
        <v>2020</v>
      </c>
      <c r="D1793" s="384">
        <v>458</v>
      </c>
      <c r="E1793">
        <v>0.01</v>
      </c>
      <c r="F1793">
        <v>1.56653</v>
      </c>
      <c r="G1793" s="384">
        <v>0</v>
      </c>
      <c r="H1793">
        <v>1.5680099999999999</v>
      </c>
    </row>
    <row r="1794" spans="1:10">
      <c r="A1794">
        <v>1805</v>
      </c>
      <c r="B1794" s="613">
        <v>42291.419444444444</v>
      </c>
      <c r="C1794" s="405" t="s">
        <v>1931</v>
      </c>
      <c r="D1794" s="384">
        <v>458</v>
      </c>
      <c r="E1794">
        <v>0.01</v>
      </c>
      <c r="F1794">
        <v>1.5680099999999999</v>
      </c>
      <c r="G1794" s="384">
        <v>0</v>
      </c>
      <c r="H1794">
        <v>1.5680099999999999</v>
      </c>
      <c r="I1794">
        <v>-1.19</v>
      </c>
      <c r="J1794" s="384">
        <v>2214.94</v>
      </c>
    </row>
    <row r="1795" spans="1:10">
      <c r="A1795">
        <v>1785</v>
      </c>
      <c r="B1795" s="613">
        <v>42290.943055555559</v>
      </c>
      <c r="C1795" s="405" t="s">
        <v>97</v>
      </c>
      <c r="D1795" s="384">
        <v>459</v>
      </c>
      <c r="E1795">
        <v>0.02</v>
      </c>
      <c r="F1795">
        <v>1.57046</v>
      </c>
      <c r="G1795" s="384">
        <v>0</v>
      </c>
      <c r="H1795">
        <v>0</v>
      </c>
    </row>
    <row r="1796" spans="1:10">
      <c r="A1796">
        <v>1786</v>
      </c>
      <c r="B1796" s="613">
        <v>42290.943055555559</v>
      </c>
      <c r="C1796" s="405" t="s">
        <v>2020</v>
      </c>
      <c r="D1796" s="384">
        <v>459</v>
      </c>
      <c r="E1796">
        <v>0.02</v>
      </c>
      <c r="F1796">
        <v>1.57046</v>
      </c>
      <c r="G1796" s="384">
        <v>0</v>
      </c>
      <c r="H1796">
        <v>1.5632600000000001</v>
      </c>
    </row>
    <row r="1797" spans="1:10">
      <c r="A1797">
        <v>1792</v>
      </c>
      <c r="B1797" s="613">
        <v>42291.001388888886</v>
      </c>
      <c r="C1797" s="405" t="s">
        <v>2020</v>
      </c>
      <c r="D1797" s="384">
        <v>459</v>
      </c>
      <c r="E1797">
        <v>0.02</v>
      </c>
      <c r="F1797">
        <v>1.57046</v>
      </c>
      <c r="G1797" s="384">
        <v>0</v>
      </c>
      <c r="H1797">
        <v>1.5680099999999999</v>
      </c>
    </row>
    <row r="1798" spans="1:10">
      <c r="A1798">
        <v>1806</v>
      </c>
      <c r="B1798" s="613">
        <v>42291.419444444444</v>
      </c>
      <c r="C1798" s="405" t="s">
        <v>1931</v>
      </c>
      <c r="D1798" s="384">
        <v>459</v>
      </c>
      <c r="E1798">
        <v>0.02</v>
      </c>
      <c r="F1798">
        <v>1.5680099999999999</v>
      </c>
      <c r="G1798" s="384">
        <v>0</v>
      </c>
      <c r="H1798">
        <v>1.5680099999999999</v>
      </c>
      <c r="I1798">
        <v>3.41</v>
      </c>
      <c r="J1798" s="384">
        <v>2218.35</v>
      </c>
    </row>
    <row r="1799" spans="1:10">
      <c r="A1799">
        <v>1790</v>
      </c>
      <c r="B1799" s="613">
        <v>42291.001388888886</v>
      </c>
      <c r="C1799" s="405" t="s">
        <v>97</v>
      </c>
      <c r="D1799" s="384">
        <v>460</v>
      </c>
      <c r="E1799">
        <v>0.04</v>
      </c>
      <c r="F1799">
        <v>1.5773999999999999</v>
      </c>
      <c r="G1799" s="384">
        <v>0</v>
      </c>
      <c r="H1799">
        <v>0</v>
      </c>
    </row>
    <row r="1800" spans="1:10">
      <c r="A1800">
        <v>1791</v>
      </c>
      <c r="B1800" s="613">
        <v>42291.001388888886</v>
      </c>
      <c r="C1800" s="405" t="s">
        <v>2020</v>
      </c>
      <c r="D1800" s="384">
        <v>460</v>
      </c>
      <c r="E1800">
        <v>0.04</v>
      </c>
      <c r="F1800">
        <v>1.5773999999999999</v>
      </c>
      <c r="G1800" s="384">
        <v>0</v>
      </c>
      <c r="H1800">
        <v>1.5680099999999999</v>
      </c>
    </row>
    <row r="1801" spans="1:10">
      <c r="A1801">
        <v>1807</v>
      </c>
      <c r="B1801" s="613">
        <v>42291.419444444444</v>
      </c>
      <c r="C1801" s="405" t="s">
        <v>1931</v>
      </c>
      <c r="D1801" s="384">
        <v>460</v>
      </c>
      <c r="E1801">
        <v>0.04</v>
      </c>
      <c r="F1801">
        <v>1.5680099999999999</v>
      </c>
      <c r="G1801" s="384">
        <v>0</v>
      </c>
      <c r="H1801">
        <v>1.5680099999999999</v>
      </c>
      <c r="I1801">
        <v>27.33</v>
      </c>
      <c r="J1801" s="384">
        <v>2245.6799999999998</v>
      </c>
    </row>
    <row r="1802" spans="1:10">
      <c r="A1802">
        <v>1796</v>
      </c>
      <c r="B1802" s="613">
        <v>42291.010416666664</v>
      </c>
      <c r="C1802" s="405" t="s">
        <v>96</v>
      </c>
      <c r="D1802" s="384">
        <v>461</v>
      </c>
      <c r="E1802">
        <v>0.01</v>
      </c>
      <c r="F1802">
        <v>1.58016</v>
      </c>
      <c r="G1802" s="384">
        <v>0</v>
      </c>
      <c r="H1802">
        <v>0</v>
      </c>
    </row>
    <row r="1803" spans="1:10">
      <c r="A1803">
        <v>1797</v>
      </c>
      <c r="B1803" s="613">
        <v>42291.010416666664</v>
      </c>
      <c r="C1803" s="405" t="s">
        <v>2020</v>
      </c>
      <c r="D1803" s="384">
        <v>461</v>
      </c>
      <c r="E1803">
        <v>0.01</v>
      </c>
      <c r="F1803">
        <v>1.58016</v>
      </c>
      <c r="G1803" s="384">
        <v>0</v>
      </c>
      <c r="H1803">
        <v>1.5823</v>
      </c>
    </row>
    <row r="1804" spans="1:10">
      <c r="A1804">
        <v>1800</v>
      </c>
      <c r="B1804" s="613">
        <v>42291.038194444445</v>
      </c>
      <c r="C1804" s="405" t="s">
        <v>2020</v>
      </c>
      <c r="D1804" s="384">
        <v>461</v>
      </c>
      <c r="E1804">
        <v>0.01</v>
      </c>
      <c r="F1804">
        <v>1.58016</v>
      </c>
      <c r="G1804" s="384">
        <v>0</v>
      </c>
      <c r="H1804">
        <v>1.58063</v>
      </c>
    </row>
    <row r="1805" spans="1:10">
      <c r="A1805">
        <v>1801</v>
      </c>
      <c r="B1805" s="613">
        <v>42291.146527777775</v>
      </c>
      <c r="C1805" s="405" t="s">
        <v>1931</v>
      </c>
      <c r="D1805" s="384">
        <v>461</v>
      </c>
      <c r="E1805">
        <v>0.01</v>
      </c>
      <c r="F1805">
        <v>1.58063</v>
      </c>
      <c r="G1805" s="384">
        <v>0</v>
      </c>
      <c r="H1805">
        <v>1.58063</v>
      </c>
      <c r="I1805">
        <v>0.25</v>
      </c>
      <c r="J1805" s="384">
        <v>2225.06</v>
      </c>
    </row>
    <row r="1806" spans="1:10">
      <c r="A1806">
        <v>1798</v>
      </c>
      <c r="B1806" s="613">
        <v>42291.038194444445</v>
      </c>
      <c r="C1806" s="405" t="s">
        <v>96</v>
      </c>
      <c r="D1806" s="384">
        <v>462</v>
      </c>
      <c r="E1806">
        <v>0.01</v>
      </c>
      <c r="F1806">
        <v>1.5768200000000001</v>
      </c>
      <c r="G1806" s="384">
        <v>0</v>
      </c>
      <c r="H1806">
        <v>0</v>
      </c>
    </row>
    <row r="1807" spans="1:10">
      <c r="A1807">
        <v>1799</v>
      </c>
      <c r="B1807" s="613">
        <v>42291.038194444445</v>
      </c>
      <c r="C1807" s="405" t="s">
        <v>2020</v>
      </c>
      <c r="D1807" s="384">
        <v>462</v>
      </c>
      <c r="E1807">
        <v>0.01</v>
      </c>
      <c r="F1807">
        <v>1.5768200000000001</v>
      </c>
      <c r="G1807" s="384">
        <v>0</v>
      </c>
      <c r="H1807">
        <v>1.58063</v>
      </c>
    </row>
    <row r="1808" spans="1:10">
      <c r="A1808">
        <v>1802</v>
      </c>
      <c r="B1808" s="613">
        <v>42291.146527777775</v>
      </c>
      <c r="C1808" s="405" t="s">
        <v>1931</v>
      </c>
      <c r="D1808" s="384">
        <v>462</v>
      </c>
      <c r="E1808">
        <v>0.01</v>
      </c>
      <c r="F1808">
        <v>1.58063</v>
      </c>
      <c r="G1808" s="384">
        <v>0</v>
      </c>
      <c r="H1808">
        <v>1.58063</v>
      </c>
      <c r="I1808">
        <v>2.72</v>
      </c>
      <c r="J1808" s="384">
        <v>2227.7800000000002</v>
      </c>
    </row>
    <row r="1809" spans="1:10">
      <c r="A1809">
        <v>1808</v>
      </c>
      <c r="B1809" s="613">
        <v>42291.438194444447</v>
      </c>
      <c r="C1809" s="405" t="s">
        <v>96</v>
      </c>
      <c r="D1809" s="384">
        <v>463</v>
      </c>
      <c r="E1809">
        <v>0.01</v>
      </c>
      <c r="F1809">
        <v>1.57128</v>
      </c>
      <c r="G1809" s="384">
        <v>0</v>
      </c>
      <c r="H1809">
        <v>0</v>
      </c>
    </row>
    <row r="1810" spans="1:10">
      <c r="A1810">
        <v>1809</v>
      </c>
      <c r="B1810" s="613">
        <v>42291.438194444447</v>
      </c>
      <c r="C1810" s="405" t="s">
        <v>2020</v>
      </c>
      <c r="D1810" s="384">
        <v>463</v>
      </c>
      <c r="E1810">
        <v>0.01</v>
      </c>
      <c r="F1810">
        <v>1.57128</v>
      </c>
      <c r="G1810" s="384">
        <v>0</v>
      </c>
      <c r="H1810">
        <v>1.57342</v>
      </c>
    </row>
    <row r="1811" spans="1:10">
      <c r="A1811">
        <v>1810</v>
      </c>
      <c r="B1811" s="613">
        <v>42291.451388888891</v>
      </c>
      <c r="C1811" s="405" t="s">
        <v>1931</v>
      </c>
      <c r="D1811" s="384">
        <v>463</v>
      </c>
      <c r="E1811">
        <v>0.01</v>
      </c>
      <c r="F1811">
        <v>1.57342</v>
      </c>
      <c r="G1811" s="384">
        <v>0</v>
      </c>
      <c r="H1811">
        <v>1.57342</v>
      </c>
      <c r="I1811">
        <v>1.48</v>
      </c>
      <c r="J1811" s="384">
        <v>2247.16</v>
      </c>
    </row>
    <row r="1812" spans="1:10">
      <c r="A1812">
        <v>1811</v>
      </c>
      <c r="B1812" s="613">
        <v>42291.458333333336</v>
      </c>
      <c r="C1812" s="405" t="s">
        <v>97</v>
      </c>
      <c r="D1812" s="384">
        <v>464</v>
      </c>
      <c r="E1812">
        <v>0.01</v>
      </c>
      <c r="F1812">
        <v>1.5701799999999999</v>
      </c>
      <c r="G1812" s="384">
        <v>0</v>
      </c>
      <c r="H1812">
        <v>0</v>
      </c>
    </row>
    <row r="1813" spans="1:10">
      <c r="A1813">
        <v>1812</v>
      </c>
      <c r="B1813" s="613">
        <v>42291.458333333336</v>
      </c>
      <c r="C1813" s="405" t="s">
        <v>2020</v>
      </c>
      <c r="D1813" s="384">
        <v>464</v>
      </c>
      <c r="E1813">
        <v>0.01</v>
      </c>
      <c r="F1813">
        <v>1.5701799999999999</v>
      </c>
      <c r="G1813" s="384">
        <v>0</v>
      </c>
      <c r="H1813">
        <v>1.5680400000000001</v>
      </c>
    </row>
    <row r="1814" spans="1:10">
      <c r="A1814">
        <v>1815</v>
      </c>
      <c r="B1814" s="613">
        <v>42291.47152777778</v>
      </c>
      <c r="C1814" s="405" t="s">
        <v>2020</v>
      </c>
      <c r="D1814" s="384">
        <v>464</v>
      </c>
      <c r="E1814">
        <v>0.01</v>
      </c>
      <c r="F1814">
        <v>1.5701799999999999</v>
      </c>
      <c r="G1814" s="384">
        <v>0</v>
      </c>
      <c r="H1814">
        <v>1.5698399999999999</v>
      </c>
    </row>
    <row r="1815" spans="1:10">
      <c r="A1815">
        <v>1816</v>
      </c>
      <c r="B1815" s="613">
        <v>42291.618750000001</v>
      </c>
      <c r="C1815" s="405" t="s">
        <v>1931</v>
      </c>
      <c r="D1815" s="384">
        <v>464</v>
      </c>
      <c r="E1815">
        <v>0.01</v>
      </c>
      <c r="F1815">
        <v>1.5698399999999999</v>
      </c>
      <c r="G1815" s="384">
        <v>0</v>
      </c>
      <c r="H1815">
        <v>1.5698399999999999</v>
      </c>
      <c r="I1815">
        <v>0.15</v>
      </c>
      <c r="J1815" s="384">
        <v>2247.31</v>
      </c>
    </row>
    <row r="1816" spans="1:10">
      <c r="A1816">
        <v>1813</v>
      </c>
      <c r="B1816" s="613">
        <v>42291.47152777778</v>
      </c>
      <c r="C1816" s="405" t="s">
        <v>97</v>
      </c>
      <c r="D1816" s="384">
        <v>465</v>
      </c>
      <c r="E1816">
        <v>0.01</v>
      </c>
      <c r="F1816">
        <v>1.57378</v>
      </c>
      <c r="G1816" s="384">
        <v>0</v>
      </c>
      <c r="H1816">
        <v>0</v>
      </c>
    </row>
    <row r="1817" spans="1:10">
      <c r="A1817">
        <v>1814</v>
      </c>
      <c r="B1817" s="613">
        <v>42291.47152777778</v>
      </c>
      <c r="C1817" s="405" t="s">
        <v>2020</v>
      </c>
      <c r="D1817" s="384">
        <v>465</v>
      </c>
      <c r="E1817">
        <v>0.01</v>
      </c>
      <c r="F1817">
        <v>1.57378</v>
      </c>
      <c r="G1817" s="384">
        <v>0</v>
      </c>
      <c r="H1817">
        <v>1.5698399999999999</v>
      </c>
    </row>
    <row r="1818" spans="1:10">
      <c r="A1818">
        <v>1817</v>
      </c>
      <c r="B1818" s="613">
        <v>42291.618750000001</v>
      </c>
      <c r="C1818" s="405" t="s">
        <v>1931</v>
      </c>
      <c r="D1818" s="384">
        <v>465</v>
      </c>
      <c r="E1818">
        <v>0.01</v>
      </c>
      <c r="F1818">
        <v>1.5698399999999999</v>
      </c>
      <c r="G1818" s="384">
        <v>0</v>
      </c>
      <c r="H1818">
        <v>1.5698399999999999</v>
      </c>
      <c r="I1818">
        <v>2.81</v>
      </c>
      <c r="J1818" s="384">
        <v>2250.12</v>
      </c>
    </row>
    <row r="1819" spans="1:10">
      <c r="A1819">
        <v>1818</v>
      </c>
      <c r="B1819" s="613">
        <v>42291.688888888886</v>
      </c>
      <c r="C1819" s="405" t="s">
        <v>97</v>
      </c>
      <c r="D1819" s="384">
        <v>466</v>
      </c>
      <c r="E1819">
        <v>0.01</v>
      </c>
      <c r="F1819">
        <v>1.57555</v>
      </c>
      <c r="G1819" s="384">
        <v>0</v>
      </c>
      <c r="H1819">
        <v>0</v>
      </c>
    </row>
    <row r="1820" spans="1:10">
      <c r="A1820">
        <v>1819</v>
      </c>
      <c r="B1820" s="613">
        <v>42291.688888888886</v>
      </c>
      <c r="C1820" s="405" t="s">
        <v>2020</v>
      </c>
      <c r="D1820" s="384">
        <v>466</v>
      </c>
      <c r="E1820">
        <v>0.01</v>
      </c>
      <c r="F1820">
        <v>1.57555</v>
      </c>
      <c r="G1820" s="384">
        <v>0</v>
      </c>
      <c r="H1820">
        <v>1.57341</v>
      </c>
    </row>
    <row r="1821" spans="1:10">
      <c r="A1821">
        <v>1820</v>
      </c>
      <c r="B1821" s="613">
        <v>42291.781944444447</v>
      </c>
      <c r="C1821" s="405" t="s">
        <v>1931</v>
      </c>
      <c r="D1821" s="384">
        <v>466</v>
      </c>
      <c r="E1821">
        <v>0.01</v>
      </c>
      <c r="F1821">
        <v>1.57341</v>
      </c>
      <c r="G1821" s="384">
        <v>0</v>
      </c>
      <c r="H1821">
        <v>1.57341</v>
      </c>
      <c r="I1821">
        <v>1.48</v>
      </c>
      <c r="J1821" s="384">
        <v>2251.6</v>
      </c>
    </row>
    <row r="1822" spans="1:10">
      <c r="A1822">
        <v>1821</v>
      </c>
      <c r="B1822" s="613">
        <v>42291.781944444447</v>
      </c>
      <c r="C1822" s="405" t="s">
        <v>97</v>
      </c>
      <c r="D1822" s="384">
        <v>467</v>
      </c>
      <c r="E1822">
        <v>0.01</v>
      </c>
      <c r="F1822">
        <v>1.57314</v>
      </c>
      <c r="G1822" s="384">
        <v>0</v>
      </c>
      <c r="H1822">
        <v>0</v>
      </c>
    </row>
    <row r="1823" spans="1:10">
      <c r="A1823">
        <v>1822</v>
      </c>
      <c r="B1823" s="613">
        <v>42291.781944444447</v>
      </c>
      <c r="C1823" s="405" t="s">
        <v>2020</v>
      </c>
      <c r="D1823" s="384">
        <v>467</v>
      </c>
      <c r="E1823">
        <v>0.01</v>
      </c>
      <c r="F1823">
        <v>1.57314</v>
      </c>
      <c r="G1823" s="384">
        <v>0</v>
      </c>
      <c r="H1823">
        <v>1.571</v>
      </c>
    </row>
    <row r="1824" spans="1:10">
      <c r="A1824">
        <v>1825</v>
      </c>
      <c r="B1824" s="613">
        <v>42291.854166666664</v>
      </c>
      <c r="C1824" s="405" t="s">
        <v>2020</v>
      </c>
      <c r="D1824" s="384">
        <v>467</v>
      </c>
      <c r="E1824">
        <v>0.01</v>
      </c>
      <c r="F1824">
        <v>1.57314</v>
      </c>
      <c r="G1824" s="384">
        <v>0</v>
      </c>
      <c r="H1824">
        <v>1.5726500000000001</v>
      </c>
    </row>
    <row r="1825" spans="1:10">
      <c r="A1825">
        <v>1826</v>
      </c>
      <c r="B1825" s="613">
        <v>42291.881249999999</v>
      </c>
      <c r="C1825" s="405" t="s">
        <v>1931</v>
      </c>
      <c r="D1825" s="384">
        <v>467</v>
      </c>
      <c r="E1825">
        <v>0.01</v>
      </c>
      <c r="F1825">
        <v>1.5726500000000001</v>
      </c>
      <c r="G1825" s="384">
        <v>0</v>
      </c>
      <c r="H1825">
        <v>1.5726500000000001</v>
      </c>
      <c r="I1825">
        <v>0.26</v>
      </c>
      <c r="J1825" s="384">
        <v>2251.86</v>
      </c>
    </row>
    <row r="1826" spans="1:10">
      <c r="A1826">
        <v>1823</v>
      </c>
      <c r="B1826" s="613">
        <v>42291.854166666664</v>
      </c>
      <c r="C1826" s="405" t="s">
        <v>97</v>
      </c>
      <c r="D1826" s="384">
        <v>468</v>
      </c>
      <c r="E1826">
        <v>0.01</v>
      </c>
      <c r="F1826">
        <v>1.5764400000000001</v>
      </c>
      <c r="G1826" s="384">
        <v>0</v>
      </c>
      <c r="H1826">
        <v>0</v>
      </c>
    </row>
    <row r="1827" spans="1:10">
      <c r="A1827">
        <v>1824</v>
      </c>
      <c r="B1827" s="613">
        <v>42291.854166666664</v>
      </c>
      <c r="C1827" s="405" t="s">
        <v>2020</v>
      </c>
      <c r="D1827" s="384">
        <v>468</v>
      </c>
      <c r="E1827">
        <v>0.01</v>
      </c>
      <c r="F1827">
        <v>1.5764400000000001</v>
      </c>
      <c r="G1827" s="384">
        <v>0</v>
      </c>
      <c r="H1827">
        <v>1.5726500000000001</v>
      </c>
    </row>
    <row r="1828" spans="1:10">
      <c r="A1828">
        <v>1827</v>
      </c>
      <c r="B1828" s="613">
        <v>42291.881249999999</v>
      </c>
      <c r="C1828" s="405" t="s">
        <v>1931</v>
      </c>
      <c r="D1828" s="384">
        <v>468</v>
      </c>
      <c r="E1828">
        <v>0.01</v>
      </c>
      <c r="F1828">
        <v>1.5726500000000001</v>
      </c>
      <c r="G1828" s="384">
        <v>0</v>
      </c>
      <c r="H1828">
        <v>1.5726500000000001</v>
      </c>
      <c r="I1828">
        <v>2.7</v>
      </c>
      <c r="J1828" s="384">
        <v>2254.56</v>
      </c>
    </row>
    <row r="1829" spans="1:10">
      <c r="A1829">
        <v>1828</v>
      </c>
      <c r="B1829" s="613">
        <v>42291.916666666664</v>
      </c>
      <c r="C1829" s="405" t="s">
        <v>96</v>
      </c>
      <c r="D1829" s="384">
        <v>469</v>
      </c>
      <c r="E1829">
        <v>0.01</v>
      </c>
      <c r="F1829">
        <v>1.5719399999999999</v>
      </c>
      <c r="G1829" s="384">
        <v>0</v>
      </c>
      <c r="H1829">
        <v>0</v>
      </c>
    </row>
    <row r="1830" spans="1:10">
      <c r="A1830">
        <v>1829</v>
      </c>
      <c r="B1830" s="613">
        <v>42291.916666666664</v>
      </c>
      <c r="C1830" s="405" t="s">
        <v>2020</v>
      </c>
      <c r="D1830" s="384">
        <v>469</v>
      </c>
      <c r="E1830">
        <v>0.01</v>
      </c>
      <c r="F1830">
        <v>1.5719399999999999</v>
      </c>
      <c r="G1830" s="384">
        <v>0</v>
      </c>
      <c r="H1830">
        <v>1.5740799999999999</v>
      </c>
    </row>
    <row r="1831" spans="1:10">
      <c r="A1831">
        <v>1832</v>
      </c>
      <c r="B1831" s="613">
        <v>42292.082638888889</v>
      </c>
      <c r="C1831" s="405" t="s">
        <v>2020</v>
      </c>
      <c r="D1831" s="384">
        <v>469</v>
      </c>
      <c r="E1831">
        <v>0.01</v>
      </c>
      <c r="F1831">
        <v>1.5719399999999999</v>
      </c>
      <c r="G1831" s="384">
        <v>0</v>
      </c>
      <c r="H1831">
        <v>1.57212</v>
      </c>
    </row>
    <row r="1832" spans="1:10">
      <c r="A1832">
        <v>1836</v>
      </c>
      <c r="B1832" s="613">
        <v>42292.238194444442</v>
      </c>
      <c r="C1832" s="405" t="s">
        <v>2020</v>
      </c>
      <c r="D1832" s="384">
        <v>469</v>
      </c>
      <c r="E1832">
        <v>0.01</v>
      </c>
      <c r="F1832">
        <v>1.5719399999999999</v>
      </c>
      <c r="G1832" s="384">
        <v>0</v>
      </c>
      <c r="H1832">
        <v>1.56979</v>
      </c>
    </row>
    <row r="1833" spans="1:10">
      <c r="A1833">
        <v>1837</v>
      </c>
      <c r="B1833" s="613">
        <v>42292.279166666667</v>
      </c>
      <c r="C1833" s="405" t="s">
        <v>1931</v>
      </c>
      <c r="D1833" s="384">
        <v>469</v>
      </c>
      <c r="E1833">
        <v>0.01</v>
      </c>
      <c r="F1833">
        <v>1.56979</v>
      </c>
      <c r="G1833" s="384">
        <v>0</v>
      </c>
      <c r="H1833">
        <v>1.56979</v>
      </c>
      <c r="I1833">
        <v>-1.69</v>
      </c>
      <c r="J1833" s="384">
        <v>2252.87</v>
      </c>
    </row>
    <row r="1834" spans="1:10">
      <c r="A1834">
        <v>1830</v>
      </c>
      <c r="B1834" s="613">
        <v>42292.082638888889</v>
      </c>
      <c r="C1834" s="405" t="s">
        <v>96</v>
      </c>
      <c r="D1834" s="384">
        <v>470</v>
      </c>
      <c r="E1834">
        <v>0.01</v>
      </c>
      <c r="F1834">
        <v>1.56802</v>
      </c>
      <c r="G1834" s="384">
        <v>0</v>
      </c>
      <c r="H1834">
        <v>0</v>
      </c>
    </row>
    <row r="1835" spans="1:10">
      <c r="A1835">
        <v>1831</v>
      </c>
      <c r="B1835" s="613">
        <v>42292.082638888889</v>
      </c>
      <c r="C1835" s="405" t="s">
        <v>2020</v>
      </c>
      <c r="D1835" s="384">
        <v>470</v>
      </c>
      <c r="E1835">
        <v>0.01</v>
      </c>
      <c r="F1835">
        <v>1.56802</v>
      </c>
      <c r="G1835" s="384">
        <v>0</v>
      </c>
      <c r="H1835">
        <v>1.57212</v>
      </c>
    </row>
    <row r="1836" spans="1:10">
      <c r="A1836">
        <v>1835</v>
      </c>
      <c r="B1836" s="613">
        <v>42292.238194444442</v>
      </c>
      <c r="C1836" s="405" t="s">
        <v>2020</v>
      </c>
      <c r="D1836" s="384">
        <v>470</v>
      </c>
      <c r="E1836">
        <v>0.01</v>
      </c>
      <c r="F1836">
        <v>1.56802</v>
      </c>
      <c r="G1836" s="384">
        <v>0</v>
      </c>
      <c r="H1836">
        <v>1.56979</v>
      </c>
    </row>
    <row r="1837" spans="1:10">
      <c r="A1837">
        <v>1838</v>
      </c>
      <c r="B1837" s="613">
        <v>42292.279166666667</v>
      </c>
      <c r="C1837" s="405" t="s">
        <v>1931</v>
      </c>
      <c r="D1837" s="384">
        <v>470</v>
      </c>
      <c r="E1837">
        <v>0.01</v>
      </c>
      <c r="F1837">
        <v>1.56979</v>
      </c>
      <c r="G1837" s="384">
        <v>0</v>
      </c>
      <c r="H1837">
        <v>1.56979</v>
      </c>
      <c r="I1837">
        <v>1.2</v>
      </c>
      <c r="J1837" s="384">
        <v>2254.0700000000002</v>
      </c>
    </row>
    <row r="1838" spans="1:10">
      <c r="A1838">
        <v>1833</v>
      </c>
      <c r="B1838" s="613">
        <v>42292.238194444442</v>
      </c>
      <c r="C1838" s="405" t="s">
        <v>96</v>
      </c>
      <c r="D1838" s="384">
        <v>471</v>
      </c>
      <c r="E1838">
        <v>0.01</v>
      </c>
      <c r="F1838">
        <v>1.5626899999999999</v>
      </c>
      <c r="G1838" s="384">
        <v>0</v>
      </c>
      <c r="H1838">
        <v>0</v>
      </c>
    </row>
    <row r="1839" spans="1:10">
      <c r="A1839">
        <v>1834</v>
      </c>
      <c r="B1839" s="613">
        <v>42292.238194444442</v>
      </c>
      <c r="C1839" s="405" t="s">
        <v>2020</v>
      </c>
      <c r="D1839" s="384">
        <v>471</v>
      </c>
      <c r="E1839">
        <v>0.01</v>
      </c>
      <c r="F1839">
        <v>1.5626899999999999</v>
      </c>
      <c r="G1839" s="384">
        <v>0</v>
      </c>
      <c r="H1839">
        <v>1.56979</v>
      </c>
    </row>
    <row r="1840" spans="1:10">
      <c r="A1840">
        <v>1839</v>
      </c>
      <c r="B1840" s="613">
        <v>42292.279166666667</v>
      </c>
      <c r="C1840" s="405" t="s">
        <v>1931</v>
      </c>
      <c r="D1840" s="384">
        <v>471</v>
      </c>
      <c r="E1840">
        <v>0.01</v>
      </c>
      <c r="F1840">
        <v>1.56979</v>
      </c>
      <c r="G1840" s="384">
        <v>0</v>
      </c>
      <c r="H1840">
        <v>1.56979</v>
      </c>
      <c r="I1840">
        <v>5.14</v>
      </c>
      <c r="J1840" s="384">
        <v>2259.21</v>
      </c>
    </row>
    <row r="1841" spans="1:10">
      <c r="A1841">
        <v>1840</v>
      </c>
      <c r="B1841" s="613">
        <v>42292.376388888886</v>
      </c>
      <c r="C1841" s="405" t="s">
        <v>96</v>
      </c>
      <c r="D1841" s="384">
        <v>472</v>
      </c>
      <c r="E1841">
        <v>0.01</v>
      </c>
      <c r="F1841">
        <v>1.5671200000000001</v>
      </c>
      <c r="G1841" s="384">
        <v>0</v>
      </c>
      <c r="H1841">
        <v>0</v>
      </c>
    </row>
    <row r="1842" spans="1:10">
      <c r="A1842">
        <v>1841</v>
      </c>
      <c r="B1842" s="613">
        <v>42292.376388888886</v>
      </c>
      <c r="C1842" s="405" t="s">
        <v>2020</v>
      </c>
      <c r="D1842" s="384">
        <v>472</v>
      </c>
      <c r="E1842">
        <v>0.01</v>
      </c>
      <c r="F1842">
        <v>1.5671200000000001</v>
      </c>
      <c r="G1842" s="384">
        <v>0</v>
      </c>
      <c r="H1842">
        <v>1.5692600000000001</v>
      </c>
    </row>
    <row r="1843" spans="1:10">
      <c r="A1843">
        <v>1844</v>
      </c>
      <c r="B1843" s="613">
        <v>42292.44027777778</v>
      </c>
      <c r="C1843" s="405" t="s">
        <v>2020</v>
      </c>
      <c r="D1843" s="384">
        <v>472</v>
      </c>
      <c r="E1843">
        <v>0.01</v>
      </c>
      <c r="F1843">
        <v>1.5671200000000001</v>
      </c>
      <c r="G1843" s="384">
        <v>0</v>
      </c>
      <c r="H1843">
        <v>1.5632200000000001</v>
      </c>
    </row>
    <row r="1844" spans="1:10">
      <c r="A1844">
        <v>1845</v>
      </c>
      <c r="B1844" s="613">
        <v>42292.609722222223</v>
      </c>
      <c r="C1844" s="405" t="s">
        <v>1931</v>
      </c>
      <c r="D1844" s="384">
        <v>472</v>
      </c>
      <c r="E1844">
        <v>0.01</v>
      </c>
      <c r="F1844">
        <v>1.5632200000000001</v>
      </c>
      <c r="G1844" s="384">
        <v>0</v>
      </c>
      <c r="H1844">
        <v>1.5632200000000001</v>
      </c>
      <c r="I1844">
        <v>-2.98</v>
      </c>
      <c r="J1844" s="384">
        <v>2256.23</v>
      </c>
    </row>
    <row r="1845" spans="1:10">
      <c r="A1845">
        <v>1842</v>
      </c>
      <c r="B1845" s="613">
        <v>42292.44027777778</v>
      </c>
      <c r="C1845" s="405" t="s">
        <v>96</v>
      </c>
      <c r="D1845" s="384">
        <v>473</v>
      </c>
      <c r="E1845">
        <v>0.01</v>
      </c>
      <c r="F1845">
        <v>1.55505</v>
      </c>
      <c r="G1845" s="384">
        <v>0</v>
      </c>
      <c r="H1845">
        <v>0</v>
      </c>
    </row>
    <row r="1846" spans="1:10">
      <c r="A1846">
        <v>1843</v>
      </c>
      <c r="B1846" s="613">
        <v>42292.44027777778</v>
      </c>
      <c r="C1846" s="405" t="s">
        <v>2020</v>
      </c>
      <c r="D1846" s="384">
        <v>473</v>
      </c>
      <c r="E1846">
        <v>0.01</v>
      </c>
      <c r="F1846">
        <v>1.55505</v>
      </c>
      <c r="G1846" s="384">
        <v>0</v>
      </c>
      <c r="H1846">
        <v>1.5632200000000001</v>
      </c>
    </row>
    <row r="1847" spans="1:10">
      <c r="A1847">
        <v>1846</v>
      </c>
      <c r="B1847" s="613">
        <v>42292.609722222223</v>
      </c>
      <c r="C1847" s="405" t="s">
        <v>1931</v>
      </c>
      <c r="D1847" s="384">
        <v>473</v>
      </c>
      <c r="E1847">
        <v>0.01</v>
      </c>
      <c r="F1847">
        <v>1.5632200000000001</v>
      </c>
      <c r="G1847" s="384">
        <v>0</v>
      </c>
      <c r="H1847">
        <v>1.5632200000000001</v>
      </c>
      <c r="I1847">
        <v>5.93</v>
      </c>
      <c r="J1847" s="384">
        <v>2262.16</v>
      </c>
    </row>
    <row r="1848" spans="1:10">
      <c r="A1848">
        <v>1847</v>
      </c>
      <c r="B1848" s="613">
        <v>42292.646527777775</v>
      </c>
      <c r="C1848" s="405" t="s">
        <v>97</v>
      </c>
      <c r="D1848" s="384">
        <v>474</v>
      </c>
      <c r="E1848">
        <v>0.01</v>
      </c>
      <c r="F1848">
        <v>1.5608500000000001</v>
      </c>
      <c r="G1848" s="384">
        <v>0</v>
      </c>
      <c r="H1848">
        <v>0</v>
      </c>
    </row>
    <row r="1849" spans="1:10">
      <c r="A1849">
        <v>1848</v>
      </c>
      <c r="B1849" s="613">
        <v>42292.646527777775</v>
      </c>
      <c r="C1849" s="405" t="s">
        <v>2020</v>
      </c>
      <c r="D1849" s="384">
        <v>474</v>
      </c>
      <c r="E1849">
        <v>0.01</v>
      </c>
      <c r="F1849">
        <v>1.5608500000000001</v>
      </c>
      <c r="G1849" s="384">
        <v>0</v>
      </c>
      <c r="H1849">
        <v>1.55871</v>
      </c>
    </row>
    <row r="1850" spans="1:10">
      <c r="A1850">
        <v>1849</v>
      </c>
      <c r="B1850" s="613">
        <v>42292.651388888888</v>
      </c>
      <c r="C1850" s="405" t="s">
        <v>1931</v>
      </c>
      <c r="D1850" s="384">
        <v>474</v>
      </c>
      <c r="E1850">
        <v>0.01</v>
      </c>
      <c r="F1850">
        <v>1.55871</v>
      </c>
      <c r="G1850" s="384">
        <v>0</v>
      </c>
      <c r="H1850">
        <v>1.55871</v>
      </c>
      <c r="I1850">
        <v>1.48</v>
      </c>
      <c r="J1850" s="384">
        <v>2263.64</v>
      </c>
    </row>
    <row r="1851" spans="1:10">
      <c r="A1851">
        <v>1850</v>
      </c>
      <c r="B1851" s="613">
        <v>42293.395833333336</v>
      </c>
      <c r="C1851" s="405" t="s">
        <v>96</v>
      </c>
      <c r="D1851" s="384">
        <v>475</v>
      </c>
      <c r="E1851">
        <v>0.01</v>
      </c>
      <c r="F1851">
        <v>1.56114</v>
      </c>
      <c r="G1851" s="384">
        <v>0</v>
      </c>
      <c r="H1851">
        <v>0</v>
      </c>
    </row>
    <row r="1852" spans="1:10">
      <c r="A1852">
        <v>1851</v>
      </c>
      <c r="B1852" s="613">
        <v>42293.395833333336</v>
      </c>
      <c r="C1852" s="405" t="s">
        <v>2020</v>
      </c>
      <c r="D1852" s="384">
        <v>475</v>
      </c>
      <c r="E1852">
        <v>0.01</v>
      </c>
      <c r="F1852">
        <v>1.56114</v>
      </c>
      <c r="G1852" s="384">
        <v>0</v>
      </c>
      <c r="H1852">
        <v>1.56328</v>
      </c>
    </row>
    <row r="1853" spans="1:10">
      <c r="A1853">
        <v>1852</v>
      </c>
      <c r="B1853" s="613">
        <v>42293.424305555556</v>
      </c>
      <c r="C1853" s="405" t="s">
        <v>1931</v>
      </c>
      <c r="D1853" s="384">
        <v>475</v>
      </c>
      <c r="E1853">
        <v>0.01</v>
      </c>
      <c r="F1853">
        <v>1.56328</v>
      </c>
      <c r="G1853" s="384">
        <v>0</v>
      </c>
      <c r="H1853">
        <v>1.56328</v>
      </c>
      <c r="I1853">
        <v>1.48</v>
      </c>
      <c r="J1853" s="384">
        <v>2265.12</v>
      </c>
    </row>
    <row r="1854" spans="1:10">
      <c r="A1854">
        <v>1853</v>
      </c>
      <c r="B1854" s="613">
        <v>42293.604861111111</v>
      </c>
      <c r="C1854" s="405" t="s">
        <v>97</v>
      </c>
      <c r="D1854" s="384">
        <v>476</v>
      </c>
      <c r="E1854">
        <v>0.01</v>
      </c>
      <c r="F1854">
        <v>1.56223</v>
      </c>
      <c r="G1854" s="384">
        <v>0</v>
      </c>
      <c r="H1854">
        <v>0</v>
      </c>
    </row>
    <row r="1855" spans="1:10">
      <c r="A1855">
        <v>1854</v>
      </c>
      <c r="B1855" s="613">
        <v>42293.604861111111</v>
      </c>
      <c r="C1855" s="405" t="s">
        <v>2020</v>
      </c>
      <c r="D1855" s="384">
        <v>476</v>
      </c>
      <c r="E1855">
        <v>0.01</v>
      </c>
      <c r="F1855">
        <v>1.56223</v>
      </c>
      <c r="G1855" s="384">
        <v>0</v>
      </c>
      <c r="H1855">
        <v>1.56009</v>
      </c>
    </row>
    <row r="1856" spans="1:10">
      <c r="A1856">
        <v>1857</v>
      </c>
      <c r="B1856" s="613">
        <v>42293.751388888886</v>
      </c>
      <c r="C1856" s="405" t="s">
        <v>2020</v>
      </c>
      <c r="D1856" s="384">
        <v>476</v>
      </c>
      <c r="E1856">
        <v>0.01</v>
      </c>
      <c r="F1856">
        <v>1.56223</v>
      </c>
      <c r="G1856" s="384">
        <v>0</v>
      </c>
      <c r="H1856">
        <v>1.56176</v>
      </c>
    </row>
    <row r="1857" spans="1:10">
      <c r="A1857">
        <v>1858</v>
      </c>
      <c r="B1857" s="613">
        <v>42293.898611111108</v>
      </c>
      <c r="C1857" s="405" t="s">
        <v>1931</v>
      </c>
      <c r="D1857" s="384">
        <v>476</v>
      </c>
      <c r="E1857">
        <v>0.01</v>
      </c>
      <c r="F1857">
        <v>1.56176</v>
      </c>
      <c r="G1857" s="384">
        <v>0</v>
      </c>
      <c r="H1857">
        <v>1.56176</v>
      </c>
      <c r="I1857">
        <v>0.25</v>
      </c>
      <c r="J1857" s="384">
        <v>2265.37</v>
      </c>
    </row>
    <row r="1858" spans="1:10">
      <c r="A1858">
        <v>1855</v>
      </c>
      <c r="B1858" s="613">
        <v>42293.751388888886</v>
      </c>
      <c r="C1858" s="405" t="s">
        <v>97</v>
      </c>
      <c r="D1858" s="384">
        <v>477</v>
      </c>
      <c r="E1858">
        <v>0.01</v>
      </c>
      <c r="F1858">
        <v>1.5655600000000001</v>
      </c>
      <c r="G1858" s="384">
        <v>0</v>
      </c>
      <c r="H1858">
        <v>0</v>
      </c>
    </row>
    <row r="1859" spans="1:10">
      <c r="A1859">
        <v>1856</v>
      </c>
      <c r="B1859" s="613">
        <v>42293.751388888886</v>
      </c>
      <c r="C1859" s="405" t="s">
        <v>2020</v>
      </c>
      <c r="D1859" s="384">
        <v>477</v>
      </c>
      <c r="E1859">
        <v>0.01</v>
      </c>
      <c r="F1859">
        <v>1.5655600000000001</v>
      </c>
      <c r="G1859" s="384">
        <v>0</v>
      </c>
      <c r="H1859">
        <v>1.56176</v>
      </c>
    </row>
    <row r="1860" spans="1:10">
      <c r="A1860">
        <v>1859</v>
      </c>
      <c r="B1860" s="613">
        <v>42293.898611111108</v>
      </c>
      <c r="C1860" s="405" t="s">
        <v>1931</v>
      </c>
      <c r="D1860" s="384">
        <v>477</v>
      </c>
      <c r="E1860">
        <v>0.01</v>
      </c>
      <c r="F1860">
        <v>1.56176</v>
      </c>
      <c r="G1860" s="384">
        <v>0</v>
      </c>
      <c r="H1860">
        <v>1.56176</v>
      </c>
      <c r="I1860">
        <v>2.71</v>
      </c>
      <c r="J1860" s="384">
        <v>2268.08</v>
      </c>
    </row>
    <row r="1861" spans="1:10">
      <c r="A1861">
        <v>1860</v>
      </c>
      <c r="B1861" s="613">
        <v>42296.15625</v>
      </c>
      <c r="C1861" s="405" t="s">
        <v>96</v>
      </c>
      <c r="D1861" s="384">
        <v>478</v>
      </c>
      <c r="E1861">
        <v>0.01</v>
      </c>
      <c r="F1861">
        <v>1.5697399999999999</v>
      </c>
      <c r="G1861" s="384">
        <v>0</v>
      </c>
      <c r="H1861">
        <v>0</v>
      </c>
    </row>
    <row r="1862" spans="1:10">
      <c r="A1862">
        <v>1861</v>
      </c>
      <c r="B1862" s="613">
        <v>42296.15625</v>
      </c>
      <c r="C1862" s="405" t="s">
        <v>2020</v>
      </c>
      <c r="D1862" s="384">
        <v>478</v>
      </c>
      <c r="E1862">
        <v>0.01</v>
      </c>
      <c r="F1862">
        <v>1.5697399999999999</v>
      </c>
      <c r="G1862" s="384">
        <v>0</v>
      </c>
      <c r="H1862">
        <v>1.5718799999999999</v>
      </c>
    </row>
    <row r="1863" spans="1:10">
      <c r="A1863">
        <v>1864</v>
      </c>
      <c r="B1863" s="613">
        <v>42296.179166666669</v>
      </c>
      <c r="C1863" s="405" t="s">
        <v>2020</v>
      </c>
      <c r="D1863" s="384">
        <v>478</v>
      </c>
      <c r="E1863">
        <v>0.01</v>
      </c>
      <c r="F1863">
        <v>1.5697399999999999</v>
      </c>
      <c r="G1863" s="384">
        <v>0</v>
      </c>
      <c r="H1863">
        <v>1.5688200000000001</v>
      </c>
    </row>
    <row r="1864" spans="1:10">
      <c r="A1864">
        <v>1868</v>
      </c>
      <c r="B1864" s="613">
        <v>42296.209722222222</v>
      </c>
      <c r="C1864" s="405" t="s">
        <v>2020</v>
      </c>
      <c r="D1864" s="384">
        <v>478</v>
      </c>
      <c r="E1864">
        <v>0.01</v>
      </c>
      <c r="F1864">
        <v>1.5697399999999999</v>
      </c>
      <c r="G1864" s="384">
        <v>0</v>
      </c>
      <c r="H1864">
        <v>1.5667</v>
      </c>
    </row>
    <row r="1865" spans="1:10">
      <c r="A1865">
        <v>1873</v>
      </c>
      <c r="B1865" s="613">
        <v>42296.417361111111</v>
      </c>
      <c r="C1865" s="405" t="s">
        <v>2020</v>
      </c>
      <c r="D1865" s="384">
        <v>478</v>
      </c>
      <c r="E1865">
        <v>0.01</v>
      </c>
      <c r="F1865">
        <v>1.5697399999999999</v>
      </c>
      <c r="G1865" s="384">
        <v>0</v>
      </c>
      <c r="H1865">
        <v>1.56345</v>
      </c>
    </row>
    <row r="1866" spans="1:10">
      <c r="A1866">
        <v>1879</v>
      </c>
      <c r="B1866" s="613">
        <v>42296.525694444441</v>
      </c>
      <c r="C1866" s="405" t="s">
        <v>2020</v>
      </c>
      <c r="D1866" s="384">
        <v>478</v>
      </c>
      <c r="E1866">
        <v>0.01</v>
      </c>
      <c r="F1866">
        <v>1.5697399999999999</v>
      </c>
      <c r="G1866" s="384">
        <v>0</v>
      </c>
      <c r="H1866">
        <v>1.5596099999999999</v>
      </c>
    </row>
    <row r="1867" spans="1:10">
      <c r="A1867">
        <v>1880</v>
      </c>
      <c r="B1867" s="613">
        <v>42296.609027777777</v>
      </c>
      <c r="C1867" s="405" t="s">
        <v>1931</v>
      </c>
      <c r="D1867" s="384">
        <v>478</v>
      </c>
      <c r="E1867">
        <v>0.01</v>
      </c>
      <c r="F1867">
        <v>1.5596099999999999</v>
      </c>
      <c r="G1867" s="384">
        <v>0</v>
      </c>
      <c r="H1867">
        <v>1.5596099999999999</v>
      </c>
      <c r="I1867">
        <v>-7.58</v>
      </c>
      <c r="J1867" s="384">
        <v>2260.5</v>
      </c>
    </row>
    <row r="1868" spans="1:10">
      <c r="A1868">
        <v>1862</v>
      </c>
      <c r="B1868" s="613">
        <v>42296.179166666669</v>
      </c>
      <c r="C1868" s="405" t="s">
        <v>96</v>
      </c>
      <c r="D1868" s="384">
        <v>479</v>
      </c>
      <c r="E1868">
        <v>0.01</v>
      </c>
      <c r="F1868">
        <v>1.5636300000000001</v>
      </c>
      <c r="G1868" s="384">
        <v>0</v>
      </c>
      <c r="H1868">
        <v>0</v>
      </c>
    </row>
    <row r="1869" spans="1:10">
      <c r="A1869">
        <v>1863</v>
      </c>
      <c r="B1869" s="613">
        <v>42296.179166666669</v>
      </c>
      <c r="C1869" s="405" t="s">
        <v>2020</v>
      </c>
      <c r="D1869" s="384">
        <v>479</v>
      </c>
      <c r="E1869">
        <v>0.01</v>
      </c>
      <c r="F1869">
        <v>1.5636300000000001</v>
      </c>
      <c r="G1869" s="384">
        <v>0</v>
      </c>
      <c r="H1869">
        <v>1.5688200000000001</v>
      </c>
    </row>
    <row r="1870" spans="1:10">
      <c r="A1870">
        <v>1867</v>
      </c>
      <c r="B1870" s="613">
        <v>42296.209722222222</v>
      </c>
      <c r="C1870" s="405" t="s">
        <v>2020</v>
      </c>
      <c r="D1870" s="384">
        <v>479</v>
      </c>
      <c r="E1870">
        <v>0.01</v>
      </c>
      <c r="F1870">
        <v>1.5636300000000001</v>
      </c>
      <c r="G1870" s="384">
        <v>0</v>
      </c>
      <c r="H1870">
        <v>1.5667</v>
      </c>
    </row>
    <row r="1871" spans="1:10">
      <c r="A1871">
        <v>1872</v>
      </c>
      <c r="B1871" s="613">
        <v>42296.417361111111</v>
      </c>
      <c r="C1871" s="405" t="s">
        <v>2020</v>
      </c>
      <c r="D1871" s="384">
        <v>479</v>
      </c>
      <c r="E1871">
        <v>0.01</v>
      </c>
      <c r="F1871">
        <v>1.5636300000000001</v>
      </c>
      <c r="G1871" s="384">
        <v>0</v>
      </c>
      <c r="H1871">
        <v>1.56345</v>
      </c>
    </row>
    <row r="1872" spans="1:10">
      <c r="A1872">
        <v>1878</v>
      </c>
      <c r="B1872" s="613">
        <v>42296.525694444441</v>
      </c>
      <c r="C1872" s="405" t="s">
        <v>2020</v>
      </c>
      <c r="D1872" s="384">
        <v>479</v>
      </c>
      <c r="E1872">
        <v>0.01</v>
      </c>
      <c r="F1872">
        <v>1.5636300000000001</v>
      </c>
      <c r="G1872" s="384">
        <v>0</v>
      </c>
      <c r="H1872">
        <v>1.5596099999999999</v>
      </c>
    </row>
    <row r="1873" spans="1:10">
      <c r="A1873">
        <v>1881</v>
      </c>
      <c r="B1873" s="613">
        <v>42296.609027777777</v>
      </c>
      <c r="C1873" s="405" t="s">
        <v>1931</v>
      </c>
      <c r="D1873" s="384">
        <v>479</v>
      </c>
      <c r="E1873">
        <v>0.01</v>
      </c>
      <c r="F1873">
        <v>1.5596099999999999</v>
      </c>
      <c r="G1873" s="384">
        <v>0</v>
      </c>
      <c r="H1873">
        <v>1.5596099999999999</v>
      </c>
      <c r="I1873">
        <v>-3.07</v>
      </c>
      <c r="J1873" s="384">
        <v>2257.4299999999998</v>
      </c>
    </row>
    <row r="1874" spans="1:10">
      <c r="A1874">
        <v>1865</v>
      </c>
      <c r="B1874" s="613">
        <v>42296.209722222222</v>
      </c>
      <c r="C1874" s="405" t="s">
        <v>96</v>
      </c>
      <c r="D1874" s="384">
        <v>480</v>
      </c>
      <c r="E1874">
        <v>0.01</v>
      </c>
      <c r="F1874">
        <v>1.56002</v>
      </c>
      <c r="G1874" s="384">
        <v>0</v>
      </c>
      <c r="H1874">
        <v>0</v>
      </c>
    </row>
    <row r="1875" spans="1:10">
      <c r="A1875">
        <v>1866</v>
      </c>
      <c r="B1875" s="613">
        <v>42296.209722222222</v>
      </c>
      <c r="C1875" s="405" t="s">
        <v>2020</v>
      </c>
      <c r="D1875" s="384">
        <v>480</v>
      </c>
      <c r="E1875">
        <v>0.01</v>
      </c>
      <c r="F1875">
        <v>1.56002</v>
      </c>
      <c r="G1875" s="384">
        <v>0</v>
      </c>
      <c r="H1875">
        <v>1.5667</v>
      </c>
    </row>
    <row r="1876" spans="1:10">
      <c r="A1876">
        <v>1871</v>
      </c>
      <c r="B1876" s="613">
        <v>42296.417361111111</v>
      </c>
      <c r="C1876" s="405" t="s">
        <v>2020</v>
      </c>
      <c r="D1876" s="384">
        <v>480</v>
      </c>
      <c r="E1876">
        <v>0.01</v>
      </c>
      <c r="F1876">
        <v>1.56002</v>
      </c>
      <c r="G1876" s="384">
        <v>0</v>
      </c>
      <c r="H1876">
        <v>1.56345</v>
      </c>
    </row>
    <row r="1877" spans="1:10">
      <c r="A1877">
        <v>1877</v>
      </c>
      <c r="B1877" s="613">
        <v>42296.525694444441</v>
      </c>
      <c r="C1877" s="405" t="s">
        <v>2020</v>
      </c>
      <c r="D1877" s="384">
        <v>480</v>
      </c>
      <c r="E1877">
        <v>0.01</v>
      </c>
      <c r="F1877">
        <v>1.56002</v>
      </c>
      <c r="G1877" s="384">
        <v>0</v>
      </c>
      <c r="H1877">
        <v>1.5596099999999999</v>
      </c>
    </row>
    <row r="1878" spans="1:10">
      <c r="A1878">
        <v>1882</v>
      </c>
      <c r="B1878" s="613">
        <v>42296.609027777777</v>
      </c>
      <c r="C1878" s="405" t="s">
        <v>1931</v>
      </c>
      <c r="D1878" s="384">
        <v>480</v>
      </c>
      <c r="E1878">
        <v>0.01</v>
      </c>
      <c r="F1878">
        <v>1.5596099999999999</v>
      </c>
      <c r="G1878" s="384">
        <v>0</v>
      </c>
      <c r="H1878">
        <v>1.5596099999999999</v>
      </c>
      <c r="I1878">
        <v>-0.4</v>
      </c>
      <c r="J1878" s="384">
        <v>2257.0300000000002</v>
      </c>
    </row>
    <row r="1879" spans="1:10">
      <c r="A1879">
        <v>1869</v>
      </c>
      <c r="B1879" s="613">
        <v>42296.417361111111</v>
      </c>
      <c r="C1879" s="405" t="s">
        <v>96</v>
      </c>
      <c r="D1879" s="384">
        <v>481</v>
      </c>
      <c r="E1879">
        <v>0.02</v>
      </c>
      <c r="F1879">
        <v>1.55609</v>
      </c>
      <c r="G1879" s="384">
        <v>0</v>
      </c>
      <c r="H1879">
        <v>0</v>
      </c>
    </row>
    <row r="1880" spans="1:10">
      <c r="A1880">
        <v>1870</v>
      </c>
      <c r="B1880" s="613">
        <v>42296.417361111111</v>
      </c>
      <c r="C1880" s="405" t="s">
        <v>2020</v>
      </c>
      <c r="D1880" s="384">
        <v>481</v>
      </c>
      <c r="E1880">
        <v>0.02</v>
      </c>
      <c r="F1880">
        <v>1.55609</v>
      </c>
      <c r="G1880" s="384">
        <v>0</v>
      </c>
      <c r="H1880">
        <v>1.56345</v>
      </c>
    </row>
    <row r="1881" spans="1:10">
      <c r="A1881">
        <v>1876</v>
      </c>
      <c r="B1881" s="613">
        <v>42296.525694444441</v>
      </c>
      <c r="C1881" s="405" t="s">
        <v>2020</v>
      </c>
      <c r="D1881" s="384">
        <v>481</v>
      </c>
      <c r="E1881">
        <v>0.02</v>
      </c>
      <c r="F1881">
        <v>1.55609</v>
      </c>
      <c r="G1881" s="384">
        <v>0</v>
      </c>
      <c r="H1881">
        <v>1.5596099999999999</v>
      </c>
    </row>
    <row r="1882" spans="1:10">
      <c r="A1882">
        <v>1883</v>
      </c>
      <c r="B1882" s="613">
        <v>42296.609027777777</v>
      </c>
      <c r="C1882" s="405" t="s">
        <v>1931</v>
      </c>
      <c r="D1882" s="384">
        <v>481</v>
      </c>
      <c r="E1882">
        <v>0.02</v>
      </c>
      <c r="F1882">
        <v>1.5596099999999999</v>
      </c>
      <c r="G1882" s="384">
        <v>0</v>
      </c>
      <c r="H1882">
        <v>1.5596099999999999</v>
      </c>
      <c r="I1882">
        <v>5</v>
      </c>
      <c r="J1882" s="384">
        <v>2262.0300000000002</v>
      </c>
    </row>
    <row r="1883" spans="1:10">
      <c r="A1883">
        <v>1874</v>
      </c>
      <c r="B1883" s="613">
        <v>42296.525694444441</v>
      </c>
      <c r="C1883" s="405" t="s">
        <v>96</v>
      </c>
      <c r="D1883" s="384">
        <v>482</v>
      </c>
      <c r="E1883">
        <v>0.04</v>
      </c>
      <c r="F1883">
        <v>1.5513600000000001</v>
      </c>
      <c r="G1883" s="384">
        <v>0</v>
      </c>
      <c r="H1883">
        <v>0</v>
      </c>
    </row>
    <row r="1884" spans="1:10">
      <c r="A1884">
        <v>1875</v>
      </c>
      <c r="B1884" s="613">
        <v>42296.525694444441</v>
      </c>
      <c r="C1884" s="405" t="s">
        <v>2020</v>
      </c>
      <c r="D1884" s="384">
        <v>482</v>
      </c>
      <c r="E1884">
        <v>0.04</v>
      </c>
      <c r="F1884">
        <v>1.5513600000000001</v>
      </c>
      <c r="G1884" s="384">
        <v>0</v>
      </c>
      <c r="H1884">
        <v>1.5596099999999999</v>
      </c>
    </row>
    <row r="1885" spans="1:10">
      <c r="A1885">
        <v>1884</v>
      </c>
      <c r="B1885" s="613">
        <v>42296.609027777777</v>
      </c>
      <c r="C1885" s="405" t="s">
        <v>1931</v>
      </c>
      <c r="D1885" s="384">
        <v>482</v>
      </c>
      <c r="E1885">
        <v>0.04</v>
      </c>
      <c r="F1885">
        <v>1.5596099999999999</v>
      </c>
      <c r="G1885" s="384">
        <v>0</v>
      </c>
      <c r="H1885">
        <v>1.5596099999999999</v>
      </c>
      <c r="I1885">
        <v>23.96</v>
      </c>
      <c r="J1885" s="384">
        <v>2285.9899999999998</v>
      </c>
    </row>
    <row r="1886" spans="1:10">
      <c r="A1886">
        <v>1885</v>
      </c>
      <c r="B1886" s="613">
        <v>42297.458333333336</v>
      </c>
      <c r="C1886" s="405" t="s">
        <v>96</v>
      </c>
      <c r="D1886" s="384">
        <v>483</v>
      </c>
      <c r="E1886">
        <v>0.01</v>
      </c>
      <c r="F1886">
        <v>1.56111</v>
      </c>
      <c r="G1886" s="384">
        <v>0</v>
      </c>
      <c r="H1886">
        <v>0</v>
      </c>
    </row>
    <row r="1887" spans="1:10">
      <c r="A1887">
        <v>1886</v>
      </c>
      <c r="B1887" s="613">
        <v>42297.458333333336</v>
      </c>
      <c r="C1887" s="405" t="s">
        <v>2020</v>
      </c>
      <c r="D1887" s="384">
        <v>483</v>
      </c>
      <c r="E1887">
        <v>0.01</v>
      </c>
      <c r="F1887">
        <v>1.56111</v>
      </c>
      <c r="G1887" s="384">
        <v>0</v>
      </c>
      <c r="H1887">
        <v>1.56325</v>
      </c>
    </row>
    <row r="1888" spans="1:10">
      <c r="A1888">
        <v>1889</v>
      </c>
      <c r="B1888" s="613">
        <v>42297.698611111111</v>
      </c>
      <c r="C1888" s="405" t="s">
        <v>2020</v>
      </c>
      <c r="D1888" s="384">
        <v>483</v>
      </c>
      <c r="E1888">
        <v>0.01</v>
      </c>
      <c r="F1888">
        <v>1.56111</v>
      </c>
      <c r="G1888" s="384">
        <v>0</v>
      </c>
      <c r="H1888">
        <v>1.56159</v>
      </c>
    </row>
    <row r="1889" spans="1:10">
      <c r="A1889">
        <v>1890</v>
      </c>
      <c r="B1889" s="613">
        <v>42297.706944444442</v>
      </c>
      <c r="C1889" s="405" t="s">
        <v>1931</v>
      </c>
      <c r="D1889" s="384">
        <v>483</v>
      </c>
      <c r="E1889">
        <v>0.01</v>
      </c>
      <c r="F1889">
        <v>1.56159</v>
      </c>
      <c r="G1889" s="384">
        <v>0</v>
      </c>
      <c r="H1889">
        <v>1.56159</v>
      </c>
      <c r="I1889">
        <v>0.25</v>
      </c>
      <c r="J1889" s="384">
        <v>2286.2399999999998</v>
      </c>
    </row>
    <row r="1890" spans="1:10">
      <c r="A1890">
        <v>1887</v>
      </c>
      <c r="B1890" s="613">
        <v>42297.698611111111</v>
      </c>
      <c r="C1890" s="405" t="s">
        <v>96</v>
      </c>
      <c r="D1890" s="384">
        <v>484</v>
      </c>
      <c r="E1890">
        <v>0.01</v>
      </c>
      <c r="F1890">
        <v>1.55779</v>
      </c>
      <c r="G1890" s="384">
        <v>0</v>
      </c>
      <c r="H1890">
        <v>0</v>
      </c>
    </row>
    <row r="1891" spans="1:10">
      <c r="A1891">
        <v>1888</v>
      </c>
      <c r="B1891" s="613">
        <v>42297.698611111111</v>
      </c>
      <c r="C1891" s="405" t="s">
        <v>2020</v>
      </c>
      <c r="D1891" s="384">
        <v>484</v>
      </c>
      <c r="E1891">
        <v>0.01</v>
      </c>
      <c r="F1891">
        <v>1.55779</v>
      </c>
      <c r="G1891" s="384">
        <v>0</v>
      </c>
      <c r="H1891">
        <v>1.56159</v>
      </c>
    </row>
    <row r="1892" spans="1:10">
      <c r="A1892">
        <v>1891</v>
      </c>
      <c r="B1892" s="613">
        <v>42297.706944444442</v>
      </c>
      <c r="C1892" s="405" t="s">
        <v>1931</v>
      </c>
      <c r="D1892" s="384">
        <v>484</v>
      </c>
      <c r="E1892">
        <v>0.01</v>
      </c>
      <c r="F1892">
        <v>1.56159</v>
      </c>
      <c r="G1892" s="384">
        <v>0</v>
      </c>
      <c r="H1892">
        <v>1.56159</v>
      </c>
      <c r="I1892">
        <v>2.7</v>
      </c>
      <c r="J1892" s="384">
        <v>2288.94</v>
      </c>
    </row>
    <row r="1893" spans="1:10">
      <c r="A1893">
        <v>1892</v>
      </c>
      <c r="B1893" s="613">
        <v>42297.708333333336</v>
      </c>
      <c r="C1893" s="405" t="s">
        <v>96</v>
      </c>
      <c r="D1893" s="384">
        <v>485</v>
      </c>
      <c r="E1893">
        <v>0.01</v>
      </c>
      <c r="F1893">
        <v>1.5620000000000001</v>
      </c>
      <c r="G1893" s="384">
        <v>0</v>
      </c>
      <c r="H1893">
        <v>0</v>
      </c>
    </row>
    <row r="1894" spans="1:10">
      <c r="A1894">
        <v>1893</v>
      </c>
      <c r="B1894" s="613">
        <v>42297.708333333336</v>
      </c>
      <c r="C1894" s="405" t="s">
        <v>2020</v>
      </c>
      <c r="D1894" s="384">
        <v>485</v>
      </c>
      <c r="E1894">
        <v>0.01</v>
      </c>
      <c r="F1894">
        <v>1.5620000000000001</v>
      </c>
      <c r="G1894" s="384">
        <v>0</v>
      </c>
      <c r="H1894">
        <v>1.5641400000000001</v>
      </c>
    </row>
    <row r="1895" spans="1:10">
      <c r="A1895">
        <v>1894</v>
      </c>
      <c r="B1895" s="613">
        <v>42297.745833333334</v>
      </c>
      <c r="C1895" s="405" t="s">
        <v>1931</v>
      </c>
      <c r="D1895" s="384">
        <v>485</v>
      </c>
      <c r="E1895">
        <v>0.01</v>
      </c>
      <c r="F1895">
        <v>1.5641400000000001</v>
      </c>
      <c r="G1895" s="384">
        <v>0</v>
      </c>
      <c r="H1895">
        <v>1.5641400000000001</v>
      </c>
      <c r="I1895">
        <v>1.48</v>
      </c>
      <c r="J1895" s="384">
        <v>2290.42</v>
      </c>
    </row>
    <row r="1896" spans="1:10">
      <c r="A1896">
        <v>1895</v>
      </c>
      <c r="B1896" s="613">
        <v>42299.167361111111</v>
      </c>
      <c r="C1896" s="405" t="s">
        <v>97</v>
      </c>
      <c r="D1896" s="384">
        <v>486</v>
      </c>
      <c r="E1896">
        <v>0.01</v>
      </c>
      <c r="F1896">
        <v>1.5688500000000001</v>
      </c>
      <c r="G1896" s="384">
        <v>0</v>
      </c>
      <c r="H1896">
        <v>0</v>
      </c>
    </row>
    <row r="1897" spans="1:10">
      <c r="A1897">
        <v>1896</v>
      </c>
      <c r="B1897" s="613">
        <v>42299.167361111111</v>
      </c>
      <c r="C1897" s="405" t="s">
        <v>2020</v>
      </c>
      <c r="D1897" s="384">
        <v>486</v>
      </c>
      <c r="E1897">
        <v>0.01</v>
      </c>
      <c r="F1897">
        <v>1.5688500000000001</v>
      </c>
      <c r="G1897" s="384">
        <v>0</v>
      </c>
      <c r="H1897">
        <v>1.56671</v>
      </c>
    </row>
    <row r="1898" spans="1:10">
      <c r="A1898">
        <v>1899</v>
      </c>
      <c r="B1898" s="613">
        <v>42299.294444444444</v>
      </c>
      <c r="C1898" s="405" t="s">
        <v>2020</v>
      </c>
      <c r="D1898" s="384">
        <v>486</v>
      </c>
      <c r="E1898">
        <v>0.01</v>
      </c>
      <c r="F1898">
        <v>1.5688500000000001</v>
      </c>
      <c r="G1898" s="384">
        <v>0</v>
      </c>
      <c r="H1898">
        <v>1.56962</v>
      </c>
    </row>
    <row r="1899" spans="1:10">
      <c r="A1899">
        <v>1900</v>
      </c>
      <c r="B1899" s="613">
        <v>42299.392361111109</v>
      </c>
      <c r="C1899" s="405" t="s">
        <v>1931</v>
      </c>
      <c r="D1899" s="384">
        <v>486</v>
      </c>
      <c r="E1899">
        <v>0.01</v>
      </c>
      <c r="F1899">
        <v>1.56962</v>
      </c>
      <c r="G1899" s="384">
        <v>0</v>
      </c>
      <c r="H1899">
        <v>1.56962</v>
      </c>
      <c r="I1899">
        <v>-0.67</v>
      </c>
      <c r="J1899" s="384">
        <v>2289.75</v>
      </c>
    </row>
    <row r="1900" spans="1:10">
      <c r="A1900">
        <v>1897</v>
      </c>
      <c r="B1900" s="613">
        <v>42299.294444444444</v>
      </c>
      <c r="C1900" s="405" t="s">
        <v>97</v>
      </c>
      <c r="D1900" s="384">
        <v>487</v>
      </c>
      <c r="E1900">
        <v>0.01</v>
      </c>
      <c r="F1900">
        <v>1.5746599999999999</v>
      </c>
      <c r="G1900" s="384">
        <v>0</v>
      </c>
      <c r="H1900">
        <v>0</v>
      </c>
    </row>
    <row r="1901" spans="1:10">
      <c r="A1901">
        <v>1898</v>
      </c>
      <c r="B1901" s="613">
        <v>42299.294444444444</v>
      </c>
      <c r="C1901" s="405" t="s">
        <v>2020</v>
      </c>
      <c r="D1901" s="384">
        <v>487</v>
      </c>
      <c r="E1901">
        <v>0.01</v>
      </c>
      <c r="F1901">
        <v>1.5746599999999999</v>
      </c>
      <c r="G1901" s="384">
        <v>0</v>
      </c>
      <c r="H1901">
        <v>1.56962</v>
      </c>
    </row>
    <row r="1902" spans="1:10">
      <c r="A1902">
        <v>1901</v>
      </c>
      <c r="B1902" s="613">
        <v>42299.392361111109</v>
      </c>
      <c r="C1902" s="405" t="s">
        <v>1931</v>
      </c>
      <c r="D1902" s="384">
        <v>487</v>
      </c>
      <c r="E1902">
        <v>0.01</v>
      </c>
      <c r="F1902">
        <v>1.56962</v>
      </c>
      <c r="G1902" s="384">
        <v>0</v>
      </c>
      <c r="H1902">
        <v>1.56962</v>
      </c>
      <c r="I1902">
        <v>3.62</v>
      </c>
      <c r="J1902" s="384">
        <v>2293.37</v>
      </c>
    </row>
    <row r="1903" spans="1:10">
      <c r="A1903">
        <v>1902</v>
      </c>
      <c r="B1903" s="613">
        <v>42299.708333333336</v>
      </c>
      <c r="C1903" s="405" t="s">
        <v>97</v>
      </c>
      <c r="D1903" s="384">
        <v>488</v>
      </c>
      <c r="E1903">
        <v>0.01</v>
      </c>
      <c r="F1903">
        <v>1.54539</v>
      </c>
      <c r="G1903" s="384">
        <v>0</v>
      </c>
      <c r="H1903">
        <v>0</v>
      </c>
    </row>
    <row r="1904" spans="1:10">
      <c r="A1904">
        <v>1903</v>
      </c>
      <c r="B1904" s="613">
        <v>42299.708333333336</v>
      </c>
      <c r="C1904" s="405" t="s">
        <v>2020</v>
      </c>
      <c r="D1904" s="384">
        <v>488</v>
      </c>
      <c r="E1904">
        <v>0.01</v>
      </c>
      <c r="F1904">
        <v>1.54539</v>
      </c>
      <c r="G1904" s="384">
        <v>0</v>
      </c>
      <c r="H1904">
        <v>1.54325</v>
      </c>
    </row>
    <row r="1905" spans="1:10">
      <c r="A1905">
        <v>1904</v>
      </c>
      <c r="B1905" s="613">
        <v>42299.749305555553</v>
      </c>
      <c r="C1905" s="405" t="s">
        <v>1931</v>
      </c>
      <c r="D1905" s="384">
        <v>488</v>
      </c>
      <c r="E1905">
        <v>0.01</v>
      </c>
      <c r="F1905">
        <v>1.54325</v>
      </c>
      <c r="G1905" s="384">
        <v>0</v>
      </c>
      <c r="H1905">
        <v>1.54325</v>
      </c>
      <c r="I1905">
        <v>1.48</v>
      </c>
      <c r="J1905" s="384">
        <v>2294.85</v>
      </c>
    </row>
    <row r="1906" spans="1:10">
      <c r="A1906">
        <v>1905</v>
      </c>
      <c r="B1906" s="613">
        <v>42300.166666666664</v>
      </c>
      <c r="C1906" s="405" t="s">
        <v>96</v>
      </c>
      <c r="D1906" s="384">
        <v>489</v>
      </c>
      <c r="E1906">
        <v>0.01</v>
      </c>
      <c r="F1906">
        <v>1.536</v>
      </c>
      <c r="G1906" s="384">
        <v>0</v>
      </c>
      <c r="H1906">
        <v>0</v>
      </c>
    </row>
    <row r="1907" spans="1:10">
      <c r="A1907">
        <v>1906</v>
      </c>
      <c r="B1907" s="613">
        <v>42300.166666666664</v>
      </c>
      <c r="C1907" s="405" t="s">
        <v>2020</v>
      </c>
      <c r="D1907" s="384">
        <v>489</v>
      </c>
      <c r="E1907">
        <v>0.01</v>
      </c>
      <c r="F1907">
        <v>1.536</v>
      </c>
      <c r="G1907" s="384">
        <v>0</v>
      </c>
      <c r="H1907">
        <v>1.5381400000000001</v>
      </c>
    </row>
    <row r="1908" spans="1:10">
      <c r="A1908">
        <v>1909</v>
      </c>
      <c r="B1908" s="613">
        <v>42300.229861111111</v>
      </c>
      <c r="C1908" s="405" t="s">
        <v>2020</v>
      </c>
      <c r="D1908" s="384">
        <v>489</v>
      </c>
      <c r="E1908">
        <v>0.01</v>
      </c>
      <c r="F1908">
        <v>1.536</v>
      </c>
      <c r="G1908" s="384">
        <v>0</v>
      </c>
      <c r="H1908">
        <v>1.5364800000000001</v>
      </c>
    </row>
    <row r="1909" spans="1:10">
      <c r="A1909">
        <v>1913</v>
      </c>
      <c r="B1909" s="613">
        <v>42300.34652777778</v>
      </c>
      <c r="C1909" s="405" t="s">
        <v>2020</v>
      </c>
      <c r="D1909" s="384">
        <v>489</v>
      </c>
      <c r="E1909">
        <v>0.01</v>
      </c>
      <c r="F1909">
        <v>1.536</v>
      </c>
      <c r="G1909" s="384">
        <v>0</v>
      </c>
      <c r="H1909">
        <v>1.53471</v>
      </c>
    </row>
    <row r="1910" spans="1:10">
      <c r="A1910">
        <v>1918</v>
      </c>
      <c r="B1910" s="613">
        <v>42300.397916666669</v>
      </c>
      <c r="C1910" s="405" t="s">
        <v>2020</v>
      </c>
      <c r="D1910" s="384">
        <v>489</v>
      </c>
      <c r="E1910">
        <v>0.01</v>
      </c>
      <c r="F1910">
        <v>1.536</v>
      </c>
      <c r="G1910" s="384">
        <v>0</v>
      </c>
      <c r="H1910">
        <v>1.5317499999999999</v>
      </c>
    </row>
    <row r="1911" spans="1:10">
      <c r="A1911">
        <v>1919</v>
      </c>
      <c r="B1911" s="613">
        <v>42300.447916666664</v>
      </c>
      <c r="C1911" s="405" t="s">
        <v>1931</v>
      </c>
      <c r="D1911" s="384">
        <v>489</v>
      </c>
      <c r="E1911">
        <v>0.01</v>
      </c>
      <c r="F1911">
        <v>1.5317499999999999</v>
      </c>
      <c r="G1911" s="384">
        <v>0</v>
      </c>
      <c r="H1911">
        <v>1.5317499999999999</v>
      </c>
      <c r="I1911">
        <v>-3.24</v>
      </c>
      <c r="J1911" s="384">
        <v>2291.61</v>
      </c>
    </row>
    <row r="1912" spans="1:10">
      <c r="A1912">
        <v>1907</v>
      </c>
      <c r="B1912" s="613">
        <v>42300.229861111111</v>
      </c>
      <c r="C1912" s="405" t="s">
        <v>96</v>
      </c>
      <c r="D1912" s="384">
        <v>490</v>
      </c>
      <c r="E1912">
        <v>0.01</v>
      </c>
      <c r="F1912">
        <v>1.5326900000000001</v>
      </c>
      <c r="G1912" s="384">
        <v>0</v>
      </c>
      <c r="H1912">
        <v>0</v>
      </c>
    </row>
    <row r="1913" spans="1:10">
      <c r="A1913">
        <v>1908</v>
      </c>
      <c r="B1913" s="613">
        <v>42300.229861111111</v>
      </c>
      <c r="C1913" s="405" t="s">
        <v>2020</v>
      </c>
      <c r="D1913" s="384">
        <v>490</v>
      </c>
      <c r="E1913">
        <v>0.01</v>
      </c>
      <c r="F1913">
        <v>1.5326900000000001</v>
      </c>
      <c r="G1913" s="384">
        <v>0</v>
      </c>
      <c r="H1913">
        <v>1.5364800000000001</v>
      </c>
    </row>
    <row r="1914" spans="1:10">
      <c r="A1914">
        <v>1912</v>
      </c>
      <c r="B1914" s="613">
        <v>42300.34652777778</v>
      </c>
      <c r="C1914" s="405" t="s">
        <v>2020</v>
      </c>
      <c r="D1914" s="384">
        <v>490</v>
      </c>
      <c r="E1914">
        <v>0.01</v>
      </c>
      <c r="F1914">
        <v>1.5326900000000001</v>
      </c>
      <c r="G1914" s="384">
        <v>0</v>
      </c>
      <c r="H1914">
        <v>1.53471</v>
      </c>
    </row>
    <row r="1915" spans="1:10">
      <c r="A1915">
        <v>1917</v>
      </c>
      <c r="B1915" s="613">
        <v>42300.397916666669</v>
      </c>
      <c r="C1915" s="405" t="s">
        <v>2020</v>
      </c>
      <c r="D1915" s="384">
        <v>490</v>
      </c>
      <c r="E1915">
        <v>0.01</v>
      </c>
      <c r="F1915">
        <v>1.5326900000000001</v>
      </c>
      <c r="G1915" s="384">
        <v>0</v>
      </c>
      <c r="H1915">
        <v>1.5317499999999999</v>
      </c>
    </row>
    <row r="1916" spans="1:10">
      <c r="A1916">
        <v>1920</v>
      </c>
      <c r="B1916" s="613">
        <v>42300.447916666664</v>
      </c>
      <c r="C1916" s="405" t="s">
        <v>1931</v>
      </c>
      <c r="D1916" s="384">
        <v>490</v>
      </c>
      <c r="E1916">
        <v>0.01</v>
      </c>
      <c r="F1916">
        <v>1.5317499999999999</v>
      </c>
      <c r="G1916" s="384">
        <v>0</v>
      </c>
      <c r="H1916">
        <v>1.5317499999999999</v>
      </c>
      <c r="I1916">
        <v>-0.8</v>
      </c>
      <c r="J1916" s="384">
        <v>2290.81</v>
      </c>
    </row>
    <row r="1917" spans="1:10">
      <c r="A1917">
        <v>1910</v>
      </c>
      <c r="B1917" s="613">
        <v>42300.34652777778</v>
      </c>
      <c r="C1917" s="405" t="s">
        <v>96</v>
      </c>
      <c r="D1917" s="384">
        <v>491</v>
      </c>
      <c r="E1917">
        <v>0.01</v>
      </c>
      <c r="F1917">
        <v>1.52874</v>
      </c>
      <c r="G1917" s="384">
        <v>0</v>
      </c>
      <c r="H1917">
        <v>0</v>
      </c>
    </row>
    <row r="1918" spans="1:10">
      <c r="A1918">
        <v>1911</v>
      </c>
      <c r="B1918" s="613">
        <v>42300.34652777778</v>
      </c>
      <c r="C1918" s="405" t="s">
        <v>2020</v>
      </c>
      <c r="D1918" s="384">
        <v>491</v>
      </c>
      <c r="E1918">
        <v>0.01</v>
      </c>
      <c r="F1918">
        <v>1.52874</v>
      </c>
      <c r="G1918" s="384">
        <v>0</v>
      </c>
      <c r="H1918">
        <v>1.53471</v>
      </c>
    </row>
    <row r="1919" spans="1:10">
      <c r="A1919">
        <v>1916</v>
      </c>
      <c r="B1919" s="613">
        <v>42300.397916666669</v>
      </c>
      <c r="C1919" s="405" t="s">
        <v>2020</v>
      </c>
      <c r="D1919" s="384">
        <v>491</v>
      </c>
      <c r="E1919">
        <v>0.01</v>
      </c>
      <c r="F1919">
        <v>1.52874</v>
      </c>
      <c r="G1919" s="384">
        <v>0</v>
      </c>
      <c r="H1919">
        <v>1.5317499999999999</v>
      </c>
    </row>
    <row r="1920" spans="1:10">
      <c r="A1920">
        <v>1921</v>
      </c>
      <c r="B1920" s="613">
        <v>42300.447916666664</v>
      </c>
      <c r="C1920" s="405" t="s">
        <v>1931</v>
      </c>
      <c r="D1920" s="384">
        <v>491</v>
      </c>
      <c r="E1920">
        <v>0.01</v>
      </c>
      <c r="F1920">
        <v>1.5317499999999999</v>
      </c>
      <c r="G1920" s="384">
        <v>0</v>
      </c>
      <c r="H1920">
        <v>1.5317499999999999</v>
      </c>
      <c r="I1920">
        <v>2.12</v>
      </c>
      <c r="J1920" s="384">
        <v>2292.9299999999998</v>
      </c>
    </row>
    <row r="1921" spans="1:10">
      <c r="A1921">
        <v>1914</v>
      </c>
      <c r="B1921" s="613">
        <v>42300.397916666669</v>
      </c>
      <c r="C1921" s="405" t="s">
        <v>96</v>
      </c>
      <c r="D1921" s="384">
        <v>492</v>
      </c>
      <c r="E1921">
        <v>0.02</v>
      </c>
      <c r="F1921">
        <v>1.52481</v>
      </c>
      <c r="G1921" s="384">
        <v>0</v>
      </c>
      <c r="H1921">
        <v>0</v>
      </c>
    </row>
    <row r="1922" spans="1:10">
      <c r="A1922">
        <v>1915</v>
      </c>
      <c r="B1922" s="613">
        <v>42300.397916666669</v>
      </c>
      <c r="C1922" s="405" t="s">
        <v>2020</v>
      </c>
      <c r="D1922" s="384">
        <v>492</v>
      </c>
      <c r="E1922">
        <v>0.02</v>
      </c>
      <c r="F1922">
        <v>1.52481</v>
      </c>
      <c r="G1922" s="384">
        <v>0</v>
      </c>
      <c r="H1922">
        <v>1.5317499999999999</v>
      </c>
    </row>
    <row r="1923" spans="1:10">
      <c r="A1923">
        <v>1922</v>
      </c>
      <c r="B1923" s="613">
        <v>42300.447916666664</v>
      </c>
      <c r="C1923" s="405" t="s">
        <v>1931</v>
      </c>
      <c r="D1923" s="384">
        <v>492</v>
      </c>
      <c r="E1923">
        <v>0.02</v>
      </c>
      <c r="F1923">
        <v>1.5317499999999999</v>
      </c>
      <c r="G1923" s="384">
        <v>0</v>
      </c>
      <c r="H1923">
        <v>1.5317499999999999</v>
      </c>
      <c r="I1923">
        <v>10.050000000000001</v>
      </c>
      <c r="J1923" s="384">
        <v>2302.98</v>
      </c>
    </row>
    <row r="1924" spans="1:10">
      <c r="A1924">
        <v>1923</v>
      </c>
      <c r="B1924" s="613">
        <v>42300.667361111111</v>
      </c>
      <c r="C1924" s="405" t="s">
        <v>97</v>
      </c>
      <c r="D1924" s="384">
        <v>493</v>
      </c>
      <c r="E1924">
        <v>0.01</v>
      </c>
      <c r="F1924">
        <v>1.52789</v>
      </c>
      <c r="G1924" s="384">
        <v>0</v>
      </c>
      <c r="H1924">
        <v>0</v>
      </c>
    </row>
    <row r="1925" spans="1:10">
      <c r="A1925">
        <v>1924</v>
      </c>
      <c r="B1925" s="613">
        <v>42300.667361111111</v>
      </c>
      <c r="C1925" s="405" t="s">
        <v>2020</v>
      </c>
      <c r="D1925" s="384">
        <v>493</v>
      </c>
      <c r="E1925">
        <v>0.01</v>
      </c>
      <c r="F1925">
        <v>1.52789</v>
      </c>
      <c r="G1925" s="384">
        <v>0</v>
      </c>
      <c r="H1925">
        <v>1.5257499999999999</v>
      </c>
    </row>
    <row r="1926" spans="1:10">
      <c r="A1926">
        <v>1925</v>
      </c>
      <c r="B1926" s="613">
        <v>42300.695138888892</v>
      </c>
      <c r="C1926" s="405" t="s">
        <v>1931</v>
      </c>
      <c r="D1926" s="384">
        <v>493</v>
      </c>
      <c r="E1926">
        <v>0.01</v>
      </c>
      <c r="F1926">
        <v>1.5257499999999999</v>
      </c>
      <c r="G1926" s="384">
        <v>0</v>
      </c>
      <c r="H1926">
        <v>1.5257499999999999</v>
      </c>
      <c r="I1926">
        <v>1.48</v>
      </c>
      <c r="J1926" s="384">
        <v>2304.46</v>
      </c>
    </row>
    <row r="1927" spans="1:10">
      <c r="A1927">
        <v>1926</v>
      </c>
      <c r="B1927" s="613">
        <v>42303.146527777775</v>
      </c>
      <c r="C1927" s="405" t="s">
        <v>97</v>
      </c>
      <c r="D1927" s="384">
        <v>494</v>
      </c>
      <c r="E1927">
        <v>0.01</v>
      </c>
      <c r="F1927">
        <v>1.52136</v>
      </c>
      <c r="G1927" s="384">
        <v>0</v>
      </c>
      <c r="H1927">
        <v>0</v>
      </c>
    </row>
    <row r="1928" spans="1:10">
      <c r="A1928">
        <v>1927</v>
      </c>
      <c r="B1928" s="613">
        <v>42303.146527777775</v>
      </c>
      <c r="C1928" s="405" t="s">
        <v>2020</v>
      </c>
      <c r="D1928" s="384">
        <v>494</v>
      </c>
      <c r="E1928">
        <v>0.01</v>
      </c>
      <c r="F1928">
        <v>1.52136</v>
      </c>
      <c r="G1928" s="384">
        <v>0</v>
      </c>
      <c r="H1928">
        <v>1.51922</v>
      </c>
    </row>
    <row r="1929" spans="1:10">
      <c r="A1929">
        <v>1928</v>
      </c>
      <c r="B1929" s="613">
        <v>42303.223611111112</v>
      </c>
      <c r="C1929" s="405" t="s">
        <v>1931</v>
      </c>
      <c r="D1929" s="384">
        <v>494</v>
      </c>
      <c r="E1929">
        <v>0.01</v>
      </c>
      <c r="F1929">
        <v>1.51922</v>
      </c>
      <c r="G1929" s="384">
        <v>0</v>
      </c>
      <c r="H1929">
        <v>1.51922</v>
      </c>
      <c r="I1929">
        <v>1.48</v>
      </c>
      <c r="J1929" s="384">
        <v>2305.94</v>
      </c>
    </row>
    <row r="1930" spans="1:10">
      <c r="A1930">
        <v>1929</v>
      </c>
      <c r="B1930" s="613">
        <v>42303.417361111111</v>
      </c>
      <c r="C1930" s="405" t="s">
        <v>97</v>
      </c>
      <c r="D1930" s="384">
        <v>495</v>
      </c>
      <c r="E1930">
        <v>0.01</v>
      </c>
      <c r="F1930">
        <v>1.51962</v>
      </c>
      <c r="G1930" s="384">
        <v>0</v>
      </c>
      <c r="H1930">
        <v>0</v>
      </c>
    </row>
    <row r="1931" spans="1:10">
      <c r="A1931">
        <v>1930</v>
      </c>
      <c r="B1931" s="613">
        <v>42303.417361111111</v>
      </c>
      <c r="C1931" s="405" t="s">
        <v>2020</v>
      </c>
      <c r="D1931" s="384">
        <v>495</v>
      </c>
      <c r="E1931">
        <v>0.01</v>
      </c>
      <c r="F1931">
        <v>1.51962</v>
      </c>
      <c r="G1931" s="384">
        <v>0</v>
      </c>
      <c r="H1931">
        <v>1.5174799999999999</v>
      </c>
    </row>
    <row r="1932" spans="1:10">
      <c r="A1932">
        <v>1931</v>
      </c>
      <c r="B1932" s="613">
        <v>42303.585416666669</v>
      </c>
      <c r="C1932" s="405" t="s">
        <v>1931</v>
      </c>
      <c r="D1932" s="384">
        <v>495</v>
      </c>
      <c r="E1932">
        <v>0.01</v>
      </c>
      <c r="F1932">
        <v>1.5174799999999999</v>
      </c>
      <c r="G1932" s="384">
        <v>0</v>
      </c>
      <c r="H1932">
        <v>1.5174799999999999</v>
      </c>
      <c r="I1932">
        <v>1.48</v>
      </c>
      <c r="J1932" s="384">
        <v>2307.42</v>
      </c>
    </row>
    <row r="1933" spans="1:10">
      <c r="A1933">
        <v>1932</v>
      </c>
      <c r="B1933" s="613">
        <v>42304.740277777775</v>
      </c>
      <c r="C1933" s="405" t="s">
        <v>96</v>
      </c>
      <c r="D1933" s="384">
        <v>496</v>
      </c>
      <c r="E1933">
        <v>0.01</v>
      </c>
      <c r="F1933">
        <v>1.5295099999999999</v>
      </c>
      <c r="G1933" s="384">
        <v>0</v>
      </c>
      <c r="H1933">
        <v>0</v>
      </c>
    </row>
    <row r="1934" spans="1:10">
      <c r="A1934">
        <v>1933</v>
      </c>
      <c r="B1934" s="613">
        <v>42304.740277777775</v>
      </c>
      <c r="C1934" s="405" t="s">
        <v>2020</v>
      </c>
      <c r="D1934" s="384">
        <v>496</v>
      </c>
      <c r="E1934">
        <v>0.01</v>
      </c>
      <c r="F1934">
        <v>1.5295099999999999</v>
      </c>
      <c r="G1934" s="384">
        <v>0</v>
      </c>
      <c r="H1934">
        <v>1.53165</v>
      </c>
    </row>
    <row r="1935" spans="1:10">
      <c r="A1935">
        <v>1934</v>
      </c>
      <c r="B1935" s="613">
        <v>42304.792361111111</v>
      </c>
      <c r="C1935" s="405" t="s">
        <v>1931</v>
      </c>
      <c r="D1935" s="384">
        <v>496</v>
      </c>
      <c r="E1935">
        <v>0.01</v>
      </c>
      <c r="F1935">
        <v>1.53165</v>
      </c>
      <c r="G1935" s="384">
        <v>0</v>
      </c>
      <c r="H1935">
        <v>1.53165</v>
      </c>
      <c r="I1935">
        <v>1.48</v>
      </c>
      <c r="J1935" s="384">
        <v>2308.9</v>
      </c>
    </row>
    <row r="1936" spans="1:10">
      <c r="A1936">
        <v>1935</v>
      </c>
      <c r="B1936" s="613">
        <v>42305.75</v>
      </c>
      <c r="C1936" s="405" t="s">
        <v>97</v>
      </c>
      <c r="D1936" s="384">
        <v>497</v>
      </c>
      <c r="E1936">
        <v>0.01</v>
      </c>
      <c r="F1936">
        <v>1.5489900000000001</v>
      </c>
      <c r="G1936" s="384">
        <v>0</v>
      </c>
      <c r="H1936">
        <v>0</v>
      </c>
    </row>
    <row r="1937" spans="1:10">
      <c r="A1937">
        <v>1936</v>
      </c>
      <c r="B1937" s="613">
        <v>42305.75</v>
      </c>
      <c r="C1937" s="405" t="s">
        <v>2020</v>
      </c>
      <c r="D1937" s="384">
        <v>497</v>
      </c>
      <c r="E1937">
        <v>0.01</v>
      </c>
      <c r="F1937">
        <v>1.5489900000000001</v>
      </c>
      <c r="G1937" s="384">
        <v>0</v>
      </c>
      <c r="H1937">
        <v>1.5468500000000001</v>
      </c>
    </row>
    <row r="1938" spans="1:10">
      <c r="A1938">
        <v>1937</v>
      </c>
      <c r="B1938" s="613">
        <v>42305.832638888889</v>
      </c>
      <c r="C1938" s="405" t="s">
        <v>1931</v>
      </c>
      <c r="D1938" s="384">
        <v>497</v>
      </c>
      <c r="E1938">
        <v>0.01</v>
      </c>
      <c r="F1938">
        <v>1.5468500000000001</v>
      </c>
      <c r="G1938" s="384">
        <v>0</v>
      </c>
      <c r="H1938">
        <v>1.5468500000000001</v>
      </c>
      <c r="I1938">
        <v>1.48</v>
      </c>
      <c r="J1938" s="384">
        <v>2310.38</v>
      </c>
    </row>
    <row r="1939" spans="1:10">
      <c r="A1939">
        <v>1938</v>
      </c>
      <c r="B1939" s="613">
        <v>42305.895833333336</v>
      </c>
      <c r="C1939" s="405" t="s">
        <v>96</v>
      </c>
      <c r="D1939" s="384">
        <v>498</v>
      </c>
      <c r="E1939">
        <v>0.01</v>
      </c>
      <c r="F1939">
        <v>1.5383100000000001</v>
      </c>
      <c r="G1939" s="384">
        <v>0</v>
      </c>
      <c r="H1939">
        <v>0</v>
      </c>
    </row>
    <row r="1940" spans="1:10">
      <c r="A1940">
        <v>1939</v>
      </c>
      <c r="B1940" s="613">
        <v>42305.895833333336</v>
      </c>
      <c r="C1940" s="405" t="s">
        <v>2020</v>
      </c>
      <c r="D1940" s="384">
        <v>498</v>
      </c>
      <c r="E1940">
        <v>0.01</v>
      </c>
      <c r="F1940">
        <v>1.5383100000000001</v>
      </c>
      <c r="G1940" s="384">
        <v>0</v>
      </c>
      <c r="H1940">
        <v>1.5404500000000001</v>
      </c>
    </row>
    <row r="1941" spans="1:10">
      <c r="A1941">
        <v>1942</v>
      </c>
      <c r="B1941" s="613">
        <v>42305.958333333336</v>
      </c>
      <c r="C1941" s="405" t="s">
        <v>2020</v>
      </c>
      <c r="D1941" s="384">
        <v>498</v>
      </c>
      <c r="E1941">
        <v>0.01</v>
      </c>
      <c r="F1941">
        <v>1.5383100000000001</v>
      </c>
      <c r="G1941" s="384">
        <v>0</v>
      </c>
      <c r="H1941">
        <v>1.53878</v>
      </c>
    </row>
    <row r="1942" spans="1:10">
      <c r="A1942">
        <v>1943</v>
      </c>
      <c r="B1942" s="613">
        <v>42305.993055555555</v>
      </c>
      <c r="C1942" s="405" t="s">
        <v>1931</v>
      </c>
      <c r="D1942" s="384">
        <v>498</v>
      </c>
      <c r="E1942">
        <v>0.01</v>
      </c>
      <c r="F1942">
        <v>1.53878</v>
      </c>
      <c r="G1942" s="384">
        <v>0</v>
      </c>
      <c r="H1942">
        <v>1.53878</v>
      </c>
      <c r="I1942">
        <v>0.24</v>
      </c>
      <c r="J1942" s="384">
        <v>2310.62</v>
      </c>
    </row>
    <row r="1943" spans="1:10">
      <c r="A1943">
        <v>1940</v>
      </c>
      <c r="B1943" s="613">
        <v>42305.958333333336</v>
      </c>
      <c r="C1943" s="405" t="s">
        <v>96</v>
      </c>
      <c r="D1943" s="384">
        <v>499</v>
      </c>
      <c r="E1943">
        <v>0.01</v>
      </c>
      <c r="F1943">
        <v>1.53498</v>
      </c>
      <c r="G1943" s="384">
        <v>0</v>
      </c>
      <c r="H1943">
        <v>0</v>
      </c>
    </row>
    <row r="1944" spans="1:10">
      <c r="A1944">
        <v>1941</v>
      </c>
      <c r="B1944" s="613">
        <v>42305.958333333336</v>
      </c>
      <c r="C1944" s="405" t="s">
        <v>2020</v>
      </c>
      <c r="D1944" s="384">
        <v>499</v>
      </c>
      <c r="E1944">
        <v>0.01</v>
      </c>
      <c r="F1944">
        <v>1.53498</v>
      </c>
      <c r="G1944" s="384">
        <v>0</v>
      </c>
      <c r="H1944">
        <v>1.53878</v>
      </c>
    </row>
    <row r="1945" spans="1:10">
      <c r="A1945">
        <v>1944</v>
      </c>
      <c r="B1945" s="613">
        <v>42305.993055555555</v>
      </c>
      <c r="C1945" s="405" t="s">
        <v>1931</v>
      </c>
      <c r="D1945" s="384">
        <v>499</v>
      </c>
      <c r="E1945">
        <v>0.01</v>
      </c>
      <c r="F1945">
        <v>1.53878</v>
      </c>
      <c r="G1945" s="384">
        <v>0</v>
      </c>
      <c r="H1945">
        <v>1.53878</v>
      </c>
      <c r="I1945">
        <v>2.7</v>
      </c>
      <c r="J1945" s="384">
        <v>2313.3200000000002</v>
      </c>
    </row>
    <row r="1946" spans="1:10">
      <c r="A1946">
        <v>1945</v>
      </c>
      <c r="B1946" s="613">
        <v>42306.459027777775</v>
      </c>
      <c r="C1946" s="405" t="s">
        <v>96</v>
      </c>
      <c r="D1946" s="384">
        <v>500</v>
      </c>
      <c r="E1946">
        <v>0.01</v>
      </c>
      <c r="F1946">
        <v>1.5438700000000001</v>
      </c>
      <c r="G1946" s="384">
        <v>0</v>
      </c>
      <c r="H1946">
        <v>0</v>
      </c>
    </row>
    <row r="1947" spans="1:10">
      <c r="A1947">
        <v>1946</v>
      </c>
      <c r="B1947" s="613">
        <v>42306.459027777775</v>
      </c>
      <c r="C1947" s="405" t="s">
        <v>2020</v>
      </c>
      <c r="D1947" s="384">
        <v>500</v>
      </c>
      <c r="E1947">
        <v>0.01</v>
      </c>
      <c r="F1947">
        <v>1.5438700000000001</v>
      </c>
      <c r="G1947" s="384">
        <v>0</v>
      </c>
      <c r="H1947">
        <v>1.5460100000000001</v>
      </c>
    </row>
    <row r="1948" spans="1:10">
      <c r="A1948">
        <v>1947</v>
      </c>
      <c r="B1948" s="613">
        <v>42306.46875</v>
      </c>
      <c r="C1948" s="405" t="s">
        <v>1931</v>
      </c>
      <c r="D1948" s="384">
        <v>500</v>
      </c>
      <c r="E1948">
        <v>0.01</v>
      </c>
      <c r="F1948">
        <v>1.5460100000000001</v>
      </c>
      <c r="G1948" s="384">
        <v>0</v>
      </c>
      <c r="H1948">
        <v>1.5460100000000001</v>
      </c>
      <c r="I1948">
        <v>1.48</v>
      </c>
      <c r="J1948" s="384">
        <v>2314.8000000000002</v>
      </c>
    </row>
    <row r="1949" spans="1:10">
      <c r="A1949">
        <v>1948</v>
      </c>
      <c r="B1949" s="613">
        <v>42307.084722222222</v>
      </c>
      <c r="C1949" s="405" t="s">
        <v>97</v>
      </c>
      <c r="D1949" s="384">
        <v>501</v>
      </c>
      <c r="E1949">
        <v>0.01</v>
      </c>
      <c r="F1949">
        <v>1.5488</v>
      </c>
      <c r="G1949" s="384">
        <v>0</v>
      </c>
      <c r="H1949">
        <v>0</v>
      </c>
    </row>
    <row r="1950" spans="1:10">
      <c r="A1950">
        <v>1949</v>
      </c>
      <c r="B1950" s="613">
        <v>42307.084722222222</v>
      </c>
      <c r="C1950" s="405" t="s">
        <v>2020</v>
      </c>
      <c r="D1950" s="384">
        <v>501</v>
      </c>
      <c r="E1950">
        <v>0.01</v>
      </c>
      <c r="F1950">
        <v>1.5488</v>
      </c>
      <c r="G1950" s="384">
        <v>0</v>
      </c>
      <c r="H1950">
        <v>1.5466599999999999</v>
      </c>
    </row>
    <row r="1951" spans="1:10">
      <c r="A1951">
        <v>1950</v>
      </c>
      <c r="B1951" s="613">
        <v>42307.093055555553</v>
      </c>
      <c r="C1951" s="405" t="s">
        <v>1931</v>
      </c>
      <c r="D1951" s="384">
        <v>501</v>
      </c>
      <c r="E1951">
        <v>0.01</v>
      </c>
      <c r="F1951">
        <v>1.5466599999999999</v>
      </c>
      <c r="G1951" s="384">
        <v>0</v>
      </c>
      <c r="H1951">
        <v>1.5466599999999999</v>
      </c>
      <c r="I1951">
        <v>1.48</v>
      </c>
      <c r="J1951" s="384">
        <v>2316.2800000000002</v>
      </c>
    </row>
    <row r="1952" spans="1:10">
      <c r="A1952">
        <v>1951</v>
      </c>
      <c r="B1952" s="613">
        <v>42307.397916666669</v>
      </c>
      <c r="C1952" s="405" t="s">
        <v>97</v>
      </c>
      <c r="D1952" s="384">
        <v>502</v>
      </c>
      <c r="E1952">
        <v>0.01</v>
      </c>
      <c r="F1952">
        <v>1.54314</v>
      </c>
      <c r="G1952" s="384">
        <v>0</v>
      </c>
      <c r="H1952">
        <v>0</v>
      </c>
    </row>
    <row r="1953" spans="1:10">
      <c r="A1953">
        <v>1952</v>
      </c>
      <c r="B1953" s="613">
        <v>42307.397916666669</v>
      </c>
      <c r="C1953" s="405" t="s">
        <v>2020</v>
      </c>
      <c r="D1953" s="384">
        <v>502</v>
      </c>
      <c r="E1953">
        <v>0.01</v>
      </c>
      <c r="F1953">
        <v>1.54314</v>
      </c>
      <c r="G1953" s="384">
        <v>0</v>
      </c>
      <c r="H1953">
        <v>1.5409999999999999</v>
      </c>
    </row>
    <row r="1954" spans="1:10">
      <c r="A1954">
        <v>1955</v>
      </c>
      <c r="B1954" s="613">
        <v>42307.467361111114</v>
      </c>
      <c r="C1954" s="405" t="s">
        <v>2020</v>
      </c>
      <c r="D1954" s="384">
        <v>502</v>
      </c>
      <c r="E1954">
        <v>0.01</v>
      </c>
      <c r="F1954">
        <v>1.54314</v>
      </c>
      <c r="G1954" s="384">
        <v>0</v>
      </c>
      <c r="H1954">
        <v>1.5443499999999999</v>
      </c>
    </row>
    <row r="1955" spans="1:10">
      <c r="A1955">
        <v>1959</v>
      </c>
      <c r="B1955" s="613">
        <v>42307.636805555558</v>
      </c>
      <c r="C1955" s="405" t="s">
        <v>2020</v>
      </c>
      <c r="D1955" s="384">
        <v>502</v>
      </c>
      <c r="E1955">
        <v>0.01</v>
      </c>
      <c r="F1955">
        <v>1.54314</v>
      </c>
      <c r="G1955" s="384">
        <v>0</v>
      </c>
      <c r="H1955">
        <v>1.54667</v>
      </c>
    </row>
    <row r="1956" spans="1:10">
      <c r="A1956">
        <v>1960</v>
      </c>
      <c r="B1956" s="613">
        <v>42307.750694444447</v>
      </c>
      <c r="C1956" s="405" t="s">
        <v>1931</v>
      </c>
      <c r="D1956" s="384">
        <v>502</v>
      </c>
      <c r="E1956">
        <v>0.01</v>
      </c>
      <c r="F1956">
        <v>1.54667</v>
      </c>
      <c r="G1956" s="384">
        <v>0</v>
      </c>
      <c r="H1956">
        <v>1.54667</v>
      </c>
      <c r="I1956">
        <v>-2.7</v>
      </c>
      <c r="J1956" s="384">
        <v>2313.58</v>
      </c>
    </row>
    <row r="1957" spans="1:10">
      <c r="A1957">
        <v>1953</v>
      </c>
      <c r="B1957" s="613">
        <v>42307.467361111114</v>
      </c>
      <c r="C1957" s="405" t="s">
        <v>97</v>
      </c>
      <c r="D1957" s="384">
        <v>503</v>
      </c>
      <c r="E1957">
        <v>0.01</v>
      </c>
      <c r="F1957">
        <v>1.54983</v>
      </c>
      <c r="G1957" s="384">
        <v>0</v>
      </c>
      <c r="H1957">
        <v>0</v>
      </c>
    </row>
    <row r="1958" spans="1:10">
      <c r="A1958">
        <v>1954</v>
      </c>
      <c r="B1958" s="613">
        <v>42307.467361111114</v>
      </c>
      <c r="C1958" s="405" t="s">
        <v>2020</v>
      </c>
      <c r="D1958" s="384">
        <v>503</v>
      </c>
      <c r="E1958">
        <v>0.01</v>
      </c>
      <c r="F1958">
        <v>1.54983</v>
      </c>
      <c r="G1958" s="384">
        <v>0</v>
      </c>
      <c r="H1958">
        <v>1.5443499999999999</v>
      </c>
    </row>
    <row r="1959" spans="1:10">
      <c r="A1959">
        <v>1958</v>
      </c>
      <c r="B1959" s="613">
        <v>42307.636805555558</v>
      </c>
      <c r="C1959" s="405" t="s">
        <v>2020</v>
      </c>
      <c r="D1959" s="384">
        <v>503</v>
      </c>
      <c r="E1959">
        <v>0.01</v>
      </c>
      <c r="F1959">
        <v>1.54983</v>
      </c>
      <c r="G1959" s="384">
        <v>0</v>
      </c>
      <c r="H1959">
        <v>1.54667</v>
      </c>
    </row>
    <row r="1960" spans="1:10">
      <c r="A1960">
        <v>1961</v>
      </c>
      <c r="B1960" s="613">
        <v>42307.750694444447</v>
      </c>
      <c r="C1960" s="405" t="s">
        <v>1931</v>
      </c>
      <c r="D1960" s="384">
        <v>503</v>
      </c>
      <c r="E1960">
        <v>0.01</v>
      </c>
      <c r="F1960">
        <v>1.54667</v>
      </c>
      <c r="G1960" s="384">
        <v>0</v>
      </c>
      <c r="H1960">
        <v>1.54667</v>
      </c>
      <c r="I1960">
        <v>2.2400000000000002</v>
      </c>
      <c r="J1960" s="384">
        <v>2315.8200000000002</v>
      </c>
    </row>
    <row r="1961" spans="1:10">
      <c r="A1961">
        <v>1956</v>
      </c>
      <c r="B1961" s="613">
        <v>42307.636805555558</v>
      </c>
      <c r="C1961" s="405" t="s">
        <v>97</v>
      </c>
      <c r="D1961" s="384">
        <v>504</v>
      </c>
      <c r="E1961">
        <v>0.01</v>
      </c>
      <c r="F1961">
        <v>1.5537399999999999</v>
      </c>
      <c r="G1961" s="384">
        <v>0</v>
      </c>
      <c r="H1961">
        <v>0</v>
      </c>
    </row>
    <row r="1962" spans="1:10">
      <c r="A1962">
        <v>1957</v>
      </c>
      <c r="B1962" s="613">
        <v>42307.636805555558</v>
      </c>
      <c r="C1962" s="405" t="s">
        <v>2020</v>
      </c>
      <c r="D1962" s="384">
        <v>504</v>
      </c>
      <c r="E1962">
        <v>0.01</v>
      </c>
      <c r="F1962">
        <v>1.5537399999999999</v>
      </c>
      <c r="G1962" s="384">
        <v>0</v>
      </c>
      <c r="H1962">
        <v>1.54667</v>
      </c>
    </row>
    <row r="1963" spans="1:10">
      <c r="A1963">
        <v>1962</v>
      </c>
      <c r="B1963" s="613">
        <v>42307.750694444447</v>
      </c>
      <c r="C1963" s="405" t="s">
        <v>1931</v>
      </c>
      <c r="D1963" s="384">
        <v>504</v>
      </c>
      <c r="E1963">
        <v>0.01</v>
      </c>
      <c r="F1963">
        <v>1.54667</v>
      </c>
      <c r="G1963" s="384">
        <v>0</v>
      </c>
      <c r="H1963">
        <v>1.54667</v>
      </c>
      <c r="I1963">
        <v>5.12</v>
      </c>
      <c r="J1963" s="384">
        <v>2320.94</v>
      </c>
    </row>
    <row r="1964" spans="1:10">
      <c r="A1964">
        <v>1963</v>
      </c>
      <c r="B1964" s="613">
        <v>42307.897222222222</v>
      </c>
      <c r="C1964" s="405" t="s">
        <v>97</v>
      </c>
      <c r="D1964" s="384">
        <v>505</v>
      </c>
      <c r="E1964">
        <v>0.01</v>
      </c>
      <c r="F1964">
        <v>1.54051</v>
      </c>
      <c r="G1964" s="384">
        <v>0</v>
      </c>
      <c r="H1964">
        <v>0</v>
      </c>
    </row>
    <row r="1965" spans="1:10">
      <c r="A1965">
        <v>1964</v>
      </c>
      <c r="B1965" s="613">
        <v>42307.897222222222</v>
      </c>
      <c r="C1965" s="405" t="s">
        <v>2020</v>
      </c>
      <c r="D1965" s="384">
        <v>505</v>
      </c>
      <c r="E1965">
        <v>0.01</v>
      </c>
      <c r="F1965">
        <v>1.54051</v>
      </c>
      <c r="G1965" s="384">
        <v>0</v>
      </c>
      <c r="H1965">
        <v>1.53837</v>
      </c>
    </row>
    <row r="1966" spans="1:10">
      <c r="A1966">
        <v>1967</v>
      </c>
      <c r="B1966" s="613">
        <v>42310.001388888886</v>
      </c>
      <c r="C1966" s="405" t="s">
        <v>2020</v>
      </c>
      <c r="D1966" s="384">
        <v>505</v>
      </c>
      <c r="E1966">
        <v>0.01</v>
      </c>
      <c r="F1966">
        <v>1.54051</v>
      </c>
      <c r="G1966" s="384">
        <v>0</v>
      </c>
      <c r="H1966">
        <v>1.54152</v>
      </c>
    </row>
    <row r="1967" spans="1:10">
      <c r="A1967">
        <v>1973</v>
      </c>
      <c r="B1967" s="613">
        <v>42310.397222222222</v>
      </c>
      <c r="C1967" s="405" t="s">
        <v>1931</v>
      </c>
      <c r="D1967" s="384">
        <v>505</v>
      </c>
      <c r="E1967">
        <v>0.01</v>
      </c>
      <c r="F1967">
        <v>1.54152</v>
      </c>
      <c r="G1967" s="384">
        <v>0</v>
      </c>
      <c r="H1967">
        <v>1.54152</v>
      </c>
      <c r="I1967">
        <v>-0.85</v>
      </c>
      <c r="J1967" s="384">
        <v>2320.09</v>
      </c>
    </row>
    <row r="1968" spans="1:10">
      <c r="A1968">
        <v>1965</v>
      </c>
      <c r="B1968" s="613">
        <v>42310.001388888886</v>
      </c>
      <c r="C1968" s="405" t="s">
        <v>97</v>
      </c>
      <c r="D1968" s="384">
        <v>506</v>
      </c>
      <c r="E1968">
        <v>0.01</v>
      </c>
      <c r="F1968">
        <v>1.54681</v>
      </c>
      <c r="G1968" s="384">
        <v>0</v>
      </c>
      <c r="H1968">
        <v>0</v>
      </c>
    </row>
    <row r="1969" spans="1:10">
      <c r="A1969">
        <v>1966</v>
      </c>
      <c r="B1969" s="613">
        <v>42310.001388888886</v>
      </c>
      <c r="C1969" s="405" t="s">
        <v>2020</v>
      </c>
      <c r="D1969" s="384">
        <v>506</v>
      </c>
      <c r="E1969">
        <v>0.01</v>
      </c>
      <c r="F1969">
        <v>1.54681</v>
      </c>
      <c r="G1969" s="384">
        <v>0</v>
      </c>
      <c r="H1969">
        <v>1.54152</v>
      </c>
    </row>
    <row r="1970" spans="1:10">
      <c r="A1970">
        <v>1974</v>
      </c>
      <c r="B1970" s="613">
        <v>42310.397222222222</v>
      </c>
      <c r="C1970" s="405" t="s">
        <v>1931</v>
      </c>
      <c r="D1970" s="384">
        <v>506</v>
      </c>
      <c r="E1970">
        <v>0.01</v>
      </c>
      <c r="F1970">
        <v>1.54152</v>
      </c>
      <c r="G1970" s="384">
        <v>0</v>
      </c>
      <c r="H1970">
        <v>1.54152</v>
      </c>
      <c r="I1970">
        <v>3.8</v>
      </c>
      <c r="J1970" s="384">
        <v>2323.89</v>
      </c>
    </row>
    <row r="1971" spans="1:10">
      <c r="A1971">
        <v>1968</v>
      </c>
      <c r="B1971" s="613">
        <v>42310.365972222222</v>
      </c>
      <c r="C1971" s="405" t="s">
        <v>96</v>
      </c>
      <c r="D1971" s="384">
        <v>507</v>
      </c>
      <c r="E1971">
        <v>0.01</v>
      </c>
      <c r="F1971">
        <v>1.5470900000000001</v>
      </c>
      <c r="G1971" s="384">
        <v>0</v>
      </c>
      <c r="H1971">
        <v>0</v>
      </c>
    </row>
    <row r="1972" spans="1:10">
      <c r="A1972">
        <v>1969</v>
      </c>
      <c r="B1972" s="613">
        <v>42310.365972222222</v>
      </c>
      <c r="C1972" s="405" t="s">
        <v>2020</v>
      </c>
      <c r="D1972" s="384">
        <v>507</v>
      </c>
      <c r="E1972">
        <v>0.01</v>
      </c>
      <c r="F1972">
        <v>1.5470900000000001</v>
      </c>
      <c r="G1972" s="384">
        <v>0</v>
      </c>
      <c r="H1972">
        <v>1.5492300000000001</v>
      </c>
    </row>
    <row r="1973" spans="1:10">
      <c r="A1973">
        <v>1972</v>
      </c>
      <c r="B1973" s="613">
        <v>42310.388194444444</v>
      </c>
      <c r="C1973" s="405" t="s">
        <v>2020</v>
      </c>
      <c r="D1973" s="384">
        <v>507</v>
      </c>
      <c r="E1973">
        <v>0.01</v>
      </c>
      <c r="F1973">
        <v>1.5470900000000001</v>
      </c>
      <c r="G1973" s="384">
        <v>0</v>
      </c>
      <c r="H1973">
        <v>1.54758</v>
      </c>
    </row>
    <row r="1974" spans="1:10">
      <c r="A1974">
        <v>1980</v>
      </c>
      <c r="B1974" s="613">
        <v>42310.616666666669</v>
      </c>
      <c r="C1974" s="405" t="s">
        <v>1931</v>
      </c>
      <c r="D1974" s="384">
        <v>507</v>
      </c>
      <c r="E1974">
        <v>0.01</v>
      </c>
      <c r="F1974">
        <v>1.54758</v>
      </c>
      <c r="G1974" s="384">
        <v>0</v>
      </c>
      <c r="H1974">
        <v>1.54758</v>
      </c>
      <c r="I1974">
        <v>0.26</v>
      </c>
      <c r="J1974" s="384">
        <v>2324.15</v>
      </c>
    </row>
    <row r="1975" spans="1:10">
      <c r="A1975">
        <v>1970</v>
      </c>
      <c r="B1975" s="613">
        <v>42310.388194444444</v>
      </c>
      <c r="C1975" s="405" t="s">
        <v>96</v>
      </c>
      <c r="D1975" s="384">
        <v>508</v>
      </c>
      <c r="E1975">
        <v>0.01</v>
      </c>
      <c r="F1975">
        <v>1.54379</v>
      </c>
      <c r="G1975" s="384">
        <v>0</v>
      </c>
      <c r="H1975">
        <v>0</v>
      </c>
    </row>
    <row r="1976" spans="1:10">
      <c r="A1976">
        <v>1971</v>
      </c>
      <c r="B1976" s="613">
        <v>42310.388194444444</v>
      </c>
      <c r="C1976" s="405" t="s">
        <v>2020</v>
      </c>
      <c r="D1976" s="384">
        <v>508</v>
      </c>
      <c r="E1976">
        <v>0.01</v>
      </c>
      <c r="F1976">
        <v>1.54379</v>
      </c>
      <c r="G1976" s="384">
        <v>0</v>
      </c>
      <c r="H1976">
        <v>1.54758</v>
      </c>
    </row>
    <row r="1977" spans="1:10">
      <c r="A1977">
        <v>1981</v>
      </c>
      <c r="B1977" s="613">
        <v>42310.616666666669</v>
      </c>
      <c r="C1977" s="405" t="s">
        <v>1931</v>
      </c>
      <c r="D1977" s="384">
        <v>508</v>
      </c>
      <c r="E1977">
        <v>0.01</v>
      </c>
      <c r="F1977">
        <v>1.54758</v>
      </c>
      <c r="G1977" s="384">
        <v>0</v>
      </c>
      <c r="H1977">
        <v>1.54758</v>
      </c>
      <c r="I1977">
        <v>2.7</v>
      </c>
      <c r="J1977" s="384">
        <v>2326.85</v>
      </c>
    </row>
    <row r="1978" spans="1:10">
      <c r="A1978">
        <v>1975</v>
      </c>
      <c r="B1978" s="613">
        <v>42310.460416666669</v>
      </c>
      <c r="C1978" s="405" t="s">
        <v>97</v>
      </c>
      <c r="D1978" s="384">
        <v>509</v>
      </c>
      <c r="E1978">
        <v>0.01</v>
      </c>
      <c r="F1978">
        <v>1.5420700000000001</v>
      </c>
      <c r="G1978" s="384">
        <v>0</v>
      </c>
      <c r="H1978">
        <v>0</v>
      </c>
    </row>
    <row r="1979" spans="1:10">
      <c r="A1979">
        <v>1976</v>
      </c>
      <c r="B1979" s="613">
        <v>42310.460416666669</v>
      </c>
      <c r="C1979" s="405" t="s">
        <v>2020</v>
      </c>
      <c r="D1979" s="384">
        <v>509</v>
      </c>
      <c r="E1979">
        <v>0.01</v>
      </c>
      <c r="F1979">
        <v>1.5420700000000001</v>
      </c>
      <c r="G1979" s="384">
        <v>0</v>
      </c>
      <c r="H1979">
        <v>1.53993</v>
      </c>
    </row>
    <row r="1980" spans="1:10">
      <c r="A1980">
        <v>1979</v>
      </c>
      <c r="B1980" s="613">
        <v>42310.568749999999</v>
      </c>
      <c r="C1980" s="405" t="s">
        <v>2020</v>
      </c>
      <c r="D1980" s="384">
        <v>509</v>
      </c>
      <c r="E1980">
        <v>0.01</v>
      </c>
      <c r="F1980">
        <v>1.5420700000000001</v>
      </c>
      <c r="G1980" s="384">
        <v>0</v>
      </c>
      <c r="H1980">
        <v>1.5416000000000001</v>
      </c>
    </row>
    <row r="1981" spans="1:10">
      <c r="A1981">
        <v>1982</v>
      </c>
      <c r="B1981" s="613">
        <v>42310.930555555555</v>
      </c>
      <c r="C1981" s="405" t="s">
        <v>1931</v>
      </c>
      <c r="D1981" s="384">
        <v>509</v>
      </c>
      <c r="E1981">
        <v>0.01</v>
      </c>
      <c r="F1981">
        <v>1.5416000000000001</v>
      </c>
      <c r="G1981" s="384">
        <v>0</v>
      </c>
      <c r="H1981">
        <v>1.5416000000000001</v>
      </c>
      <c r="I1981">
        <v>0.24</v>
      </c>
      <c r="J1981" s="384">
        <v>2327.09</v>
      </c>
    </row>
    <row r="1982" spans="1:10">
      <c r="A1982">
        <v>1977</v>
      </c>
      <c r="B1982" s="613">
        <v>42310.568749999999</v>
      </c>
      <c r="C1982" s="405" t="s">
        <v>97</v>
      </c>
      <c r="D1982" s="384">
        <v>510</v>
      </c>
      <c r="E1982">
        <v>0.01</v>
      </c>
      <c r="F1982">
        <v>1.54541</v>
      </c>
      <c r="G1982" s="384">
        <v>0</v>
      </c>
      <c r="H1982">
        <v>0</v>
      </c>
    </row>
    <row r="1983" spans="1:10">
      <c r="A1983">
        <v>1978</v>
      </c>
      <c r="B1983" s="613">
        <v>42310.568749999999</v>
      </c>
      <c r="C1983" s="405" t="s">
        <v>2020</v>
      </c>
      <c r="D1983" s="384">
        <v>510</v>
      </c>
      <c r="E1983">
        <v>0.01</v>
      </c>
      <c r="F1983">
        <v>1.54541</v>
      </c>
      <c r="G1983" s="384">
        <v>0</v>
      </c>
      <c r="H1983">
        <v>1.5416000000000001</v>
      </c>
    </row>
    <row r="1984" spans="1:10">
      <c r="A1984">
        <v>1983</v>
      </c>
      <c r="B1984" s="613">
        <v>42310.930555555555</v>
      </c>
      <c r="C1984" s="405" t="s">
        <v>1931</v>
      </c>
      <c r="D1984" s="384">
        <v>510</v>
      </c>
      <c r="E1984">
        <v>0.01</v>
      </c>
      <c r="F1984">
        <v>1.5416000000000001</v>
      </c>
      <c r="G1984" s="384">
        <v>0</v>
      </c>
      <c r="H1984">
        <v>1.5416000000000001</v>
      </c>
      <c r="I1984">
        <v>2.71</v>
      </c>
      <c r="J1984" s="384">
        <v>2329.8000000000002</v>
      </c>
    </row>
    <row r="1985" spans="1:10">
      <c r="A1985">
        <v>1984</v>
      </c>
      <c r="B1985" s="613">
        <v>42311.334027777775</v>
      </c>
      <c r="C1985" s="405" t="s">
        <v>97</v>
      </c>
      <c r="D1985" s="384">
        <v>511</v>
      </c>
      <c r="E1985">
        <v>0.01</v>
      </c>
      <c r="F1985">
        <v>1.52888</v>
      </c>
      <c r="G1985" s="384">
        <v>0</v>
      </c>
      <c r="H1985">
        <v>0</v>
      </c>
    </row>
    <row r="1986" spans="1:10">
      <c r="A1986">
        <v>1985</v>
      </c>
      <c r="B1986" s="613">
        <v>42311.334027777775</v>
      </c>
      <c r="C1986" s="405" t="s">
        <v>2020</v>
      </c>
      <c r="D1986" s="384">
        <v>511</v>
      </c>
      <c r="E1986">
        <v>0.01</v>
      </c>
      <c r="F1986">
        <v>1.52888</v>
      </c>
      <c r="G1986" s="384">
        <v>0</v>
      </c>
      <c r="H1986">
        <v>1.52674</v>
      </c>
    </row>
    <row r="1987" spans="1:10">
      <c r="A1987">
        <v>1986</v>
      </c>
      <c r="B1987" s="613">
        <v>42311.698611111111</v>
      </c>
      <c r="C1987" s="405" t="s">
        <v>1931</v>
      </c>
      <c r="D1987" s="384">
        <v>511</v>
      </c>
      <c r="E1987">
        <v>0.01</v>
      </c>
      <c r="F1987">
        <v>1.52674</v>
      </c>
      <c r="G1987" s="384">
        <v>0</v>
      </c>
      <c r="H1987">
        <v>1.52674</v>
      </c>
      <c r="I1987">
        <v>1.48</v>
      </c>
      <c r="J1987" s="384">
        <v>2331.2800000000002</v>
      </c>
    </row>
    <row r="1988" spans="1:10">
      <c r="A1988">
        <v>1987</v>
      </c>
      <c r="B1988" s="613">
        <v>42313.376388888886</v>
      </c>
      <c r="C1988" s="405" t="s">
        <v>96</v>
      </c>
      <c r="D1988" s="384">
        <v>512</v>
      </c>
      <c r="E1988">
        <v>0.01</v>
      </c>
      <c r="F1988">
        <v>1.52119</v>
      </c>
      <c r="G1988" s="384">
        <v>0</v>
      </c>
      <c r="H1988">
        <v>0</v>
      </c>
    </row>
    <row r="1989" spans="1:10">
      <c r="A1989">
        <v>1988</v>
      </c>
      <c r="B1989" s="613">
        <v>42313.376388888886</v>
      </c>
      <c r="C1989" s="405" t="s">
        <v>2020</v>
      </c>
      <c r="D1989" s="384">
        <v>512</v>
      </c>
      <c r="E1989">
        <v>0.01</v>
      </c>
      <c r="F1989">
        <v>1.52119</v>
      </c>
      <c r="G1989" s="384">
        <v>0</v>
      </c>
      <c r="H1989">
        <v>1.5233300000000001</v>
      </c>
    </row>
    <row r="1990" spans="1:10">
      <c r="A1990">
        <v>1989</v>
      </c>
      <c r="B1990" s="613">
        <v>42313.388888888891</v>
      </c>
      <c r="C1990" s="405" t="s">
        <v>1931</v>
      </c>
      <c r="D1990" s="384">
        <v>512</v>
      </c>
      <c r="E1990">
        <v>0.01</v>
      </c>
      <c r="F1990">
        <v>1.5233300000000001</v>
      </c>
      <c r="G1990" s="384">
        <v>0</v>
      </c>
      <c r="H1990">
        <v>1.5233300000000001</v>
      </c>
      <c r="I1990">
        <v>1.48</v>
      </c>
      <c r="J1990" s="384">
        <v>2332.7600000000002</v>
      </c>
    </row>
    <row r="1991" spans="1:10">
      <c r="A1991">
        <v>1990</v>
      </c>
      <c r="B1991" s="613">
        <v>42313.688194444447</v>
      </c>
      <c r="C1991" s="405" t="s">
        <v>96</v>
      </c>
      <c r="D1991" s="384">
        <v>513</v>
      </c>
      <c r="E1991">
        <v>0.01</v>
      </c>
      <c r="F1991">
        <v>1.5197400000000001</v>
      </c>
      <c r="G1991" s="384">
        <v>0</v>
      </c>
      <c r="H1991">
        <v>0</v>
      </c>
    </row>
    <row r="1992" spans="1:10">
      <c r="A1992">
        <v>1991</v>
      </c>
      <c r="B1992" s="613">
        <v>42313.688194444447</v>
      </c>
      <c r="C1992" s="405" t="s">
        <v>2020</v>
      </c>
      <c r="D1992" s="384">
        <v>513</v>
      </c>
      <c r="E1992">
        <v>0.01</v>
      </c>
      <c r="F1992">
        <v>1.5197400000000001</v>
      </c>
      <c r="G1992" s="384">
        <v>0</v>
      </c>
      <c r="H1992">
        <v>1.5218799999999999</v>
      </c>
    </row>
    <row r="1993" spans="1:10">
      <c r="A1993">
        <v>1992</v>
      </c>
      <c r="B1993" s="613">
        <v>42313.711805555555</v>
      </c>
      <c r="C1993" s="405" t="s">
        <v>1931</v>
      </c>
      <c r="D1993" s="384">
        <v>513</v>
      </c>
      <c r="E1993">
        <v>0.01</v>
      </c>
      <c r="F1993">
        <v>1.5218799999999999</v>
      </c>
      <c r="G1993" s="384">
        <v>0</v>
      </c>
      <c r="H1993">
        <v>1.5218799999999999</v>
      </c>
      <c r="I1993">
        <v>1.48</v>
      </c>
      <c r="J1993" s="384">
        <v>2334.2399999999998</v>
      </c>
    </row>
    <row r="1994" spans="1:10">
      <c r="A1994">
        <v>1993</v>
      </c>
      <c r="B1994" s="613">
        <v>42314.594444444447</v>
      </c>
      <c r="C1994" s="405" t="s">
        <v>97</v>
      </c>
      <c r="D1994" s="384">
        <v>514</v>
      </c>
      <c r="E1994">
        <v>0.01</v>
      </c>
      <c r="F1994">
        <v>1.5196799999999999</v>
      </c>
      <c r="G1994" s="384">
        <v>0</v>
      </c>
      <c r="H1994">
        <v>0</v>
      </c>
    </row>
    <row r="1995" spans="1:10">
      <c r="A1995">
        <v>1994</v>
      </c>
      <c r="B1995" s="613">
        <v>42314.594444444447</v>
      </c>
      <c r="C1995" s="405" t="s">
        <v>2020</v>
      </c>
      <c r="D1995" s="384">
        <v>514</v>
      </c>
      <c r="E1995">
        <v>0.01</v>
      </c>
      <c r="F1995">
        <v>1.5196799999999999</v>
      </c>
      <c r="G1995" s="384">
        <v>0</v>
      </c>
      <c r="H1995">
        <v>1.5175399999999999</v>
      </c>
    </row>
    <row r="1996" spans="1:10">
      <c r="A1996">
        <v>1995</v>
      </c>
      <c r="B1996" s="613">
        <v>42314.603472222225</v>
      </c>
      <c r="C1996" s="405" t="s">
        <v>1931</v>
      </c>
      <c r="D1996" s="384">
        <v>514</v>
      </c>
      <c r="E1996">
        <v>0.01</v>
      </c>
      <c r="F1996">
        <v>1.5175399999999999</v>
      </c>
      <c r="G1996" s="384">
        <v>0</v>
      </c>
      <c r="H1996">
        <v>1.5175399999999999</v>
      </c>
      <c r="I1996">
        <v>1.48</v>
      </c>
      <c r="J1996" s="384">
        <v>2335.7199999999998</v>
      </c>
    </row>
    <row r="1997" spans="1:10">
      <c r="A1997">
        <v>1996</v>
      </c>
      <c r="B1997" s="613">
        <v>42314.668055555558</v>
      </c>
      <c r="C1997" s="405" t="s">
        <v>96</v>
      </c>
      <c r="D1997" s="384">
        <v>515</v>
      </c>
      <c r="E1997">
        <v>0.01</v>
      </c>
      <c r="F1997">
        <v>1.5214300000000001</v>
      </c>
      <c r="G1997" s="384">
        <v>0</v>
      </c>
      <c r="H1997">
        <v>0</v>
      </c>
    </row>
    <row r="1998" spans="1:10">
      <c r="A1998">
        <v>1997</v>
      </c>
      <c r="B1998" s="613">
        <v>42314.668055555558</v>
      </c>
      <c r="C1998" s="405" t="s">
        <v>2020</v>
      </c>
      <c r="D1998" s="384">
        <v>515</v>
      </c>
      <c r="E1998">
        <v>0.01</v>
      </c>
      <c r="F1998">
        <v>1.5214300000000001</v>
      </c>
      <c r="G1998" s="384">
        <v>0</v>
      </c>
      <c r="H1998">
        <v>1.5235700000000001</v>
      </c>
    </row>
    <row r="1999" spans="1:10">
      <c r="A1999">
        <v>1998</v>
      </c>
      <c r="B1999" s="613">
        <v>42314.681944444441</v>
      </c>
      <c r="C1999" s="405" t="s">
        <v>1931</v>
      </c>
      <c r="D1999" s="384">
        <v>515</v>
      </c>
      <c r="E1999">
        <v>0.01</v>
      </c>
      <c r="F1999">
        <v>1.5235700000000001</v>
      </c>
      <c r="G1999" s="384">
        <v>0</v>
      </c>
      <c r="H1999">
        <v>1.5235700000000001</v>
      </c>
      <c r="I1999">
        <v>1.48</v>
      </c>
      <c r="J1999" s="384">
        <v>2337.1999999999998</v>
      </c>
    </row>
    <row r="2000" spans="1:10">
      <c r="A2000">
        <v>1999</v>
      </c>
      <c r="B2000" s="613">
        <v>42320.073611111111</v>
      </c>
      <c r="C2000" s="405" t="s">
        <v>97</v>
      </c>
      <c r="D2000" s="384">
        <v>516</v>
      </c>
      <c r="E2000">
        <v>0.01</v>
      </c>
      <c r="F2000">
        <v>1.50803</v>
      </c>
      <c r="G2000" s="384">
        <v>0</v>
      </c>
      <c r="H2000">
        <v>0</v>
      </c>
    </row>
    <row r="2001" spans="1:10">
      <c r="A2001">
        <v>2000</v>
      </c>
      <c r="B2001" s="613">
        <v>42320.073611111111</v>
      </c>
      <c r="C2001" s="405" t="s">
        <v>2020</v>
      </c>
      <c r="D2001" s="384">
        <v>516</v>
      </c>
      <c r="E2001">
        <v>0.01</v>
      </c>
      <c r="F2001">
        <v>1.50803</v>
      </c>
      <c r="G2001" s="384">
        <v>0</v>
      </c>
      <c r="H2001">
        <v>1.50589</v>
      </c>
    </row>
    <row r="2002" spans="1:10">
      <c r="A2002">
        <v>2001</v>
      </c>
      <c r="B2002" s="613">
        <v>42320.207638888889</v>
      </c>
      <c r="C2002" s="405" t="s">
        <v>1931</v>
      </c>
      <c r="D2002" s="384">
        <v>516</v>
      </c>
      <c r="E2002">
        <v>0.01</v>
      </c>
      <c r="F2002">
        <v>1.50589</v>
      </c>
      <c r="G2002" s="384">
        <v>0</v>
      </c>
      <c r="H2002">
        <v>1.50589</v>
      </c>
      <c r="I2002">
        <v>1.48</v>
      </c>
      <c r="J2002" s="384">
        <v>2338.6799999999998</v>
      </c>
    </row>
    <row r="2003" spans="1:10">
      <c r="A2003">
        <v>2002</v>
      </c>
      <c r="B2003" s="613">
        <v>42320.635416666664</v>
      </c>
      <c r="C2003" s="405" t="s">
        <v>96</v>
      </c>
      <c r="D2003" s="384">
        <v>517</v>
      </c>
      <c r="E2003">
        <v>0.01</v>
      </c>
      <c r="F2003">
        <v>1.51342</v>
      </c>
      <c r="G2003" s="384">
        <v>0</v>
      </c>
      <c r="H2003">
        <v>0</v>
      </c>
    </row>
    <row r="2004" spans="1:10">
      <c r="A2004">
        <v>2003</v>
      </c>
      <c r="B2004" s="613">
        <v>42320.635416666664</v>
      </c>
      <c r="C2004" s="405" t="s">
        <v>2020</v>
      </c>
      <c r="D2004" s="384">
        <v>517</v>
      </c>
      <c r="E2004">
        <v>0.01</v>
      </c>
      <c r="F2004">
        <v>1.51342</v>
      </c>
      <c r="G2004" s="384">
        <v>0</v>
      </c>
      <c r="H2004">
        <v>1.51556</v>
      </c>
    </row>
    <row r="2005" spans="1:10">
      <c r="A2005">
        <v>2004</v>
      </c>
      <c r="B2005" s="613">
        <v>42320.654861111114</v>
      </c>
      <c r="C2005" s="405" t="s">
        <v>1931</v>
      </c>
      <c r="D2005" s="384">
        <v>517</v>
      </c>
      <c r="E2005">
        <v>0.01</v>
      </c>
      <c r="F2005">
        <v>1.51556</v>
      </c>
      <c r="G2005" s="384">
        <v>0</v>
      </c>
      <c r="H2005">
        <v>1.51556</v>
      </c>
      <c r="I2005">
        <v>1.48</v>
      </c>
      <c r="J2005" s="384">
        <v>2340.16</v>
      </c>
    </row>
    <row r="2006" spans="1:10">
      <c r="A2006">
        <v>2005</v>
      </c>
      <c r="B2006" s="613">
        <v>42321.469444444447</v>
      </c>
      <c r="C2006" s="405" t="s">
        <v>96</v>
      </c>
      <c r="D2006" s="384">
        <v>518</v>
      </c>
      <c r="E2006">
        <v>0.01</v>
      </c>
      <c r="F2006">
        <v>1.50905</v>
      </c>
      <c r="G2006" s="384">
        <v>0</v>
      </c>
      <c r="H2006">
        <v>0</v>
      </c>
    </row>
    <row r="2007" spans="1:10">
      <c r="A2007">
        <v>2006</v>
      </c>
      <c r="B2007" s="613">
        <v>42321.469444444447</v>
      </c>
      <c r="C2007" s="405" t="s">
        <v>2020</v>
      </c>
      <c r="D2007" s="384">
        <v>518</v>
      </c>
      <c r="E2007">
        <v>0.01</v>
      </c>
      <c r="F2007">
        <v>1.50905</v>
      </c>
      <c r="G2007" s="384">
        <v>0</v>
      </c>
      <c r="H2007">
        <v>1.51119</v>
      </c>
    </row>
    <row r="2008" spans="1:10">
      <c r="A2008">
        <v>2007</v>
      </c>
      <c r="B2008" s="613">
        <v>42321.525000000001</v>
      </c>
      <c r="C2008" s="405" t="s">
        <v>1931</v>
      </c>
      <c r="D2008" s="384">
        <v>518</v>
      </c>
      <c r="E2008">
        <v>0.01</v>
      </c>
      <c r="F2008">
        <v>1.51119</v>
      </c>
      <c r="G2008" s="384">
        <v>0</v>
      </c>
      <c r="H2008">
        <v>1.51119</v>
      </c>
      <c r="I2008">
        <v>1.48</v>
      </c>
      <c r="J2008" s="384">
        <v>2341.64</v>
      </c>
    </row>
    <row r="2009" spans="1:10">
      <c r="A2009">
        <v>2008</v>
      </c>
      <c r="B2009" s="613">
        <v>42325.459027777775</v>
      </c>
      <c r="C2009" s="405" t="s">
        <v>97</v>
      </c>
      <c r="D2009" s="384">
        <v>519</v>
      </c>
      <c r="E2009">
        <v>0.01</v>
      </c>
      <c r="F2009">
        <v>1.50058</v>
      </c>
      <c r="G2009" s="384">
        <v>0</v>
      </c>
      <c r="H2009">
        <v>0</v>
      </c>
    </row>
    <row r="2010" spans="1:10">
      <c r="A2010">
        <v>2009</v>
      </c>
      <c r="B2010" s="613">
        <v>42325.459027777775</v>
      </c>
      <c r="C2010" s="405" t="s">
        <v>2020</v>
      </c>
      <c r="D2010" s="384">
        <v>519</v>
      </c>
      <c r="E2010">
        <v>0.01</v>
      </c>
      <c r="F2010">
        <v>1.50058</v>
      </c>
      <c r="G2010" s="384">
        <v>0</v>
      </c>
      <c r="H2010">
        <v>1.49844</v>
      </c>
    </row>
    <row r="2011" spans="1:10">
      <c r="A2011">
        <v>2010</v>
      </c>
      <c r="B2011" s="613">
        <v>42325.493055555555</v>
      </c>
      <c r="C2011" s="405" t="s">
        <v>1931</v>
      </c>
      <c r="D2011" s="384">
        <v>519</v>
      </c>
      <c r="E2011">
        <v>0.01</v>
      </c>
      <c r="F2011">
        <v>1.49844</v>
      </c>
      <c r="G2011" s="384">
        <v>0</v>
      </c>
      <c r="H2011">
        <v>1.49844</v>
      </c>
      <c r="I2011">
        <v>1.48</v>
      </c>
      <c r="J2011" s="384">
        <v>2343.12</v>
      </c>
    </row>
    <row r="2012" spans="1:10">
      <c r="A2012">
        <v>2011</v>
      </c>
      <c r="B2012" s="613">
        <v>42325.59375</v>
      </c>
      <c r="C2012" s="405" t="s">
        <v>97</v>
      </c>
      <c r="D2012" s="384">
        <v>520</v>
      </c>
      <c r="E2012">
        <v>0.01</v>
      </c>
      <c r="F2012">
        <v>1.49566</v>
      </c>
      <c r="G2012" s="384">
        <v>0</v>
      </c>
      <c r="H2012">
        <v>0</v>
      </c>
    </row>
    <row r="2013" spans="1:10">
      <c r="A2013">
        <v>2012</v>
      </c>
      <c r="B2013" s="613">
        <v>42325.59375</v>
      </c>
      <c r="C2013" s="405" t="s">
        <v>2020</v>
      </c>
      <c r="D2013" s="384">
        <v>520</v>
      </c>
      <c r="E2013">
        <v>0.01</v>
      </c>
      <c r="F2013">
        <v>1.49566</v>
      </c>
      <c r="G2013" s="384">
        <v>0</v>
      </c>
      <c r="H2013">
        <v>1.49352</v>
      </c>
    </row>
    <row r="2014" spans="1:10">
      <c r="A2014">
        <v>2018</v>
      </c>
      <c r="B2014" s="613">
        <v>42326.189583333333</v>
      </c>
      <c r="C2014" s="405" t="s">
        <v>2020</v>
      </c>
      <c r="D2014" s="384">
        <v>520</v>
      </c>
      <c r="E2014">
        <v>0.01</v>
      </c>
      <c r="F2014">
        <v>1.49566</v>
      </c>
      <c r="G2014" s="384">
        <v>0</v>
      </c>
      <c r="H2014">
        <v>1.4952000000000001</v>
      </c>
    </row>
    <row r="2015" spans="1:10">
      <c r="A2015">
        <v>2022</v>
      </c>
      <c r="B2015" s="613">
        <v>42326.427777777775</v>
      </c>
      <c r="C2015" s="405" t="s">
        <v>2020</v>
      </c>
      <c r="D2015" s="384">
        <v>520</v>
      </c>
      <c r="E2015">
        <v>0.01</v>
      </c>
      <c r="F2015">
        <v>1.49566</v>
      </c>
      <c r="G2015" s="384">
        <v>0</v>
      </c>
      <c r="H2015">
        <v>1.4968699999999999</v>
      </c>
    </row>
    <row r="2016" spans="1:10">
      <c r="A2016">
        <v>2023</v>
      </c>
      <c r="B2016" s="613">
        <v>42327.080555555556</v>
      </c>
      <c r="C2016" s="405" t="s">
        <v>1931</v>
      </c>
      <c r="D2016" s="384">
        <v>520</v>
      </c>
      <c r="E2016">
        <v>0.01</v>
      </c>
      <c r="F2016">
        <v>1.4968699999999999</v>
      </c>
      <c r="G2016" s="384">
        <v>0</v>
      </c>
      <c r="H2016">
        <v>1.4968699999999999</v>
      </c>
      <c r="I2016">
        <v>-0.99</v>
      </c>
      <c r="J2016" s="384">
        <v>2343.61</v>
      </c>
    </row>
    <row r="2017" spans="1:10">
      <c r="A2017">
        <v>2013</v>
      </c>
      <c r="B2017" s="613">
        <v>42325.708333333336</v>
      </c>
      <c r="C2017" s="405" t="s">
        <v>96</v>
      </c>
      <c r="D2017" s="384">
        <v>521</v>
      </c>
      <c r="E2017">
        <v>0.01</v>
      </c>
      <c r="F2017">
        <v>1.49613</v>
      </c>
      <c r="G2017" s="384">
        <v>0</v>
      </c>
      <c r="H2017">
        <v>0</v>
      </c>
    </row>
    <row r="2018" spans="1:10">
      <c r="A2018">
        <v>2014</v>
      </c>
      <c r="B2018" s="613">
        <v>42325.708333333336</v>
      </c>
      <c r="C2018" s="405" t="s">
        <v>2020</v>
      </c>
      <c r="D2018" s="384">
        <v>521</v>
      </c>
      <c r="E2018">
        <v>0.01</v>
      </c>
      <c r="F2018">
        <v>1.49613</v>
      </c>
      <c r="G2018" s="384">
        <v>0</v>
      </c>
      <c r="H2018">
        <v>1.49827</v>
      </c>
    </row>
    <row r="2019" spans="1:10">
      <c r="A2019">
        <v>2015</v>
      </c>
      <c r="B2019" s="613">
        <v>42326.121527777781</v>
      </c>
      <c r="C2019" s="405" t="s">
        <v>1931</v>
      </c>
      <c r="D2019" s="384">
        <v>521</v>
      </c>
      <c r="E2019">
        <v>0.01</v>
      </c>
      <c r="F2019">
        <v>1.49827</v>
      </c>
      <c r="G2019" s="384">
        <v>0</v>
      </c>
      <c r="H2019">
        <v>1.49827</v>
      </c>
      <c r="I2019">
        <v>1.48</v>
      </c>
      <c r="J2019" s="384">
        <v>2344.6</v>
      </c>
    </row>
    <row r="2020" spans="1:10">
      <c r="A2020">
        <v>2016</v>
      </c>
      <c r="B2020" s="613">
        <v>42326.189583333333</v>
      </c>
      <c r="C2020" s="405" t="s">
        <v>97</v>
      </c>
      <c r="D2020" s="384">
        <v>522</v>
      </c>
      <c r="E2020">
        <v>0.01</v>
      </c>
      <c r="F2020">
        <v>1.49901</v>
      </c>
      <c r="G2020" s="384">
        <v>0</v>
      </c>
      <c r="H2020">
        <v>0</v>
      </c>
    </row>
    <row r="2021" spans="1:10">
      <c r="A2021">
        <v>2017</v>
      </c>
      <c r="B2021" s="613">
        <v>42326.189583333333</v>
      </c>
      <c r="C2021" s="405" t="s">
        <v>2020</v>
      </c>
      <c r="D2021" s="384">
        <v>522</v>
      </c>
      <c r="E2021">
        <v>0.01</v>
      </c>
      <c r="F2021">
        <v>1.49901</v>
      </c>
      <c r="G2021" s="384">
        <v>0</v>
      </c>
      <c r="H2021">
        <v>1.4952000000000001</v>
      </c>
    </row>
    <row r="2022" spans="1:10">
      <c r="A2022">
        <v>2021</v>
      </c>
      <c r="B2022" s="613">
        <v>42326.427777777775</v>
      </c>
      <c r="C2022" s="405" t="s">
        <v>2020</v>
      </c>
      <c r="D2022" s="384">
        <v>522</v>
      </c>
      <c r="E2022">
        <v>0.01</v>
      </c>
      <c r="F2022">
        <v>1.49901</v>
      </c>
      <c r="G2022" s="384">
        <v>0</v>
      </c>
      <c r="H2022">
        <v>1.4968699999999999</v>
      </c>
    </row>
    <row r="2023" spans="1:10">
      <c r="A2023">
        <v>2024</v>
      </c>
      <c r="B2023" s="613">
        <v>42327.080555555556</v>
      </c>
      <c r="C2023" s="405" t="s">
        <v>1931</v>
      </c>
      <c r="D2023" s="384">
        <v>522</v>
      </c>
      <c r="E2023">
        <v>0.01</v>
      </c>
      <c r="F2023">
        <v>1.4968699999999999</v>
      </c>
      <c r="G2023" s="384">
        <v>0</v>
      </c>
      <c r="H2023">
        <v>1.4968699999999999</v>
      </c>
      <c r="I2023">
        <v>1.48</v>
      </c>
      <c r="J2023" s="384">
        <v>2345.09</v>
      </c>
    </row>
    <row r="2024" spans="1:10">
      <c r="A2024">
        <v>2019</v>
      </c>
      <c r="B2024" s="613">
        <v>42326.427777777775</v>
      </c>
      <c r="C2024" s="405" t="s">
        <v>97</v>
      </c>
      <c r="D2024" s="384">
        <v>523</v>
      </c>
      <c r="E2024">
        <v>0.01</v>
      </c>
      <c r="F2024">
        <v>1.50264</v>
      </c>
      <c r="G2024" s="384">
        <v>0</v>
      </c>
      <c r="H2024">
        <v>0</v>
      </c>
    </row>
    <row r="2025" spans="1:10">
      <c r="A2025">
        <v>2020</v>
      </c>
      <c r="B2025" s="613">
        <v>42326.427777777775</v>
      </c>
      <c r="C2025" s="405" t="s">
        <v>2020</v>
      </c>
      <c r="D2025" s="384">
        <v>523</v>
      </c>
      <c r="E2025">
        <v>0.01</v>
      </c>
      <c r="F2025">
        <v>1.50264</v>
      </c>
      <c r="G2025" s="384">
        <v>0</v>
      </c>
      <c r="H2025">
        <v>1.4968699999999999</v>
      </c>
    </row>
    <row r="2026" spans="1:10">
      <c r="A2026">
        <v>2025</v>
      </c>
      <c r="B2026" s="613">
        <v>42327.080555555556</v>
      </c>
      <c r="C2026" s="405" t="s">
        <v>1931</v>
      </c>
      <c r="D2026" s="384">
        <v>523</v>
      </c>
      <c r="E2026">
        <v>0.01</v>
      </c>
      <c r="F2026">
        <v>1.4968699999999999</v>
      </c>
      <c r="G2026" s="384">
        <v>0</v>
      </c>
      <c r="H2026">
        <v>1.4968699999999999</v>
      </c>
      <c r="I2026">
        <v>4.16</v>
      </c>
      <c r="J2026" s="384">
        <v>2349.25</v>
      </c>
    </row>
    <row r="2027" spans="1:10">
      <c r="A2027">
        <v>2026</v>
      </c>
      <c r="B2027" s="613">
        <v>42327.656944444447</v>
      </c>
      <c r="C2027" s="405" t="s">
        <v>97</v>
      </c>
      <c r="D2027" s="384">
        <v>524</v>
      </c>
      <c r="E2027">
        <v>0.01</v>
      </c>
      <c r="F2027">
        <v>1.4925200000000001</v>
      </c>
      <c r="G2027" s="384">
        <v>0</v>
      </c>
      <c r="H2027">
        <v>0</v>
      </c>
    </row>
    <row r="2028" spans="1:10">
      <c r="A2028">
        <v>2027</v>
      </c>
      <c r="B2028" s="613">
        <v>42327.656944444447</v>
      </c>
      <c r="C2028" s="405" t="s">
        <v>2020</v>
      </c>
      <c r="D2028" s="384">
        <v>524</v>
      </c>
      <c r="E2028">
        <v>0.01</v>
      </c>
      <c r="F2028">
        <v>1.4925200000000001</v>
      </c>
      <c r="G2028" s="384">
        <v>0</v>
      </c>
      <c r="H2028">
        <v>1.49038</v>
      </c>
    </row>
    <row r="2029" spans="1:10">
      <c r="A2029">
        <v>2028</v>
      </c>
      <c r="B2029" s="613">
        <v>42327.670138888891</v>
      </c>
      <c r="C2029" s="405" t="s">
        <v>1931</v>
      </c>
      <c r="D2029" s="384">
        <v>524</v>
      </c>
      <c r="E2029">
        <v>0.01</v>
      </c>
      <c r="F2029">
        <v>1.49038</v>
      </c>
      <c r="G2029" s="384">
        <v>0</v>
      </c>
      <c r="H2029">
        <v>1.49038</v>
      </c>
      <c r="I2029">
        <v>1.48</v>
      </c>
      <c r="J2029" s="384">
        <v>2350.73</v>
      </c>
    </row>
    <row r="2030" spans="1:10">
      <c r="A2030">
        <v>2029</v>
      </c>
      <c r="B2030" s="613">
        <v>42331.552777777775</v>
      </c>
      <c r="C2030" s="405" t="s">
        <v>97</v>
      </c>
      <c r="D2030" s="384">
        <v>525</v>
      </c>
      <c r="E2030">
        <v>0.01</v>
      </c>
      <c r="F2030">
        <v>1.4764900000000001</v>
      </c>
      <c r="G2030" s="384">
        <v>0</v>
      </c>
      <c r="H2030">
        <v>0</v>
      </c>
    </row>
    <row r="2031" spans="1:10">
      <c r="A2031">
        <v>2030</v>
      </c>
      <c r="B2031" s="613">
        <v>42331.552777777775</v>
      </c>
      <c r="C2031" s="405" t="s">
        <v>2020</v>
      </c>
      <c r="D2031" s="384">
        <v>525</v>
      </c>
      <c r="E2031">
        <v>0.01</v>
      </c>
      <c r="F2031">
        <v>1.4764900000000001</v>
      </c>
      <c r="G2031" s="384">
        <v>0</v>
      </c>
      <c r="H2031">
        <v>1.47435</v>
      </c>
    </row>
    <row r="2032" spans="1:10">
      <c r="A2032">
        <v>2033</v>
      </c>
      <c r="B2032" s="613">
        <v>42331.600694444445</v>
      </c>
      <c r="C2032" s="405" t="s">
        <v>2020</v>
      </c>
      <c r="D2032" s="384">
        <v>525</v>
      </c>
      <c r="E2032">
        <v>0.01</v>
      </c>
      <c r="F2032">
        <v>1.4764900000000001</v>
      </c>
      <c r="G2032" s="384">
        <v>0</v>
      </c>
      <c r="H2032">
        <v>1.47601</v>
      </c>
    </row>
    <row r="2033" spans="1:10">
      <c r="A2033">
        <v>2034</v>
      </c>
      <c r="B2033" s="613">
        <v>42331.707638888889</v>
      </c>
      <c r="C2033" s="405" t="s">
        <v>1931</v>
      </c>
      <c r="D2033" s="384">
        <v>525</v>
      </c>
      <c r="E2033">
        <v>0.01</v>
      </c>
      <c r="F2033">
        <v>1.47601</v>
      </c>
      <c r="G2033" s="384">
        <v>0</v>
      </c>
      <c r="H2033">
        <v>1.47601</v>
      </c>
      <c r="I2033">
        <v>0.26</v>
      </c>
      <c r="J2033" s="384">
        <v>2350.9899999999998</v>
      </c>
    </row>
    <row r="2034" spans="1:10">
      <c r="A2034">
        <v>2031</v>
      </c>
      <c r="B2034" s="613">
        <v>42331.600694444445</v>
      </c>
      <c r="C2034" s="405" t="s">
        <v>97</v>
      </c>
      <c r="D2034" s="384">
        <v>526</v>
      </c>
      <c r="E2034">
        <v>0.01</v>
      </c>
      <c r="F2034">
        <v>1.4798100000000001</v>
      </c>
      <c r="G2034" s="384">
        <v>0</v>
      </c>
      <c r="H2034">
        <v>0</v>
      </c>
    </row>
    <row r="2035" spans="1:10">
      <c r="A2035">
        <v>2032</v>
      </c>
      <c r="B2035" s="613">
        <v>42331.600694444445</v>
      </c>
      <c r="C2035" s="405" t="s">
        <v>2020</v>
      </c>
      <c r="D2035" s="384">
        <v>526</v>
      </c>
      <c r="E2035">
        <v>0.01</v>
      </c>
      <c r="F2035">
        <v>1.4798100000000001</v>
      </c>
      <c r="G2035" s="384">
        <v>0</v>
      </c>
      <c r="H2035">
        <v>1.47601</v>
      </c>
    </row>
    <row r="2036" spans="1:10">
      <c r="A2036">
        <v>2035</v>
      </c>
      <c r="B2036" s="613">
        <v>42331.707638888889</v>
      </c>
      <c r="C2036" s="405" t="s">
        <v>1931</v>
      </c>
      <c r="D2036" s="384">
        <v>526</v>
      </c>
      <c r="E2036">
        <v>0.01</v>
      </c>
      <c r="F2036">
        <v>1.47601</v>
      </c>
      <c r="G2036" s="384">
        <v>0</v>
      </c>
      <c r="H2036">
        <v>1.47601</v>
      </c>
      <c r="I2036">
        <v>2.71</v>
      </c>
      <c r="J2036" s="384">
        <v>2353.6999999999998</v>
      </c>
    </row>
    <row r="2037" spans="1:10">
      <c r="A2037">
        <v>2036</v>
      </c>
      <c r="B2037" s="613">
        <v>42331.708333333336</v>
      </c>
      <c r="C2037" s="405" t="s">
        <v>97</v>
      </c>
      <c r="D2037" s="384">
        <v>527</v>
      </c>
      <c r="E2037">
        <v>0.01</v>
      </c>
      <c r="F2037">
        <v>1.4753499999999999</v>
      </c>
      <c r="G2037" s="384">
        <v>0</v>
      </c>
      <c r="H2037">
        <v>0</v>
      </c>
    </row>
    <row r="2038" spans="1:10">
      <c r="A2038">
        <v>2037</v>
      </c>
      <c r="B2038" s="613">
        <v>42331.708333333336</v>
      </c>
      <c r="C2038" s="405" t="s">
        <v>2020</v>
      </c>
      <c r="D2038" s="384">
        <v>527</v>
      </c>
      <c r="E2038">
        <v>0.01</v>
      </c>
      <c r="F2038">
        <v>1.4753499999999999</v>
      </c>
      <c r="G2038" s="384">
        <v>0</v>
      </c>
      <c r="H2038">
        <v>1.4732099999999999</v>
      </c>
    </row>
    <row r="2039" spans="1:10">
      <c r="A2039">
        <v>2040</v>
      </c>
      <c r="B2039" s="613">
        <v>42331.893055555556</v>
      </c>
      <c r="C2039" s="405" t="s">
        <v>2020</v>
      </c>
      <c r="D2039" s="384">
        <v>527</v>
      </c>
      <c r="E2039">
        <v>0.01</v>
      </c>
      <c r="F2039">
        <v>1.4753499999999999</v>
      </c>
      <c r="G2039" s="384">
        <v>0</v>
      </c>
      <c r="H2039">
        <v>1.4748699999999999</v>
      </c>
    </row>
    <row r="2040" spans="1:10">
      <c r="A2040">
        <v>2041</v>
      </c>
      <c r="B2040" s="613">
        <v>42332.324305555558</v>
      </c>
      <c r="C2040" s="405" t="s">
        <v>1931</v>
      </c>
      <c r="D2040" s="384">
        <v>527</v>
      </c>
      <c r="E2040">
        <v>0.01</v>
      </c>
      <c r="F2040">
        <v>1.4748699999999999</v>
      </c>
      <c r="G2040" s="384">
        <v>0</v>
      </c>
      <c r="H2040">
        <v>1.4748699999999999</v>
      </c>
      <c r="I2040">
        <v>0.26</v>
      </c>
      <c r="J2040" s="384">
        <v>2353.96</v>
      </c>
    </row>
    <row r="2041" spans="1:10">
      <c r="A2041">
        <v>2038</v>
      </c>
      <c r="B2041" s="613">
        <v>42331.893055555556</v>
      </c>
      <c r="C2041" s="405" t="s">
        <v>97</v>
      </c>
      <c r="D2041" s="384">
        <v>528</v>
      </c>
      <c r="E2041">
        <v>0.01</v>
      </c>
      <c r="F2041">
        <v>1.4786600000000001</v>
      </c>
      <c r="G2041" s="384">
        <v>0</v>
      </c>
      <c r="H2041">
        <v>0</v>
      </c>
    </row>
    <row r="2042" spans="1:10">
      <c r="A2042">
        <v>2039</v>
      </c>
      <c r="B2042" s="613">
        <v>42331.893055555556</v>
      </c>
      <c r="C2042" s="405" t="s">
        <v>2020</v>
      </c>
      <c r="D2042" s="384">
        <v>528</v>
      </c>
      <c r="E2042">
        <v>0.01</v>
      </c>
      <c r="F2042">
        <v>1.4786600000000001</v>
      </c>
      <c r="G2042" s="384">
        <v>0</v>
      </c>
      <c r="H2042">
        <v>1.4748699999999999</v>
      </c>
    </row>
    <row r="2043" spans="1:10">
      <c r="A2043">
        <v>2042</v>
      </c>
      <c r="B2043" s="613">
        <v>42332.324305555558</v>
      </c>
      <c r="C2043" s="405" t="s">
        <v>1931</v>
      </c>
      <c r="D2043" s="384">
        <v>528</v>
      </c>
      <c r="E2043">
        <v>0.01</v>
      </c>
      <c r="F2043">
        <v>1.4748699999999999</v>
      </c>
      <c r="G2043" s="384">
        <v>0</v>
      </c>
      <c r="H2043">
        <v>1.4748699999999999</v>
      </c>
      <c r="I2043">
        <v>2.7</v>
      </c>
      <c r="J2043" s="384">
        <v>2356.66</v>
      </c>
    </row>
    <row r="2044" spans="1:10">
      <c r="A2044">
        <v>2043</v>
      </c>
      <c r="B2044" s="613">
        <v>42335.313888888886</v>
      </c>
      <c r="C2044" s="405" t="s">
        <v>96</v>
      </c>
      <c r="D2044" s="384">
        <v>529</v>
      </c>
      <c r="E2044">
        <v>0.01</v>
      </c>
      <c r="F2044">
        <v>1.4711099999999999</v>
      </c>
      <c r="G2044" s="384">
        <v>0</v>
      </c>
      <c r="H2044">
        <v>0</v>
      </c>
    </row>
    <row r="2045" spans="1:10">
      <c r="A2045">
        <v>2044</v>
      </c>
      <c r="B2045" s="613">
        <v>42335.313888888886</v>
      </c>
      <c r="C2045" s="405" t="s">
        <v>2020</v>
      </c>
      <c r="D2045" s="384">
        <v>529</v>
      </c>
      <c r="E2045">
        <v>0.01</v>
      </c>
      <c r="F2045">
        <v>1.4711099999999999</v>
      </c>
      <c r="G2045" s="384">
        <v>0</v>
      </c>
      <c r="H2045">
        <v>1.4732499999999999</v>
      </c>
    </row>
    <row r="2046" spans="1:10">
      <c r="A2046">
        <v>2045</v>
      </c>
      <c r="B2046" s="613">
        <v>42335.323611111111</v>
      </c>
      <c r="C2046" s="405" t="s">
        <v>1931</v>
      </c>
      <c r="D2046" s="384">
        <v>529</v>
      </c>
      <c r="E2046">
        <v>0.01</v>
      </c>
      <c r="F2046">
        <v>1.4732499999999999</v>
      </c>
      <c r="G2046" s="384">
        <v>0</v>
      </c>
      <c r="H2046">
        <v>1.4732499999999999</v>
      </c>
      <c r="I2046">
        <v>1.48</v>
      </c>
      <c r="J2046" s="384">
        <v>2358.14</v>
      </c>
    </row>
    <row r="2047" spans="1:10">
      <c r="A2047">
        <v>2046</v>
      </c>
      <c r="B2047" s="613">
        <v>42341.886111111111</v>
      </c>
      <c r="C2047" s="405" t="s">
        <v>97</v>
      </c>
      <c r="D2047" s="384">
        <v>530</v>
      </c>
      <c r="E2047">
        <v>0.01</v>
      </c>
      <c r="F2047">
        <v>1.49081</v>
      </c>
      <c r="G2047" s="384">
        <v>0</v>
      </c>
      <c r="H2047">
        <v>0</v>
      </c>
    </row>
    <row r="2048" spans="1:10">
      <c r="A2048">
        <v>2047</v>
      </c>
      <c r="B2048" s="613">
        <v>42341.886111111111</v>
      </c>
      <c r="C2048" s="405" t="s">
        <v>2020</v>
      </c>
      <c r="D2048" s="384">
        <v>530</v>
      </c>
      <c r="E2048">
        <v>0.01</v>
      </c>
      <c r="F2048">
        <v>1.49081</v>
      </c>
      <c r="G2048" s="384">
        <v>0</v>
      </c>
      <c r="H2048">
        <v>1.4886699999999999</v>
      </c>
    </row>
    <row r="2049" spans="1:10">
      <c r="A2049">
        <v>2048</v>
      </c>
      <c r="B2049" s="613">
        <v>42341.927083333336</v>
      </c>
      <c r="C2049" s="405" t="s">
        <v>1931</v>
      </c>
      <c r="D2049" s="384">
        <v>530</v>
      </c>
      <c r="E2049">
        <v>0.01</v>
      </c>
      <c r="F2049">
        <v>1.4886699999999999</v>
      </c>
      <c r="G2049" s="384">
        <v>0</v>
      </c>
      <c r="H2049">
        <v>1.4886699999999999</v>
      </c>
      <c r="I2049">
        <v>1.48</v>
      </c>
      <c r="J2049" s="384">
        <v>2359.62</v>
      </c>
    </row>
    <row r="2050" spans="1:10">
      <c r="A2050">
        <v>2049</v>
      </c>
      <c r="B2050" s="613">
        <v>42342.709027777775</v>
      </c>
      <c r="C2050" s="405" t="s">
        <v>96</v>
      </c>
      <c r="D2050" s="384">
        <v>531</v>
      </c>
      <c r="E2050">
        <v>0.01</v>
      </c>
      <c r="F2050">
        <v>1.4813099999999999</v>
      </c>
      <c r="G2050" s="384">
        <v>0</v>
      </c>
      <c r="H2050">
        <v>0</v>
      </c>
    </row>
    <row r="2051" spans="1:10">
      <c r="A2051">
        <v>2050</v>
      </c>
      <c r="B2051" s="613">
        <v>42342.709027777775</v>
      </c>
      <c r="C2051" s="405" t="s">
        <v>2020</v>
      </c>
      <c r="D2051" s="384">
        <v>531</v>
      </c>
      <c r="E2051">
        <v>0.01</v>
      </c>
      <c r="F2051">
        <v>1.4813099999999999</v>
      </c>
      <c r="G2051" s="384">
        <v>0</v>
      </c>
      <c r="H2051">
        <v>1.4834499999999999</v>
      </c>
    </row>
    <row r="2052" spans="1:10">
      <c r="A2052">
        <v>2051</v>
      </c>
      <c r="B2052" s="613">
        <v>42342.768055555556</v>
      </c>
      <c r="C2052" s="405" t="s">
        <v>1931</v>
      </c>
      <c r="D2052" s="384">
        <v>531</v>
      </c>
      <c r="E2052">
        <v>0.01</v>
      </c>
      <c r="F2052">
        <v>1.4834499999999999</v>
      </c>
      <c r="G2052" s="384">
        <v>0</v>
      </c>
      <c r="H2052">
        <v>1.4834499999999999</v>
      </c>
      <c r="I2052">
        <v>1.48</v>
      </c>
      <c r="J2052" s="384">
        <v>2361.1</v>
      </c>
    </row>
    <row r="2053" spans="1:10">
      <c r="A2053">
        <v>2052</v>
      </c>
      <c r="B2053" s="613">
        <v>42345.667361111111</v>
      </c>
      <c r="C2053" s="405" t="s">
        <v>96</v>
      </c>
      <c r="D2053" s="384">
        <v>532</v>
      </c>
      <c r="E2053">
        <v>0.01</v>
      </c>
      <c r="F2053">
        <v>1.4874799999999999</v>
      </c>
      <c r="G2053" s="384">
        <v>0</v>
      </c>
      <c r="H2053">
        <v>0</v>
      </c>
    </row>
    <row r="2054" spans="1:10">
      <c r="A2054">
        <v>2053</v>
      </c>
      <c r="B2054" s="613">
        <v>42345.667361111111</v>
      </c>
      <c r="C2054" s="405" t="s">
        <v>2020</v>
      </c>
      <c r="D2054" s="384">
        <v>532</v>
      </c>
      <c r="E2054">
        <v>0.01</v>
      </c>
      <c r="F2054">
        <v>1.4874799999999999</v>
      </c>
      <c r="G2054" s="384">
        <v>0</v>
      </c>
      <c r="H2054">
        <v>1.4896199999999999</v>
      </c>
    </row>
    <row r="2055" spans="1:10">
      <c r="A2055">
        <v>2054</v>
      </c>
      <c r="B2055" s="613">
        <v>42345.671527777777</v>
      </c>
      <c r="C2055" s="405" t="s">
        <v>1931</v>
      </c>
      <c r="D2055" s="384">
        <v>532</v>
      </c>
      <c r="E2055">
        <v>0.01</v>
      </c>
      <c r="F2055">
        <v>1.4896199999999999</v>
      </c>
      <c r="G2055" s="384">
        <v>0</v>
      </c>
      <c r="H2055">
        <v>1.4896199999999999</v>
      </c>
      <c r="I2055">
        <v>1.48</v>
      </c>
      <c r="J2055" s="384">
        <v>2362.58</v>
      </c>
    </row>
    <row r="2056" spans="1:10">
      <c r="A2056">
        <v>2055</v>
      </c>
      <c r="B2056" s="613">
        <v>42346.595138888886</v>
      </c>
      <c r="C2056" s="405" t="s">
        <v>96</v>
      </c>
      <c r="D2056" s="384">
        <v>533</v>
      </c>
      <c r="E2056">
        <v>0.01</v>
      </c>
      <c r="F2056">
        <v>1.51085</v>
      </c>
      <c r="G2056" s="384">
        <v>0</v>
      </c>
      <c r="H2056">
        <v>0</v>
      </c>
    </row>
    <row r="2057" spans="1:10">
      <c r="A2057">
        <v>2056</v>
      </c>
      <c r="B2057" s="613">
        <v>42346.595138888886</v>
      </c>
      <c r="C2057" s="405" t="s">
        <v>2020</v>
      </c>
      <c r="D2057" s="384">
        <v>533</v>
      </c>
      <c r="E2057">
        <v>0.01</v>
      </c>
      <c r="F2057">
        <v>1.51085</v>
      </c>
      <c r="G2057" s="384">
        <v>0</v>
      </c>
      <c r="H2057">
        <v>1.5129900000000001</v>
      </c>
    </row>
    <row r="2058" spans="1:10">
      <c r="A2058">
        <v>2057</v>
      </c>
      <c r="B2058" s="613">
        <v>42346.615277777775</v>
      </c>
      <c r="C2058" s="405" t="s">
        <v>1931</v>
      </c>
      <c r="D2058" s="384">
        <v>533</v>
      </c>
      <c r="E2058">
        <v>0.01</v>
      </c>
      <c r="F2058">
        <v>1.5129900000000001</v>
      </c>
      <c r="G2058" s="384">
        <v>0</v>
      </c>
      <c r="H2058">
        <v>1.5129900000000001</v>
      </c>
      <c r="I2058">
        <v>1.48</v>
      </c>
      <c r="J2058" s="384">
        <v>2364.06</v>
      </c>
    </row>
    <row r="2059" spans="1:10">
      <c r="A2059">
        <v>2058</v>
      </c>
      <c r="B2059" s="613">
        <v>42346.615277777775</v>
      </c>
      <c r="C2059" s="405" t="s">
        <v>96</v>
      </c>
      <c r="D2059" s="384">
        <v>534</v>
      </c>
      <c r="E2059">
        <v>0.01</v>
      </c>
      <c r="F2059">
        <v>1.5132099999999999</v>
      </c>
      <c r="G2059" s="384">
        <v>0</v>
      </c>
      <c r="H2059">
        <v>0</v>
      </c>
    </row>
    <row r="2060" spans="1:10">
      <c r="A2060">
        <v>2059</v>
      </c>
      <c r="B2060" s="613">
        <v>42346.615277777775</v>
      </c>
      <c r="C2060" s="405" t="s">
        <v>2020</v>
      </c>
      <c r="D2060" s="384">
        <v>534</v>
      </c>
      <c r="E2060">
        <v>0.01</v>
      </c>
      <c r="F2060">
        <v>1.5132099999999999</v>
      </c>
      <c r="G2060" s="384">
        <v>0</v>
      </c>
      <c r="H2060">
        <v>1.51535</v>
      </c>
    </row>
    <row r="2061" spans="1:10">
      <c r="A2061">
        <v>2060</v>
      </c>
      <c r="B2061" s="613">
        <v>42346.622916666667</v>
      </c>
      <c r="C2061" s="405" t="s">
        <v>1931</v>
      </c>
      <c r="D2061" s="384">
        <v>534</v>
      </c>
      <c r="E2061">
        <v>0.01</v>
      </c>
      <c r="F2061">
        <v>1.51535</v>
      </c>
      <c r="G2061" s="384">
        <v>0</v>
      </c>
      <c r="H2061">
        <v>1.51535</v>
      </c>
      <c r="I2061">
        <v>1.48</v>
      </c>
      <c r="J2061" s="384">
        <v>2365.54</v>
      </c>
    </row>
    <row r="2062" spans="1:10">
      <c r="A2062">
        <v>2061</v>
      </c>
      <c r="B2062" s="613">
        <v>42346.656944444447</v>
      </c>
      <c r="C2062" s="405" t="s">
        <v>97</v>
      </c>
      <c r="D2062" s="384">
        <v>535</v>
      </c>
      <c r="E2062">
        <v>0.01</v>
      </c>
      <c r="F2062">
        <v>1.50915</v>
      </c>
      <c r="G2062" s="384">
        <v>0</v>
      </c>
      <c r="H2062">
        <v>0</v>
      </c>
    </row>
    <row r="2063" spans="1:10">
      <c r="A2063">
        <v>2062</v>
      </c>
      <c r="B2063" s="613">
        <v>42346.656944444447</v>
      </c>
      <c r="C2063" s="405" t="s">
        <v>2020</v>
      </c>
      <c r="D2063" s="384">
        <v>535</v>
      </c>
      <c r="E2063">
        <v>0.01</v>
      </c>
      <c r="F2063">
        <v>1.50915</v>
      </c>
      <c r="G2063" s="384">
        <v>0</v>
      </c>
      <c r="H2063">
        <v>1.50701</v>
      </c>
    </row>
    <row r="2064" spans="1:10">
      <c r="A2064">
        <v>2063</v>
      </c>
      <c r="B2064" s="613">
        <v>42346.702777777777</v>
      </c>
      <c r="C2064" s="405" t="s">
        <v>1931</v>
      </c>
      <c r="D2064" s="384">
        <v>535</v>
      </c>
      <c r="E2064">
        <v>0.01</v>
      </c>
      <c r="F2064">
        <v>1.50701</v>
      </c>
      <c r="G2064" s="384">
        <v>0</v>
      </c>
      <c r="H2064">
        <v>1.50701</v>
      </c>
      <c r="I2064">
        <v>1.48</v>
      </c>
      <c r="J2064" s="384">
        <v>2367.02</v>
      </c>
    </row>
    <row r="2065" spans="1:10">
      <c r="A2065">
        <v>2064</v>
      </c>
      <c r="B2065" s="613">
        <v>42346.708333333336</v>
      </c>
      <c r="C2065" s="405" t="s">
        <v>97</v>
      </c>
      <c r="D2065" s="384">
        <v>536</v>
      </c>
      <c r="E2065">
        <v>0.01</v>
      </c>
      <c r="F2065">
        <v>1.50457</v>
      </c>
      <c r="G2065" s="384">
        <v>0</v>
      </c>
      <c r="H2065">
        <v>0</v>
      </c>
    </row>
    <row r="2066" spans="1:10">
      <c r="A2066">
        <v>2065</v>
      </c>
      <c r="B2066" s="613">
        <v>42346.708333333336</v>
      </c>
      <c r="C2066" s="405" t="s">
        <v>2020</v>
      </c>
      <c r="D2066" s="384">
        <v>536</v>
      </c>
      <c r="E2066">
        <v>0.01</v>
      </c>
      <c r="F2066">
        <v>1.50457</v>
      </c>
      <c r="G2066" s="384">
        <v>0</v>
      </c>
      <c r="H2066">
        <v>1.5024299999999999</v>
      </c>
    </row>
    <row r="2067" spans="1:10">
      <c r="A2067">
        <v>2068</v>
      </c>
      <c r="B2067" s="613">
        <v>42346.731249999997</v>
      </c>
      <c r="C2067" s="405" t="s">
        <v>2020</v>
      </c>
      <c r="D2067" s="384">
        <v>536</v>
      </c>
      <c r="E2067">
        <v>0.01</v>
      </c>
      <c r="F2067">
        <v>1.50457</v>
      </c>
      <c r="G2067" s="384">
        <v>0</v>
      </c>
      <c r="H2067">
        <v>1.5040899999999999</v>
      </c>
    </row>
    <row r="2068" spans="1:10">
      <c r="A2068">
        <v>2072</v>
      </c>
      <c r="B2068" s="613">
        <v>42346.833333333336</v>
      </c>
      <c r="C2068" s="405" t="s">
        <v>2020</v>
      </c>
      <c r="D2068" s="384">
        <v>536</v>
      </c>
      <c r="E2068">
        <v>0.01</v>
      </c>
      <c r="F2068">
        <v>1.50457</v>
      </c>
      <c r="G2068" s="384">
        <v>0</v>
      </c>
      <c r="H2068">
        <v>1.5057499999999999</v>
      </c>
    </row>
    <row r="2069" spans="1:10">
      <c r="A2069">
        <v>2073</v>
      </c>
      <c r="B2069" s="613">
        <v>42347.06527777778</v>
      </c>
      <c r="C2069" s="405" t="s">
        <v>1931</v>
      </c>
      <c r="D2069" s="384">
        <v>536</v>
      </c>
      <c r="E2069">
        <v>0.01</v>
      </c>
      <c r="F2069">
        <v>1.5057499999999999</v>
      </c>
      <c r="G2069" s="384">
        <v>0</v>
      </c>
      <c r="H2069">
        <v>1.5057499999999999</v>
      </c>
      <c r="I2069">
        <v>-0.97</v>
      </c>
      <c r="J2069" s="384">
        <v>2366.0500000000002</v>
      </c>
    </row>
    <row r="2070" spans="1:10">
      <c r="A2070">
        <v>2066</v>
      </c>
      <c r="B2070" s="613">
        <v>42346.731249999997</v>
      </c>
      <c r="C2070" s="405" t="s">
        <v>97</v>
      </c>
      <c r="D2070" s="384">
        <v>537</v>
      </c>
      <c r="E2070">
        <v>0.01</v>
      </c>
      <c r="F2070">
        <v>1.50789</v>
      </c>
      <c r="G2070" s="384">
        <v>0</v>
      </c>
      <c r="H2070">
        <v>0</v>
      </c>
    </row>
    <row r="2071" spans="1:10">
      <c r="A2071">
        <v>2067</v>
      </c>
      <c r="B2071" s="613">
        <v>42346.731249999997</v>
      </c>
      <c r="C2071" s="405" t="s">
        <v>2020</v>
      </c>
      <c r="D2071" s="384">
        <v>537</v>
      </c>
      <c r="E2071">
        <v>0.01</v>
      </c>
      <c r="F2071">
        <v>1.50789</v>
      </c>
      <c r="G2071" s="384">
        <v>0</v>
      </c>
      <c r="H2071">
        <v>1.5040899999999999</v>
      </c>
    </row>
    <row r="2072" spans="1:10">
      <c r="A2072">
        <v>2071</v>
      </c>
      <c r="B2072" s="613">
        <v>42346.833333333336</v>
      </c>
      <c r="C2072" s="405" t="s">
        <v>2020</v>
      </c>
      <c r="D2072" s="384">
        <v>537</v>
      </c>
      <c r="E2072">
        <v>0.01</v>
      </c>
      <c r="F2072">
        <v>1.50789</v>
      </c>
      <c r="G2072" s="384">
        <v>0</v>
      </c>
      <c r="H2072">
        <v>1.5057499999999999</v>
      </c>
    </row>
    <row r="2073" spans="1:10">
      <c r="A2073">
        <v>2074</v>
      </c>
      <c r="B2073" s="613">
        <v>42347.06527777778</v>
      </c>
      <c r="C2073" s="405" t="s">
        <v>1931</v>
      </c>
      <c r="D2073" s="384">
        <v>537</v>
      </c>
      <c r="E2073">
        <v>0.01</v>
      </c>
      <c r="F2073">
        <v>1.5057499999999999</v>
      </c>
      <c r="G2073" s="384">
        <v>0</v>
      </c>
      <c r="H2073">
        <v>1.5057499999999999</v>
      </c>
      <c r="I2073">
        <v>1.48</v>
      </c>
      <c r="J2073" s="384">
        <v>2367.5300000000002</v>
      </c>
    </row>
    <row r="2074" spans="1:10">
      <c r="A2074">
        <v>2069</v>
      </c>
      <c r="B2074" s="613">
        <v>42346.833333333336</v>
      </c>
      <c r="C2074" s="405" t="s">
        <v>97</v>
      </c>
      <c r="D2074" s="384">
        <v>538</v>
      </c>
      <c r="E2074">
        <v>0.01</v>
      </c>
      <c r="F2074">
        <v>1.51149</v>
      </c>
      <c r="G2074" s="384">
        <v>0</v>
      </c>
      <c r="H2074">
        <v>0</v>
      </c>
    </row>
    <row r="2075" spans="1:10">
      <c r="A2075">
        <v>2070</v>
      </c>
      <c r="B2075" s="613">
        <v>42346.833333333336</v>
      </c>
      <c r="C2075" s="405" t="s">
        <v>2020</v>
      </c>
      <c r="D2075" s="384">
        <v>538</v>
      </c>
      <c r="E2075">
        <v>0.01</v>
      </c>
      <c r="F2075">
        <v>1.51149</v>
      </c>
      <c r="G2075" s="384">
        <v>0</v>
      </c>
      <c r="H2075">
        <v>1.5057499999999999</v>
      </c>
    </row>
    <row r="2076" spans="1:10">
      <c r="A2076">
        <v>2075</v>
      </c>
      <c r="B2076" s="613">
        <v>42347.06527777778</v>
      </c>
      <c r="C2076" s="405" t="s">
        <v>1931</v>
      </c>
      <c r="D2076" s="384">
        <v>538</v>
      </c>
      <c r="E2076">
        <v>0.01</v>
      </c>
      <c r="F2076">
        <v>1.5057499999999999</v>
      </c>
      <c r="G2076" s="384">
        <v>0</v>
      </c>
      <c r="H2076">
        <v>1.5057499999999999</v>
      </c>
      <c r="I2076">
        <v>4.1399999999999997</v>
      </c>
      <c r="J2076" s="384">
        <v>2371.67</v>
      </c>
    </row>
    <row r="2077" spans="1:10">
      <c r="A2077">
        <v>2076</v>
      </c>
      <c r="B2077" s="613">
        <v>42347.292361111111</v>
      </c>
      <c r="C2077" s="405" t="s">
        <v>96</v>
      </c>
      <c r="D2077" s="384">
        <v>539</v>
      </c>
      <c r="E2077">
        <v>0.01</v>
      </c>
      <c r="F2077">
        <v>1.5123500000000001</v>
      </c>
      <c r="G2077" s="384">
        <v>0</v>
      </c>
      <c r="H2077">
        <v>0</v>
      </c>
    </row>
    <row r="2078" spans="1:10">
      <c r="A2078">
        <v>2077</v>
      </c>
      <c r="B2078" s="613">
        <v>42347.292361111111</v>
      </c>
      <c r="C2078" s="405" t="s">
        <v>2020</v>
      </c>
      <c r="D2078" s="384">
        <v>539</v>
      </c>
      <c r="E2078">
        <v>0.01</v>
      </c>
      <c r="F2078">
        <v>1.5123500000000001</v>
      </c>
      <c r="G2078" s="384">
        <v>0</v>
      </c>
      <c r="H2078">
        <v>1.5144899999999999</v>
      </c>
    </row>
    <row r="2079" spans="1:10">
      <c r="A2079">
        <v>2078</v>
      </c>
      <c r="B2079" s="613">
        <v>42347.396527777775</v>
      </c>
      <c r="C2079" s="405" t="s">
        <v>1931</v>
      </c>
      <c r="D2079" s="384">
        <v>539</v>
      </c>
      <c r="E2079">
        <v>0.01</v>
      </c>
      <c r="F2079">
        <v>1.5144899999999999</v>
      </c>
      <c r="G2079" s="384">
        <v>0</v>
      </c>
      <c r="H2079">
        <v>1.5144899999999999</v>
      </c>
      <c r="I2079">
        <v>1.48</v>
      </c>
      <c r="J2079" s="384">
        <v>2373.15</v>
      </c>
    </row>
    <row r="2080" spans="1:10">
      <c r="A2080">
        <v>2079</v>
      </c>
      <c r="B2080" s="613">
        <v>42347.406944444447</v>
      </c>
      <c r="C2080" s="405" t="s">
        <v>96</v>
      </c>
      <c r="D2080" s="384">
        <v>540</v>
      </c>
      <c r="E2080">
        <v>0.01</v>
      </c>
      <c r="F2080">
        <v>1.5159800000000001</v>
      </c>
      <c r="G2080" s="384">
        <v>0</v>
      </c>
      <c r="H2080">
        <v>0</v>
      </c>
    </row>
    <row r="2081" spans="1:10">
      <c r="A2081">
        <v>2080</v>
      </c>
      <c r="B2081" s="613">
        <v>42347.406944444447</v>
      </c>
      <c r="C2081" s="405" t="s">
        <v>2020</v>
      </c>
      <c r="D2081" s="384">
        <v>540</v>
      </c>
      <c r="E2081">
        <v>0.01</v>
      </c>
      <c r="F2081">
        <v>1.5159800000000001</v>
      </c>
      <c r="G2081" s="384">
        <v>0</v>
      </c>
      <c r="H2081">
        <v>1.5181199999999999</v>
      </c>
    </row>
    <row r="2082" spans="1:10">
      <c r="A2082">
        <v>2081</v>
      </c>
      <c r="B2082" s="613">
        <v>42347.422222222223</v>
      </c>
      <c r="C2082" s="405" t="s">
        <v>1931</v>
      </c>
      <c r="D2082" s="384">
        <v>540</v>
      </c>
      <c r="E2082">
        <v>0.01</v>
      </c>
      <c r="F2082">
        <v>1.5181199999999999</v>
      </c>
      <c r="G2082" s="384">
        <v>0</v>
      </c>
      <c r="H2082">
        <v>1.5181199999999999</v>
      </c>
      <c r="I2082">
        <v>1.48</v>
      </c>
      <c r="J2082" s="384">
        <v>2374.63</v>
      </c>
    </row>
    <row r="2083" spans="1:10">
      <c r="A2083">
        <v>2082</v>
      </c>
      <c r="B2083" s="613">
        <v>42347.739583333336</v>
      </c>
      <c r="C2083" s="405" t="s">
        <v>96</v>
      </c>
      <c r="D2083" s="384">
        <v>541</v>
      </c>
      <c r="E2083">
        <v>0.01</v>
      </c>
      <c r="F2083">
        <v>1.52345</v>
      </c>
      <c r="G2083" s="384">
        <v>0</v>
      </c>
      <c r="H2083">
        <v>0</v>
      </c>
    </row>
    <row r="2084" spans="1:10">
      <c r="A2084">
        <v>2083</v>
      </c>
      <c r="B2084" s="613">
        <v>42347.739583333336</v>
      </c>
      <c r="C2084" s="405" t="s">
        <v>2020</v>
      </c>
      <c r="D2084" s="384">
        <v>541</v>
      </c>
      <c r="E2084">
        <v>0.01</v>
      </c>
      <c r="F2084">
        <v>1.52345</v>
      </c>
      <c r="G2084" s="384">
        <v>0</v>
      </c>
      <c r="H2084">
        <v>1.52559</v>
      </c>
    </row>
    <row r="2085" spans="1:10">
      <c r="A2085">
        <v>2084</v>
      </c>
      <c r="B2085" s="613">
        <v>42347.770833333336</v>
      </c>
      <c r="C2085" s="405" t="s">
        <v>1931</v>
      </c>
      <c r="D2085" s="384">
        <v>541</v>
      </c>
      <c r="E2085">
        <v>0.01</v>
      </c>
      <c r="F2085">
        <v>1.52559</v>
      </c>
      <c r="G2085" s="384">
        <v>0</v>
      </c>
      <c r="H2085">
        <v>1.52559</v>
      </c>
      <c r="I2085">
        <v>1.48</v>
      </c>
      <c r="J2085" s="384">
        <v>2376.11</v>
      </c>
    </row>
    <row r="2086" spans="1:10">
      <c r="A2086">
        <v>2085</v>
      </c>
      <c r="B2086" s="613">
        <v>42348.345138888886</v>
      </c>
      <c r="C2086" s="405" t="s">
        <v>97</v>
      </c>
      <c r="D2086" s="384">
        <v>542</v>
      </c>
      <c r="E2086">
        <v>0.01</v>
      </c>
      <c r="F2086">
        <v>1.5080499999999999</v>
      </c>
      <c r="G2086" s="384">
        <v>0</v>
      </c>
      <c r="H2086">
        <v>0</v>
      </c>
    </row>
    <row r="2087" spans="1:10">
      <c r="A2087">
        <v>2086</v>
      </c>
      <c r="B2087" s="613">
        <v>42348.345138888886</v>
      </c>
      <c r="C2087" s="405" t="s">
        <v>2020</v>
      </c>
      <c r="D2087" s="384">
        <v>542</v>
      </c>
      <c r="E2087">
        <v>0.01</v>
      </c>
      <c r="F2087">
        <v>1.5080499999999999</v>
      </c>
      <c r="G2087" s="384">
        <v>0</v>
      </c>
      <c r="H2087">
        <v>1.5059100000000001</v>
      </c>
    </row>
    <row r="2088" spans="1:10">
      <c r="A2088">
        <v>2087</v>
      </c>
      <c r="B2088" s="613">
        <v>42348.383333333331</v>
      </c>
      <c r="C2088" s="405" t="s">
        <v>1931</v>
      </c>
      <c r="D2088" s="384">
        <v>542</v>
      </c>
      <c r="E2088">
        <v>0.01</v>
      </c>
      <c r="F2088">
        <v>1.5059100000000001</v>
      </c>
      <c r="G2088" s="384">
        <v>0</v>
      </c>
      <c r="H2088">
        <v>1.5059100000000001</v>
      </c>
      <c r="I2088">
        <v>1.48</v>
      </c>
      <c r="J2088" s="384">
        <v>2377.59</v>
      </c>
    </row>
    <row r="2089" spans="1:10">
      <c r="A2089">
        <v>2088</v>
      </c>
      <c r="B2089" s="613">
        <v>42348.470138888886</v>
      </c>
      <c r="C2089" s="405" t="s">
        <v>97</v>
      </c>
      <c r="D2089" s="384">
        <v>543</v>
      </c>
      <c r="E2089">
        <v>0.01</v>
      </c>
      <c r="F2089">
        <v>1.5022599999999999</v>
      </c>
      <c r="G2089" s="384">
        <v>0</v>
      </c>
      <c r="H2089">
        <v>0</v>
      </c>
    </row>
    <row r="2090" spans="1:10">
      <c r="A2090">
        <v>2089</v>
      </c>
      <c r="B2090" s="613">
        <v>42348.470138888886</v>
      </c>
      <c r="C2090" s="405" t="s">
        <v>2020</v>
      </c>
      <c r="D2090" s="384">
        <v>543</v>
      </c>
      <c r="E2090">
        <v>0.01</v>
      </c>
      <c r="F2090">
        <v>1.5022599999999999</v>
      </c>
      <c r="G2090" s="384">
        <v>0</v>
      </c>
      <c r="H2090">
        <v>1.5001199999999999</v>
      </c>
    </row>
    <row r="2091" spans="1:10">
      <c r="A2091">
        <v>2090</v>
      </c>
      <c r="B2091" s="613">
        <v>42348.492361111108</v>
      </c>
      <c r="C2091" s="405" t="s">
        <v>1931</v>
      </c>
      <c r="D2091" s="384">
        <v>543</v>
      </c>
      <c r="E2091">
        <v>0.01</v>
      </c>
      <c r="F2091">
        <v>1.5001199999999999</v>
      </c>
      <c r="G2091" s="384">
        <v>0</v>
      </c>
      <c r="H2091">
        <v>1.5001199999999999</v>
      </c>
      <c r="I2091">
        <v>1.48</v>
      </c>
      <c r="J2091" s="384">
        <v>2379.0700000000002</v>
      </c>
    </row>
    <row r="2092" spans="1:10">
      <c r="A2092">
        <v>2091</v>
      </c>
      <c r="B2092" s="613">
        <v>42348.697916666664</v>
      </c>
      <c r="C2092" s="405" t="s">
        <v>97</v>
      </c>
      <c r="D2092" s="384">
        <v>544</v>
      </c>
      <c r="E2092">
        <v>0.01</v>
      </c>
      <c r="F2092">
        <v>1.4967600000000001</v>
      </c>
      <c r="G2092" s="384">
        <v>0</v>
      </c>
      <c r="H2092">
        <v>0</v>
      </c>
    </row>
    <row r="2093" spans="1:10">
      <c r="A2093">
        <v>2092</v>
      </c>
      <c r="B2093" s="613">
        <v>42348.697916666664</v>
      </c>
      <c r="C2093" s="405" t="s">
        <v>2020</v>
      </c>
      <c r="D2093" s="384">
        <v>544</v>
      </c>
      <c r="E2093">
        <v>0.01</v>
      </c>
      <c r="F2093">
        <v>1.4967600000000001</v>
      </c>
      <c r="G2093" s="384">
        <v>0</v>
      </c>
      <c r="H2093">
        <v>1.4946200000000001</v>
      </c>
    </row>
    <row r="2094" spans="1:10">
      <c r="A2094">
        <v>2097</v>
      </c>
      <c r="B2094" s="613">
        <v>42348.761805555558</v>
      </c>
      <c r="C2094" s="405" t="s">
        <v>2020</v>
      </c>
      <c r="D2094" s="384">
        <v>544</v>
      </c>
      <c r="E2094">
        <v>0.01</v>
      </c>
      <c r="F2094">
        <v>1.4967600000000001</v>
      </c>
      <c r="G2094" s="384">
        <v>0</v>
      </c>
      <c r="H2094">
        <v>1.4962800000000001</v>
      </c>
    </row>
    <row r="2095" spans="1:10">
      <c r="A2095">
        <v>2102</v>
      </c>
      <c r="B2095" s="613">
        <v>42348.908333333333</v>
      </c>
      <c r="C2095" s="405" t="s">
        <v>2020</v>
      </c>
      <c r="D2095" s="384">
        <v>544</v>
      </c>
      <c r="E2095">
        <v>0.01</v>
      </c>
      <c r="F2095">
        <v>1.4967600000000001</v>
      </c>
      <c r="G2095" s="384">
        <v>0</v>
      </c>
      <c r="H2095">
        <v>1.49794</v>
      </c>
    </row>
    <row r="2096" spans="1:10">
      <c r="A2096">
        <v>2107</v>
      </c>
      <c r="B2096" s="613">
        <v>42349.150694444441</v>
      </c>
      <c r="C2096" s="405" t="s">
        <v>2020</v>
      </c>
      <c r="D2096" s="384">
        <v>544</v>
      </c>
      <c r="E2096">
        <v>0.01</v>
      </c>
      <c r="F2096">
        <v>1.4967600000000001</v>
      </c>
      <c r="G2096" s="384">
        <v>0</v>
      </c>
      <c r="H2096">
        <v>1.5008300000000001</v>
      </c>
    </row>
    <row r="2097" spans="1:10">
      <c r="A2097">
        <v>2113</v>
      </c>
      <c r="B2097" s="613">
        <v>42349.40902777778</v>
      </c>
      <c r="C2097" s="405" t="s">
        <v>2020</v>
      </c>
      <c r="D2097" s="384">
        <v>544</v>
      </c>
      <c r="E2097">
        <v>0.01</v>
      </c>
      <c r="F2097">
        <v>1.4967600000000001</v>
      </c>
      <c r="G2097" s="384">
        <v>0</v>
      </c>
      <c r="H2097">
        <v>1.50444</v>
      </c>
    </row>
    <row r="2098" spans="1:10">
      <c r="A2098">
        <v>2120</v>
      </c>
      <c r="B2098" s="613">
        <v>42349.431250000001</v>
      </c>
      <c r="C2098" s="405" t="s">
        <v>2020</v>
      </c>
      <c r="D2098" s="384">
        <v>544</v>
      </c>
      <c r="E2098">
        <v>0.01</v>
      </c>
      <c r="F2098">
        <v>1.4967600000000001</v>
      </c>
      <c r="G2098" s="384">
        <v>0</v>
      </c>
      <c r="H2098">
        <v>1.5089600000000001</v>
      </c>
    </row>
    <row r="2099" spans="1:10">
      <c r="A2099">
        <v>2135</v>
      </c>
      <c r="B2099" s="613">
        <v>42349.818749999999</v>
      </c>
      <c r="C2099" s="405" t="s">
        <v>2020</v>
      </c>
      <c r="D2099" s="384">
        <v>544</v>
      </c>
      <c r="E2099">
        <v>0.01</v>
      </c>
      <c r="F2099">
        <v>1.4967600000000001</v>
      </c>
      <c r="G2099" s="384">
        <v>0</v>
      </c>
      <c r="H2099">
        <v>1.5179199999999999</v>
      </c>
    </row>
    <row r="2100" spans="1:10">
      <c r="A2100">
        <v>2142</v>
      </c>
      <c r="B2100" s="613">
        <v>42352.397916666669</v>
      </c>
      <c r="C2100" s="405" t="s">
        <v>1931</v>
      </c>
      <c r="D2100" s="384">
        <v>544</v>
      </c>
      <c r="E2100">
        <v>0.01</v>
      </c>
      <c r="F2100">
        <v>1.5179199999999999</v>
      </c>
      <c r="G2100" s="384">
        <v>0</v>
      </c>
      <c r="H2100">
        <v>1.5179199999999999</v>
      </c>
      <c r="I2100">
        <v>-15.73</v>
      </c>
      <c r="J2100" s="384">
        <v>2370.7399999999998</v>
      </c>
    </row>
    <row r="2101" spans="1:10">
      <c r="A2101">
        <v>2093</v>
      </c>
      <c r="B2101" s="613">
        <v>42348.729166666664</v>
      </c>
      <c r="C2101" s="405" t="s">
        <v>96</v>
      </c>
      <c r="D2101" s="384">
        <v>545</v>
      </c>
      <c r="E2101">
        <v>0.01</v>
      </c>
      <c r="F2101">
        <v>1.4983599999999999</v>
      </c>
      <c r="G2101" s="384">
        <v>0</v>
      </c>
      <c r="H2101">
        <v>0</v>
      </c>
    </row>
    <row r="2102" spans="1:10">
      <c r="A2102">
        <v>2094</v>
      </c>
      <c r="B2102" s="613">
        <v>42348.729166666664</v>
      </c>
      <c r="C2102" s="405" t="s">
        <v>2020</v>
      </c>
      <c r="D2102" s="384">
        <v>545</v>
      </c>
      <c r="E2102">
        <v>0.01</v>
      </c>
      <c r="F2102">
        <v>1.4983599999999999</v>
      </c>
      <c r="G2102" s="384">
        <v>0</v>
      </c>
      <c r="H2102">
        <v>1.5004999999999999</v>
      </c>
    </row>
    <row r="2103" spans="1:10">
      <c r="A2103">
        <v>2098</v>
      </c>
      <c r="B2103" s="613">
        <v>42348.761805555558</v>
      </c>
      <c r="C2103" s="405" t="s">
        <v>1931</v>
      </c>
      <c r="D2103" s="384">
        <v>545</v>
      </c>
      <c r="E2103">
        <v>0.01</v>
      </c>
      <c r="F2103">
        <v>1.5004999999999999</v>
      </c>
      <c r="G2103" s="384">
        <v>0</v>
      </c>
      <c r="H2103">
        <v>1.5004999999999999</v>
      </c>
      <c r="I2103">
        <v>1.48</v>
      </c>
      <c r="J2103" s="384">
        <v>2380.5500000000002</v>
      </c>
    </row>
    <row r="2104" spans="1:10">
      <c r="A2104">
        <v>2095</v>
      </c>
      <c r="B2104" s="613">
        <v>42348.761805555558</v>
      </c>
      <c r="C2104" s="405" t="s">
        <v>97</v>
      </c>
      <c r="D2104" s="384">
        <v>546</v>
      </c>
      <c r="E2104">
        <v>0.01</v>
      </c>
      <c r="F2104">
        <v>1.50007</v>
      </c>
      <c r="G2104" s="384">
        <v>0</v>
      </c>
      <c r="H2104">
        <v>0</v>
      </c>
    </row>
    <row r="2105" spans="1:10">
      <c r="A2105">
        <v>2096</v>
      </c>
      <c r="B2105" s="613">
        <v>42348.761805555558</v>
      </c>
      <c r="C2105" s="405" t="s">
        <v>2020</v>
      </c>
      <c r="D2105" s="384">
        <v>546</v>
      </c>
      <c r="E2105">
        <v>0.01</v>
      </c>
      <c r="F2105">
        <v>1.50007</v>
      </c>
      <c r="G2105" s="384">
        <v>0</v>
      </c>
      <c r="H2105">
        <v>1.4962800000000001</v>
      </c>
    </row>
    <row r="2106" spans="1:10">
      <c r="A2106">
        <v>2101</v>
      </c>
      <c r="B2106" s="613">
        <v>42348.908333333333</v>
      </c>
      <c r="C2106" s="405" t="s">
        <v>2020</v>
      </c>
      <c r="D2106" s="384">
        <v>546</v>
      </c>
      <c r="E2106">
        <v>0.01</v>
      </c>
      <c r="F2106">
        <v>1.50007</v>
      </c>
      <c r="G2106" s="384">
        <v>0</v>
      </c>
      <c r="H2106">
        <v>1.49794</v>
      </c>
    </row>
    <row r="2107" spans="1:10">
      <c r="A2107">
        <v>2106</v>
      </c>
      <c r="B2107" s="613">
        <v>42349.150694444441</v>
      </c>
      <c r="C2107" s="405" t="s">
        <v>2020</v>
      </c>
      <c r="D2107" s="384">
        <v>546</v>
      </c>
      <c r="E2107">
        <v>0.01</v>
      </c>
      <c r="F2107">
        <v>1.50007</v>
      </c>
      <c r="G2107" s="384">
        <v>0</v>
      </c>
      <c r="H2107">
        <v>1.5008300000000001</v>
      </c>
    </row>
    <row r="2108" spans="1:10">
      <c r="A2108">
        <v>2112</v>
      </c>
      <c r="B2108" s="613">
        <v>42349.40902777778</v>
      </c>
      <c r="C2108" s="405" t="s">
        <v>2020</v>
      </c>
      <c r="D2108" s="384">
        <v>546</v>
      </c>
      <c r="E2108">
        <v>0.01</v>
      </c>
      <c r="F2108">
        <v>1.50007</v>
      </c>
      <c r="G2108" s="384">
        <v>0</v>
      </c>
      <c r="H2108">
        <v>1.50444</v>
      </c>
    </row>
    <row r="2109" spans="1:10">
      <c r="A2109">
        <v>2119</v>
      </c>
      <c r="B2109" s="613">
        <v>42349.431250000001</v>
      </c>
      <c r="C2109" s="405" t="s">
        <v>2020</v>
      </c>
      <c r="D2109" s="384">
        <v>546</v>
      </c>
      <c r="E2109">
        <v>0.01</v>
      </c>
      <c r="F2109">
        <v>1.50007</v>
      </c>
      <c r="G2109" s="384">
        <v>0</v>
      </c>
      <c r="H2109">
        <v>1.5089600000000001</v>
      </c>
    </row>
    <row r="2110" spans="1:10">
      <c r="A2110">
        <v>2134</v>
      </c>
      <c r="B2110" s="613">
        <v>42349.818749999999</v>
      </c>
      <c r="C2110" s="405" t="s">
        <v>2020</v>
      </c>
      <c r="D2110" s="384">
        <v>546</v>
      </c>
      <c r="E2110">
        <v>0.01</v>
      </c>
      <c r="F2110">
        <v>1.50007</v>
      </c>
      <c r="G2110" s="384">
        <v>0</v>
      </c>
      <c r="H2110">
        <v>1.5179199999999999</v>
      </c>
    </row>
    <row r="2111" spans="1:10">
      <c r="A2111">
        <v>2143</v>
      </c>
      <c r="B2111" s="613">
        <v>42352.397916666669</v>
      </c>
      <c r="C2111" s="405" t="s">
        <v>1931</v>
      </c>
      <c r="D2111" s="384">
        <v>546</v>
      </c>
      <c r="E2111">
        <v>0.01</v>
      </c>
      <c r="F2111">
        <v>1.5179199999999999</v>
      </c>
      <c r="G2111" s="384">
        <v>0</v>
      </c>
      <c r="H2111">
        <v>1.5179199999999999</v>
      </c>
      <c r="I2111">
        <v>-13.28</v>
      </c>
      <c r="J2111" s="384">
        <v>2357.46</v>
      </c>
    </row>
    <row r="2112" spans="1:10">
      <c r="A2112">
        <v>2099</v>
      </c>
      <c r="B2112" s="613">
        <v>42348.908333333333</v>
      </c>
      <c r="C2112" s="405" t="s">
        <v>97</v>
      </c>
      <c r="D2112" s="384">
        <v>547</v>
      </c>
      <c r="E2112">
        <v>0.01</v>
      </c>
      <c r="F2112">
        <v>1.5037100000000001</v>
      </c>
      <c r="G2112" s="384">
        <v>0</v>
      </c>
      <c r="H2112">
        <v>0</v>
      </c>
    </row>
    <row r="2113" spans="1:10">
      <c r="A2113">
        <v>2100</v>
      </c>
      <c r="B2113" s="613">
        <v>42348.908333333333</v>
      </c>
      <c r="C2113" s="405" t="s">
        <v>2020</v>
      </c>
      <c r="D2113" s="384">
        <v>547</v>
      </c>
      <c r="E2113">
        <v>0.01</v>
      </c>
      <c r="F2113">
        <v>1.5037100000000001</v>
      </c>
      <c r="G2113" s="384">
        <v>0</v>
      </c>
      <c r="H2113">
        <v>1.49794</v>
      </c>
    </row>
    <row r="2114" spans="1:10">
      <c r="A2114">
        <v>2105</v>
      </c>
      <c r="B2114" s="613">
        <v>42349.150694444441</v>
      </c>
      <c r="C2114" s="405" t="s">
        <v>2020</v>
      </c>
      <c r="D2114" s="384">
        <v>547</v>
      </c>
      <c r="E2114">
        <v>0.01</v>
      </c>
      <c r="F2114">
        <v>1.5037100000000001</v>
      </c>
      <c r="G2114" s="384">
        <v>0</v>
      </c>
      <c r="H2114">
        <v>1.5008300000000001</v>
      </c>
    </row>
    <row r="2115" spans="1:10">
      <c r="A2115">
        <v>2111</v>
      </c>
      <c r="B2115" s="613">
        <v>42349.40902777778</v>
      </c>
      <c r="C2115" s="405" t="s">
        <v>2020</v>
      </c>
      <c r="D2115" s="384">
        <v>547</v>
      </c>
      <c r="E2115">
        <v>0.01</v>
      </c>
      <c r="F2115">
        <v>1.5037100000000001</v>
      </c>
      <c r="G2115" s="384">
        <v>0</v>
      </c>
      <c r="H2115">
        <v>1.50444</v>
      </c>
    </row>
    <row r="2116" spans="1:10">
      <c r="A2116">
        <v>2118</v>
      </c>
      <c r="B2116" s="613">
        <v>42349.431250000001</v>
      </c>
      <c r="C2116" s="405" t="s">
        <v>2020</v>
      </c>
      <c r="D2116" s="384">
        <v>547</v>
      </c>
      <c r="E2116">
        <v>0.01</v>
      </c>
      <c r="F2116">
        <v>1.5037100000000001</v>
      </c>
      <c r="G2116" s="384">
        <v>0</v>
      </c>
      <c r="H2116">
        <v>1.5089600000000001</v>
      </c>
    </row>
    <row r="2117" spans="1:10">
      <c r="A2117">
        <v>2133</v>
      </c>
      <c r="B2117" s="613">
        <v>42349.818749999999</v>
      </c>
      <c r="C2117" s="405" t="s">
        <v>2020</v>
      </c>
      <c r="D2117" s="384">
        <v>547</v>
      </c>
      <c r="E2117">
        <v>0.01</v>
      </c>
      <c r="F2117">
        <v>1.5037100000000001</v>
      </c>
      <c r="G2117" s="384">
        <v>0</v>
      </c>
      <c r="H2117">
        <v>1.5179199999999999</v>
      </c>
    </row>
    <row r="2118" spans="1:10">
      <c r="A2118">
        <v>2144</v>
      </c>
      <c r="B2118" s="613">
        <v>42352.397916666669</v>
      </c>
      <c r="C2118" s="405" t="s">
        <v>1931</v>
      </c>
      <c r="D2118" s="384">
        <v>547</v>
      </c>
      <c r="E2118">
        <v>0.01</v>
      </c>
      <c r="F2118">
        <v>1.5179199999999999</v>
      </c>
      <c r="G2118" s="384">
        <v>0</v>
      </c>
      <c r="H2118">
        <v>1.5179199999999999</v>
      </c>
      <c r="I2118">
        <v>-10.6</v>
      </c>
      <c r="J2118" s="384">
        <v>2346.86</v>
      </c>
    </row>
    <row r="2119" spans="1:10">
      <c r="A2119">
        <v>2103</v>
      </c>
      <c r="B2119" s="613">
        <v>42349.150694444441</v>
      </c>
      <c r="C2119" s="405" t="s">
        <v>97</v>
      </c>
      <c r="D2119" s="384">
        <v>548</v>
      </c>
      <c r="E2119">
        <v>0.02</v>
      </c>
      <c r="F2119">
        <v>1.5076499999999999</v>
      </c>
      <c r="G2119" s="384">
        <v>0</v>
      </c>
      <c r="H2119">
        <v>0</v>
      </c>
    </row>
    <row r="2120" spans="1:10">
      <c r="A2120">
        <v>2104</v>
      </c>
      <c r="B2120" s="613">
        <v>42349.150694444441</v>
      </c>
      <c r="C2120" s="405" t="s">
        <v>2020</v>
      </c>
      <c r="D2120" s="384">
        <v>548</v>
      </c>
      <c r="E2120">
        <v>0.02</v>
      </c>
      <c r="F2120">
        <v>1.5076499999999999</v>
      </c>
      <c r="G2120" s="384">
        <v>0</v>
      </c>
      <c r="H2120">
        <v>1.5008300000000001</v>
      </c>
    </row>
    <row r="2121" spans="1:10">
      <c r="A2121">
        <v>2110</v>
      </c>
      <c r="B2121" s="613">
        <v>42349.40902777778</v>
      </c>
      <c r="C2121" s="405" t="s">
        <v>2020</v>
      </c>
      <c r="D2121" s="384">
        <v>548</v>
      </c>
      <c r="E2121">
        <v>0.02</v>
      </c>
      <c r="F2121">
        <v>1.5076499999999999</v>
      </c>
      <c r="G2121" s="384">
        <v>0</v>
      </c>
      <c r="H2121">
        <v>1.50444</v>
      </c>
    </row>
    <row r="2122" spans="1:10">
      <c r="A2122">
        <v>2117</v>
      </c>
      <c r="B2122" s="613">
        <v>42349.431250000001</v>
      </c>
      <c r="C2122" s="405" t="s">
        <v>2020</v>
      </c>
      <c r="D2122" s="384">
        <v>548</v>
      </c>
      <c r="E2122">
        <v>0.02</v>
      </c>
      <c r="F2122">
        <v>1.5076499999999999</v>
      </c>
      <c r="G2122" s="384">
        <v>0</v>
      </c>
      <c r="H2122">
        <v>1.5089600000000001</v>
      </c>
    </row>
    <row r="2123" spans="1:10">
      <c r="A2123">
        <v>2132</v>
      </c>
      <c r="B2123" s="613">
        <v>42349.818749999999</v>
      </c>
      <c r="C2123" s="405" t="s">
        <v>2020</v>
      </c>
      <c r="D2123" s="384">
        <v>548</v>
      </c>
      <c r="E2123">
        <v>0.02</v>
      </c>
      <c r="F2123">
        <v>1.5076499999999999</v>
      </c>
      <c r="G2123" s="384">
        <v>0</v>
      </c>
      <c r="H2123">
        <v>1.5179199999999999</v>
      </c>
    </row>
    <row r="2124" spans="1:10">
      <c r="A2124">
        <v>2145</v>
      </c>
      <c r="B2124" s="613">
        <v>42352.397916666669</v>
      </c>
      <c r="C2124" s="405" t="s">
        <v>1931</v>
      </c>
      <c r="D2124" s="384">
        <v>548</v>
      </c>
      <c r="E2124">
        <v>0.02</v>
      </c>
      <c r="F2124">
        <v>1.5179199999999999</v>
      </c>
      <c r="G2124" s="384">
        <v>0</v>
      </c>
      <c r="H2124">
        <v>1.5179199999999999</v>
      </c>
      <c r="I2124">
        <v>-15.36</v>
      </c>
      <c r="J2124" s="384">
        <v>2331.5</v>
      </c>
    </row>
    <row r="2125" spans="1:10">
      <c r="A2125">
        <v>2108</v>
      </c>
      <c r="B2125" s="613">
        <v>42349.40902777778</v>
      </c>
      <c r="C2125" s="405" t="s">
        <v>97</v>
      </c>
      <c r="D2125" s="384">
        <v>549</v>
      </c>
      <c r="E2125">
        <v>0.04</v>
      </c>
      <c r="F2125">
        <v>1.5124200000000001</v>
      </c>
      <c r="G2125" s="384">
        <v>0</v>
      </c>
      <c r="H2125">
        <v>0</v>
      </c>
    </row>
    <row r="2126" spans="1:10">
      <c r="A2126">
        <v>2109</v>
      </c>
      <c r="B2126" s="613">
        <v>42349.40902777778</v>
      </c>
      <c r="C2126" s="405" t="s">
        <v>2020</v>
      </c>
      <c r="D2126" s="384">
        <v>549</v>
      </c>
      <c r="E2126">
        <v>0.04</v>
      </c>
      <c r="F2126">
        <v>1.5124200000000001</v>
      </c>
      <c r="G2126" s="384">
        <v>0</v>
      </c>
      <c r="H2126">
        <v>1.50444</v>
      </c>
    </row>
    <row r="2127" spans="1:10">
      <c r="A2127">
        <v>2116</v>
      </c>
      <c r="B2127" s="613">
        <v>42349.431250000001</v>
      </c>
      <c r="C2127" s="405" t="s">
        <v>2020</v>
      </c>
      <c r="D2127" s="384">
        <v>549</v>
      </c>
      <c r="E2127">
        <v>0.04</v>
      </c>
      <c r="F2127">
        <v>1.5124200000000001</v>
      </c>
      <c r="G2127" s="384">
        <v>0</v>
      </c>
      <c r="H2127">
        <v>1.5089600000000001</v>
      </c>
    </row>
    <row r="2128" spans="1:10">
      <c r="A2128">
        <v>2131</v>
      </c>
      <c r="B2128" s="613">
        <v>42349.818749999999</v>
      </c>
      <c r="C2128" s="405" t="s">
        <v>2020</v>
      </c>
      <c r="D2128" s="384">
        <v>549</v>
      </c>
      <c r="E2128">
        <v>0.04</v>
      </c>
      <c r="F2128">
        <v>1.5124200000000001</v>
      </c>
      <c r="G2128" s="384">
        <v>0</v>
      </c>
      <c r="H2128">
        <v>1.5179199999999999</v>
      </c>
    </row>
    <row r="2129" spans="1:10">
      <c r="A2129">
        <v>2146</v>
      </c>
      <c r="B2129" s="613">
        <v>42352.397916666669</v>
      </c>
      <c r="C2129" s="405" t="s">
        <v>1931</v>
      </c>
      <c r="D2129" s="384">
        <v>549</v>
      </c>
      <c r="E2129">
        <v>0.04</v>
      </c>
      <c r="F2129">
        <v>1.5179199999999999</v>
      </c>
      <c r="G2129" s="384">
        <v>0</v>
      </c>
      <c r="H2129">
        <v>1.5179199999999999</v>
      </c>
      <c r="I2129">
        <v>-16.64</v>
      </c>
      <c r="J2129" s="384">
        <v>2314.86</v>
      </c>
    </row>
    <row r="2130" spans="1:10">
      <c r="A2130">
        <v>2114</v>
      </c>
      <c r="B2130" s="613">
        <v>42349.431250000001</v>
      </c>
      <c r="C2130" s="405" t="s">
        <v>97</v>
      </c>
      <c r="D2130" s="384">
        <v>550</v>
      </c>
      <c r="E2130">
        <v>0.08</v>
      </c>
      <c r="F2130">
        <v>1.51793</v>
      </c>
      <c r="G2130" s="384">
        <v>0</v>
      </c>
      <c r="H2130">
        <v>0</v>
      </c>
    </row>
    <row r="2131" spans="1:10">
      <c r="A2131">
        <v>2115</v>
      </c>
      <c r="B2131" s="613">
        <v>42349.431250000001</v>
      </c>
      <c r="C2131" s="405" t="s">
        <v>2020</v>
      </c>
      <c r="D2131" s="384">
        <v>550</v>
      </c>
      <c r="E2131">
        <v>0.08</v>
      </c>
      <c r="F2131">
        <v>1.51793</v>
      </c>
      <c r="G2131" s="384">
        <v>0</v>
      </c>
      <c r="H2131">
        <v>1.5089600000000001</v>
      </c>
    </row>
    <row r="2132" spans="1:10">
      <c r="A2132">
        <v>2130</v>
      </c>
      <c r="B2132" s="613">
        <v>42349.818749999999</v>
      </c>
      <c r="C2132" s="405" t="s">
        <v>2020</v>
      </c>
      <c r="D2132" s="384">
        <v>550</v>
      </c>
      <c r="E2132">
        <v>0.08</v>
      </c>
      <c r="F2132">
        <v>1.51793</v>
      </c>
      <c r="G2132" s="384">
        <v>0</v>
      </c>
      <c r="H2132">
        <v>1.5179199999999999</v>
      </c>
    </row>
    <row r="2133" spans="1:10">
      <c r="A2133">
        <v>2147</v>
      </c>
      <c r="B2133" s="613">
        <v>42352.397916666669</v>
      </c>
      <c r="C2133" s="405" t="s">
        <v>1931</v>
      </c>
      <c r="D2133" s="384">
        <v>550</v>
      </c>
      <c r="E2133">
        <v>0.08</v>
      </c>
      <c r="F2133">
        <v>1.5179199999999999</v>
      </c>
      <c r="G2133" s="384">
        <v>0</v>
      </c>
      <c r="H2133">
        <v>1.5179199999999999</v>
      </c>
      <c r="I2133">
        <v>-0.74</v>
      </c>
      <c r="J2133" s="384">
        <v>2314.12</v>
      </c>
    </row>
    <row r="2134" spans="1:10">
      <c r="A2134">
        <v>2121</v>
      </c>
      <c r="B2134" s="613">
        <v>42349.532638888886</v>
      </c>
      <c r="C2134" s="405" t="s">
        <v>96</v>
      </c>
      <c r="D2134" s="384">
        <v>551</v>
      </c>
      <c r="E2134">
        <v>0.01</v>
      </c>
      <c r="F2134">
        <v>1.5208200000000001</v>
      </c>
      <c r="G2134" s="384">
        <v>0</v>
      </c>
      <c r="H2134">
        <v>0</v>
      </c>
    </row>
    <row r="2135" spans="1:10">
      <c r="A2135">
        <v>2122</v>
      </c>
      <c r="B2135" s="613">
        <v>42349.532638888886</v>
      </c>
      <c r="C2135" s="405" t="s">
        <v>2020</v>
      </c>
      <c r="D2135" s="384">
        <v>551</v>
      </c>
      <c r="E2135">
        <v>0.01</v>
      </c>
      <c r="F2135">
        <v>1.5208200000000001</v>
      </c>
      <c r="G2135" s="384">
        <v>0</v>
      </c>
      <c r="H2135">
        <v>1.5229600000000001</v>
      </c>
    </row>
    <row r="2136" spans="1:10">
      <c r="A2136">
        <v>2125</v>
      </c>
      <c r="B2136" s="613">
        <v>42349.59652777778</v>
      </c>
      <c r="C2136" s="405" t="s">
        <v>2020</v>
      </c>
      <c r="D2136" s="384">
        <v>551</v>
      </c>
      <c r="E2136">
        <v>0.01</v>
      </c>
      <c r="F2136">
        <v>1.5208200000000001</v>
      </c>
      <c r="G2136" s="384">
        <v>0</v>
      </c>
      <c r="H2136">
        <v>1.5213000000000001</v>
      </c>
    </row>
    <row r="2137" spans="1:10">
      <c r="A2137">
        <v>2126</v>
      </c>
      <c r="B2137" s="613">
        <v>42349.632638888892</v>
      </c>
      <c r="C2137" s="405" t="s">
        <v>1931</v>
      </c>
      <c r="D2137" s="384">
        <v>551</v>
      </c>
      <c r="E2137">
        <v>0.01</v>
      </c>
      <c r="F2137">
        <v>1.5213000000000001</v>
      </c>
      <c r="G2137" s="384">
        <v>0</v>
      </c>
      <c r="H2137">
        <v>1.5213000000000001</v>
      </c>
      <c r="I2137">
        <v>0.26</v>
      </c>
      <c r="J2137" s="384">
        <v>2380.81</v>
      </c>
    </row>
    <row r="2138" spans="1:10">
      <c r="A2138">
        <v>2123</v>
      </c>
      <c r="B2138" s="613">
        <v>42349.59652777778</v>
      </c>
      <c r="C2138" s="405" t="s">
        <v>96</v>
      </c>
      <c r="D2138" s="384">
        <v>552</v>
      </c>
      <c r="E2138">
        <v>0.01</v>
      </c>
      <c r="F2138">
        <v>1.5175099999999999</v>
      </c>
      <c r="G2138" s="384">
        <v>0</v>
      </c>
      <c r="H2138">
        <v>0</v>
      </c>
    </row>
    <row r="2139" spans="1:10">
      <c r="A2139">
        <v>2124</v>
      </c>
      <c r="B2139" s="613">
        <v>42349.59652777778</v>
      </c>
      <c r="C2139" s="405" t="s">
        <v>2020</v>
      </c>
      <c r="D2139" s="384">
        <v>552</v>
      </c>
      <c r="E2139">
        <v>0.01</v>
      </c>
      <c r="F2139">
        <v>1.5175099999999999</v>
      </c>
      <c r="G2139" s="384">
        <v>0</v>
      </c>
      <c r="H2139">
        <v>1.5213000000000001</v>
      </c>
    </row>
    <row r="2140" spans="1:10">
      <c r="A2140">
        <v>2127</v>
      </c>
      <c r="B2140" s="613">
        <v>42349.632638888892</v>
      </c>
      <c r="C2140" s="405" t="s">
        <v>1931</v>
      </c>
      <c r="D2140" s="384">
        <v>552</v>
      </c>
      <c r="E2140">
        <v>0.01</v>
      </c>
      <c r="F2140">
        <v>1.5213000000000001</v>
      </c>
      <c r="G2140" s="384">
        <v>0</v>
      </c>
      <c r="H2140">
        <v>1.5213000000000001</v>
      </c>
      <c r="I2140">
        <v>2.7</v>
      </c>
      <c r="J2140" s="384">
        <v>2383.5100000000002</v>
      </c>
    </row>
    <row r="2141" spans="1:10">
      <c r="A2141">
        <v>2128</v>
      </c>
      <c r="B2141" s="613">
        <v>42349.818749999999</v>
      </c>
      <c r="C2141" s="405" t="s">
        <v>97</v>
      </c>
      <c r="D2141" s="384">
        <v>553</v>
      </c>
      <c r="E2141">
        <v>0.28000000000000003</v>
      </c>
      <c r="F2141">
        <v>1.5275000000000001</v>
      </c>
      <c r="G2141" s="384">
        <v>0</v>
      </c>
      <c r="H2141">
        <v>0</v>
      </c>
    </row>
    <row r="2142" spans="1:10">
      <c r="A2142">
        <v>2129</v>
      </c>
      <c r="B2142" s="613">
        <v>42349.818749999999</v>
      </c>
      <c r="C2142" s="405" t="s">
        <v>2020</v>
      </c>
      <c r="D2142" s="384">
        <v>553</v>
      </c>
      <c r="E2142">
        <v>0.28000000000000003</v>
      </c>
      <c r="F2142">
        <v>1.5275000000000001</v>
      </c>
      <c r="G2142" s="384">
        <v>0</v>
      </c>
      <c r="H2142">
        <v>1.5179199999999999</v>
      </c>
    </row>
    <row r="2143" spans="1:10">
      <c r="A2143">
        <v>2148</v>
      </c>
      <c r="B2143" s="613">
        <v>42352.397916666669</v>
      </c>
      <c r="C2143" s="405" t="s">
        <v>1931</v>
      </c>
      <c r="D2143" s="384">
        <v>553</v>
      </c>
      <c r="E2143">
        <v>0.28000000000000003</v>
      </c>
      <c r="F2143">
        <v>1.5179199999999999</v>
      </c>
      <c r="G2143" s="384">
        <v>0</v>
      </c>
      <c r="H2143">
        <v>1.5179199999999999</v>
      </c>
      <c r="I2143">
        <v>195.26</v>
      </c>
      <c r="J2143" s="384">
        <v>2509.38</v>
      </c>
    </row>
    <row r="2144" spans="1:10">
      <c r="A2144">
        <v>2136</v>
      </c>
      <c r="B2144" s="613">
        <v>42351.969444444447</v>
      </c>
      <c r="C2144" s="405" t="s">
        <v>96</v>
      </c>
      <c r="D2144" s="384">
        <v>554</v>
      </c>
      <c r="E2144">
        <v>0.01</v>
      </c>
      <c r="F2144">
        <v>1.5282100000000001</v>
      </c>
      <c r="G2144" s="384">
        <v>0</v>
      </c>
      <c r="H2144">
        <v>0</v>
      </c>
    </row>
    <row r="2145" spans="1:10">
      <c r="A2145">
        <v>2137</v>
      </c>
      <c r="B2145" s="613">
        <v>42351.969444444447</v>
      </c>
      <c r="C2145" s="405" t="s">
        <v>2020</v>
      </c>
      <c r="D2145" s="384">
        <v>554</v>
      </c>
      <c r="E2145">
        <v>0.01</v>
      </c>
      <c r="F2145">
        <v>1.5282100000000001</v>
      </c>
      <c r="G2145" s="384">
        <v>0</v>
      </c>
      <c r="H2145">
        <v>1.5303500000000001</v>
      </c>
    </row>
    <row r="2146" spans="1:10">
      <c r="A2146">
        <v>2138</v>
      </c>
      <c r="B2146" s="613">
        <v>42352.011805555558</v>
      </c>
      <c r="C2146" s="405" t="s">
        <v>1931</v>
      </c>
      <c r="D2146" s="384">
        <v>554</v>
      </c>
      <c r="E2146">
        <v>0.01</v>
      </c>
      <c r="F2146">
        <v>1.5303500000000001</v>
      </c>
      <c r="G2146" s="384">
        <v>0</v>
      </c>
      <c r="H2146">
        <v>1.5303500000000001</v>
      </c>
      <c r="I2146">
        <v>1.48</v>
      </c>
      <c r="J2146" s="384">
        <v>2384.9899999999998</v>
      </c>
    </row>
    <row r="2147" spans="1:10">
      <c r="A2147">
        <v>2139</v>
      </c>
      <c r="B2147" s="613">
        <v>42352.011805555558</v>
      </c>
      <c r="C2147" s="405" t="s">
        <v>96</v>
      </c>
      <c r="D2147" s="384">
        <v>555</v>
      </c>
      <c r="E2147">
        <v>0.01</v>
      </c>
      <c r="F2147">
        <v>1.5306599999999999</v>
      </c>
      <c r="G2147" s="384">
        <v>0</v>
      </c>
      <c r="H2147">
        <v>0</v>
      </c>
    </row>
    <row r="2148" spans="1:10">
      <c r="A2148">
        <v>2140</v>
      </c>
      <c r="B2148" s="613">
        <v>42352.011805555558</v>
      </c>
      <c r="C2148" s="405" t="s">
        <v>2020</v>
      </c>
      <c r="D2148" s="384">
        <v>555</v>
      </c>
      <c r="E2148">
        <v>0.01</v>
      </c>
      <c r="F2148">
        <v>1.5306599999999999</v>
      </c>
      <c r="G2148" s="384">
        <v>0</v>
      </c>
      <c r="H2148">
        <v>1.5327999999999999</v>
      </c>
    </row>
    <row r="2149" spans="1:10">
      <c r="A2149">
        <v>2141</v>
      </c>
      <c r="B2149" s="613">
        <v>42352.036111111112</v>
      </c>
      <c r="C2149" s="405" t="s">
        <v>1931</v>
      </c>
      <c r="D2149" s="384">
        <v>555</v>
      </c>
      <c r="E2149">
        <v>0.01</v>
      </c>
      <c r="F2149">
        <v>1.5327999999999999</v>
      </c>
      <c r="G2149" s="384">
        <v>0</v>
      </c>
      <c r="H2149">
        <v>1.5327999999999999</v>
      </c>
      <c r="I2149">
        <v>1.48</v>
      </c>
      <c r="J2149" s="384">
        <v>2386.4699999999998</v>
      </c>
    </row>
    <row r="2150" spans="1:10">
      <c r="A2150">
        <v>2149</v>
      </c>
      <c r="B2150" s="613">
        <v>42352.459027777775</v>
      </c>
      <c r="C2150" s="405" t="s">
        <v>96</v>
      </c>
      <c r="D2150" s="384">
        <v>556</v>
      </c>
      <c r="E2150">
        <v>0.01</v>
      </c>
      <c r="F2150">
        <v>1.5187999999999999</v>
      </c>
      <c r="G2150" s="384">
        <v>0</v>
      </c>
      <c r="H2150">
        <v>0</v>
      </c>
    </row>
    <row r="2151" spans="1:10">
      <c r="A2151">
        <v>2150</v>
      </c>
      <c r="B2151" s="613">
        <v>42352.459027777775</v>
      </c>
      <c r="C2151" s="405" t="s">
        <v>2020</v>
      </c>
      <c r="D2151" s="384">
        <v>556</v>
      </c>
      <c r="E2151">
        <v>0.01</v>
      </c>
      <c r="F2151">
        <v>1.5187999999999999</v>
      </c>
      <c r="G2151" s="384">
        <v>0</v>
      </c>
      <c r="H2151">
        <v>1.52094</v>
      </c>
    </row>
    <row r="2152" spans="1:10">
      <c r="A2152">
        <v>2151</v>
      </c>
      <c r="B2152" s="613">
        <v>42352.518750000003</v>
      </c>
      <c r="C2152" s="405" t="s">
        <v>1931</v>
      </c>
      <c r="D2152" s="384">
        <v>556</v>
      </c>
      <c r="E2152">
        <v>0.01</v>
      </c>
      <c r="F2152">
        <v>1.52094</v>
      </c>
      <c r="G2152" s="384">
        <v>0</v>
      </c>
      <c r="H2152">
        <v>1.52094</v>
      </c>
      <c r="I2152">
        <v>1.48</v>
      </c>
      <c r="J2152" s="384">
        <v>2510.86</v>
      </c>
    </row>
    <row r="2153" spans="1:10">
      <c r="A2153">
        <v>2152</v>
      </c>
      <c r="B2153" s="613">
        <v>42384.084027777775</v>
      </c>
      <c r="C2153" s="405" t="s">
        <v>96</v>
      </c>
      <c r="D2153" s="384">
        <v>557</v>
      </c>
      <c r="E2153">
        <v>0.01</v>
      </c>
      <c r="F2153">
        <v>1.5570900000000001</v>
      </c>
      <c r="G2153" s="384">
        <v>0</v>
      </c>
      <c r="H2153">
        <v>0</v>
      </c>
    </row>
    <row r="2154" spans="1:10">
      <c r="A2154">
        <v>2153</v>
      </c>
      <c r="B2154" s="613">
        <v>42384.084027777775</v>
      </c>
      <c r="C2154" s="405" t="s">
        <v>2020</v>
      </c>
      <c r="D2154" s="384">
        <v>557</v>
      </c>
      <c r="E2154">
        <v>0.01</v>
      </c>
      <c r="F2154">
        <v>1.5570900000000001</v>
      </c>
      <c r="G2154" s="384">
        <v>0</v>
      </c>
      <c r="H2154">
        <v>1.5592299999999999</v>
      </c>
    </row>
    <row r="2155" spans="1:10">
      <c r="A2155">
        <v>2154</v>
      </c>
      <c r="B2155" s="613">
        <v>42384.100694444445</v>
      </c>
      <c r="C2155" s="405" t="s">
        <v>1931</v>
      </c>
      <c r="D2155" s="384">
        <v>557</v>
      </c>
      <c r="E2155">
        <v>0.01</v>
      </c>
      <c r="F2155">
        <v>1.5592299999999999</v>
      </c>
      <c r="G2155" s="384">
        <v>0</v>
      </c>
      <c r="H2155">
        <v>1.5592299999999999</v>
      </c>
      <c r="I2155">
        <v>1.48</v>
      </c>
      <c r="J2155" s="384">
        <v>2512.34</v>
      </c>
    </row>
    <row r="2156" spans="1:10">
      <c r="A2156">
        <v>2155</v>
      </c>
      <c r="B2156" s="613">
        <v>42384.146527777775</v>
      </c>
      <c r="C2156" s="405" t="s">
        <v>96</v>
      </c>
      <c r="D2156" s="384">
        <v>558</v>
      </c>
      <c r="E2156">
        <v>0.01</v>
      </c>
      <c r="F2156">
        <v>1.5604800000000001</v>
      </c>
      <c r="G2156" s="384">
        <v>0</v>
      </c>
      <c r="H2156">
        <v>0</v>
      </c>
    </row>
    <row r="2157" spans="1:10">
      <c r="A2157">
        <v>2156</v>
      </c>
      <c r="B2157" s="613">
        <v>42384.146527777775</v>
      </c>
      <c r="C2157" s="405" t="s">
        <v>2020</v>
      </c>
      <c r="D2157" s="384">
        <v>558</v>
      </c>
      <c r="E2157">
        <v>0.01</v>
      </c>
      <c r="F2157">
        <v>1.5604800000000001</v>
      </c>
      <c r="G2157" s="384">
        <v>0</v>
      </c>
      <c r="H2157">
        <v>1.5626199999999999</v>
      </c>
    </row>
    <row r="2158" spans="1:10">
      <c r="A2158">
        <v>2157</v>
      </c>
      <c r="B2158" s="613">
        <v>42384.165277777778</v>
      </c>
      <c r="C2158" s="405" t="s">
        <v>1931</v>
      </c>
      <c r="D2158" s="384">
        <v>558</v>
      </c>
      <c r="E2158">
        <v>0.01</v>
      </c>
      <c r="F2158">
        <v>1.5626199999999999</v>
      </c>
      <c r="G2158" s="384">
        <v>0</v>
      </c>
      <c r="H2158">
        <v>1.5626199999999999</v>
      </c>
      <c r="I2158">
        <v>1.48</v>
      </c>
      <c r="J2158" s="384">
        <v>2513.8200000000002</v>
      </c>
    </row>
    <row r="2159" spans="1:10">
      <c r="A2159">
        <v>2158</v>
      </c>
      <c r="B2159" s="613">
        <v>42384.1875</v>
      </c>
      <c r="C2159" s="405" t="s">
        <v>96</v>
      </c>
      <c r="D2159" s="384">
        <v>559</v>
      </c>
      <c r="E2159">
        <v>0.01</v>
      </c>
      <c r="F2159">
        <v>1.56427</v>
      </c>
      <c r="G2159" s="384">
        <v>0</v>
      </c>
      <c r="H2159">
        <v>0</v>
      </c>
    </row>
    <row r="2160" spans="1:10">
      <c r="A2160">
        <v>2159</v>
      </c>
      <c r="B2160" s="613">
        <v>42384.1875</v>
      </c>
      <c r="C2160" s="405" t="s">
        <v>2020</v>
      </c>
      <c r="D2160" s="384">
        <v>559</v>
      </c>
      <c r="E2160">
        <v>0.01</v>
      </c>
      <c r="F2160">
        <v>1.56427</v>
      </c>
      <c r="G2160" s="384">
        <v>0</v>
      </c>
      <c r="H2160">
        <v>1.5664100000000001</v>
      </c>
    </row>
    <row r="2161" spans="1:10">
      <c r="A2161">
        <v>2160</v>
      </c>
      <c r="B2161" s="613">
        <v>42384.210416666669</v>
      </c>
      <c r="C2161" s="405" t="s">
        <v>1931</v>
      </c>
      <c r="D2161" s="384">
        <v>559</v>
      </c>
      <c r="E2161">
        <v>0.01</v>
      </c>
      <c r="F2161">
        <v>1.5664100000000001</v>
      </c>
      <c r="G2161" s="384">
        <v>0</v>
      </c>
      <c r="H2161">
        <v>1.5664100000000001</v>
      </c>
      <c r="I2161">
        <v>1.48</v>
      </c>
      <c r="J2161" s="384">
        <v>2515.3000000000002</v>
      </c>
    </row>
    <row r="2162" spans="1:10">
      <c r="A2162">
        <v>2161</v>
      </c>
      <c r="B2162" s="613">
        <v>42384.230555555558</v>
      </c>
      <c r="C2162" s="405" t="s">
        <v>97</v>
      </c>
      <c r="D2162" s="384">
        <v>560</v>
      </c>
      <c r="E2162">
        <v>0.01</v>
      </c>
      <c r="F2162">
        <v>1.5669599999999999</v>
      </c>
      <c r="G2162" s="384">
        <v>0</v>
      </c>
      <c r="H2162">
        <v>0</v>
      </c>
    </row>
    <row r="2163" spans="1:10">
      <c r="A2163">
        <v>2162</v>
      </c>
      <c r="B2163" s="613">
        <v>42384.230555555558</v>
      </c>
      <c r="C2163" s="405" t="s">
        <v>2020</v>
      </c>
      <c r="D2163" s="384">
        <v>560</v>
      </c>
      <c r="E2163">
        <v>0.01</v>
      </c>
      <c r="F2163">
        <v>1.5669599999999999</v>
      </c>
      <c r="G2163" s="384">
        <v>0</v>
      </c>
      <c r="H2163">
        <v>1.5648200000000001</v>
      </c>
    </row>
    <row r="2164" spans="1:10">
      <c r="A2164">
        <v>2163</v>
      </c>
      <c r="B2164" s="613">
        <v>42384.241666666669</v>
      </c>
      <c r="C2164" s="405" t="s">
        <v>1931</v>
      </c>
      <c r="D2164" s="384">
        <v>560</v>
      </c>
      <c r="E2164">
        <v>0.01</v>
      </c>
      <c r="F2164">
        <v>1.5648200000000001</v>
      </c>
      <c r="G2164" s="384">
        <v>0</v>
      </c>
      <c r="H2164">
        <v>1.5648200000000001</v>
      </c>
      <c r="I2164">
        <v>1.48</v>
      </c>
      <c r="J2164" s="384">
        <v>2516.7800000000002</v>
      </c>
    </row>
    <row r="2165" spans="1:10">
      <c r="A2165">
        <v>2164</v>
      </c>
      <c r="B2165" s="613">
        <v>42384.564583333333</v>
      </c>
      <c r="C2165" s="405" t="s">
        <v>96</v>
      </c>
      <c r="D2165" s="384">
        <v>561</v>
      </c>
      <c r="E2165">
        <v>0.01</v>
      </c>
      <c r="F2165">
        <v>1.5880300000000001</v>
      </c>
      <c r="G2165" s="384">
        <v>0</v>
      </c>
      <c r="H2165">
        <v>0</v>
      </c>
    </row>
    <row r="2166" spans="1:10">
      <c r="A2166">
        <v>2165</v>
      </c>
      <c r="B2166" s="613">
        <v>42384.564583333333</v>
      </c>
      <c r="C2166" s="405" t="s">
        <v>2020</v>
      </c>
      <c r="D2166" s="384">
        <v>561</v>
      </c>
      <c r="E2166">
        <v>0.01</v>
      </c>
      <c r="F2166">
        <v>1.5880300000000001</v>
      </c>
      <c r="G2166" s="384">
        <v>0</v>
      </c>
      <c r="H2166">
        <v>1.5901700000000001</v>
      </c>
    </row>
    <row r="2167" spans="1:10">
      <c r="A2167">
        <v>2168</v>
      </c>
      <c r="B2167" s="613">
        <v>42384.59097222222</v>
      </c>
      <c r="C2167" s="405" t="s">
        <v>1931</v>
      </c>
      <c r="D2167" s="384">
        <v>561</v>
      </c>
      <c r="E2167">
        <v>0.01</v>
      </c>
      <c r="F2167">
        <v>1.5901700000000001</v>
      </c>
      <c r="G2167" s="384">
        <v>0</v>
      </c>
      <c r="H2167">
        <v>1.5901700000000001</v>
      </c>
      <c r="I2167">
        <v>1.48</v>
      </c>
      <c r="J2167" s="384">
        <v>2518.2600000000002</v>
      </c>
    </row>
    <row r="2168" spans="1:10">
      <c r="A2168">
        <v>2166</v>
      </c>
      <c r="B2168" s="613">
        <v>42384.574999999997</v>
      </c>
      <c r="C2168" s="405" t="s">
        <v>97</v>
      </c>
      <c r="D2168" s="384">
        <v>562</v>
      </c>
      <c r="E2168">
        <v>0.01</v>
      </c>
      <c r="F2168">
        <v>1.58649</v>
      </c>
      <c r="G2168" s="384">
        <v>0</v>
      </c>
      <c r="H2168">
        <v>0</v>
      </c>
    </row>
    <row r="2169" spans="1:10">
      <c r="A2169">
        <v>2167</v>
      </c>
      <c r="B2169" s="613">
        <v>42384.574999999997</v>
      </c>
      <c r="C2169" s="405" t="s">
        <v>2020</v>
      </c>
      <c r="D2169" s="384">
        <v>562</v>
      </c>
      <c r="E2169">
        <v>0.01</v>
      </c>
      <c r="F2169">
        <v>1.58649</v>
      </c>
      <c r="G2169" s="384">
        <v>0</v>
      </c>
      <c r="H2169">
        <v>1.5843499999999999</v>
      </c>
    </row>
    <row r="2170" spans="1:10">
      <c r="A2170">
        <v>2171</v>
      </c>
      <c r="B2170" s="613">
        <v>42384.615277777775</v>
      </c>
      <c r="C2170" s="405" t="s">
        <v>2020</v>
      </c>
      <c r="D2170" s="384">
        <v>562</v>
      </c>
      <c r="E2170">
        <v>0.01</v>
      </c>
      <c r="F2170">
        <v>1.58649</v>
      </c>
      <c r="G2170" s="384">
        <v>0</v>
      </c>
      <c r="H2170">
        <v>1.5870599999999999</v>
      </c>
    </row>
    <row r="2171" spans="1:10">
      <c r="A2171">
        <v>2172</v>
      </c>
      <c r="B2171" s="613">
        <v>42384.650694444441</v>
      </c>
      <c r="C2171" s="405" t="s">
        <v>1931</v>
      </c>
      <c r="D2171" s="384">
        <v>562</v>
      </c>
      <c r="E2171">
        <v>0.01</v>
      </c>
      <c r="F2171">
        <v>1.5870599999999999</v>
      </c>
      <c r="G2171" s="384">
        <v>0</v>
      </c>
      <c r="H2171">
        <v>1.5870599999999999</v>
      </c>
      <c r="I2171">
        <v>-0.52</v>
      </c>
      <c r="J2171" s="384">
        <v>2517.7399999999998</v>
      </c>
    </row>
    <row r="2172" spans="1:10">
      <c r="A2172">
        <v>2169</v>
      </c>
      <c r="B2172" s="613">
        <v>42384.615277777775</v>
      </c>
      <c r="C2172" s="405" t="s">
        <v>97</v>
      </c>
      <c r="D2172" s="384">
        <v>563</v>
      </c>
      <c r="E2172">
        <v>0.01</v>
      </c>
      <c r="F2172">
        <v>1.5919099999999999</v>
      </c>
      <c r="G2172" s="384">
        <v>0</v>
      </c>
      <c r="H2172">
        <v>0</v>
      </c>
    </row>
    <row r="2173" spans="1:10">
      <c r="A2173">
        <v>2170</v>
      </c>
      <c r="B2173" s="613">
        <v>42384.615277777775</v>
      </c>
      <c r="C2173" s="405" t="s">
        <v>2020</v>
      </c>
      <c r="D2173" s="384">
        <v>563</v>
      </c>
      <c r="E2173">
        <v>0.01</v>
      </c>
      <c r="F2173">
        <v>1.5919099999999999</v>
      </c>
      <c r="G2173" s="384">
        <v>0</v>
      </c>
      <c r="H2173">
        <v>1.5870599999999999</v>
      </c>
    </row>
    <row r="2174" spans="1:10">
      <c r="A2174">
        <v>2173</v>
      </c>
      <c r="B2174" s="613">
        <v>42384.650694444441</v>
      </c>
      <c r="C2174" s="405" t="s">
        <v>1931</v>
      </c>
      <c r="D2174" s="384">
        <v>563</v>
      </c>
      <c r="E2174">
        <v>0.01</v>
      </c>
      <c r="F2174">
        <v>1.5870599999999999</v>
      </c>
      <c r="G2174" s="384">
        <v>0</v>
      </c>
      <c r="H2174">
        <v>1.5870599999999999</v>
      </c>
      <c r="I2174">
        <v>3.48</v>
      </c>
      <c r="J2174" s="384">
        <v>2521.2199999999998</v>
      </c>
    </row>
    <row r="2175" spans="1:10">
      <c r="A2175">
        <v>2174</v>
      </c>
      <c r="B2175" s="613">
        <v>42387.260416666664</v>
      </c>
      <c r="C2175" s="405" t="s">
        <v>97</v>
      </c>
      <c r="D2175" s="384">
        <v>564</v>
      </c>
      <c r="E2175">
        <v>0.01</v>
      </c>
      <c r="F2175">
        <v>1.57491</v>
      </c>
      <c r="G2175" s="384">
        <v>0</v>
      </c>
      <c r="H2175">
        <v>0</v>
      </c>
    </row>
    <row r="2176" spans="1:10">
      <c r="A2176">
        <v>2175</v>
      </c>
      <c r="B2176" s="613">
        <v>42387.260416666664</v>
      </c>
      <c r="C2176" s="405" t="s">
        <v>2020</v>
      </c>
      <c r="D2176" s="384">
        <v>564</v>
      </c>
      <c r="E2176">
        <v>0.01</v>
      </c>
      <c r="F2176">
        <v>1.57491</v>
      </c>
      <c r="G2176" s="384">
        <v>0</v>
      </c>
      <c r="H2176">
        <v>1.57277</v>
      </c>
    </row>
    <row r="2177" spans="1:10">
      <c r="A2177">
        <v>2178</v>
      </c>
      <c r="B2177" s="613">
        <v>42387.288194444445</v>
      </c>
      <c r="C2177" s="405" t="s">
        <v>2020</v>
      </c>
      <c r="D2177" s="384">
        <v>564</v>
      </c>
      <c r="E2177">
        <v>0.01</v>
      </c>
      <c r="F2177">
        <v>1.57491</v>
      </c>
      <c r="G2177" s="384">
        <v>0</v>
      </c>
      <c r="H2177">
        <v>1.5744899999999999</v>
      </c>
    </row>
    <row r="2178" spans="1:10">
      <c r="A2178">
        <v>2179</v>
      </c>
      <c r="B2178" s="613">
        <v>42387.395138888889</v>
      </c>
      <c r="C2178" s="405" t="s">
        <v>1931</v>
      </c>
      <c r="D2178" s="384">
        <v>564</v>
      </c>
      <c r="E2178">
        <v>0.01</v>
      </c>
      <c r="F2178">
        <v>1.5744899999999999</v>
      </c>
      <c r="G2178" s="384">
        <v>0</v>
      </c>
      <c r="H2178">
        <v>1.5744899999999999</v>
      </c>
      <c r="I2178">
        <v>0.21</v>
      </c>
      <c r="J2178" s="384">
        <v>2521.4299999999998</v>
      </c>
    </row>
    <row r="2179" spans="1:10">
      <c r="A2179">
        <v>2176</v>
      </c>
      <c r="B2179" s="613">
        <v>42387.288194444445</v>
      </c>
      <c r="C2179" s="405" t="s">
        <v>97</v>
      </c>
      <c r="D2179" s="384">
        <v>565</v>
      </c>
      <c r="E2179">
        <v>0.01</v>
      </c>
      <c r="F2179">
        <v>1.5783499999999999</v>
      </c>
      <c r="G2179" s="384">
        <v>0</v>
      </c>
      <c r="H2179">
        <v>0</v>
      </c>
    </row>
    <row r="2180" spans="1:10">
      <c r="A2180">
        <v>2177</v>
      </c>
      <c r="B2180" s="613">
        <v>42387.288194444445</v>
      </c>
      <c r="C2180" s="405" t="s">
        <v>2020</v>
      </c>
      <c r="D2180" s="384">
        <v>565</v>
      </c>
      <c r="E2180">
        <v>0.01</v>
      </c>
      <c r="F2180">
        <v>1.5783499999999999</v>
      </c>
      <c r="G2180" s="384">
        <v>0</v>
      </c>
      <c r="H2180">
        <v>1.5744899999999999</v>
      </c>
    </row>
    <row r="2181" spans="1:10">
      <c r="A2181">
        <v>2180</v>
      </c>
      <c r="B2181" s="613">
        <v>42387.395138888889</v>
      </c>
      <c r="C2181" s="405" t="s">
        <v>1931</v>
      </c>
      <c r="D2181" s="384">
        <v>565</v>
      </c>
      <c r="E2181">
        <v>0.01</v>
      </c>
      <c r="F2181">
        <v>1.5744899999999999</v>
      </c>
      <c r="G2181" s="384">
        <v>0</v>
      </c>
      <c r="H2181">
        <v>1.5744899999999999</v>
      </c>
      <c r="I2181">
        <v>2.75</v>
      </c>
      <c r="J2181" s="384">
        <v>2524.1799999999998</v>
      </c>
    </row>
    <row r="2182" spans="1:10">
      <c r="A2182">
        <v>2181</v>
      </c>
      <c r="B2182" s="613">
        <v>42387.427777777775</v>
      </c>
      <c r="C2182" s="405" t="s">
        <v>97</v>
      </c>
      <c r="D2182" s="384">
        <v>566</v>
      </c>
      <c r="E2182">
        <v>0.01</v>
      </c>
      <c r="F2182">
        <v>1.58094</v>
      </c>
      <c r="G2182" s="384">
        <v>0</v>
      </c>
      <c r="H2182">
        <v>0</v>
      </c>
    </row>
    <row r="2183" spans="1:10">
      <c r="A2183">
        <v>2182</v>
      </c>
      <c r="B2183" s="613">
        <v>42387.427777777775</v>
      </c>
      <c r="C2183" s="405" t="s">
        <v>2020</v>
      </c>
      <c r="D2183" s="384">
        <v>566</v>
      </c>
      <c r="E2183">
        <v>0.01</v>
      </c>
      <c r="F2183">
        <v>1.58094</v>
      </c>
      <c r="G2183" s="384">
        <v>0</v>
      </c>
      <c r="H2183">
        <v>1.5788</v>
      </c>
    </row>
    <row r="2184" spans="1:10">
      <c r="A2184">
        <v>2185</v>
      </c>
      <c r="B2184" s="613">
        <v>42387.654861111114</v>
      </c>
      <c r="C2184" s="405" t="s">
        <v>2020</v>
      </c>
      <c r="D2184" s="384">
        <v>566</v>
      </c>
      <c r="E2184">
        <v>0.01</v>
      </c>
      <c r="F2184">
        <v>1.58094</v>
      </c>
      <c r="G2184" s="384">
        <v>0</v>
      </c>
      <c r="H2184">
        <v>1.5804499999999999</v>
      </c>
    </row>
    <row r="2185" spans="1:10">
      <c r="A2185">
        <v>2189</v>
      </c>
      <c r="B2185" s="613">
        <v>42387.785416666666</v>
      </c>
      <c r="C2185" s="405" t="s">
        <v>2020</v>
      </c>
      <c r="D2185" s="384">
        <v>566</v>
      </c>
      <c r="E2185">
        <v>0.01</v>
      </c>
      <c r="F2185">
        <v>1.58094</v>
      </c>
      <c r="G2185" s="384">
        <v>0</v>
      </c>
      <c r="H2185">
        <v>1.5821099999999999</v>
      </c>
    </row>
    <row r="2186" spans="1:10">
      <c r="A2186">
        <v>2190</v>
      </c>
      <c r="B2186" s="613">
        <v>42388.054166666669</v>
      </c>
      <c r="C2186" s="405" t="s">
        <v>1931</v>
      </c>
      <c r="D2186" s="384">
        <v>566</v>
      </c>
      <c r="E2186">
        <v>0.01</v>
      </c>
      <c r="F2186">
        <v>1.5821099999999999</v>
      </c>
      <c r="G2186" s="384">
        <v>0</v>
      </c>
      <c r="H2186">
        <v>1.5821099999999999</v>
      </c>
      <c r="I2186">
        <v>-0.96</v>
      </c>
      <c r="J2186" s="384">
        <v>2523.2199999999998</v>
      </c>
    </row>
    <row r="2187" spans="1:10">
      <c r="A2187">
        <v>2183</v>
      </c>
      <c r="B2187" s="613">
        <v>42387.654861111114</v>
      </c>
      <c r="C2187" s="405" t="s">
        <v>97</v>
      </c>
      <c r="D2187" s="384">
        <v>567</v>
      </c>
      <c r="E2187">
        <v>0.01</v>
      </c>
      <c r="F2187">
        <v>1.5842400000000001</v>
      </c>
      <c r="G2187" s="384">
        <v>0</v>
      </c>
      <c r="H2187">
        <v>0</v>
      </c>
    </row>
    <row r="2188" spans="1:10">
      <c r="A2188">
        <v>2184</v>
      </c>
      <c r="B2188" s="613">
        <v>42387.654861111114</v>
      </c>
      <c r="C2188" s="405" t="s">
        <v>2020</v>
      </c>
      <c r="D2188" s="384">
        <v>567</v>
      </c>
      <c r="E2188">
        <v>0.01</v>
      </c>
      <c r="F2188">
        <v>1.5842400000000001</v>
      </c>
      <c r="G2188" s="384">
        <v>0</v>
      </c>
      <c r="H2188">
        <v>1.5804499999999999</v>
      </c>
    </row>
    <row r="2189" spans="1:10">
      <c r="A2189">
        <v>2188</v>
      </c>
      <c r="B2189" s="613">
        <v>42387.785416666666</v>
      </c>
      <c r="C2189" s="405" t="s">
        <v>2020</v>
      </c>
      <c r="D2189" s="384">
        <v>567</v>
      </c>
      <c r="E2189">
        <v>0.01</v>
      </c>
      <c r="F2189">
        <v>1.5842400000000001</v>
      </c>
      <c r="G2189" s="384">
        <v>0</v>
      </c>
      <c r="H2189">
        <v>1.5821099999999999</v>
      </c>
    </row>
    <row r="2190" spans="1:10">
      <c r="A2190">
        <v>2191</v>
      </c>
      <c r="B2190" s="613">
        <v>42388.054166666669</v>
      </c>
      <c r="C2190" s="405" t="s">
        <v>1931</v>
      </c>
      <c r="D2190" s="384">
        <v>567</v>
      </c>
      <c r="E2190">
        <v>0.01</v>
      </c>
      <c r="F2190">
        <v>1.5821099999999999</v>
      </c>
      <c r="G2190" s="384">
        <v>0</v>
      </c>
      <c r="H2190">
        <v>1.5821099999999999</v>
      </c>
      <c r="I2190">
        <v>1.48</v>
      </c>
      <c r="J2190" s="384">
        <v>2524.6999999999998</v>
      </c>
    </row>
    <row r="2191" spans="1:10">
      <c r="A2191">
        <v>2186</v>
      </c>
      <c r="B2191" s="613">
        <v>42387.785416666666</v>
      </c>
      <c r="C2191" s="405" t="s">
        <v>97</v>
      </c>
      <c r="D2191" s="384">
        <v>568</v>
      </c>
      <c r="E2191">
        <v>0.01</v>
      </c>
      <c r="F2191">
        <v>1.58786</v>
      </c>
      <c r="G2191" s="384">
        <v>0</v>
      </c>
      <c r="H2191">
        <v>0</v>
      </c>
    </row>
    <row r="2192" spans="1:10">
      <c r="A2192">
        <v>2187</v>
      </c>
      <c r="B2192" s="613">
        <v>42387.785416666666</v>
      </c>
      <c r="C2192" s="405" t="s">
        <v>2020</v>
      </c>
      <c r="D2192" s="384">
        <v>568</v>
      </c>
      <c r="E2192">
        <v>0.01</v>
      </c>
      <c r="F2192">
        <v>1.58786</v>
      </c>
      <c r="G2192" s="384">
        <v>0</v>
      </c>
      <c r="H2192">
        <v>1.5821099999999999</v>
      </c>
    </row>
    <row r="2193" spans="1:10">
      <c r="A2193">
        <v>2192</v>
      </c>
      <c r="B2193" s="613">
        <v>42388.054166666669</v>
      </c>
      <c r="C2193" s="405" t="s">
        <v>1931</v>
      </c>
      <c r="D2193" s="384">
        <v>568</v>
      </c>
      <c r="E2193">
        <v>0.01</v>
      </c>
      <c r="F2193">
        <v>1.5821099999999999</v>
      </c>
      <c r="G2193" s="384">
        <v>0</v>
      </c>
      <c r="H2193">
        <v>1.5821099999999999</v>
      </c>
      <c r="I2193">
        <v>4.1500000000000004</v>
      </c>
      <c r="J2193" s="384">
        <v>2528.85</v>
      </c>
    </row>
    <row r="2194" spans="1:10">
      <c r="A2194">
        <v>2193</v>
      </c>
      <c r="B2194" s="613">
        <v>42388.354166666664</v>
      </c>
      <c r="C2194" s="405" t="s">
        <v>96</v>
      </c>
      <c r="D2194" s="384">
        <v>569</v>
      </c>
      <c r="E2194">
        <v>0.01</v>
      </c>
      <c r="F2194">
        <v>1.5721499999999999</v>
      </c>
      <c r="G2194" s="384">
        <v>0</v>
      </c>
      <c r="H2194">
        <v>0</v>
      </c>
    </row>
    <row r="2195" spans="1:10">
      <c r="A2195">
        <v>2194</v>
      </c>
      <c r="B2195" s="613">
        <v>42388.354166666664</v>
      </c>
      <c r="C2195" s="405" t="s">
        <v>2020</v>
      </c>
      <c r="D2195" s="384">
        <v>569</v>
      </c>
      <c r="E2195">
        <v>0.01</v>
      </c>
      <c r="F2195">
        <v>1.5721499999999999</v>
      </c>
      <c r="G2195" s="384">
        <v>0</v>
      </c>
      <c r="H2195">
        <v>1.57429</v>
      </c>
    </row>
    <row r="2196" spans="1:10">
      <c r="A2196">
        <v>2195</v>
      </c>
      <c r="B2196" s="613">
        <v>42388.408333333333</v>
      </c>
      <c r="C2196" s="405" t="s">
        <v>1931</v>
      </c>
      <c r="D2196" s="384">
        <v>569</v>
      </c>
      <c r="E2196">
        <v>0.01</v>
      </c>
      <c r="F2196">
        <v>1.57429</v>
      </c>
      <c r="G2196" s="384">
        <v>0</v>
      </c>
      <c r="H2196">
        <v>1.57429</v>
      </c>
      <c r="I2196">
        <v>1.48</v>
      </c>
      <c r="J2196" s="384">
        <v>2530.33</v>
      </c>
    </row>
    <row r="2197" spans="1:10">
      <c r="A2197">
        <v>2196</v>
      </c>
      <c r="B2197" s="613">
        <v>42388.490972222222</v>
      </c>
      <c r="C2197" s="405" t="s">
        <v>96</v>
      </c>
      <c r="D2197" s="384">
        <v>570</v>
      </c>
      <c r="E2197">
        <v>0.01</v>
      </c>
      <c r="F2197">
        <v>1.56637</v>
      </c>
      <c r="G2197" s="384">
        <v>0</v>
      </c>
      <c r="H2197">
        <v>0</v>
      </c>
    </row>
    <row r="2198" spans="1:10">
      <c r="A2198">
        <v>2197</v>
      </c>
      <c r="B2198" s="613">
        <v>42388.490972222222</v>
      </c>
      <c r="C2198" s="405" t="s">
        <v>2020</v>
      </c>
      <c r="D2198" s="384">
        <v>570</v>
      </c>
      <c r="E2198">
        <v>0.01</v>
      </c>
      <c r="F2198">
        <v>1.56637</v>
      </c>
      <c r="G2198" s="384">
        <v>0</v>
      </c>
      <c r="H2198">
        <v>1.5685100000000001</v>
      </c>
    </row>
    <row r="2199" spans="1:10">
      <c r="A2199">
        <v>2203</v>
      </c>
      <c r="B2199" s="613">
        <v>42388.56527777778</v>
      </c>
      <c r="C2199" s="405" t="s">
        <v>1931</v>
      </c>
      <c r="D2199" s="384">
        <v>570</v>
      </c>
      <c r="E2199">
        <v>0.01</v>
      </c>
      <c r="F2199">
        <v>1.5685100000000001</v>
      </c>
      <c r="G2199" s="384">
        <v>0</v>
      </c>
      <c r="H2199">
        <v>1.5685100000000001</v>
      </c>
      <c r="I2199">
        <v>1.48</v>
      </c>
      <c r="J2199" s="384">
        <v>2531.81</v>
      </c>
    </row>
    <row r="2200" spans="1:10">
      <c r="A2200">
        <v>2198</v>
      </c>
      <c r="B2200" s="613">
        <v>42388.552777777775</v>
      </c>
      <c r="C2200" s="405" t="s">
        <v>97</v>
      </c>
      <c r="D2200" s="384">
        <v>571</v>
      </c>
      <c r="E2200">
        <v>0.01</v>
      </c>
      <c r="F2200">
        <v>1.56429</v>
      </c>
      <c r="G2200" s="384">
        <v>0</v>
      </c>
      <c r="H2200">
        <v>0</v>
      </c>
    </row>
    <row r="2201" spans="1:10">
      <c r="A2201">
        <v>2199</v>
      </c>
      <c r="B2201" s="613">
        <v>42388.552777777775</v>
      </c>
      <c r="C2201" s="405" t="s">
        <v>2020</v>
      </c>
      <c r="D2201" s="384">
        <v>571</v>
      </c>
      <c r="E2201">
        <v>0.01</v>
      </c>
      <c r="F2201">
        <v>1.56429</v>
      </c>
      <c r="G2201" s="384">
        <v>0</v>
      </c>
      <c r="H2201">
        <v>1.5621499999999999</v>
      </c>
    </row>
    <row r="2202" spans="1:10">
      <c r="A2202">
        <v>2202</v>
      </c>
      <c r="B2202" s="613">
        <v>42388.564583333333</v>
      </c>
      <c r="C2202" s="405" t="s">
        <v>2020</v>
      </c>
      <c r="D2202" s="384">
        <v>571</v>
      </c>
      <c r="E2202">
        <v>0.01</v>
      </c>
      <c r="F2202">
        <v>1.56429</v>
      </c>
      <c r="G2202" s="384">
        <v>0</v>
      </c>
      <c r="H2202">
        <v>1.56399</v>
      </c>
    </row>
    <row r="2203" spans="1:10">
      <c r="A2203">
        <v>2210</v>
      </c>
      <c r="B2203" s="613">
        <v>42388.646527777775</v>
      </c>
      <c r="C2203" s="405" t="s">
        <v>2020</v>
      </c>
      <c r="D2203" s="384">
        <v>571</v>
      </c>
      <c r="E2203">
        <v>0.01</v>
      </c>
      <c r="F2203">
        <v>1.56429</v>
      </c>
      <c r="G2203" s="384">
        <v>0</v>
      </c>
      <c r="H2203">
        <v>1.5657099999999999</v>
      </c>
    </row>
    <row r="2204" spans="1:10">
      <c r="A2204">
        <v>2215</v>
      </c>
      <c r="B2204" s="613">
        <v>42388.762499999997</v>
      </c>
      <c r="C2204" s="405" t="s">
        <v>2020</v>
      </c>
      <c r="D2204" s="384">
        <v>571</v>
      </c>
      <c r="E2204">
        <v>0.01</v>
      </c>
      <c r="F2204">
        <v>1.56429</v>
      </c>
      <c r="G2204" s="384">
        <v>0</v>
      </c>
      <c r="H2204">
        <v>1.56863</v>
      </c>
    </row>
    <row r="2205" spans="1:10">
      <c r="A2205">
        <v>2224</v>
      </c>
      <c r="B2205" s="613">
        <v>42388.885416666664</v>
      </c>
      <c r="C2205" s="405" t="s">
        <v>2020</v>
      </c>
      <c r="D2205" s="384">
        <v>571</v>
      </c>
      <c r="E2205">
        <v>0.01</v>
      </c>
      <c r="F2205">
        <v>1.56429</v>
      </c>
      <c r="G2205" s="384">
        <v>0</v>
      </c>
      <c r="H2205">
        <v>1.57223</v>
      </c>
    </row>
    <row r="2206" spans="1:10">
      <c r="A2206">
        <v>2231</v>
      </c>
      <c r="B2206" s="613">
        <v>42389.104166666664</v>
      </c>
      <c r="C2206" s="405" t="s">
        <v>2020</v>
      </c>
      <c r="D2206" s="384">
        <v>571</v>
      </c>
      <c r="E2206">
        <v>0.01</v>
      </c>
      <c r="F2206">
        <v>1.56429</v>
      </c>
      <c r="G2206" s="384">
        <v>0</v>
      </c>
      <c r="H2206">
        <v>1.5767899999999999</v>
      </c>
    </row>
    <row r="2207" spans="1:10">
      <c r="A2207">
        <v>2242</v>
      </c>
      <c r="B2207" s="613">
        <v>42389.239583333336</v>
      </c>
      <c r="C2207" s="405" t="s">
        <v>2020</v>
      </c>
      <c r="D2207" s="384">
        <v>571</v>
      </c>
      <c r="E2207">
        <v>0.01</v>
      </c>
      <c r="F2207">
        <v>1.56429</v>
      </c>
      <c r="G2207" s="384">
        <v>0</v>
      </c>
      <c r="H2207">
        <v>1.5847599999999999</v>
      </c>
    </row>
    <row r="2208" spans="1:10">
      <c r="A2208">
        <v>2252</v>
      </c>
      <c r="B2208" s="613">
        <v>42389.670138888891</v>
      </c>
      <c r="C2208" s="405" t="s">
        <v>1931</v>
      </c>
      <c r="D2208" s="384">
        <v>571</v>
      </c>
      <c r="E2208">
        <v>0.01</v>
      </c>
      <c r="F2208">
        <v>1.5847599999999999</v>
      </c>
      <c r="G2208" s="384">
        <v>0</v>
      </c>
      <c r="H2208">
        <v>1.5847599999999999</v>
      </c>
      <c r="I2208">
        <v>-15.21</v>
      </c>
      <c r="J2208" s="384">
        <v>2521.04</v>
      </c>
    </row>
    <row r="2209" spans="1:10">
      <c r="A2209">
        <v>2200</v>
      </c>
      <c r="B2209" s="613">
        <v>42388.564583333333</v>
      </c>
      <c r="C2209" s="405" t="s">
        <v>97</v>
      </c>
      <c r="D2209" s="384">
        <v>572</v>
      </c>
      <c r="E2209">
        <v>0.01</v>
      </c>
      <c r="F2209">
        <v>1.5679700000000001</v>
      </c>
      <c r="G2209" s="384">
        <v>0</v>
      </c>
      <c r="H2209">
        <v>0</v>
      </c>
    </row>
    <row r="2210" spans="1:10">
      <c r="A2210">
        <v>2201</v>
      </c>
      <c r="B2210" s="613">
        <v>42388.564583333333</v>
      </c>
      <c r="C2210" s="405" t="s">
        <v>2020</v>
      </c>
      <c r="D2210" s="384">
        <v>572</v>
      </c>
      <c r="E2210">
        <v>0.01</v>
      </c>
      <c r="F2210">
        <v>1.5679700000000001</v>
      </c>
      <c r="G2210" s="384">
        <v>0</v>
      </c>
      <c r="H2210">
        <v>1.56399</v>
      </c>
    </row>
    <row r="2211" spans="1:10">
      <c r="A2211">
        <v>2209</v>
      </c>
      <c r="B2211" s="613">
        <v>42388.646527777775</v>
      </c>
      <c r="C2211" s="405" t="s">
        <v>2020</v>
      </c>
      <c r="D2211" s="384">
        <v>572</v>
      </c>
      <c r="E2211">
        <v>0.01</v>
      </c>
      <c r="F2211">
        <v>1.5679700000000001</v>
      </c>
      <c r="G2211" s="384">
        <v>0</v>
      </c>
      <c r="H2211">
        <v>1.5657099999999999</v>
      </c>
    </row>
    <row r="2212" spans="1:10">
      <c r="A2212">
        <v>2214</v>
      </c>
      <c r="B2212" s="613">
        <v>42388.762499999997</v>
      </c>
      <c r="C2212" s="405" t="s">
        <v>2020</v>
      </c>
      <c r="D2212" s="384">
        <v>572</v>
      </c>
      <c r="E2212">
        <v>0.01</v>
      </c>
      <c r="F2212">
        <v>1.5679700000000001</v>
      </c>
      <c r="G2212" s="384">
        <v>0</v>
      </c>
      <c r="H2212">
        <v>1.56863</v>
      </c>
    </row>
    <row r="2213" spans="1:10">
      <c r="A2213">
        <v>2223</v>
      </c>
      <c r="B2213" s="613">
        <v>42388.885416666664</v>
      </c>
      <c r="C2213" s="405" t="s">
        <v>2020</v>
      </c>
      <c r="D2213" s="384">
        <v>572</v>
      </c>
      <c r="E2213">
        <v>0.01</v>
      </c>
      <c r="F2213">
        <v>1.5679700000000001</v>
      </c>
      <c r="G2213" s="384">
        <v>0</v>
      </c>
      <c r="H2213">
        <v>1.57223</v>
      </c>
    </row>
    <row r="2214" spans="1:10">
      <c r="A2214">
        <v>2230</v>
      </c>
      <c r="B2214" s="613">
        <v>42389.104166666664</v>
      </c>
      <c r="C2214" s="405" t="s">
        <v>2020</v>
      </c>
      <c r="D2214" s="384">
        <v>572</v>
      </c>
      <c r="E2214">
        <v>0.01</v>
      </c>
      <c r="F2214">
        <v>1.5679700000000001</v>
      </c>
      <c r="G2214" s="384">
        <v>0</v>
      </c>
      <c r="H2214">
        <v>1.5767899999999999</v>
      </c>
    </row>
    <row r="2215" spans="1:10">
      <c r="A2215">
        <v>2241</v>
      </c>
      <c r="B2215" s="613">
        <v>42389.239583333336</v>
      </c>
      <c r="C2215" s="405" t="s">
        <v>2020</v>
      </c>
      <c r="D2215" s="384">
        <v>572</v>
      </c>
      <c r="E2215">
        <v>0.01</v>
      </c>
      <c r="F2215">
        <v>1.5679700000000001</v>
      </c>
      <c r="G2215" s="384">
        <v>0</v>
      </c>
      <c r="H2215">
        <v>1.5847599999999999</v>
      </c>
    </row>
    <row r="2216" spans="1:10">
      <c r="A2216">
        <v>2253</v>
      </c>
      <c r="B2216" s="613">
        <v>42389.670138888891</v>
      </c>
      <c r="C2216" s="405" t="s">
        <v>1931</v>
      </c>
      <c r="D2216" s="384">
        <v>572</v>
      </c>
      <c r="E2216">
        <v>0.01</v>
      </c>
      <c r="F2216">
        <v>1.5847599999999999</v>
      </c>
      <c r="G2216" s="384">
        <v>0</v>
      </c>
      <c r="H2216">
        <v>1.5847599999999999</v>
      </c>
      <c r="I2216">
        <v>-12.5</v>
      </c>
      <c r="J2216" s="384">
        <v>2508.54</v>
      </c>
    </row>
    <row r="2217" spans="1:10">
      <c r="A2217">
        <v>2204</v>
      </c>
      <c r="B2217" s="613">
        <v>42388.584027777775</v>
      </c>
      <c r="C2217" s="405" t="s">
        <v>96</v>
      </c>
      <c r="D2217" s="384">
        <v>573</v>
      </c>
      <c r="E2217">
        <v>0.01</v>
      </c>
      <c r="F2217">
        <v>1.5692699999999999</v>
      </c>
      <c r="G2217" s="384">
        <v>0</v>
      </c>
      <c r="H2217">
        <v>0</v>
      </c>
    </row>
    <row r="2218" spans="1:10">
      <c r="A2218">
        <v>2205</v>
      </c>
      <c r="B2218" s="613">
        <v>42388.584027777775</v>
      </c>
      <c r="C2218" s="405" t="s">
        <v>2020</v>
      </c>
      <c r="D2218" s="384">
        <v>573</v>
      </c>
      <c r="E2218">
        <v>0.01</v>
      </c>
      <c r="F2218">
        <v>1.5692699999999999</v>
      </c>
      <c r="G2218" s="384">
        <v>0</v>
      </c>
      <c r="H2218">
        <v>1.57141</v>
      </c>
    </row>
    <row r="2219" spans="1:10">
      <c r="A2219">
        <v>2206</v>
      </c>
      <c r="B2219" s="613">
        <v>42388.632638888892</v>
      </c>
      <c r="C2219" s="405" t="s">
        <v>1931</v>
      </c>
      <c r="D2219" s="384">
        <v>573</v>
      </c>
      <c r="E2219">
        <v>0.01</v>
      </c>
      <c r="F2219">
        <v>1.57141</v>
      </c>
      <c r="G2219" s="384">
        <v>0</v>
      </c>
      <c r="H2219">
        <v>1.57141</v>
      </c>
      <c r="I2219">
        <v>1.48</v>
      </c>
      <c r="J2219" s="384">
        <v>2533.29</v>
      </c>
    </row>
    <row r="2220" spans="1:10">
      <c r="A2220">
        <v>2207</v>
      </c>
      <c r="B2220" s="613">
        <v>42388.646527777775</v>
      </c>
      <c r="C2220" s="405" t="s">
        <v>97</v>
      </c>
      <c r="D2220" s="384">
        <v>574</v>
      </c>
      <c r="E2220">
        <v>0.01</v>
      </c>
      <c r="F2220">
        <v>1.57158</v>
      </c>
      <c r="G2220" s="384">
        <v>0</v>
      </c>
      <c r="H2220">
        <v>0</v>
      </c>
    </row>
    <row r="2221" spans="1:10">
      <c r="A2221">
        <v>2208</v>
      </c>
      <c r="B2221" s="613">
        <v>42388.646527777775</v>
      </c>
      <c r="C2221" s="405" t="s">
        <v>2020</v>
      </c>
      <c r="D2221" s="384">
        <v>574</v>
      </c>
      <c r="E2221">
        <v>0.01</v>
      </c>
      <c r="F2221">
        <v>1.57158</v>
      </c>
      <c r="G2221" s="384">
        <v>0</v>
      </c>
      <c r="H2221">
        <v>1.5657099999999999</v>
      </c>
    </row>
    <row r="2222" spans="1:10">
      <c r="A2222">
        <v>2213</v>
      </c>
      <c r="B2222" s="613">
        <v>42388.762499999997</v>
      </c>
      <c r="C2222" s="405" t="s">
        <v>2020</v>
      </c>
      <c r="D2222" s="384">
        <v>574</v>
      </c>
      <c r="E2222">
        <v>0.01</v>
      </c>
      <c r="F2222">
        <v>1.57158</v>
      </c>
      <c r="G2222" s="384">
        <v>0</v>
      </c>
      <c r="H2222">
        <v>1.56863</v>
      </c>
    </row>
    <row r="2223" spans="1:10">
      <c r="A2223">
        <v>2222</v>
      </c>
      <c r="B2223" s="613">
        <v>42388.885416666664</v>
      </c>
      <c r="C2223" s="405" t="s">
        <v>2020</v>
      </c>
      <c r="D2223" s="384">
        <v>574</v>
      </c>
      <c r="E2223">
        <v>0.01</v>
      </c>
      <c r="F2223">
        <v>1.57158</v>
      </c>
      <c r="G2223" s="384">
        <v>0</v>
      </c>
      <c r="H2223">
        <v>1.57223</v>
      </c>
    </row>
    <row r="2224" spans="1:10">
      <c r="A2224">
        <v>2229</v>
      </c>
      <c r="B2224" s="613">
        <v>42389.104166666664</v>
      </c>
      <c r="C2224" s="405" t="s">
        <v>2020</v>
      </c>
      <c r="D2224" s="384">
        <v>574</v>
      </c>
      <c r="E2224">
        <v>0.01</v>
      </c>
      <c r="F2224">
        <v>1.57158</v>
      </c>
      <c r="G2224" s="384">
        <v>0</v>
      </c>
      <c r="H2224">
        <v>1.5767899999999999</v>
      </c>
    </row>
    <row r="2225" spans="1:10">
      <c r="A2225">
        <v>2240</v>
      </c>
      <c r="B2225" s="613">
        <v>42389.239583333336</v>
      </c>
      <c r="C2225" s="405" t="s">
        <v>2020</v>
      </c>
      <c r="D2225" s="384">
        <v>574</v>
      </c>
      <c r="E2225">
        <v>0.01</v>
      </c>
      <c r="F2225">
        <v>1.57158</v>
      </c>
      <c r="G2225" s="384">
        <v>0</v>
      </c>
      <c r="H2225">
        <v>1.5847599999999999</v>
      </c>
    </row>
    <row r="2226" spans="1:10">
      <c r="A2226">
        <v>2254</v>
      </c>
      <c r="B2226" s="613">
        <v>42389.670138888891</v>
      </c>
      <c r="C2226" s="405" t="s">
        <v>1931</v>
      </c>
      <c r="D2226" s="384">
        <v>574</v>
      </c>
      <c r="E2226">
        <v>0.01</v>
      </c>
      <c r="F2226">
        <v>1.5847599999999999</v>
      </c>
      <c r="G2226" s="384">
        <v>0</v>
      </c>
      <c r="H2226">
        <v>1.5847599999999999</v>
      </c>
      <c r="I2226">
        <v>-9.83</v>
      </c>
      <c r="J2226" s="384">
        <v>2498.71</v>
      </c>
    </row>
    <row r="2227" spans="1:10">
      <c r="A2227">
        <v>2211</v>
      </c>
      <c r="B2227" s="613">
        <v>42388.762499999997</v>
      </c>
      <c r="C2227" s="405" t="s">
        <v>97</v>
      </c>
      <c r="D2227" s="384">
        <v>575</v>
      </c>
      <c r="E2227">
        <v>0.02</v>
      </c>
      <c r="F2227">
        <v>1.5754900000000001</v>
      </c>
      <c r="G2227" s="384">
        <v>0</v>
      </c>
      <c r="H2227">
        <v>0</v>
      </c>
    </row>
    <row r="2228" spans="1:10">
      <c r="A2228">
        <v>2212</v>
      </c>
      <c r="B2228" s="613">
        <v>42388.762499999997</v>
      </c>
      <c r="C2228" s="405" t="s">
        <v>2020</v>
      </c>
      <c r="D2228" s="384">
        <v>575</v>
      </c>
      <c r="E2228">
        <v>0.02</v>
      </c>
      <c r="F2228">
        <v>1.5754900000000001</v>
      </c>
      <c r="G2228" s="384">
        <v>0</v>
      </c>
      <c r="H2228">
        <v>1.56863</v>
      </c>
    </row>
    <row r="2229" spans="1:10">
      <c r="A2229">
        <v>2221</v>
      </c>
      <c r="B2229" s="613">
        <v>42388.885416666664</v>
      </c>
      <c r="C2229" s="405" t="s">
        <v>2020</v>
      </c>
      <c r="D2229" s="384">
        <v>575</v>
      </c>
      <c r="E2229">
        <v>0.02</v>
      </c>
      <c r="F2229">
        <v>1.5754900000000001</v>
      </c>
      <c r="G2229" s="384">
        <v>0</v>
      </c>
      <c r="H2229">
        <v>1.57223</v>
      </c>
    </row>
    <row r="2230" spans="1:10">
      <c r="A2230">
        <v>2228</v>
      </c>
      <c r="B2230" s="613">
        <v>42389.104166666664</v>
      </c>
      <c r="C2230" s="405" t="s">
        <v>2020</v>
      </c>
      <c r="D2230" s="384">
        <v>575</v>
      </c>
      <c r="E2230">
        <v>0.02</v>
      </c>
      <c r="F2230">
        <v>1.5754900000000001</v>
      </c>
      <c r="G2230" s="384">
        <v>0</v>
      </c>
      <c r="H2230">
        <v>1.5767899999999999</v>
      </c>
    </row>
    <row r="2231" spans="1:10">
      <c r="A2231">
        <v>2239</v>
      </c>
      <c r="B2231" s="613">
        <v>42389.239583333336</v>
      </c>
      <c r="C2231" s="405" t="s">
        <v>2020</v>
      </c>
      <c r="D2231" s="384">
        <v>575</v>
      </c>
      <c r="E2231">
        <v>0.02</v>
      </c>
      <c r="F2231">
        <v>1.5754900000000001</v>
      </c>
      <c r="G2231" s="384">
        <v>0</v>
      </c>
      <c r="H2231">
        <v>1.5847599999999999</v>
      </c>
    </row>
    <row r="2232" spans="1:10">
      <c r="A2232">
        <v>2255</v>
      </c>
      <c r="B2232" s="613">
        <v>42389.670138888891</v>
      </c>
      <c r="C2232" s="405" t="s">
        <v>1931</v>
      </c>
      <c r="D2232" s="384">
        <v>575</v>
      </c>
      <c r="E2232">
        <v>0.02</v>
      </c>
      <c r="F2232">
        <v>1.5847599999999999</v>
      </c>
      <c r="G2232" s="384">
        <v>0</v>
      </c>
      <c r="H2232">
        <v>1.5847599999999999</v>
      </c>
      <c r="I2232">
        <v>-13.89</v>
      </c>
      <c r="J2232" s="384">
        <v>2484.8200000000002</v>
      </c>
    </row>
    <row r="2233" spans="1:10">
      <c r="A2233">
        <v>2216</v>
      </c>
      <c r="B2233" s="613">
        <v>42388.781944444447</v>
      </c>
      <c r="C2233" s="405" t="s">
        <v>96</v>
      </c>
      <c r="D2233" s="384">
        <v>576</v>
      </c>
      <c r="E2233">
        <v>0.01</v>
      </c>
      <c r="F2233">
        <v>1.57738</v>
      </c>
      <c r="G2233" s="384">
        <v>0</v>
      </c>
      <c r="H2233">
        <v>0</v>
      </c>
    </row>
    <row r="2234" spans="1:10">
      <c r="A2234">
        <v>2217</v>
      </c>
      <c r="B2234" s="613">
        <v>42388.781944444447</v>
      </c>
      <c r="C2234" s="405" t="s">
        <v>2020</v>
      </c>
      <c r="D2234" s="384">
        <v>576</v>
      </c>
      <c r="E2234">
        <v>0.01</v>
      </c>
      <c r="F2234">
        <v>1.57738</v>
      </c>
      <c r="G2234" s="384">
        <v>0</v>
      </c>
      <c r="H2234">
        <v>1.57952</v>
      </c>
    </row>
    <row r="2235" spans="1:10">
      <c r="A2235">
        <v>2218</v>
      </c>
      <c r="B2235" s="613">
        <v>42388.840277777781</v>
      </c>
      <c r="C2235" s="405" t="s">
        <v>1931</v>
      </c>
      <c r="D2235" s="384">
        <v>576</v>
      </c>
      <c r="E2235">
        <v>0.01</v>
      </c>
      <c r="F2235">
        <v>1.57952</v>
      </c>
      <c r="G2235" s="384">
        <v>0</v>
      </c>
      <c r="H2235">
        <v>1.57952</v>
      </c>
      <c r="I2235">
        <v>1.48</v>
      </c>
      <c r="J2235" s="384">
        <v>2534.77</v>
      </c>
    </row>
    <row r="2236" spans="1:10">
      <c r="A2236">
        <v>2219</v>
      </c>
      <c r="B2236" s="613">
        <v>42388.885416666664</v>
      </c>
      <c r="C2236" s="405" t="s">
        <v>97</v>
      </c>
      <c r="D2236" s="384">
        <v>577</v>
      </c>
      <c r="E2236">
        <v>0.04</v>
      </c>
      <c r="F2236">
        <v>1.5802</v>
      </c>
      <c r="G2236" s="384">
        <v>0</v>
      </c>
      <c r="H2236">
        <v>0</v>
      </c>
    </row>
    <row r="2237" spans="1:10">
      <c r="A2237">
        <v>2220</v>
      </c>
      <c r="B2237" s="613">
        <v>42388.885416666664</v>
      </c>
      <c r="C2237" s="405" t="s">
        <v>2020</v>
      </c>
      <c r="D2237" s="384">
        <v>577</v>
      </c>
      <c r="E2237">
        <v>0.04</v>
      </c>
      <c r="F2237">
        <v>1.5802</v>
      </c>
      <c r="G2237" s="384">
        <v>0</v>
      </c>
      <c r="H2237">
        <v>1.57223</v>
      </c>
    </row>
    <row r="2238" spans="1:10">
      <c r="A2238">
        <v>2227</v>
      </c>
      <c r="B2238" s="613">
        <v>42389.104166666664</v>
      </c>
      <c r="C2238" s="405" t="s">
        <v>2020</v>
      </c>
      <c r="D2238" s="384">
        <v>577</v>
      </c>
      <c r="E2238">
        <v>0.04</v>
      </c>
      <c r="F2238">
        <v>1.5802</v>
      </c>
      <c r="G2238" s="384">
        <v>0</v>
      </c>
      <c r="H2238">
        <v>1.5767899999999999</v>
      </c>
    </row>
    <row r="2239" spans="1:10">
      <c r="A2239">
        <v>2238</v>
      </c>
      <c r="B2239" s="613">
        <v>42389.239583333336</v>
      </c>
      <c r="C2239" s="405" t="s">
        <v>2020</v>
      </c>
      <c r="D2239" s="384">
        <v>577</v>
      </c>
      <c r="E2239">
        <v>0.04</v>
      </c>
      <c r="F2239">
        <v>1.5802</v>
      </c>
      <c r="G2239" s="384">
        <v>0</v>
      </c>
      <c r="H2239">
        <v>1.5847599999999999</v>
      </c>
    </row>
    <row r="2240" spans="1:10">
      <c r="A2240">
        <v>2256</v>
      </c>
      <c r="B2240" s="613">
        <v>42389.670138888891</v>
      </c>
      <c r="C2240" s="405" t="s">
        <v>1931</v>
      </c>
      <c r="D2240" s="384">
        <v>577</v>
      </c>
      <c r="E2240">
        <v>0.04</v>
      </c>
      <c r="F2240">
        <v>1.5847599999999999</v>
      </c>
      <c r="G2240" s="384">
        <v>0</v>
      </c>
      <c r="H2240">
        <v>1.5847599999999999</v>
      </c>
      <c r="I2240">
        <v>-13.87</v>
      </c>
      <c r="J2240" s="384">
        <v>2470.9499999999998</v>
      </c>
    </row>
    <row r="2241" spans="1:10">
      <c r="A2241">
        <v>2225</v>
      </c>
      <c r="B2241" s="613">
        <v>42389.104166666664</v>
      </c>
      <c r="C2241" s="405" t="s">
        <v>97</v>
      </c>
      <c r="D2241" s="384">
        <v>578</v>
      </c>
      <c r="E2241">
        <v>0.08</v>
      </c>
      <c r="F2241">
        <v>1.58582</v>
      </c>
      <c r="G2241" s="384">
        <v>0</v>
      </c>
      <c r="H2241">
        <v>0</v>
      </c>
    </row>
    <row r="2242" spans="1:10">
      <c r="A2242">
        <v>2226</v>
      </c>
      <c r="B2242" s="613">
        <v>42389.104166666664</v>
      </c>
      <c r="C2242" s="405" t="s">
        <v>2020</v>
      </c>
      <c r="D2242" s="384">
        <v>578</v>
      </c>
      <c r="E2242">
        <v>0.08</v>
      </c>
      <c r="F2242">
        <v>1.58582</v>
      </c>
      <c r="G2242" s="384">
        <v>0</v>
      </c>
      <c r="H2242">
        <v>1.5767899999999999</v>
      </c>
    </row>
    <row r="2243" spans="1:10">
      <c r="A2243">
        <v>2237</v>
      </c>
      <c r="B2243" s="613">
        <v>42389.239583333336</v>
      </c>
      <c r="C2243" s="405" t="s">
        <v>2020</v>
      </c>
      <c r="D2243" s="384">
        <v>578</v>
      </c>
      <c r="E2243">
        <v>0.08</v>
      </c>
      <c r="F2243">
        <v>1.58582</v>
      </c>
      <c r="G2243" s="384">
        <v>0</v>
      </c>
      <c r="H2243">
        <v>1.5847599999999999</v>
      </c>
    </row>
    <row r="2244" spans="1:10">
      <c r="A2244">
        <v>2257</v>
      </c>
      <c r="B2244" s="613">
        <v>42389.670138888891</v>
      </c>
      <c r="C2244" s="405" t="s">
        <v>1931</v>
      </c>
      <c r="D2244" s="384">
        <v>578</v>
      </c>
      <c r="E2244">
        <v>0.08</v>
      </c>
      <c r="F2244">
        <v>1.5847599999999999</v>
      </c>
      <c r="G2244" s="384">
        <v>0</v>
      </c>
      <c r="H2244">
        <v>1.5847599999999999</v>
      </c>
      <c r="I2244">
        <v>5.46</v>
      </c>
      <c r="J2244" s="384">
        <v>2476.41</v>
      </c>
    </row>
    <row r="2245" spans="1:10">
      <c r="A2245">
        <v>2232</v>
      </c>
      <c r="B2245" s="613">
        <v>42389.135416666664</v>
      </c>
      <c r="C2245" s="405" t="s">
        <v>96</v>
      </c>
      <c r="D2245" s="384">
        <v>579</v>
      </c>
      <c r="E2245">
        <v>0.01</v>
      </c>
      <c r="F2245">
        <v>1.58466</v>
      </c>
      <c r="G2245" s="384">
        <v>0</v>
      </c>
      <c r="H2245">
        <v>0</v>
      </c>
    </row>
    <row r="2246" spans="1:10">
      <c r="A2246">
        <v>2233</v>
      </c>
      <c r="B2246" s="613">
        <v>42389.135416666664</v>
      </c>
      <c r="C2246" s="405" t="s">
        <v>2020</v>
      </c>
      <c r="D2246" s="384">
        <v>579</v>
      </c>
      <c r="E2246">
        <v>0.01</v>
      </c>
      <c r="F2246">
        <v>1.58466</v>
      </c>
      <c r="G2246" s="384">
        <v>0</v>
      </c>
      <c r="H2246">
        <v>1.5868</v>
      </c>
    </row>
    <row r="2247" spans="1:10">
      <c r="A2247">
        <v>2234</v>
      </c>
      <c r="B2247" s="613">
        <v>42389.146527777775</v>
      </c>
      <c r="C2247" s="405" t="s">
        <v>1931</v>
      </c>
      <c r="D2247" s="384">
        <v>579</v>
      </c>
      <c r="E2247">
        <v>0.01</v>
      </c>
      <c r="F2247">
        <v>1.5868</v>
      </c>
      <c r="G2247" s="384">
        <v>0</v>
      </c>
      <c r="H2247">
        <v>1.5868</v>
      </c>
      <c r="I2247">
        <v>1.48</v>
      </c>
      <c r="J2247" s="384">
        <v>2536.25</v>
      </c>
    </row>
    <row r="2248" spans="1:10">
      <c r="A2248">
        <v>2235</v>
      </c>
      <c r="B2248" s="613">
        <v>42389.239583333336</v>
      </c>
      <c r="C2248" s="405" t="s">
        <v>97</v>
      </c>
      <c r="D2248" s="384">
        <v>580</v>
      </c>
      <c r="E2248">
        <v>0.28000000000000003</v>
      </c>
      <c r="F2248">
        <v>1.5937399999999999</v>
      </c>
      <c r="G2248" s="384">
        <v>0</v>
      </c>
      <c r="H2248">
        <v>0</v>
      </c>
    </row>
    <row r="2249" spans="1:10">
      <c r="A2249">
        <v>2236</v>
      </c>
      <c r="B2249" s="613">
        <v>42389.239583333336</v>
      </c>
      <c r="C2249" s="405" t="s">
        <v>2020</v>
      </c>
      <c r="D2249" s="384">
        <v>580</v>
      </c>
      <c r="E2249">
        <v>0.28000000000000003</v>
      </c>
      <c r="F2249">
        <v>1.5937399999999999</v>
      </c>
      <c r="G2249" s="384">
        <v>0</v>
      </c>
      <c r="H2249">
        <v>1.5847599999999999</v>
      </c>
    </row>
    <row r="2250" spans="1:10">
      <c r="A2250">
        <v>2258</v>
      </c>
      <c r="B2250" s="613">
        <v>42389.670138888891</v>
      </c>
      <c r="C2250" s="405" t="s">
        <v>1931</v>
      </c>
      <c r="D2250" s="384">
        <v>580</v>
      </c>
      <c r="E2250">
        <v>0.28000000000000003</v>
      </c>
      <c r="F2250">
        <v>1.5847599999999999</v>
      </c>
      <c r="G2250" s="384">
        <v>0</v>
      </c>
      <c r="H2250">
        <v>1.5847599999999999</v>
      </c>
      <c r="I2250">
        <v>182.84</v>
      </c>
      <c r="J2250" s="384">
        <v>2659.25</v>
      </c>
    </row>
    <row r="2251" spans="1:10">
      <c r="A2251">
        <v>2243</v>
      </c>
      <c r="B2251" s="613">
        <v>42389.46875</v>
      </c>
      <c r="C2251" s="405" t="s">
        <v>96</v>
      </c>
      <c r="D2251" s="384">
        <v>581</v>
      </c>
      <c r="E2251">
        <v>0.01</v>
      </c>
      <c r="F2251">
        <v>1.5948800000000001</v>
      </c>
      <c r="G2251" s="384">
        <v>0</v>
      </c>
      <c r="H2251">
        <v>0</v>
      </c>
    </row>
    <row r="2252" spans="1:10">
      <c r="A2252">
        <v>2244</v>
      </c>
      <c r="B2252" s="613">
        <v>42389.46875</v>
      </c>
      <c r="C2252" s="405" t="s">
        <v>2020</v>
      </c>
      <c r="D2252" s="384">
        <v>581</v>
      </c>
      <c r="E2252">
        <v>0.01</v>
      </c>
      <c r="F2252">
        <v>1.5948800000000001</v>
      </c>
      <c r="G2252" s="384">
        <v>0</v>
      </c>
      <c r="H2252">
        <v>1.5970200000000001</v>
      </c>
    </row>
    <row r="2253" spans="1:10">
      <c r="A2253">
        <v>2247</v>
      </c>
      <c r="B2253" s="613">
        <v>42389.597222222219</v>
      </c>
      <c r="C2253" s="405" t="s">
        <v>2020</v>
      </c>
      <c r="D2253" s="384">
        <v>581</v>
      </c>
      <c r="E2253">
        <v>0.01</v>
      </c>
      <c r="F2253">
        <v>1.5948800000000001</v>
      </c>
      <c r="G2253" s="384">
        <v>0</v>
      </c>
      <c r="H2253">
        <v>1.59537</v>
      </c>
    </row>
    <row r="2254" spans="1:10">
      <c r="A2254">
        <v>2251</v>
      </c>
      <c r="B2254" s="613">
        <v>42389.627083333333</v>
      </c>
      <c r="C2254" s="405" t="s">
        <v>2020</v>
      </c>
      <c r="D2254" s="384">
        <v>581</v>
      </c>
      <c r="E2254">
        <v>0.01</v>
      </c>
      <c r="F2254">
        <v>1.5948800000000001</v>
      </c>
      <c r="G2254" s="384">
        <v>0</v>
      </c>
      <c r="H2254">
        <v>1.5936999999999999</v>
      </c>
    </row>
    <row r="2255" spans="1:10">
      <c r="A2255">
        <v>2259</v>
      </c>
      <c r="B2255" s="613">
        <v>42389.691666666666</v>
      </c>
      <c r="C2255" s="405" t="s">
        <v>1931</v>
      </c>
      <c r="D2255" s="384">
        <v>581</v>
      </c>
      <c r="E2255">
        <v>0.01</v>
      </c>
      <c r="F2255">
        <v>1.5936999999999999</v>
      </c>
      <c r="G2255" s="384">
        <v>0</v>
      </c>
      <c r="H2255">
        <v>1.5936999999999999</v>
      </c>
      <c r="I2255">
        <v>-0.97</v>
      </c>
      <c r="J2255" s="384">
        <v>2658.28</v>
      </c>
    </row>
    <row r="2256" spans="1:10">
      <c r="A2256">
        <v>2245</v>
      </c>
      <c r="B2256" s="613">
        <v>42389.597222222219</v>
      </c>
      <c r="C2256" s="405" t="s">
        <v>96</v>
      </c>
      <c r="D2256" s="384">
        <v>582</v>
      </c>
      <c r="E2256">
        <v>0.01</v>
      </c>
      <c r="F2256">
        <v>1.59158</v>
      </c>
      <c r="G2256" s="384">
        <v>0</v>
      </c>
      <c r="H2256">
        <v>0</v>
      </c>
    </row>
    <row r="2257" spans="1:10">
      <c r="A2257">
        <v>2246</v>
      </c>
      <c r="B2257" s="613">
        <v>42389.597222222219</v>
      </c>
      <c r="C2257" s="405" t="s">
        <v>2020</v>
      </c>
      <c r="D2257" s="384">
        <v>582</v>
      </c>
      <c r="E2257">
        <v>0.01</v>
      </c>
      <c r="F2257">
        <v>1.59158</v>
      </c>
      <c r="G2257" s="384">
        <v>0</v>
      </c>
      <c r="H2257">
        <v>1.59537</v>
      </c>
    </row>
    <row r="2258" spans="1:10">
      <c r="A2258">
        <v>2250</v>
      </c>
      <c r="B2258" s="613">
        <v>42389.627083333333</v>
      </c>
      <c r="C2258" s="405" t="s">
        <v>2020</v>
      </c>
      <c r="D2258" s="384">
        <v>582</v>
      </c>
      <c r="E2258">
        <v>0.01</v>
      </c>
      <c r="F2258">
        <v>1.59158</v>
      </c>
      <c r="G2258" s="384">
        <v>0</v>
      </c>
      <c r="H2258">
        <v>1.5936999999999999</v>
      </c>
    </row>
    <row r="2259" spans="1:10">
      <c r="A2259">
        <v>2260</v>
      </c>
      <c r="B2259" s="613">
        <v>42389.691666666666</v>
      </c>
      <c r="C2259" s="405" t="s">
        <v>1931</v>
      </c>
      <c r="D2259" s="384">
        <v>582</v>
      </c>
      <c r="E2259">
        <v>0.01</v>
      </c>
      <c r="F2259">
        <v>1.5936999999999999</v>
      </c>
      <c r="G2259" s="384">
        <v>0</v>
      </c>
      <c r="H2259">
        <v>1.5936999999999999</v>
      </c>
      <c r="I2259">
        <v>1.46</v>
      </c>
      <c r="J2259" s="384">
        <v>2659.74</v>
      </c>
    </row>
    <row r="2260" spans="1:10">
      <c r="A2260">
        <v>2248</v>
      </c>
      <c r="B2260" s="613">
        <v>42389.627083333333</v>
      </c>
      <c r="C2260" s="405" t="s">
        <v>96</v>
      </c>
      <c r="D2260" s="384">
        <v>583</v>
      </c>
      <c r="E2260">
        <v>0.01</v>
      </c>
      <c r="F2260">
        <v>1.5879300000000001</v>
      </c>
      <c r="G2260" s="384">
        <v>0</v>
      </c>
      <c r="H2260">
        <v>0</v>
      </c>
    </row>
    <row r="2261" spans="1:10">
      <c r="A2261">
        <v>2249</v>
      </c>
      <c r="B2261" s="613">
        <v>42389.627083333333</v>
      </c>
      <c r="C2261" s="405" t="s">
        <v>2020</v>
      </c>
      <c r="D2261" s="384">
        <v>583</v>
      </c>
      <c r="E2261">
        <v>0.01</v>
      </c>
      <c r="F2261">
        <v>1.5879300000000001</v>
      </c>
      <c r="G2261" s="384">
        <v>0</v>
      </c>
      <c r="H2261">
        <v>1.5936999999999999</v>
      </c>
    </row>
    <row r="2262" spans="1:10">
      <c r="A2262">
        <v>2261</v>
      </c>
      <c r="B2262" s="613">
        <v>42389.691666666666</v>
      </c>
      <c r="C2262" s="405" t="s">
        <v>1931</v>
      </c>
      <c r="D2262" s="384">
        <v>583</v>
      </c>
      <c r="E2262">
        <v>0.01</v>
      </c>
      <c r="F2262">
        <v>1.5936999999999999</v>
      </c>
      <c r="G2262" s="384">
        <v>0</v>
      </c>
      <c r="H2262">
        <v>1.5936999999999999</v>
      </c>
      <c r="I2262">
        <v>4.16</v>
      </c>
      <c r="J2262" s="384">
        <v>2663.9</v>
      </c>
    </row>
    <row r="2263" spans="1:10">
      <c r="A2263">
        <v>2262</v>
      </c>
      <c r="B2263" s="613">
        <v>42390.020833333336</v>
      </c>
      <c r="C2263" s="405" t="s">
        <v>97</v>
      </c>
      <c r="D2263" s="384">
        <v>584</v>
      </c>
      <c r="E2263">
        <v>0.01</v>
      </c>
      <c r="F2263">
        <v>1.5705499999999999</v>
      </c>
      <c r="G2263" s="384">
        <v>0</v>
      </c>
      <c r="H2263">
        <v>0</v>
      </c>
    </row>
    <row r="2264" spans="1:10">
      <c r="A2264">
        <v>2263</v>
      </c>
      <c r="B2264" s="613">
        <v>42390.020833333336</v>
      </c>
      <c r="C2264" s="405" t="s">
        <v>2020</v>
      </c>
      <c r="D2264" s="384">
        <v>584</v>
      </c>
      <c r="E2264">
        <v>0.01</v>
      </c>
      <c r="F2264">
        <v>1.5705499999999999</v>
      </c>
      <c r="G2264" s="384">
        <v>0</v>
      </c>
      <c r="H2264">
        <v>1.5684100000000001</v>
      </c>
    </row>
    <row r="2265" spans="1:10">
      <c r="A2265">
        <v>2264</v>
      </c>
      <c r="B2265" s="613">
        <v>42390.027083333334</v>
      </c>
      <c r="C2265" s="405" t="s">
        <v>1931</v>
      </c>
      <c r="D2265" s="384">
        <v>584</v>
      </c>
      <c r="E2265">
        <v>0.01</v>
      </c>
      <c r="F2265">
        <v>1.5684100000000001</v>
      </c>
      <c r="G2265" s="384">
        <v>0</v>
      </c>
      <c r="H2265">
        <v>1.5684100000000001</v>
      </c>
      <c r="I2265">
        <v>1.48</v>
      </c>
      <c r="J2265" s="384">
        <v>2665.38</v>
      </c>
    </row>
    <row r="2266" spans="1:10">
      <c r="A2266">
        <v>2265</v>
      </c>
      <c r="B2266" s="613">
        <v>42390.209027777775</v>
      </c>
      <c r="C2266" s="405" t="s">
        <v>96</v>
      </c>
      <c r="D2266" s="384">
        <v>585</v>
      </c>
      <c r="E2266">
        <v>0.01</v>
      </c>
      <c r="F2266">
        <v>1.5756399999999999</v>
      </c>
      <c r="G2266" s="384">
        <v>0</v>
      </c>
      <c r="H2266">
        <v>0</v>
      </c>
    </row>
    <row r="2267" spans="1:10">
      <c r="A2267">
        <v>2266</v>
      </c>
      <c r="B2267" s="613">
        <v>42390.209027777775</v>
      </c>
      <c r="C2267" s="405" t="s">
        <v>2020</v>
      </c>
      <c r="D2267" s="384">
        <v>585</v>
      </c>
      <c r="E2267">
        <v>0.01</v>
      </c>
      <c r="F2267">
        <v>1.5756399999999999</v>
      </c>
      <c r="G2267" s="384">
        <v>0</v>
      </c>
      <c r="H2267">
        <v>1.57778</v>
      </c>
    </row>
    <row r="2268" spans="1:10">
      <c r="A2268">
        <v>2267</v>
      </c>
      <c r="B2268" s="613">
        <v>42390.243055555555</v>
      </c>
      <c r="C2268" s="405" t="s">
        <v>1931</v>
      </c>
      <c r="D2268" s="384">
        <v>585</v>
      </c>
      <c r="E2268">
        <v>0.01</v>
      </c>
      <c r="F2268">
        <v>1.57778</v>
      </c>
      <c r="G2268" s="384">
        <v>0</v>
      </c>
      <c r="H2268">
        <v>1.57778</v>
      </c>
      <c r="I2268">
        <v>1.48</v>
      </c>
      <c r="J2268" s="384">
        <v>2666.86</v>
      </c>
    </row>
    <row r="2269" spans="1:10">
      <c r="A2269">
        <v>2268</v>
      </c>
      <c r="B2269" s="613">
        <v>42390.313194444447</v>
      </c>
      <c r="C2269" s="405" t="s">
        <v>97</v>
      </c>
      <c r="D2269" s="384">
        <v>586</v>
      </c>
      <c r="E2269">
        <v>0.01</v>
      </c>
      <c r="F2269">
        <v>1.58063</v>
      </c>
      <c r="G2269" s="384">
        <v>0</v>
      </c>
      <c r="H2269">
        <v>0</v>
      </c>
    </row>
    <row r="2270" spans="1:10">
      <c r="A2270">
        <v>2269</v>
      </c>
      <c r="B2270" s="613">
        <v>42390.313194444447</v>
      </c>
      <c r="C2270" s="405" t="s">
        <v>2020</v>
      </c>
      <c r="D2270" s="384">
        <v>586</v>
      </c>
      <c r="E2270">
        <v>0.01</v>
      </c>
      <c r="F2270">
        <v>1.58063</v>
      </c>
      <c r="G2270" s="384">
        <v>0</v>
      </c>
      <c r="H2270">
        <v>1.5784899999999999</v>
      </c>
    </row>
    <row r="2271" spans="1:10">
      <c r="A2271">
        <v>2274</v>
      </c>
      <c r="B2271" s="613">
        <v>42390.354166666664</v>
      </c>
      <c r="C2271" s="405" t="s">
        <v>2020</v>
      </c>
      <c r="D2271" s="384">
        <v>586</v>
      </c>
      <c r="E2271">
        <v>0.01</v>
      </c>
      <c r="F2271">
        <v>1.58063</v>
      </c>
      <c r="G2271" s="384">
        <v>0</v>
      </c>
      <c r="H2271">
        <v>1.58016</v>
      </c>
    </row>
    <row r="2272" spans="1:10">
      <c r="A2272">
        <v>2279</v>
      </c>
      <c r="B2272" s="613">
        <v>42390.380555555559</v>
      </c>
      <c r="C2272" s="405" t="s">
        <v>1931</v>
      </c>
      <c r="D2272" s="384">
        <v>586</v>
      </c>
      <c r="E2272">
        <v>0.01</v>
      </c>
      <c r="F2272">
        <v>1.58016</v>
      </c>
      <c r="G2272" s="384">
        <v>0</v>
      </c>
      <c r="H2272">
        <v>1.58016</v>
      </c>
      <c r="I2272">
        <v>0.25</v>
      </c>
      <c r="J2272" s="384">
        <v>2670.07</v>
      </c>
    </row>
    <row r="2273" spans="1:10">
      <c r="A2273">
        <v>2270</v>
      </c>
      <c r="B2273" s="613">
        <v>42390.324999999997</v>
      </c>
      <c r="C2273" s="405" t="s">
        <v>96</v>
      </c>
      <c r="D2273" s="384">
        <v>587</v>
      </c>
      <c r="E2273">
        <v>0.01</v>
      </c>
      <c r="F2273">
        <v>1.5823499999999999</v>
      </c>
      <c r="G2273" s="384">
        <v>0</v>
      </c>
      <c r="H2273">
        <v>0</v>
      </c>
    </row>
    <row r="2274" spans="1:10">
      <c r="A2274">
        <v>2271</v>
      </c>
      <c r="B2274" s="613">
        <v>42390.324999999997</v>
      </c>
      <c r="C2274" s="405" t="s">
        <v>2020</v>
      </c>
      <c r="D2274" s="384">
        <v>587</v>
      </c>
      <c r="E2274">
        <v>0.01</v>
      </c>
      <c r="F2274">
        <v>1.5823499999999999</v>
      </c>
      <c r="G2274" s="384">
        <v>0</v>
      </c>
      <c r="H2274">
        <v>1.58449</v>
      </c>
    </row>
    <row r="2275" spans="1:10">
      <c r="A2275">
        <v>2275</v>
      </c>
      <c r="B2275" s="613">
        <v>42390.354166666664</v>
      </c>
      <c r="C2275" s="405" t="s">
        <v>1931</v>
      </c>
      <c r="D2275" s="384">
        <v>587</v>
      </c>
      <c r="E2275">
        <v>0.01</v>
      </c>
      <c r="F2275">
        <v>1.58449</v>
      </c>
      <c r="G2275" s="384">
        <v>0</v>
      </c>
      <c r="H2275">
        <v>1.58449</v>
      </c>
      <c r="I2275">
        <v>1.48</v>
      </c>
      <c r="J2275" s="384">
        <v>2668.34</v>
      </c>
    </row>
    <row r="2276" spans="1:10">
      <c r="A2276">
        <v>2272</v>
      </c>
      <c r="B2276" s="613">
        <v>42390.354166666664</v>
      </c>
      <c r="C2276" s="405" t="s">
        <v>97</v>
      </c>
      <c r="D2276" s="384">
        <v>588</v>
      </c>
      <c r="E2276">
        <v>0.01</v>
      </c>
      <c r="F2276">
        <v>1.5839700000000001</v>
      </c>
      <c r="G2276" s="384">
        <v>0</v>
      </c>
      <c r="H2276">
        <v>0</v>
      </c>
    </row>
    <row r="2277" spans="1:10">
      <c r="A2277">
        <v>2273</v>
      </c>
      <c r="B2277" s="613">
        <v>42390.354166666664</v>
      </c>
      <c r="C2277" s="405" t="s">
        <v>2020</v>
      </c>
      <c r="D2277" s="384">
        <v>588</v>
      </c>
      <c r="E2277">
        <v>0.01</v>
      </c>
      <c r="F2277">
        <v>1.5839700000000001</v>
      </c>
      <c r="G2277" s="384">
        <v>0</v>
      </c>
      <c r="H2277">
        <v>1.58016</v>
      </c>
    </row>
    <row r="2278" spans="1:10">
      <c r="A2278">
        <v>2280</v>
      </c>
      <c r="B2278" s="613">
        <v>42390.380555555559</v>
      </c>
      <c r="C2278" s="405" t="s">
        <v>1931</v>
      </c>
      <c r="D2278" s="384">
        <v>588</v>
      </c>
      <c r="E2278">
        <v>0.01</v>
      </c>
      <c r="F2278">
        <v>1.58016</v>
      </c>
      <c r="G2278" s="384">
        <v>0</v>
      </c>
      <c r="H2278">
        <v>1.58016</v>
      </c>
      <c r="I2278">
        <v>2.72</v>
      </c>
      <c r="J2278" s="384">
        <v>2672.79</v>
      </c>
    </row>
    <row r="2279" spans="1:10">
      <c r="A2279">
        <v>2276</v>
      </c>
      <c r="B2279" s="613">
        <v>42390.354166666664</v>
      </c>
      <c r="C2279" s="405" t="s">
        <v>96</v>
      </c>
      <c r="D2279" s="384">
        <v>589</v>
      </c>
      <c r="E2279">
        <v>0.01</v>
      </c>
      <c r="F2279">
        <v>1.5846</v>
      </c>
      <c r="G2279" s="384">
        <v>0</v>
      </c>
      <c r="H2279">
        <v>0</v>
      </c>
    </row>
    <row r="2280" spans="1:10">
      <c r="A2280">
        <v>2277</v>
      </c>
      <c r="B2280" s="613">
        <v>42390.354166666664</v>
      </c>
      <c r="C2280" s="405" t="s">
        <v>2020</v>
      </c>
      <c r="D2280" s="384">
        <v>589</v>
      </c>
      <c r="E2280">
        <v>0.01</v>
      </c>
      <c r="F2280">
        <v>1.5846</v>
      </c>
      <c r="G2280" s="384">
        <v>0</v>
      </c>
      <c r="H2280">
        <v>1.58674</v>
      </c>
    </row>
    <row r="2281" spans="1:10">
      <c r="A2281">
        <v>2278</v>
      </c>
      <c r="B2281" s="613">
        <v>42390.36041666667</v>
      </c>
      <c r="C2281" s="405" t="s">
        <v>1931</v>
      </c>
      <c r="D2281" s="384">
        <v>589</v>
      </c>
      <c r="E2281">
        <v>0.01</v>
      </c>
      <c r="F2281">
        <v>1.58674</v>
      </c>
      <c r="G2281" s="384">
        <v>0</v>
      </c>
      <c r="H2281">
        <v>1.58674</v>
      </c>
      <c r="I2281">
        <v>1.48</v>
      </c>
      <c r="J2281" s="384">
        <v>2669.82</v>
      </c>
    </row>
    <row r="2282" spans="1:10">
      <c r="A2282">
        <v>2281</v>
      </c>
      <c r="B2282" s="613">
        <v>42390.584027777775</v>
      </c>
      <c r="C2282" s="405" t="s">
        <v>97</v>
      </c>
      <c r="D2282" s="384">
        <v>590</v>
      </c>
      <c r="E2282">
        <v>0.01</v>
      </c>
      <c r="F2282">
        <v>1.57717</v>
      </c>
      <c r="G2282" s="384">
        <v>0</v>
      </c>
      <c r="H2282">
        <v>0</v>
      </c>
    </row>
    <row r="2283" spans="1:10">
      <c r="A2283">
        <v>2282</v>
      </c>
      <c r="B2283" s="613">
        <v>42390.584027777775</v>
      </c>
      <c r="C2283" s="405" t="s">
        <v>2020</v>
      </c>
      <c r="D2283" s="384">
        <v>590</v>
      </c>
      <c r="E2283">
        <v>0.01</v>
      </c>
      <c r="F2283">
        <v>1.57717</v>
      </c>
      <c r="G2283" s="384">
        <v>0</v>
      </c>
      <c r="H2283">
        <v>1.5750299999999999</v>
      </c>
    </row>
    <row r="2284" spans="1:10">
      <c r="A2284">
        <v>2283</v>
      </c>
      <c r="B2284" s="613">
        <v>42390.59375</v>
      </c>
      <c r="C2284" s="405" t="s">
        <v>1931</v>
      </c>
      <c r="D2284" s="384">
        <v>590</v>
      </c>
      <c r="E2284">
        <v>0.01</v>
      </c>
      <c r="F2284">
        <v>1.5750299999999999</v>
      </c>
      <c r="G2284" s="384">
        <v>0</v>
      </c>
      <c r="H2284">
        <v>1.5750299999999999</v>
      </c>
      <c r="I2284">
        <v>1.48</v>
      </c>
      <c r="J2284" s="384">
        <v>2674.27</v>
      </c>
    </row>
    <row r="2285" spans="1:10">
      <c r="A2285">
        <v>2284</v>
      </c>
      <c r="B2285" s="613">
        <v>42390.708333333336</v>
      </c>
      <c r="C2285" s="405" t="s">
        <v>96</v>
      </c>
      <c r="D2285" s="384">
        <v>591</v>
      </c>
      <c r="E2285">
        <v>0.01</v>
      </c>
      <c r="F2285">
        <v>1.5585800000000001</v>
      </c>
      <c r="G2285" s="384">
        <v>0</v>
      </c>
      <c r="H2285">
        <v>0</v>
      </c>
    </row>
    <row r="2286" spans="1:10">
      <c r="A2286">
        <v>2285</v>
      </c>
      <c r="B2286" s="613">
        <v>42390.708333333336</v>
      </c>
      <c r="C2286" s="405" t="s">
        <v>2020</v>
      </c>
      <c r="D2286" s="384">
        <v>591</v>
      </c>
      <c r="E2286">
        <v>0.01</v>
      </c>
      <c r="F2286">
        <v>1.5585800000000001</v>
      </c>
      <c r="G2286" s="384">
        <v>0</v>
      </c>
      <c r="H2286">
        <v>1.5607200000000001</v>
      </c>
    </row>
    <row r="2287" spans="1:10">
      <c r="A2287">
        <v>2286</v>
      </c>
      <c r="B2287" s="613">
        <v>42390.845833333333</v>
      </c>
      <c r="C2287" s="405" t="s">
        <v>1931</v>
      </c>
      <c r="D2287" s="384">
        <v>591</v>
      </c>
      <c r="E2287">
        <v>0.01</v>
      </c>
      <c r="F2287">
        <v>1.5607200000000001</v>
      </c>
      <c r="G2287" s="384">
        <v>0</v>
      </c>
      <c r="H2287">
        <v>1.5607200000000001</v>
      </c>
      <c r="I2287">
        <v>1.48</v>
      </c>
      <c r="J2287" s="384">
        <v>2675.75</v>
      </c>
    </row>
    <row r="2288" spans="1:10">
      <c r="A2288">
        <v>2287</v>
      </c>
      <c r="B2288" s="613">
        <v>42390.927777777775</v>
      </c>
      <c r="C2288" s="405" t="s">
        <v>96</v>
      </c>
      <c r="D2288" s="384">
        <v>592</v>
      </c>
      <c r="E2288">
        <v>0.01</v>
      </c>
      <c r="F2288">
        <v>1.5531600000000001</v>
      </c>
      <c r="G2288" s="384">
        <v>0</v>
      </c>
      <c r="H2288">
        <v>0</v>
      </c>
    </row>
    <row r="2289" spans="1:10">
      <c r="A2289">
        <v>2288</v>
      </c>
      <c r="B2289" s="613">
        <v>42390.927777777775</v>
      </c>
      <c r="C2289" s="405" t="s">
        <v>2020</v>
      </c>
      <c r="D2289" s="384">
        <v>592</v>
      </c>
      <c r="E2289">
        <v>0.01</v>
      </c>
      <c r="F2289">
        <v>1.5531600000000001</v>
      </c>
      <c r="G2289" s="384">
        <v>0</v>
      </c>
      <c r="H2289">
        <v>1.5552999999999999</v>
      </c>
    </row>
    <row r="2290" spans="1:10">
      <c r="A2290">
        <v>2293</v>
      </c>
      <c r="B2290" s="613">
        <v>42391.031944444447</v>
      </c>
      <c r="C2290" s="405" t="s">
        <v>2020</v>
      </c>
      <c r="D2290" s="384">
        <v>592</v>
      </c>
      <c r="E2290">
        <v>0.01</v>
      </c>
      <c r="F2290">
        <v>1.5531600000000001</v>
      </c>
      <c r="G2290" s="384">
        <v>0</v>
      </c>
      <c r="H2290">
        <v>1.5535000000000001</v>
      </c>
    </row>
    <row r="2291" spans="1:10">
      <c r="A2291">
        <v>2298</v>
      </c>
      <c r="B2291" s="613">
        <v>42391.250694444447</v>
      </c>
      <c r="C2291" s="405" t="s">
        <v>2020</v>
      </c>
      <c r="D2291" s="384">
        <v>592</v>
      </c>
      <c r="E2291">
        <v>0.01</v>
      </c>
      <c r="F2291">
        <v>1.5531600000000001</v>
      </c>
      <c r="G2291" s="384">
        <v>0</v>
      </c>
      <c r="H2291">
        <v>1.55179</v>
      </c>
    </row>
    <row r="2292" spans="1:10">
      <c r="A2292">
        <v>2303</v>
      </c>
      <c r="B2292" s="613">
        <v>42391.513194444444</v>
      </c>
      <c r="C2292" s="405" t="s">
        <v>2020</v>
      </c>
      <c r="D2292" s="384">
        <v>592</v>
      </c>
      <c r="E2292">
        <v>0.01</v>
      </c>
      <c r="F2292">
        <v>1.5531600000000001</v>
      </c>
      <c r="G2292" s="384">
        <v>0</v>
      </c>
      <c r="H2292">
        <v>1.5485800000000001</v>
      </c>
    </row>
    <row r="2293" spans="1:10">
      <c r="A2293">
        <v>2309</v>
      </c>
      <c r="B2293" s="613">
        <v>42391.65625</v>
      </c>
      <c r="C2293" s="405" t="s">
        <v>2020</v>
      </c>
      <c r="D2293" s="384">
        <v>592</v>
      </c>
      <c r="E2293">
        <v>0.01</v>
      </c>
      <c r="F2293">
        <v>1.5531600000000001</v>
      </c>
      <c r="G2293" s="384">
        <v>0</v>
      </c>
      <c r="H2293">
        <v>1.54474</v>
      </c>
    </row>
    <row r="2294" spans="1:10">
      <c r="A2294">
        <v>2310</v>
      </c>
      <c r="B2294" s="613">
        <v>42394.079861111109</v>
      </c>
      <c r="C2294" s="405" t="s">
        <v>1931</v>
      </c>
      <c r="D2294" s="384">
        <v>592</v>
      </c>
      <c r="E2294">
        <v>0.01</v>
      </c>
      <c r="F2294">
        <v>1.54474</v>
      </c>
      <c r="G2294" s="384">
        <v>0</v>
      </c>
      <c r="H2294">
        <v>1.54474</v>
      </c>
      <c r="I2294">
        <v>-6.31</v>
      </c>
      <c r="J2294" s="384">
        <v>2670.92</v>
      </c>
    </row>
    <row r="2295" spans="1:10">
      <c r="A2295">
        <v>2289</v>
      </c>
      <c r="B2295" s="613">
        <v>42391.021527777775</v>
      </c>
      <c r="C2295" s="405" t="s">
        <v>97</v>
      </c>
      <c r="D2295" s="384">
        <v>593</v>
      </c>
      <c r="E2295">
        <v>0.01</v>
      </c>
      <c r="F2295">
        <v>1.55125</v>
      </c>
      <c r="G2295" s="384">
        <v>0</v>
      </c>
      <c r="H2295">
        <v>0</v>
      </c>
    </row>
    <row r="2296" spans="1:10">
      <c r="A2296">
        <v>2290</v>
      </c>
      <c r="B2296" s="613">
        <v>42391.021527777775</v>
      </c>
      <c r="C2296" s="405" t="s">
        <v>2020</v>
      </c>
      <c r="D2296" s="384">
        <v>593</v>
      </c>
      <c r="E2296">
        <v>0.01</v>
      </c>
      <c r="F2296">
        <v>1.55125</v>
      </c>
      <c r="G2296" s="384">
        <v>0</v>
      </c>
      <c r="H2296">
        <v>1.54911</v>
      </c>
    </row>
    <row r="2297" spans="1:10">
      <c r="A2297">
        <v>2294</v>
      </c>
      <c r="B2297" s="613">
        <v>42391.035416666666</v>
      </c>
      <c r="C2297" s="405" t="s">
        <v>1931</v>
      </c>
      <c r="D2297" s="384">
        <v>593</v>
      </c>
      <c r="E2297">
        <v>0.01</v>
      </c>
      <c r="F2297">
        <v>1.54911</v>
      </c>
      <c r="G2297" s="384">
        <v>0</v>
      </c>
      <c r="H2297">
        <v>1.54911</v>
      </c>
      <c r="I2297">
        <v>1.48</v>
      </c>
      <c r="J2297" s="384">
        <v>2677.23</v>
      </c>
    </row>
    <row r="2298" spans="1:10">
      <c r="A2298">
        <v>2291</v>
      </c>
      <c r="B2298" s="613">
        <v>42391.031944444447</v>
      </c>
      <c r="C2298" s="405" t="s">
        <v>96</v>
      </c>
      <c r="D2298" s="384">
        <v>594</v>
      </c>
      <c r="E2298">
        <v>0.01</v>
      </c>
      <c r="F2298">
        <v>1.54956</v>
      </c>
      <c r="G2298" s="384">
        <v>0</v>
      </c>
      <c r="H2298">
        <v>0</v>
      </c>
    </row>
    <row r="2299" spans="1:10">
      <c r="A2299">
        <v>2292</v>
      </c>
      <c r="B2299" s="613">
        <v>42391.031944444447</v>
      </c>
      <c r="C2299" s="405" t="s">
        <v>2020</v>
      </c>
      <c r="D2299" s="384">
        <v>594</v>
      </c>
      <c r="E2299">
        <v>0.01</v>
      </c>
      <c r="F2299">
        <v>1.54956</v>
      </c>
      <c r="G2299" s="384">
        <v>0</v>
      </c>
      <c r="H2299">
        <v>1.5535000000000001</v>
      </c>
    </row>
    <row r="2300" spans="1:10">
      <c r="A2300">
        <v>2297</v>
      </c>
      <c r="B2300" s="613">
        <v>42391.250694444447</v>
      </c>
      <c r="C2300" s="405" t="s">
        <v>2020</v>
      </c>
      <c r="D2300" s="384">
        <v>594</v>
      </c>
      <c r="E2300">
        <v>0.01</v>
      </c>
      <c r="F2300">
        <v>1.54956</v>
      </c>
      <c r="G2300" s="384">
        <v>0</v>
      </c>
      <c r="H2300">
        <v>1.55179</v>
      </c>
    </row>
    <row r="2301" spans="1:10">
      <c r="A2301">
        <v>2302</v>
      </c>
      <c r="B2301" s="613">
        <v>42391.513194444444</v>
      </c>
      <c r="C2301" s="405" t="s">
        <v>2020</v>
      </c>
      <c r="D2301" s="384">
        <v>594</v>
      </c>
      <c r="E2301">
        <v>0.01</v>
      </c>
      <c r="F2301">
        <v>1.54956</v>
      </c>
      <c r="G2301" s="384">
        <v>0</v>
      </c>
      <c r="H2301">
        <v>1.5485800000000001</v>
      </c>
    </row>
    <row r="2302" spans="1:10">
      <c r="A2302">
        <v>2308</v>
      </c>
      <c r="B2302" s="613">
        <v>42391.65625</v>
      </c>
      <c r="C2302" s="405" t="s">
        <v>2020</v>
      </c>
      <c r="D2302" s="384">
        <v>594</v>
      </c>
      <c r="E2302">
        <v>0.01</v>
      </c>
      <c r="F2302">
        <v>1.54956</v>
      </c>
      <c r="G2302" s="384">
        <v>0</v>
      </c>
      <c r="H2302">
        <v>1.54474</v>
      </c>
    </row>
    <row r="2303" spans="1:10">
      <c r="A2303">
        <v>2311</v>
      </c>
      <c r="B2303" s="613">
        <v>42394.079861111109</v>
      </c>
      <c r="C2303" s="405" t="s">
        <v>1931</v>
      </c>
      <c r="D2303" s="384">
        <v>594</v>
      </c>
      <c r="E2303">
        <v>0.01</v>
      </c>
      <c r="F2303">
        <v>1.54474</v>
      </c>
      <c r="G2303" s="384">
        <v>0</v>
      </c>
      <c r="H2303">
        <v>1.54474</v>
      </c>
      <c r="I2303">
        <v>-3.65</v>
      </c>
      <c r="J2303" s="384">
        <v>2667.27</v>
      </c>
    </row>
    <row r="2304" spans="1:10">
      <c r="A2304">
        <v>2295</v>
      </c>
      <c r="B2304" s="613">
        <v>42391.250694444447</v>
      </c>
      <c r="C2304" s="405" t="s">
        <v>96</v>
      </c>
      <c r="D2304" s="384">
        <v>595</v>
      </c>
      <c r="E2304">
        <v>0.01</v>
      </c>
      <c r="F2304">
        <v>1.5459400000000001</v>
      </c>
      <c r="G2304" s="384">
        <v>0</v>
      </c>
      <c r="H2304">
        <v>0</v>
      </c>
    </row>
    <row r="2305" spans="1:10">
      <c r="A2305">
        <v>2296</v>
      </c>
      <c r="B2305" s="613">
        <v>42391.250694444447</v>
      </c>
      <c r="C2305" s="405" t="s">
        <v>2020</v>
      </c>
      <c r="D2305" s="384">
        <v>595</v>
      </c>
      <c r="E2305">
        <v>0.01</v>
      </c>
      <c r="F2305">
        <v>1.5459400000000001</v>
      </c>
      <c r="G2305" s="384">
        <v>0</v>
      </c>
      <c r="H2305">
        <v>1.55179</v>
      </c>
    </row>
    <row r="2306" spans="1:10">
      <c r="A2306">
        <v>2301</v>
      </c>
      <c r="B2306" s="613">
        <v>42391.513194444444</v>
      </c>
      <c r="C2306" s="405" t="s">
        <v>2020</v>
      </c>
      <c r="D2306" s="384">
        <v>595</v>
      </c>
      <c r="E2306">
        <v>0.01</v>
      </c>
      <c r="F2306">
        <v>1.5459400000000001</v>
      </c>
      <c r="G2306" s="384">
        <v>0</v>
      </c>
      <c r="H2306">
        <v>1.5485800000000001</v>
      </c>
    </row>
    <row r="2307" spans="1:10">
      <c r="A2307">
        <v>2307</v>
      </c>
      <c r="B2307" s="613">
        <v>42391.65625</v>
      </c>
      <c r="C2307" s="405" t="s">
        <v>2020</v>
      </c>
      <c r="D2307" s="384">
        <v>595</v>
      </c>
      <c r="E2307">
        <v>0.01</v>
      </c>
      <c r="F2307">
        <v>1.5459400000000001</v>
      </c>
      <c r="G2307" s="384">
        <v>0</v>
      </c>
      <c r="H2307">
        <v>1.54474</v>
      </c>
    </row>
    <row r="2308" spans="1:10">
      <c r="A2308">
        <v>2312</v>
      </c>
      <c r="B2308" s="613">
        <v>42394.079861111109</v>
      </c>
      <c r="C2308" s="405" t="s">
        <v>1931</v>
      </c>
      <c r="D2308" s="384">
        <v>595</v>
      </c>
      <c r="E2308">
        <v>0.01</v>
      </c>
      <c r="F2308">
        <v>1.54474</v>
      </c>
      <c r="G2308" s="384">
        <v>0</v>
      </c>
      <c r="H2308">
        <v>1.54474</v>
      </c>
      <c r="I2308">
        <v>-0.98</v>
      </c>
      <c r="J2308" s="384">
        <v>2666.29</v>
      </c>
    </row>
    <row r="2309" spans="1:10">
      <c r="A2309">
        <v>2299</v>
      </c>
      <c r="B2309" s="613">
        <v>42391.513194444444</v>
      </c>
      <c r="C2309" s="405" t="s">
        <v>96</v>
      </c>
      <c r="D2309" s="384">
        <v>596</v>
      </c>
      <c r="E2309">
        <v>0.02</v>
      </c>
      <c r="F2309">
        <v>1.54128</v>
      </c>
      <c r="G2309" s="384">
        <v>0</v>
      </c>
      <c r="H2309">
        <v>0</v>
      </c>
    </row>
    <row r="2310" spans="1:10">
      <c r="A2310">
        <v>2300</v>
      </c>
      <c r="B2310" s="613">
        <v>42391.513194444444</v>
      </c>
      <c r="C2310" s="405" t="s">
        <v>2020</v>
      </c>
      <c r="D2310" s="384">
        <v>596</v>
      </c>
      <c r="E2310">
        <v>0.02</v>
      </c>
      <c r="F2310">
        <v>1.54128</v>
      </c>
      <c r="G2310" s="384">
        <v>0</v>
      </c>
      <c r="H2310">
        <v>1.5485800000000001</v>
      </c>
    </row>
    <row r="2311" spans="1:10">
      <c r="A2311">
        <v>2306</v>
      </c>
      <c r="B2311" s="613">
        <v>42391.65625</v>
      </c>
      <c r="C2311" s="405" t="s">
        <v>2020</v>
      </c>
      <c r="D2311" s="384">
        <v>596</v>
      </c>
      <c r="E2311">
        <v>0.02</v>
      </c>
      <c r="F2311">
        <v>1.54128</v>
      </c>
      <c r="G2311" s="384">
        <v>0</v>
      </c>
      <c r="H2311">
        <v>1.54474</v>
      </c>
    </row>
    <row r="2312" spans="1:10">
      <c r="A2312">
        <v>2313</v>
      </c>
      <c r="B2312" s="613">
        <v>42394.079861111109</v>
      </c>
      <c r="C2312" s="405" t="s">
        <v>1931</v>
      </c>
      <c r="D2312" s="384">
        <v>596</v>
      </c>
      <c r="E2312">
        <v>0.02</v>
      </c>
      <c r="F2312">
        <v>1.54474</v>
      </c>
      <c r="G2312" s="384">
        <v>0</v>
      </c>
      <c r="H2312">
        <v>1.54474</v>
      </c>
      <c r="I2312">
        <v>4.91</v>
      </c>
      <c r="J2312" s="384">
        <v>2671.2</v>
      </c>
    </row>
    <row r="2313" spans="1:10">
      <c r="A2313">
        <v>2304</v>
      </c>
      <c r="B2313" s="613">
        <v>42391.65625</v>
      </c>
      <c r="C2313" s="405" t="s">
        <v>96</v>
      </c>
      <c r="D2313" s="384">
        <v>597</v>
      </c>
      <c r="E2313">
        <v>0.04</v>
      </c>
      <c r="F2313">
        <v>1.53647</v>
      </c>
      <c r="G2313" s="384">
        <v>0</v>
      </c>
      <c r="H2313">
        <v>0</v>
      </c>
    </row>
    <row r="2314" spans="1:10">
      <c r="A2314">
        <v>2305</v>
      </c>
      <c r="B2314" s="613">
        <v>42391.65625</v>
      </c>
      <c r="C2314" s="405" t="s">
        <v>2020</v>
      </c>
      <c r="D2314" s="384">
        <v>597</v>
      </c>
      <c r="E2314">
        <v>0.04</v>
      </c>
      <c r="F2314">
        <v>1.53647</v>
      </c>
      <c r="G2314" s="384">
        <v>0</v>
      </c>
      <c r="H2314">
        <v>1.54474</v>
      </c>
    </row>
    <row r="2315" spans="1:10">
      <c r="A2315">
        <v>2314</v>
      </c>
      <c r="B2315" s="613">
        <v>42394.079861111109</v>
      </c>
      <c r="C2315" s="405" t="s">
        <v>1931</v>
      </c>
      <c r="D2315" s="384">
        <v>597</v>
      </c>
      <c r="E2315">
        <v>0.04</v>
      </c>
      <c r="F2315">
        <v>1.54474</v>
      </c>
      <c r="G2315" s="384">
        <v>0</v>
      </c>
      <c r="H2315">
        <v>1.54474</v>
      </c>
      <c r="I2315">
        <v>24.02</v>
      </c>
      <c r="J2315" s="384">
        <v>2695.22</v>
      </c>
    </row>
    <row r="2316" spans="1:10">
      <c r="A2316">
        <v>2315</v>
      </c>
      <c r="B2316" s="613">
        <v>42394.709027777775</v>
      </c>
      <c r="C2316" s="405" t="s">
        <v>96</v>
      </c>
      <c r="D2316" s="384">
        <v>598</v>
      </c>
      <c r="E2316">
        <v>0.01</v>
      </c>
      <c r="F2316">
        <v>1.5547500000000001</v>
      </c>
      <c r="G2316" s="384">
        <v>0</v>
      </c>
      <c r="H2316">
        <v>0</v>
      </c>
    </row>
    <row r="2317" spans="1:10">
      <c r="A2317">
        <v>2316</v>
      </c>
      <c r="B2317" s="613">
        <v>42394.709027777775</v>
      </c>
      <c r="C2317" s="405" t="s">
        <v>2020</v>
      </c>
      <c r="D2317" s="384">
        <v>598</v>
      </c>
      <c r="E2317">
        <v>0.01</v>
      </c>
      <c r="F2317">
        <v>1.5547500000000001</v>
      </c>
      <c r="G2317" s="384">
        <v>0</v>
      </c>
      <c r="H2317">
        <v>1.5568900000000001</v>
      </c>
    </row>
    <row r="2318" spans="1:10">
      <c r="A2318">
        <v>2321</v>
      </c>
      <c r="B2318" s="613">
        <v>42394.794444444444</v>
      </c>
      <c r="C2318" s="405" t="s">
        <v>2020</v>
      </c>
      <c r="D2318" s="384">
        <v>598</v>
      </c>
      <c r="E2318">
        <v>0.01</v>
      </c>
      <c r="F2318">
        <v>1.5547500000000001</v>
      </c>
      <c r="G2318" s="384">
        <v>0</v>
      </c>
      <c r="H2318">
        <v>1.55522</v>
      </c>
    </row>
    <row r="2319" spans="1:10">
      <c r="A2319">
        <v>2323</v>
      </c>
      <c r="B2319" s="613">
        <v>42394.879166666666</v>
      </c>
      <c r="C2319" s="405" t="s">
        <v>1931</v>
      </c>
      <c r="D2319" s="384">
        <v>598</v>
      </c>
      <c r="E2319">
        <v>0.01</v>
      </c>
      <c r="F2319">
        <v>1.55522</v>
      </c>
      <c r="G2319" s="384">
        <v>0</v>
      </c>
      <c r="H2319">
        <v>1.55522</v>
      </c>
      <c r="I2319">
        <v>0.24</v>
      </c>
      <c r="J2319" s="384">
        <v>2696.94</v>
      </c>
    </row>
    <row r="2320" spans="1:10">
      <c r="A2320">
        <v>2317</v>
      </c>
      <c r="B2320" s="613">
        <v>42394.729166666664</v>
      </c>
      <c r="C2320" s="405" t="s">
        <v>97</v>
      </c>
      <c r="D2320" s="384">
        <v>599</v>
      </c>
      <c r="E2320">
        <v>0.01</v>
      </c>
      <c r="F2320">
        <v>1.5533999999999999</v>
      </c>
      <c r="G2320" s="384">
        <v>0</v>
      </c>
      <c r="H2320">
        <v>0</v>
      </c>
    </row>
    <row r="2321" spans="1:10">
      <c r="A2321">
        <v>2318</v>
      </c>
      <c r="B2321" s="613">
        <v>42394.729166666664</v>
      </c>
      <c r="C2321" s="405" t="s">
        <v>2020</v>
      </c>
      <c r="D2321" s="384">
        <v>599</v>
      </c>
      <c r="E2321">
        <v>0.01</v>
      </c>
      <c r="F2321">
        <v>1.5533999999999999</v>
      </c>
      <c r="G2321" s="384">
        <v>0</v>
      </c>
      <c r="H2321">
        <v>1.5512600000000001</v>
      </c>
    </row>
    <row r="2322" spans="1:10">
      <c r="A2322">
        <v>2322</v>
      </c>
      <c r="B2322" s="613">
        <v>42394.794444444444</v>
      </c>
      <c r="C2322" s="405" t="s">
        <v>1931</v>
      </c>
      <c r="D2322" s="384">
        <v>599</v>
      </c>
      <c r="E2322">
        <v>0.01</v>
      </c>
      <c r="F2322">
        <v>1.5512600000000001</v>
      </c>
      <c r="G2322" s="384">
        <v>0</v>
      </c>
      <c r="H2322">
        <v>1.5512600000000001</v>
      </c>
      <c r="I2322">
        <v>1.48</v>
      </c>
      <c r="J2322" s="384">
        <v>2696.7</v>
      </c>
    </row>
    <row r="2323" spans="1:10">
      <c r="A2323">
        <v>2319</v>
      </c>
      <c r="B2323" s="613">
        <v>42394.794444444444</v>
      </c>
      <c r="C2323" s="405" t="s">
        <v>96</v>
      </c>
      <c r="D2323" s="384">
        <v>600</v>
      </c>
      <c r="E2323">
        <v>0.01</v>
      </c>
      <c r="F2323">
        <v>1.55142</v>
      </c>
      <c r="G2323" s="384">
        <v>0</v>
      </c>
      <c r="H2323">
        <v>0</v>
      </c>
    </row>
    <row r="2324" spans="1:10">
      <c r="A2324">
        <v>2320</v>
      </c>
      <c r="B2324" s="613">
        <v>42394.794444444444</v>
      </c>
      <c r="C2324" s="405" t="s">
        <v>2020</v>
      </c>
      <c r="D2324" s="384">
        <v>600</v>
      </c>
      <c r="E2324">
        <v>0.01</v>
      </c>
      <c r="F2324">
        <v>1.55142</v>
      </c>
      <c r="G2324" s="384">
        <v>0</v>
      </c>
      <c r="H2324">
        <v>1.55522</v>
      </c>
    </row>
    <row r="2325" spans="1:10">
      <c r="A2325">
        <v>2324</v>
      </c>
      <c r="B2325" s="613">
        <v>42394.879166666666</v>
      </c>
      <c r="C2325" s="405" t="s">
        <v>1931</v>
      </c>
      <c r="D2325" s="384">
        <v>600</v>
      </c>
      <c r="E2325">
        <v>0.01</v>
      </c>
      <c r="F2325">
        <v>1.55522</v>
      </c>
      <c r="G2325" s="384">
        <v>0</v>
      </c>
      <c r="H2325">
        <v>1.55522</v>
      </c>
      <c r="I2325">
        <v>2.7</v>
      </c>
      <c r="J2325" s="384">
        <v>2699.64</v>
      </c>
    </row>
    <row r="2326" spans="1:10">
      <c r="A2326">
        <v>2325</v>
      </c>
      <c r="B2326" s="613">
        <v>42395.4375</v>
      </c>
      <c r="C2326" s="405" t="s">
        <v>96</v>
      </c>
      <c r="D2326" s="384">
        <v>601</v>
      </c>
      <c r="E2326">
        <v>0.01</v>
      </c>
      <c r="F2326">
        <v>1.55897</v>
      </c>
      <c r="G2326" s="384">
        <v>0</v>
      </c>
      <c r="H2326">
        <v>0</v>
      </c>
    </row>
    <row r="2327" spans="1:10">
      <c r="A2327">
        <v>2326</v>
      </c>
      <c r="B2327" s="613">
        <v>42395.4375</v>
      </c>
      <c r="C2327" s="405" t="s">
        <v>2020</v>
      </c>
      <c r="D2327" s="384">
        <v>601</v>
      </c>
      <c r="E2327">
        <v>0.01</v>
      </c>
      <c r="F2327">
        <v>1.55897</v>
      </c>
      <c r="G2327" s="384">
        <v>0</v>
      </c>
      <c r="H2327">
        <v>1.56111</v>
      </c>
    </row>
    <row r="2328" spans="1:10">
      <c r="A2328">
        <v>2329</v>
      </c>
      <c r="B2328" s="613">
        <v>42395.458333333336</v>
      </c>
      <c r="C2328" s="405" t="s">
        <v>2020</v>
      </c>
      <c r="D2328" s="384">
        <v>601</v>
      </c>
      <c r="E2328">
        <v>0.01</v>
      </c>
      <c r="F2328">
        <v>1.55897</v>
      </c>
      <c r="G2328" s="384">
        <v>0</v>
      </c>
      <c r="H2328">
        <v>1.55945</v>
      </c>
    </row>
    <row r="2329" spans="1:10">
      <c r="A2329">
        <v>2333</v>
      </c>
      <c r="B2329" s="613">
        <v>42395.564583333333</v>
      </c>
      <c r="C2329" s="405" t="s">
        <v>2020</v>
      </c>
      <c r="D2329" s="384">
        <v>601</v>
      </c>
      <c r="E2329">
        <v>0.01</v>
      </c>
      <c r="F2329">
        <v>1.55897</v>
      </c>
      <c r="G2329" s="384">
        <v>0</v>
      </c>
      <c r="H2329">
        <v>1.55779</v>
      </c>
    </row>
    <row r="2330" spans="1:10">
      <c r="A2330">
        <v>2338</v>
      </c>
      <c r="B2330" s="613">
        <v>42395.666666666664</v>
      </c>
      <c r="C2330" s="405" t="s">
        <v>2020</v>
      </c>
      <c r="D2330" s="384">
        <v>601</v>
      </c>
      <c r="E2330">
        <v>0.01</v>
      </c>
      <c r="F2330">
        <v>1.55897</v>
      </c>
      <c r="G2330" s="384">
        <v>0</v>
      </c>
      <c r="H2330">
        <v>1.5548500000000001</v>
      </c>
    </row>
    <row r="2331" spans="1:10">
      <c r="A2331">
        <v>2361</v>
      </c>
      <c r="B2331" s="613">
        <v>42396.281944444447</v>
      </c>
      <c r="C2331" s="405" t="s">
        <v>2020</v>
      </c>
      <c r="D2331" s="384">
        <v>601</v>
      </c>
      <c r="E2331">
        <v>0.01</v>
      </c>
      <c r="F2331">
        <v>1.55897</v>
      </c>
      <c r="G2331" s="384">
        <v>0</v>
      </c>
      <c r="H2331">
        <v>1.5512300000000001</v>
      </c>
    </row>
    <row r="2332" spans="1:10">
      <c r="A2332">
        <v>2375</v>
      </c>
      <c r="B2332" s="613">
        <v>42396.754861111112</v>
      </c>
      <c r="C2332" s="405" t="s">
        <v>2020</v>
      </c>
      <c r="D2332" s="384">
        <v>601</v>
      </c>
      <c r="E2332">
        <v>0.01</v>
      </c>
      <c r="F2332">
        <v>1.55897</v>
      </c>
      <c r="G2332" s="384">
        <v>0</v>
      </c>
      <c r="H2332">
        <v>1.54633</v>
      </c>
    </row>
    <row r="2333" spans="1:10">
      <c r="A2333">
        <v>2376</v>
      </c>
      <c r="B2333" s="613">
        <v>42396.839583333334</v>
      </c>
      <c r="C2333" s="405" t="s">
        <v>1931</v>
      </c>
      <c r="D2333" s="384">
        <v>601</v>
      </c>
      <c r="E2333">
        <v>0.01</v>
      </c>
      <c r="F2333">
        <v>1.54633</v>
      </c>
      <c r="G2333" s="384">
        <v>0</v>
      </c>
      <c r="H2333">
        <v>1.54633</v>
      </c>
      <c r="I2333">
        <v>-9.43</v>
      </c>
      <c r="J2333" s="384">
        <v>2700.8</v>
      </c>
    </row>
    <row r="2334" spans="1:10">
      <c r="A2334">
        <v>2327</v>
      </c>
      <c r="B2334" s="613">
        <v>42395.458333333336</v>
      </c>
      <c r="C2334" s="405" t="s">
        <v>96</v>
      </c>
      <c r="D2334" s="384">
        <v>602</v>
      </c>
      <c r="E2334">
        <v>0.01</v>
      </c>
      <c r="F2334">
        <v>1.55565</v>
      </c>
      <c r="G2334" s="384">
        <v>0</v>
      </c>
      <c r="H2334">
        <v>0</v>
      </c>
    </row>
    <row r="2335" spans="1:10">
      <c r="A2335">
        <v>2328</v>
      </c>
      <c r="B2335" s="613">
        <v>42395.458333333336</v>
      </c>
      <c r="C2335" s="405" t="s">
        <v>2020</v>
      </c>
      <c r="D2335" s="384">
        <v>602</v>
      </c>
      <c r="E2335">
        <v>0.01</v>
      </c>
      <c r="F2335">
        <v>1.55565</v>
      </c>
      <c r="G2335" s="384">
        <v>0</v>
      </c>
      <c r="H2335">
        <v>1.55945</v>
      </c>
    </row>
    <row r="2336" spans="1:10">
      <c r="A2336">
        <v>2332</v>
      </c>
      <c r="B2336" s="613">
        <v>42395.564583333333</v>
      </c>
      <c r="C2336" s="405" t="s">
        <v>2020</v>
      </c>
      <c r="D2336" s="384">
        <v>602</v>
      </c>
      <c r="E2336">
        <v>0.01</v>
      </c>
      <c r="F2336">
        <v>1.55565</v>
      </c>
      <c r="G2336" s="384">
        <v>0</v>
      </c>
      <c r="H2336">
        <v>1.55779</v>
      </c>
    </row>
    <row r="2337" spans="1:10">
      <c r="A2337">
        <v>2337</v>
      </c>
      <c r="B2337" s="613">
        <v>42395.666666666664</v>
      </c>
      <c r="C2337" s="405" t="s">
        <v>2020</v>
      </c>
      <c r="D2337" s="384">
        <v>602</v>
      </c>
      <c r="E2337">
        <v>0.01</v>
      </c>
      <c r="F2337">
        <v>1.55565</v>
      </c>
      <c r="G2337" s="384">
        <v>0</v>
      </c>
      <c r="H2337">
        <v>1.5548500000000001</v>
      </c>
    </row>
    <row r="2338" spans="1:10">
      <c r="A2338">
        <v>2360</v>
      </c>
      <c r="B2338" s="613">
        <v>42396.281944444447</v>
      </c>
      <c r="C2338" s="405" t="s">
        <v>2020</v>
      </c>
      <c r="D2338" s="384">
        <v>602</v>
      </c>
      <c r="E2338">
        <v>0.01</v>
      </c>
      <c r="F2338">
        <v>1.55565</v>
      </c>
      <c r="G2338" s="384">
        <v>0</v>
      </c>
      <c r="H2338">
        <v>1.5512300000000001</v>
      </c>
    </row>
    <row r="2339" spans="1:10">
      <c r="A2339">
        <v>2374</v>
      </c>
      <c r="B2339" s="613">
        <v>42396.754861111112</v>
      </c>
      <c r="C2339" s="405" t="s">
        <v>2020</v>
      </c>
      <c r="D2339" s="384">
        <v>602</v>
      </c>
      <c r="E2339">
        <v>0.01</v>
      </c>
      <c r="F2339">
        <v>1.55565</v>
      </c>
      <c r="G2339" s="384">
        <v>0</v>
      </c>
      <c r="H2339">
        <v>1.54633</v>
      </c>
    </row>
    <row r="2340" spans="1:10">
      <c r="A2340">
        <v>2377</v>
      </c>
      <c r="B2340" s="613">
        <v>42396.839583333334</v>
      </c>
      <c r="C2340" s="405" t="s">
        <v>1931</v>
      </c>
      <c r="D2340" s="384">
        <v>602</v>
      </c>
      <c r="E2340">
        <v>0.01</v>
      </c>
      <c r="F2340">
        <v>1.54633</v>
      </c>
      <c r="G2340" s="384">
        <v>0</v>
      </c>
      <c r="H2340">
        <v>1.54633</v>
      </c>
      <c r="I2340">
        <v>-6.98</v>
      </c>
      <c r="J2340" s="384">
        <v>2693.82</v>
      </c>
    </row>
    <row r="2341" spans="1:10">
      <c r="A2341">
        <v>2330</v>
      </c>
      <c r="B2341" s="613">
        <v>42395.564583333333</v>
      </c>
      <c r="C2341" s="405" t="s">
        <v>96</v>
      </c>
      <c r="D2341" s="384">
        <v>603</v>
      </c>
      <c r="E2341">
        <v>0.01</v>
      </c>
      <c r="F2341">
        <v>1.55203</v>
      </c>
      <c r="G2341" s="384">
        <v>0</v>
      </c>
      <c r="H2341">
        <v>0</v>
      </c>
    </row>
    <row r="2342" spans="1:10">
      <c r="A2342">
        <v>2331</v>
      </c>
      <c r="B2342" s="613">
        <v>42395.564583333333</v>
      </c>
      <c r="C2342" s="405" t="s">
        <v>2020</v>
      </c>
      <c r="D2342" s="384">
        <v>603</v>
      </c>
      <c r="E2342">
        <v>0.01</v>
      </c>
      <c r="F2342">
        <v>1.55203</v>
      </c>
      <c r="G2342" s="384">
        <v>0</v>
      </c>
      <c r="H2342">
        <v>1.55779</v>
      </c>
    </row>
    <row r="2343" spans="1:10">
      <c r="A2343">
        <v>2336</v>
      </c>
      <c r="B2343" s="613">
        <v>42395.666666666664</v>
      </c>
      <c r="C2343" s="405" t="s">
        <v>2020</v>
      </c>
      <c r="D2343" s="384">
        <v>603</v>
      </c>
      <c r="E2343">
        <v>0.01</v>
      </c>
      <c r="F2343">
        <v>1.55203</v>
      </c>
      <c r="G2343" s="384">
        <v>0</v>
      </c>
      <c r="H2343">
        <v>1.5548500000000001</v>
      </c>
    </row>
    <row r="2344" spans="1:10">
      <c r="A2344">
        <v>2359</v>
      </c>
      <c r="B2344" s="613">
        <v>42396.281944444447</v>
      </c>
      <c r="C2344" s="405" t="s">
        <v>2020</v>
      </c>
      <c r="D2344" s="384">
        <v>603</v>
      </c>
      <c r="E2344">
        <v>0.01</v>
      </c>
      <c r="F2344">
        <v>1.55203</v>
      </c>
      <c r="G2344" s="384">
        <v>0</v>
      </c>
      <c r="H2344">
        <v>1.5512300000000001</v>
      </c>
    </row>
    <row r="2345" spans="1:10">
      <c r="A2345">
        <v>2373</v>
      </c>
      <c r="B2345" s="613">
        <v>42396.754861111112</v>
      </c>
      <c r="C2345" s="405" t="s">
        <v>2020</v>
      </c>
      <c r="D2345" s="384">
        <v>603</v>
      </c>
      <c r="E2345">
        <v>0.01</v>
      </c>
      <c r="F2345">
        <v>1.55203</v>
      </c>
      <c r="G2345" s="384">
        <v>0</v>
      </c>
      <c r="H2345">
        <v>1.54633</v>
      </c>
    </row>
    <row r="2346" spans="1:10">
      <c r="A2346">
        <v>2378</v>
      </c>
      <c r="B2346" s="613">
        <v>42396.839583333334</v>
      </c>
      <c r="C2346" s="405" t="s">
        <v>1931</v>
      </c>
      <c r="D2346" s="384">
        <v>603</v>
      </c>
      <c r="E2346">
        <v>0.01</v>
      </c>
      <c r="F2346">
        <v>1.54633</v>
      </c>
      <c r="G2346" s="384">
        <v>0</v>
      </c>
      <c r="H2346">
        <v>1.54633</v>
      </c>
      <c r="I2346">
        <v>-4.3099999999999996</v>
      </c>
      <c r="J2346" s="384">
        <v>2689.51</v>
      </c>
    </row>
    <row r="2347" spans="1:10">
      <c r="A2347">
        <v>2334</v>
      </c>
      <c r="B2347" s="613">
        <v>42395.666666666664</v>
      </c>
      <c r="C2347" s="405" t="s">
        <v>96</v>
      </c>
      <c r="D2347" s="384">
        <v>604</v>
      </c>
      <c r="E2347">
        <v>0.02</v>
      </c>
      <c r="F2347">
        <v>1.5479499999999999</v>
      </c>
      <c r="G2347" s="384">
        <v>0</v>
      </c>
      <c r="H2347">
        <v>0</v>
      </c>
    </row>
    <row r="2348" spans="1:10">
      <c r="A2348">
        <v>2335</v>
      </c>
      <c r="B2348" s="613">
        <v>42395.666666666664</v>
      </c>
      <c r="C2348" s="405" t="s">
        <v>2020</v>
      </c>
      <c r="D2348" s="384">
        <v>604</v>
      </c>
      <c r="E2348">
        <v>0.02</v>
      </c>
      <c r="F2348">
        <v>1.5479499999999999</v>
      </c>
      <c r="G2348" s="384">
        <v>0</v>
      </c>
      <c r="H2348">
        <v>1.5548500000000001</v>
      </c>
    </row>
    <row r="2349" spans="1:10">
      <c r="A2349">
        <v>2358</v>
      </c>
      <c r="B2349" s="613">
        <v>42396.281944444447</v>
      </c>
      <c r="C2349" s="405" t="s">
        <v>2020</v>
      </c>
      <c r="D2349" s="384">
        <v>604</v>
      </c>
      <c r="E2349">
        <v>0.02</v>
      </c>
      <c r="F2349">
        <v>1.5479499999999999</v>
      </c>
      <c r="G2349" s="384">
        <v>0</v>
      </c>
      <c r="H2349">
        <v>1.5512300000000001</v>
      </c>
    </row>
    <row r="2350" spans="1:10">
      <c r="A2350">
        <v>2372</v>
      </c>
      <c r="B2350" s="613">
        <v>42396.754861111112</v>
      </c>
      <c r="C2350" s="405" t="s">
        <v>2020</v>
      </c>
      <c r="D2350" s="384">
        <v>604</v>
      </c>
      <c r="E2350">
        <v>0.02</v>
      </c>
      <c r="F2350">
        <v>1.5479499999999999</v>
      </c>
      <c r="G2350" s="384">
        <v>0</v>
      </c>
      <c r="H2350">
        <v>1.54633</v>
      </c>
    </row>
    <row r="2351" spans="1:10">
      <c r="A2351">
        <v>2379</v>
      </c>
      <c r="B2351" s="613">
        <v>42396.839583333334</v>
      </c>
      <c r="C2351" s="405" t="s">
        <v>1931</v>
      </c>
      <c r="D2351" s="384">
        <v>604</v>
      </c>
      <c r="E2351">
        <v>0.02</v>
      </c>
      <c r="F2351">
        <v>1.54633</v>
      </c>
      <c r="G2351" s="384">
        <v>0</v>
      </c>
      <c r="H2351">
        <v>1.54633</v>
      </c>
      <c r="I2351">
        <v>-2.59</v>
      </c>
      <c r="J2351" s="384">
        <v>2686.92</v>
      </c>
    </row>
    <row r="2352" spans="1:10">
      <c r="A2352">
        <v>2339</v>
      </c>
      <c r="B2352" s="613">
        <v>42395.761111111111</v>
      </c>
      <c r="C2352" s="405" t="s">
        <v>97</v>
      </c>
      <c r="D2352" s="384">
        <v>605</v>
      </c>
      <c r="E2352">
        <v>0.01</v>
      </c>
      <c r="F2352">
        <v>1.54619</v>
      </c>
      <c r="G2352" s="384">
        <v>0</v>
      </c>
      <c r="H2352">
        <v>0</v>
      </c>
    </row>
    <row r="2353" spans="1:10">
      <c r="A2353">
        <v>2340</v>
      </c>
      <c r="B2353" s="613">
        <v>42395.761111111111</v>
      </c>
      <c r="C2353" s="405" t="s">
        <v>2020</v>
      </c>
      <c r="D2353" s="384">
        <v>605</v>
      </c>
      <c r="E2353">
        <v>0.01</v>
      </c>
      <c r="F2353">
        <v>1.54619</v>
      </c>
      <c r="G2353" s="384">
        <v>0</v>
      </c>
      <c r="H2353">
        <v>1.5440499999999999</v>
      </c>
    </row>
    <row r="2354" spans="1:10">
      <c r="A2354">
        <v>2343</v>
      </c>
      <c r="B2354" s="613">
        <v>42395.939583333333</v>
      </c>
      <c r="C2354" s="405" t="s">
        <v>2020</v>
      </c>
      <c r="D2354" s="384">
        <v>605</v>
      </c>
      <c r="E2354">
        <v>0.01</v>
      </c>
      <c r="F2354">
        <v>1.54619</v>
      </c>
      <c r="G2354" s="384">
        <v>0</v>
      </c>
      <c r="H2354">
        <v>1.54576</v>
      </c>
    </row>
    <row r="2355" spans="1:10">
      <c r="A2355">
        <v>2347</v>
      </c>
      <c r="B2355" s="613">
        <v>42396.003472222219</v>
      </c>
      <c r="C2355" s="405" t="s">
        <v>2020</v>
      </c>
      <c r="D2355" s="384">
        <v>605</v>
      </c>
      <c r="E2355">
        <v>0.01</v>
      </c>
      <c r="F2355">
        <v>1.54619</v>
      </c>
      <c r="G2355" s="384">
        <v>0</v>
      </c>
      <c r="H2355">
        <v>1.54752</v>
      </c>
    </row>
    <row r="2356" spans="1:10">
      <c r="A2356">
        <v>2348</v>
      </c>
      <c r="B2356" s="613">
        <v>42396.0625</v>
      </c>
      <c r="C2356" s="405" t="s">
        <v>1931</v>
      </c>
      <c r="D2356" s="384">
        <v>605</v>
      </c>
      <c r="E2356">
        <v>0.01</v>
      </c>
      <c r="F2356">
        <v>1.54752</v>
      </c>
      <c r="G2356" s="384">
        <v>0</v>
      </c>
      <c r="H2356">
        <v>1.54752</v>
      </c>
      <c r="I2356">
        <v>-1.08</v>
      </c>
      <c r="J2356" s="384">
        <v>2698.56</v>
      </c>
    </row>
    <row r="2357" spans="1:10">
      <c r="A2357">
        <v>2341</v>
      </c>
      <c r="B2357" s="613">
        <v>42395.939583333333</v>
      </c>
      <c r="C2357" s="405" t="s">
        <v>97</v>
      </c>
      <c r="D2357" s="384">
        <v>606</v>
      </c>
      <c r="E2357">
        <v>0.01</v>
      </c>
      <c r="F2357">
        <v>1.5496099999999999</v>
      </c>
      <c r="G2357" s="384">
        <v>0</v>
      </c>
      <c r="H2357">
        <v>0</v>
      </c>
    </row>
    <row r="2358" spans="1:10">
      <c r="A2358">
        <v>2342</v>
      </c>
      <c r="B2358" s="613">
        <v>42395.939583333333</v>
      </c>
      <c r="C2358" s="405" t="s">
        <v>2020</v>
      </c>
      <c r="D2358" s="384">
        <v>606</v>
      </c>
      <c r="E2358">
        <v>0.01</v>
      </c>
      <c r="F2358">
        <v>1.5496099999999999</v>
      </c>
      <c r="G2358" s="384">
        <v>0</v>
      </c>
      <c r="H2358">
        <v>1.54576</v>
      </c>
    </row>
    <row r="2359" spans="1:10">
      <c r="A2359">
        <v>2346</v>
      </c>
      <c r="B2359" s="613">
        <v>42396.003472222219</v>
      </c>
      <c r="C2359" s="405" t="s">
        <v>2020</v>
      </c>
      <c r="D2359" s="384">
        <v>606</v>
      </c>
      <c r="E2359">
        <v>0.01</v>
      </c>
      <c r="F2359">
        <v>1.5496099999999999</v>
      </c>
      <c r="G2359" s="384">
        <v>0</v>
      </c>
      <c r="H2359">
        <v>1.54752</v>
      </c>
    </row>
    <row r="2360" spans="1:10">
      <c r="A2360">
        <v>2349</v>
      </c>
      <c r="B2360" s="613">
        <v>42396.0625</v>
      </c>
      <c r="C2360" s="405" t="s">
        <v>1931</v>
      </c>
      <c r="D2360" s="384">
        <v>606</v>
      </c>
      <c r="E2360">
        <v>0.01</v>
      </c>
      <c r="F2360">
        <v>1.54752</v>
      </c>
      <c r="G2360" s="384">
        <v>0</v>
      </c>
      <c r="H2360">
        <v>1.54752</v>
      </c>
      <c r="I2360">
        <v>1.45</v>
      </c>
      <c r="J2360" s="384">
        <v>2700.01</v>
      </c>
    </row>
    <row r="2361" spans="1:10">
      <c r="A2361">
        <v>2344</v>
      </c>
      <c r="B2361" s="613">
        <v>42396.003472222219</v>
      </c>
      <c r="C2361" s="405" t="s">
        <v>97</v>
      </c>
      <c r="D2361" s="384">
        <v>607</v>
      </c>
      <c r="E2361">
        <v>0.01</v>
      </c>
      <c r="F2361">
        <v>1.5534699999999999</v>
      </c>
      <c r="G2361" s="384">
        <v>0</v>
      </c>
      <c r="H2361">
        <v>0</v>
      </c>
    </row>
    <row r="2362" spans="1:10">
      <c r="A2362">
        <v>2345</v>
      </c>
      <c r="B2362" s="613">
        <v>42396.003472222219</v>
      </c>
      <c r="C2362" s="405" t="s">
        <v>2020</v>
      </c>
      <c r="D2362" s="384">
        <v>607</v>
      </c>
      <c r="E2362">
        <v>0.01</v>
      </c>
      <c r="F2362">
        <v>1.5534699999999999</v>
      </c>
      <c r="G2362" s="384">
        <v>0</v>
      </c>
      <c r="H2362">
        <v>1.54752</v>
      </c>
    </row>
    <row r="2363" spans="1:10">
      <c r="A2363">
        <v>2350</v>
      </c>
      <c r="B2363" s="613">
        <v>42396.0625</v>
      </c>
      <c r="C2363" s="405" t="s">
        <v>1931</v>
      </c>
      <c r="D2363" s="384">
        <v>607</v>
      </c>
      <c r="E2363">
        <v>0.01</v>
      </c>
      <c r="F2363">
        <v>1.54752</v>
      </c>
      <c r="G2363" s="384">
        <v>0</v>
      </c>
      <c r="H2363">
        <v>1.54752</v>
      </c>
      <c r="I2363">
        <v>4.3</v>
      </c>
      <c r="J2363" s="384">
        <v>2704.31</v>
      </c>
    </row>
    <row r="2364" spans="1:10">
      <c r="A2364">
        <v>2351</v>
      </c>
      <c r="B2364" s="613">
        <v>42396.261805555558</v>
      </c>
      <c r="C2364" s="405" t="s">
        <v>97</v>
      </c>
      <c r="D2364" s="384">
        <v>608</v>
      </c>
      <c r="E2364">
        <v>0.01</v>
      </c>
      <c r="F2364">
        <v>1.5463100000000001</v>
      </c>
      <c r="G2364" s="384">
        <v>0</v>
      </c>
      <c r="H2364">
        <v>0</v>
      </c>
    </row>
    <row r="2365" spans="1:10">
      <c r="A2365">
        <v>2352</v>
      </c>
      <c r="B2365" s="613">
        <v>42396.261805555558</v>
      </c>
      <c r="C2365" s="405" t="s">
        <v>2020</v>
      </c>
      <c r="D2365" s="384">
        <v>608</v>
      </c>
      <c r="E2365">
        <v>0.01</v>
      </c>
      <c r="F2365">
        <v>1.5463100000000001</v>
      </c>
      <c r="G2365" s="384">
        <v>0</v>
      </c>
      <c r="H2365">
        <v>1.54417</v>
      </c>
    </row>
    <row r="2366" spans="1:10">
      <c r="A2366">
        <v>2353</v>
      </c>
      <c r="B2366" s="613">
        <v>42396.270138888889</v>
      </c>
      <c r="C2366" s="405" t="s">
        <v>1931</v>
      </c>
      <c r="D2366" s="384">
        <v>608</v>
      </c>
      <c r="E2366">
        <v>0.01</v>
      </c>
      <c r="F2366">
        <v>1.54417</v>
      </c>
      <c r="G2366" s="384">
        <v>0</v>
      </c>
      <c r="H2366">
        <v>1.54417</v>
      </c>
      <c r="I2366">
        <v>1.48</v>
      </c>
      <c r="J2366" s="384">
        <v>2705.79</v>
      </c>
    </row>
    <row r="2367" spans="1:10">
      <c r="A2367">
        <v>2354</v>
      </c>
      <c r="B2367" s="613">
        <v>42396.270833333336</v>
      </c>
      <c r="C2367" s="405" t="s">
        <v>97</v>
      </c>
      <c r="D2367" s="384">
        <v>609</v>
      </c>
      <c r="E2367">
        <v>0.01</v>
      </c>
      <c r="F2367">
        <v>1.54433</v>
      </c>
      <c r="G2367" s="384">
        <v>0</v>
      </c>
      <c r="H2367">
        <v>0</v>
      </c>
    </row>
    <row r="2368" spans="1:10">
      <c r="A2368">
        <v>2355</v>
      </c>
      <c r="B2368" s="613">
        <v>42396.270833333336</v>
      </c>
      <c r="C2368" s="405" t="s">
        <v>2020</v>
      </c>
      <c r="D2368" s="384">
        <v>609</v>
      </c>
      <c r="E2368">
        <v>0.01</v>
      </c>
      <c r="F2368">
        <v>1.54433</v>
      </c>
      <c r="G2368" s="384">
        <v>0</v>
      </c>
      <c r="H2368">
        <v>1.5421899999999999</v>
      </c>
    </row>
    <row r="2369" spans="1:10">
      <c r="A2369">
        <v>2362</v>
      </c>
      <c r="B2369" s="613">
        <v>42396.30972222222</v>
      </c>
      <c r="C2369" s="405" t="s">
        <v>1931</v>
      </c>
      <c r="D2369" s="384">
        <v>609</v>
      </c>
      <c r="E2369">
        <v>0.01</v>
      </c>
      <c r="F2369">
        <v>1.5421899999999999</v>
      </c>
      <c r="G2369" s="384">
        <v>0</v>
      </c>
      <c r="H2369">
        <v>1.5421899999999999</v>
      </c>
      <c r="I2369">
        <v>1.48</v>
      </c>
      <c r="J2369" s="384">
        <v>2707.27</v>
      </c>
    </row>
    <row r="2370" spans="1:10">
      <c r="A2370">
        <v>2356</v>
      </c>
      <c r="B2370" s="613">
        <v>42396.281944444447</v>
      </c>
      <c r="C2370" s="405" t="s">
        <v>96</v>
      </c>
      <c r="D2370" s="384">
        <v>610</v>
      </c>
      <c r="E2370">
        <v>0.04</v>
      </c>
      <c r="F2370">
        <v>1.5432399999999999</v>
      </c>
      <c r="G2370" s="384">
        <v>0</v>
      </c>
      <c r="H2370">
        <v>0</v>
      </c>
    </row>
    <row r="2371" spans="1:10">
      <c r="A2371">
        <v>2357</v>
      </c>
      <c r="B2371" s="613">
        <v>42396.281944444447</v>
      </c>
      <c r="C2371" s="405" t="s">
        <v>2020</v>
      </c>
      <c r="D2371" s="384">
        <v>610</v>
      </c>
      <c r="E2371">
        <v>0.04</v>
      </c>
      <c r="F2371">
        <v>1.5432399999999999</v>
      </c>
      <c r="G2371" s="384">
        <v>0</v>
      </c>
      <c r="H2371">
        <v>1.5512300000000001</v>
      </c>
    </row>
    <row r="2372" spans="1:10">
      <c r="A2372">
        <v>2371</v>
      </c>
      <c r="B2372" s="613">
        <v>42396.754861111112</v>
      </c>
      <c r="C2372" s="405" t="s">
        <v>2020</v>
      </c>
      <c r="D2372" s="384">
        <v>610</v>
      </c>
      <c r="E2372">
        <v>0.04</v>
      </c>
      <c r="F2372">
        <v>1.5432399999999999</v>
      </c>
      <c r="G2372" s="384">
        <v>0</v>
      </c>
      <c r="H2372">
        <v>1.54633</v>
      </c>
    </row>
    <row r="2373" spans="1:10">
      <c r="A2373">
        <v>2380</v>
      </c>
      <c r="B2373" s="613">
        <v>42396.839583333334</v>
      </c>
      <c r="C2373" s="405" t="s">
        <v>1931</v>
      </c>
      <c r="D2373" s="384">
        <v>610</v>
      </c>
      <c r="E2373">
        <v>0.04</v>
      </c>
      <c r="F2373">
        <v>1.54633</v>
      </c>
      <c r="G2373" s="384">
        <v>0</v>
      </c>
      <c r="H2373">
        <v>1.54633</v>
      </c>
      <c r="I2373">
        <v>8.73</v>
      </c>
      <c r="J2373" s="384">
        <v>2695.65</v>
      </c>
    </row>
    <row r="2374" spans="1:10">
      <c r="A2374">
        <v>2363</v>
      </c>
      <c r="B2374" s="613">
        <v>42396.46875</v>
      </c>
      <c r="C2374" s="405" t="s">
        <v>97</v>
      </c>
      <c r="D2374" s="384">
        <v>611</v>
      </c>
      <c r="E2374">
        <v>0.01</v>
      </c>
      <c r="F2374">
        <v>1.54569</v>
      </c>
      <c r="G2374" s="384">
        <v>0</v>
      </c>
      <c r="H2374">
        <v>0</v>
      </c>
    </row>
    <row r="2375" spans="1:10">
      <c r="A2375">
        <v>2364</v>
      </c>
      <c r="B2375" s="613">
        <v>42396.46875</v>
      </c>
      <c r="C2375" s="405" t="s">
        <v>2020</v>
      </c>
      <c r="D2375" s="384">
        <v>611</v>
      </c>
      <c r="E2375">
        <v>0.01</v>
      </c>
      <c r="F2375">
        <v>1.54569</v>
      </c>
      <c r="G2375" s="384">
        <v>0</v>
      </c>
      <c r="H2375">
        <v>1.54355</v>
      </c>
    </row>
    <row r="2376" spans="1:10">
      <c r="A2376">
        <v>2365</v>
      </c>
      <c r="B2376" s="613">
        <v>42396.556250000001</v>
      </c>
      <c r="C2376" s="405" t="s">
        <v>1931</v>
      </c>
      <c r="D2376" s="384">
        <v>611</v>
      </c>
      <c r="E2376">
        <v>0.01</v>
      </c>
      <c r="F2376">
        <v>1.54355</v>
      </c>
      <c r="G2376" s="384">
        <v>0</v>
      </c>
      <c r="H2376">
        <v>1.54355</v>
      </c>
      <c r="I2376">
        <v>1.48</v>
      </c>
      <c r="J2376" s="384">
        <v>2708.75</v>
      </c>
    </row>
    <row r="2377" spans="1:10">
      <c r="A2377">
        <v>2366</v>
      </c>
      <c r="B2377" s="613">
        <v>42396.729166666664</v>
      </c>
      <c r="C2377" s="405" t="s">
        <v>97</v>
      </c>
      <c r="D2377" s="384">
        <v>612</v>
      </c>
      <c r="E2377">
        <v>0.01</v>
      </c>
      <c r="F2377">
        <v>1.5394099999999999</v>
      </c>
      <c r="G2377" s="384">
        <v>0</v>
      </c>
      <c r="H2377">
        <v>0</v>
      </c>
    </row>
    <row r="2378" spans="1:10">
      <c r="A2378">
        <v>2367</v>
      </c>
      <c r="B2378" s="613">
        <v>42396.729166666664</v>
      </c>
      <c r="C2378" s="405" t="s">
        <v>2020</v>
      </c>
      <c r="D2378" s="384">
        <v>612</v>
      </c>
      <c r="E2378">
        <v>0.01</v>
      </c>
      <c r="F2378">
        <v>1.5394099999999999</v>
      </c>
      <c r="G2378" s="384">
        <v>0</v>
      </c>
      <c r="H2378">
        <v>1.5372699999999999</v>
      </c>
    </row>
    <row r="2379" spans="1:10">
      <c r="A2379">
        <v>2368</v>
      </c>
      <c r="B2379" s="613">
        <v>42396.73541666667</v>
      </c>
      <c r="C2379" s="405" t="s">
        <v>1931</v>
      </c>
      <c r="D2379" s="384">
        <v>612</v>
      </c>
      <c r="E2379">
        <v>0.01</v>
      </c>
      <c r="F2379">
        <v>1.5372699999999999</v>
      </c>
      <c r="G2379" s="384">
        <v>0</v>
      </c>
      <c r="H2379">
        <v>1.5372699999999999</v>
      </c>
      <c r="I2379">
        <v>1.48</v>
      </c>
      <c r="J2379" s="384">
        <v>2710.23</v>
      </c>
    </row>
    <row r="2380" spans="1:10">
      <c r="A2380">
        <v>2369</v>
      </c>
      <c r="B2380" s="613">
        <v>42396.754861111112</v>
      </c>
      <c r="C2380" s="405" t="s">
        <v>96</v>
      </c>
      <c r="D2380" s="384">
        <v>613</v>
      </c>
      <c r="E2380">
        <v>0.08</v>
      </c>
      <c r="F2380">
        <v>1.5369200000000001</v>
      </c>
      <c r="G2380" s="384">
        <v>0</v>
      </c>
      <c r="H2380">
        <v>0</v>
      </c>
    </row>
    <row r="2381" spans="1:10">
      <c r="A2381">
        <v>2370</v>
      </c>
      <c r="B2381" s="613">
        <v>42396.754861111112</v>
      </c>
      <c r="C2381" s="405" t="s">
        <v>2020</v>
      </c>
      <c r="D2381" s="384">
        <v>613</v>
      </c>
      <c r="E2381">
        <v>0.08</v>
      </c>
      <c r="F2381">
        <v>1.5369200000000001</v>
      </c>
      <c r="G2381" s="384">
        <v>0</v>
      </c>
      <c r="H2381">
        <v>1.54633</v>
      </c>
    </row>
    <row r="2382" spans="1:10">
      <c r="A2382">
        <v>2381</v>
      </c>
      <c r="B2382" s="613">
        <v>42396.839583333334</v>
      </c>
      <c r="C2382" s="405" t="s">
        <v>1931</v>
      </c>
      <c r="D2382" s="384">
        <v>613</v>
      </c>
      <c r="E2382">
        <v>0.08</v>
      </c>
      <c r="F2382">
        <v>1.54633</v>
      </c>
      <c r="G2382" s="384">
        <v>0</v>
      </c>
      <c r="H2382">
        <v>1.54633</v>
      </c>
      <c r="I2382">
        <v>54.78</v>
      </c>
      <c r="J2382" s="384">
        <v>2750.43</v>
      </c>
    </row>
    <row r="2383" spans="1:10">
      <c r="A2383">
        <v>2382</v>
      </c>
      <c r="B2383" s="613">
        <v>42397.344444444447</v>
      </c>
      <c r="C2383" s="405" t="s">
        <v>96</v>
      </c>
      <c r="D2383" s="384">
        <v>614</v>
      </c>
      <c r="E2383">
        <v>0.01</v>
      </c>
      <c r="F2383">
        <v>1.5437099999999999</v>
      </c>
      <c r="G2383" s="384">
        <v>0</v>
      </c>
      <c r="H2383">
        <v>0</v>
      </c>
    </row>
    <row r="2384" spans="1:10">
      <c r="A2384">
        <v>2383</v>
      </c>
      <c r="B2384" s="613">
        <v>42397.344444444447</v>
      </c>
      <c r="C2384" s="405" t="s">
        <v>2020</v>
      </c>
      <c r="D2384" s="384">
        <v>614</v>
      </c>
      <c r="E2384">
        <v>0.01</v>
      </c>
      <c r="F2384">
        <v>1.5437099999999999</v>
      </c>
      <c r="G2384" s="384">
        <v>0</v>
      </c>
      <c r="H2384">
        <v>1.5458499999999999</v>
      </c>
    </row>
    <row r="2385" spans="1:10">
      <c r="A2385">
        <v>2386</v>
      </c>
      <c r="B2385" s="613">
        <v>42397.39166666667</v>
      </c>
      <c r="C2385" s="405" t="s">
        <v>2020</v>
      </c>
      <c r="D2385" s="384">
        <v>614</v>
      </c>
      <c r="E2385">
        <v>0.01</v>
      </c>
      <c r="F2385">
        <v>1.5437099999999999</v>
      </c>
      <c r="G2385" s="384">
        <v>0</v>
      </c>
      <c r="H2385">
        <v>1.5422800000000001</v>
      </c>
    </row>
    <row r="2386" spans="1:10">
      <c r="A2386">
        <v>2387</v>
      </c>
      <c r="B2386" s="613">
        <v>42397.402083333334</v>
      </c>
      <c r="C2386" s="405" t="s">
        <v>1931</v>
      </c>
      <c r="D2386" s="384">
        <v>614</v>
      </c>
      <c r="E2386">
        <v>0.01</v>
      </c>
      <c r="F2386">
        <v>1.5422800000000001</v>
      </c>
      <c r="G2386" s="384">
        <v>0</v>
      </c>
      <c r="H2386">
        <v>1.5422800000000001</v>
      </c>
      <c r="I2386">
        <v>-1.1599999999999999</v>
      </c>
      <c r="J2386" s="384">
        <v>2749.27</v>
      </c>
    </row>
    <row r="2387" spans="1:10">
      <c r="A2387">
        <v>2384</v>
      </c>
      <c r="B2387" s="613">
        <v>42397.39166666667</v>
      </c>
      <c r="C2387" s="405" t="s">
        <v>96</v>
      </c>
      <c r="D2387" s="384">
        <v>615</v>
      </c>
      <c r="E2387">
        <v>0.01</v>
      </c>
      <c r="F2387">
        <v>1.53657</v>
      </c>
      <c r="G2387" s="384">
        <v>0</v>
      </c>
      <c r="H2387">
        <v>0</v>
      </c>
    </row>
    <row r="2388" spans="1:10">
      <c r="A2388">
        <v>2385</v>
      </c>
      <c r="B2388" s="613">
        <v>42397.39166666667</v>
      </c>
      <c r="C2388" s="405" t="s">
        <v>2020</v>
      </c>
      <c r="D2388" s="384">
        <v>615</v>
      </c>
      <c r="E2388">
        <v>0.01</v>
      </c>
      <c r="F2388">
        <v>1.53657</v>
      </c>
      <c r="G2388" s="384">
        <v>0</v>
      </c>
      <c r="H2388">
        <v>1.5422800000000001</v>
      </c>
    </row>
    <row r="2389" spans="1:10">
      <c r="A2389">
        <v>2388</v>
      </c>
      <c r="B2389" s="613">
        <v>42397.402083333334</v>
      </c>
      <c r="C2389" s="405" t="s">
        <v>1931</v>
      </c>
      <c r="D2389" s="384">
        <v>615</v>
      </c>
      <c r="E2389">
        <v>0.01</v>
      </c>
      <c r="F2389">
        <v>1.5422800000000001</v>
      </c>
      <c r="G2389" s="384">
        <v>0</v>
      </c>
      <c r="H2389">
        <v>1.5422800000000001</v>
      </c>
      <c r="I2389">
        <v>4.12</v>
      </c>
      <c r="J2389" s="384">
        <v>2753.39</v>
      </c>
    </row>
    <row r="2390" spans="1:10">
      <c r="A2390">
        <v>2389</v>
      </c>
      <c r="B2390" s="613">
        <v>42397.469444444447</v>
      </c>
      <c r="C2390" s="405" t="s">
        <v>96</v>
      </c>
      <c r="D2390" s="384">
        <v>616</v>
      </c>
      <c r="E2390">
        <v>0.01</v>
      </c>
      <c r="F2390">
        <v>1.5396799999999999</v>
      </c>
      <c r="G2390" s="384">
        <v>0</v>
      </c>
      <c r="H2390">
        <v>0</v>
      </c>
    </row>
    <row r="2391" spans="1:10">
      <c r="A2391">
        <v>2390</v>
      </c>
      <c r="B2391" s="613">
        <v>42397.469444444447</v>
      </c>
      <c r="C2391" s="405" t="s">
        <v>2020</v>
      </c>
      <c r="D2391" s="384">
        <v>616</v>
      </c>
      <c r="E2391">
        <v>0.01</v>
      </c>
      <c r="F2391">
        <v>1.5396799999999999</v>
      </c>
      <c r="G2391" s="384">
        <v>0</v>
      </c>
      <c r="H2391">
        <v>1.54182</v>
      </c>
    </row>
    <row r="2392" spans="1:10">
      <c r="A2392">
        <v>2391</v>
      </c>
      <c r="B2392" s="613">
        <v>42397.501388888886</v>
      </c>
      <c r="C2392" s="405" t="s">
        <v>1931</v>
      </c>
      <c r="D2392" s="384">
        <v>616</v>
      </c>
      <c r="E2392">
        <v>0.01</v>
      </c>
      <c r="F2392">
        <v>1.54182</v>
      </c>
      <c r="G2392" s="384">
        <v>0</v>
      </c>
      <c r="H2392">
        <v>1.54182</v>
      </c>
      <c r="I2392">
        <v>1.48</v>
      </c>
      <c r="J2392" s="384">
        <v>2754.87</v>
      </c>
    </row>
    <row r="2393" spans="1:10">
      <c r="A2393">
        <v>2392</v>
      </c>
      <c r="B2393" s="613">
        <v>42397.502083333333</v>
      </c>
      <c r="C2393" s="405" t="s">
        <v>96</v>
      </c>
      <c r="D2393" s="384">
        <v>617</v>
      </c>
      <c r="E2393">
        <v>0.01</v>
      </c>
      <c r="F2393">
        <v>1.5425</v>
      </c>
      <c r="G2393" s="384">
        <v>0</v>
      </c>
      <c r="H2393">
        <v>0</v>
      </c>
    </row>
    <row r="2394" spans="1:10">
      <c r="A2394">
        <v>2393</v>
      </c>
      <c r="B2394" s="613">
        <v>42397.502083333333</v>
      </c>
      <c r="C2394" s="405" t="s">
        <v>2020</v>
      </c>
      <c r="D2394" s="384">
        <v>617</v>
      </c>
      <c r="E2394">
        <v>0.01</v>
      </c>
      <c r="F2394">
        <v>1.5425</v>
      </c>
      <c r="G2394" s="384">
        <v>0</v>
      </c>
      <c r="H2394">
        <v>1.54464</v>
      </c>
    </row>
    <row r="2395" spans="1:10">
      <c r="A2395">
        <v>2396</v>
      </c>
      <c r="B2395" s="613">
        <v>42397.530555555553</v>
      </c>
      <c r="C2395" s="405" t="s">
        <v>1931</v>
      </c>
      <c r="D2395" s="384">
        <v>617</v>
      </c>
      <c r="E2395">
        <v>0.01</v>
      </c>
      <c r="F2395">
        <v>1.54464</v>
      </c>
      <c r="G2395" s="384">
        <v>0</v>
      </c>
      <c r="H2395">
        <v>1.54464</v>
      </c>
      <c r="I2395">
        <v>1.48</v>
      </c>
      <c r="J2395" s="384">
        <v>2756.35</v>
      </c>
    </row>
    <row r="2396" spans="1:10">
      <c r="A2396">
        <v>2394</v>
      </c>
      <c r="B2396" s="613">
        <v>42397.521527777775</v>
      </c>
      <c r="C2396" s="405" t="s">
        <v>97</v>
      </c>
      <c r="D2396" s="384">
        <v>618</v>
      </c>
      <c r="E2396">
        <v>0.01</v>
      </c>
      <c r="F2396">
        <v>1.5415300000000001</v>
      </c>
      <c r="G2396" s="384">
        <v>0</v>
      </c>
      <c r="H2396">
        <v>0</v>
      </c>
    </row>
    <row r="2397" spans="1:10">
      <c r="A2397">
        <v>2395</v>
      </c>
      <c r="B2397" s="613">
        <v>42397.521527777775</v>
      </c>
      <c r="C2397" s="405" t="s">
        <v>2020</v>
      </c>
      <c r="D2397" s="384">
        <v>618</v>
      </c>
      <c r="E2397">
        <v>0.01</v>
      </c>
      <c r="F2397">
        <v>1.5415300000000001</v>
      </c>
      <c r="G2397" s="384">
        <v>0</v>
      </c>
      <c r="H2397">
        <v>1.53939</v>
      </c>
    </row>
    <row r="2398" spans="1:10">
      <c r="A2398">
        <v>2399</v>
      </c>
      <c r="B2398" s="613">
        <v>42397.541666666664</v>
      </c>
      <c r="C2398" s="405" t="s">
        <v>2020</v>
      </c>
      <c r="D2398" s="384">
        <v>618</v>
      </c>
      <c r="E2398">
        <v>0.01</v>
      </c>
      <c r="F2398">
        <v>1.5415300000000001</v>
      </c>
      <c r="G2398" s="384">
        <v>0</v>
      </c>
      <c r="H2398">
        <v>1.5410600000000001</v>
      </c>
    </row>
    <row r="2399" spans="1:10">
      <c r="A2399">
        <v>2400</v>
      </c>
      <c r="B2399" s="613">
        <v>42397.561111111114</v>
      </c>
      <c r="C2399" s="405" t="s">
        <v>1931</v>
      </c>
      <c r="D2399" s="384">
        <v>618</v>
      </c>
      <c r="E2399">
        <v>0.01</v>
      </c>
      <c r="F2399">
        <v>1.5410600000000001</v>
      </c>
      <c r="G2399" s="384">
        <v>0</v>
      </c>
      <c r="H2399">
        <v>1.5410600000000001</v>
      </c>
      <c r="I2399">
        <v>0.25</v>
      </c>
      <c r="J2399" s="384">
        <v>2756.6</v>
      </c>
    </row>
    <row r="2400" spans="1:10">
      <c r="A2400">
        <v>2397</v>
      </c>
      <c r="B2400" s="613">
        <v>42397.541666666664</v>
      </c>
      <c r="C2400" s="405" t="s">
        <v>97</v>
      </c>
      <c r="D2400" s="384">
        <v>619</v>
      </c>
      <c r="E2400">
        <v>0.01</v>
      </c>
      <c r="F2400">
        <v>1.54487</v>
      </c>
      <c r="G2400" s="384">
        <v>0</v>
      </c>
      <c r="H2400">
        <v>0</v>
      </c>
    </row>
    <row r="2401" spans="1:10">
      <c r="A2401">
        <v>2398</v>
      </c>
      <c r="B2401" s="613">
        <v>42397.541666666664</v>
      </c>
      <c r="C2401" s="405" t="s">
        <v>2020</v>
      </c>
      <c r="D2401" s="384">
        <v>619</v>
      </c>
      <c r="E2401">
        <v>0.01</v>
      </c>
      <c r="F2401">
        <v>1.54487</v>
      </c>
      <c r="G2401" s="384">
        <v>0</v>
      </c>
      <c r="H2401">
        <v>1.5410600000000001</v>
      </c>
    </row>
    <row r="2402" spans="1:10">
      <c r="A2402">
        <v>2401</v>
      </c>
      <c r="B2402" s="613">
        <v>42397.561111111114</v>
      </c>
      <c r="C2402" s="405" t="s">
        <v>1931</v>
      </c>
      <c r="D2402" s="384">
        <v>619</v>
      </c>
      <c r="E2402">
        <v>0.01</v>
      </c>
      <c r="F2402">
        <v>1.5410600000000001</v>
      </c>
      <c r="G2402" s="384">
        <v>0</v>
      </c>
      <c r="H2402">
        <v>1.5410600000000001</v>
      </c>
      <c r="I2402">
        <v>2.71</v>
      </c>
      <c r="J2402" s="384">
        <v>2759.31</v>
      </c>
    </row>
    <row r="2403" spans="1:10">
      <c r="A2403">
        <v>2402</v>
      </c>
      <c r="B2403" s="613">
        <v>42398.219444444447</v>
      </c>
      <c r="C2403" s="405" t="s">
        <v>96</v>
      </c>
      <c r="D2403" s="384">
        <v>620</v>
      </c>
      <c r="E2403">
        <v>0.01</v>
      </c>
      <c r="F2403">
        <v>1.54383</v>
      </c>
      <c r="G2403" s="384">
        <v>0</v>
      </c>
      <c r="H2403">
        <v>0</v>
      </c>
    </row>
    <row r="2404" spans="1:10">
      <c r="A2404">
        <v>2403</v>
      </c>
      <c r="B2404" s="613">
        <v>42398.219444444447</v>
      </c>
      <c r="C2404" s="405" t="s">
        <v>2020</v>
      </c>
      <c r="D2404" s="384">
        <v>620</v>
      </c>
      <c r="E2404">
        <v>0.01</v>
      </c>
      <c r="F2404">
        <v>1.54383</v>
      </c>
      <c r="G2404" s="384">
        <v>0</v>
      </c>
      <c r="H2404">
        <v>1.5459700000000001</v>
      </c>
    </row>
    <row r="2405" spans="1:10">
      <c r="A2405">
        <v>2404</v>
      </c>
      <c r="B2405" s="613">
        <v>42398.223611111112</v>
      </c>
      <c r="C2405" s="405" t="s">
        <v>1931</v>
      </c>
      <c r="D2405" s="384">
        <v>620</v>
      </c>
      <c r="E2405">
        <v>0.01</v>
      </c>
      <c r="F2405">
        <v>1.5459700000000001</v>
      </c>
      <c r="G2405" s="384">
        <v>0</v>
      </c>
      <c r="H2405">
        <v>1.5459700000000001</v>
      </c>
      <c r="I2405">
        <v>1.48</v>
      </c>
      <c r="J2405" s="384">
        <v>2760.79</v>
      </c>
    </row>
    <row r="2406" spans="1:10">
      <c r="A2406">
        <v>2405</v>
      </c>
      <c r="B2406" s="613">
        <v>42398.250694444447</v>
      </c>
      <c r="C2406" s="405" t="s">
        <v>97</v>
      </c>
      <c r="D2406" s="384">
        <v>621</v>
      </c>
      <c r="E2406">
        <v>0.01</v>
      </c>
      <c r="F2406">
        <v>1.5385200000000001</v>
      </c>
      <c r="G2406" s="384">
        <v>0</v>
      </c>
      <c r="H2406">
        <v>0</v>
      </c>
    </row>
    <row r="2407" spans="1:10">
      <c r="A2407">
        <v>2406</v>
      </c>
      <c r="B2407" s="613">
        <v>42398.250694444447</v>
      </c>
      <c r="C2407" s="405" t="s">
        <v>2020</v>
      </c>
      <c r="D2407" s="384">
        <v>621</v>
      </c>
      <c r="E2407">
        <v>0.01</v>
      </c>
      <c r="F2407">
        <v>1.5385200000000001</v>
      </c>
      <c r="G2407" s="384">
        <v>0</v>
      </c>
      <c r="H2407">
        <v>1.5363800000000001</v>
      </c>
    </row>
    <row r="2408" spans="1:10">
      <c r="A2408">
        <v>2407</v>
      </c>
      <c r="B2408" s="613">
        <v>42398.259722222225</v>
      </c>
      <c r="C2408" s="405" t="s">
        <v>1931</v>
      </c>
      <c r="D2408" s="384">
        <v>621</v>
      </c>
      <c r="E2408">
        <v>0.01</v>
      </c>
      <c r="F2408">
        <v>1.5363800000000001</v>
      </c>
      <c r="G2408" s="384">
        <v>0</v>
      </c>
      <c r="H2408">
        <v>1.5363800000000001</v>
      </c>
      <c r="I2408">
        <v>1.48</v>
      </c>
      <c r="J2408" s="384">
        <v>2762.27</v>
      </c>
    </row>
    <row r="2409" spans="1:10">
      <c r="A2409">
        <v>2408</v>
      </c>
      <c r="B2409" s="613">
        <v>42398.28125</v>
      </c>
      <c r="C2409" s="405" t="s">
        <v>97</v>
      </c>
      <c r="D2409" s="384">
        <v>622</v>
      </c>
      <c r="E2409">
        <v>0.01</v>
      </c>
      <c r="F2409">
        <v>1.5304800000000001</v>
      </c>
      <c r="G2409" s="384">
        <v>0</v>
      </c>
      <c r="H2409">
        <v>0</v>
      </c>
    </row>
    <row r="2410" spans="1:10">
      <c r="A2410">
        <v>2409</v>
      </c>
      <c r="B2410" s="613">
        <v>42398.28125</v>
      </c>
      <c r="C2410" s="405" t="s">
        <v>2020</v>
      </c>
      <c r="D2410" s="384">
        <v>622</v>
      </c>
      <c r="E2410">
        <v>0.01</v>
      </c>
      <c r="F2410">
        <v>1.5304800000000001</v>
      </c>
      <c r="G2410" s="384">
        <v>0</v>
      </c>
      <c r="H2410">
        <v>1.52834</v>
      </c>
    </row>
    <row r="2411" spans="1:10">
      <c r="A2411">
        <v>2410</v>
      </c>
      <c r="B2411" s="613">
        <v>42398.300694444442</v>
      </c>
      <c r="C2411" s="405" t="s">
        <v>1931</v>
      </c>
      <c r="D2411" s="384">
        <v>622</v>
      </c>
      <c r="E2411">
        <v>0.01</v>
      </c>
      <c r="F2411">
        <v>1.52834</v>
      </c>
      <c r="G2411" s="384">
        <v>0</v>
      </c>
      <c r="H2411">
        <v>1.52834</v>
      </c>
      <c r="I2411">
        <v>1.48</v>
      </c>
      <c r="J2411" s="384">
        <v>2763.75</v>
      </c>
    </row>
    <row r="2412" spans="1:10">
      <c r="A2412">
        <v>2411</v>
      </c>
      <c r="B2412" s="613">
        <v>42398.375</v>
      </c>
      <c r="C2412" s="405" t="s">
        <v>97</v>
      </c>
      <c r="D2412" s="384">
        <v>623</v>
      </c>
      <c r="E2412">
        <v>0.01</v>
      </c>
      <c r="F2412">
        <v>1.53009</v>
      </c>
      <c r="G2412" s="384">
        <v>0</v>
      </c>
      <c r="H2412">
        <v>0</v>
      </c>
    </row>
    <row r="2413" spans="1:10">
      <c r="A2413">
        <v>2412</v>
      </c>
      <c r="B2413" s="613">
        <v>42398.375</v>
      </c>
      <c r="C2413" s="405" t="s">
        <v>2020</v>
      </c>
      <c r="D2413" s="384">
        <v>623</v>
      </c>
      <c r="E2413">
        <v>0.01</v>
      </c>
      <c r="F2413">
        <v>1.53009</v>
      </c>
      <c r="G2413" s="384">
        <v>0</v>
      </c>
      <c r="H2413">
        <v>1.5279499999999999</v>
      </c>
    </row>
    <row r="2414" spans="1:10">
      <c r="A2414">
        <v>2413</v>
      </c>
      <c r="B2414" s="613">
        <v>42398.379861111112</v>
      </c>
      <c r="C2414" s="405" t="s">
        <v>1931</v>
      </c>
      <c r="D2414" s="384">
        <v>623</v>
      </c>
      <c r="E2414">
        <v>0.01</v>
      </c>
      <c r="F2414">
        <v>1.5279499999999999</v>
      </c>
      <c r="G2414" s="384">
        <v>0</v>
      </c>
      <c r="H2414">
        <v>1.5279499999999999</v>
      </c>
      <c r="I2414">
        <v>1.48</v>
      </c>
      <c r="J2414" s="384">
        <v>2765.23</v>
      </c>
    </row>
    <row r="2415" spans="1:10">
      <c r="A2415">
        <v>2414</v>
      </c>
      <c r="B2415" s="613">
        <v>42398.416666666664</v>
      </c>
      <c r="C2415" s="405" t="s">
        <v>97</v>
      </c>
      <c r="D2415" s="384">
        <v>624</v>
      </c>
      <c r="E2415">
        <v>0.01</v>
      </c>
      <c r="F2415">
        <v>1.5331300000000001</v>
      </c>
      <c r="G2415" s="384">
        <v>0</v>
      </c>
      <c r="H2415">
        <v>0</v>
      </c>
    </row>
    <row r="2416" spans="1:10">
      <c r="A2416">
        <v>2415</v>
      </c>
      <c r="B2416" s="613">
        <v>42398.416666666664</v>
      </c>
      <c r="C2416" s="405" t="s">
        <v>2020</v>
      </c>
      <c r="D2416" s="384">
        <v>624</v>
      </c>
      <c r="E2416">
        <v>0.01</v>
      </c>
      <c r="F2416">
        <v>1.5331300000000001</v>
      </c>
      <c r="G2416" s="384">
        <v>0</v>
      </c>
      <c r="H2416">
        <v>1.5309900000000001</v>
      </c>
    </row>
    <row r="2417" spans="1:10">
      <c r="A2417">
        <v>2420</v>
      </c>
      <c r="B2417" s="613">
        <v>42398.458333333336</v>
      </c>
      <c r="C2417" s="405" t="s">
        <v>2020</v>
      </c>
      <c r="D2417" s="384">
        <v>624</v>
      </c>
      <c r="E2417">
        <v>0.01</v>
      </c>
      <c r="F2417">
        <v>1.5331300000000001</v>
      </c>
      <c r="G2417" s="384">
        <v>0</v>
      </c>
      <c r="H2417">
        <v>1.53281</v>
      </c>
    </row>
    <row r="2418" spans="1:10">
      <c r="A2418">
        <v>2425</v>
      </c>
      <c r="B2418" s="613">
        <v>42398.479861111111</v>
      </c>
      <c r="C2418" s="405" t="s">
        <v>2020</v>
      </c>
      <c r="D2418" s="384">
        <v>624</v>
      </c>
      <c r="E2418">
        <v>0.01</v>
      </c>
      <c r="F2418">
        <v>1.5331300000000001</v>
      </c>
      <c r="G2418" s="384">
        <v>0</v>
      </c>
      <c r="H2418">
        <v>1.5345200000000001</v>
      </c>
    </row>
    <row r="2419" spans="1:10">
      <c r="A2419">
        <v>2426</v>
      </c>
      <c r="B2419" s="613">
        <v>42398.611111111109</v>
      </c>
      <c r="C2419" s="405" t="s">
        <v>1931</v>
      </c>
      <c r="D2419" s="384">
        <v>624</v>
      </c>
      <c r="E2419">
        <v>0.01</v>
      </c>
      <c r="F2419">
        <v>1.5345200000000001</v>
      </c>
      <c r="G2419" s="384">
        <v>0</v>
      </c>
      <c r="H2419">
        <v>1.5345200000000001</v>
      </c>
      <c r="I2419">
        <v>-1.1200000000000001</v>
      </c>
      <c r="J2419" s="384">
        <v>2765.59</v>
      </c>
    </row>
    <row r="2420" spans="1:10">
      <c r="A2420">
        <v>2416</v>
      </c>
      <c r="B2420" s="613">
        <v>42398.438888888886</v>
      </c>
      <c r="C2420" s="405" t="s">
        <v>96</v>
      </c>
      <c r="D2420" s="384">
        <v>625</v>
      </c>
      <c r="E2420">
        <v>0.01</v>
      </c>
      <c r="F2420">
        <v>1.5363599999999999</v>
      </c>
      <c r="G2420" s="384">
        <v>0</v>
      </c>
      <c r="H2420">
        <v>0</v>
      </c>
    </row>
    <row r="2421" spans="1:10">
      <c r="A2421">
        <v>2417</v>
      </c>
      <c r="B2421" s="613">
        <v>42398.438888888886</v>
      </c>
      <c r="C2421" s="405" t="s">
        <v>2020</v>
      </c>
      <c r="D2421" s="384">
        <v>625</v>
      </c>
      <c r="E2421">
        <v>0.01</v>
      </c>
      <c r="F2421">
        <v>1.5363599999999999</v>
      </c>
      <c r="G2421" s="384">
        <v>0</v>
      </c>
      <c r="H2421">
        <v>1.5385</v>
      </c>
    </row>
    <row r="2422" spans="1:10">
      <c r="A2422">
        <v>2421</v>
      </c>
      <c r="B2422" s="613">
        <v>42398.473611111112</v>
      </c>
      <c r="C2422" s="405" t="s">
        <v>1931</v>
      </c>
      <c r="D2422" s="384">
        <v>625</v>
      </c>
      <c r="E2422">
        <v>0.01</v>
      </c>
      <c r="F2422">
        <v>1.5385</v>
      </c>
      <c r="G2422" s="384">
        <v>0</v>
      </c>
      <c r="H2422">
        <v>1.5385</v>
      </c>
      <c r="I2422">
        <v>1.48</v>
      </c>
      <c r="J2422" s="384">
        <v>2766.71</v>
      </c>
    </row>
    <row r="2423" spans="1:10">
      <c r="A2423">
        <v>2418</v>
      </c>
      <c r="B2423" s="613">
        <v>42398.458333333336</v>
      </c>
      <c r="C2423" s="405" t="s">
        <v>97</v>
      </c>
      <c r="D2423" s="384">
        <v>626</v>
      </c>
      <c r="E2423">
        <v>0.01</v>
      </c>
      <c r="F2423">
        <v>1.53677</v>
      </c>
      <c r="G2423" s="384">
        <v>0</v>
      </c>
      <c r="H2423">
        <v>0</v>
      </c>
    </row>
    <row r="2424" spans="1:10">
      <c r="A2424">
        <v>2419</v>
      </c>
      <c r="B2424" s="613">
        <v>42398.458333333336</v>
      </c>
      <c r="C2424" s="405" t="s">
        <v>2020</v>
      </c>
      <c r="D2424" s="384">
        <v>626</v>
      </c>
      <c r="E2424">
        <v>0.01</v>
      </c>
      <c r="F2424">
        <v>1.53677</v>
      </c>
      <c r="G2424" s="384">
        <v>0</v>
      </c>
      <c r="H2424">
        <v>1.53281</v>
      </c>
    </row>
    <row r="2425" spans="1:10">
      <c r="A2425">
        <v>2424</v>
      </c>
      <c r="B2425" s="613">
        <v>42398.479861111111</v>
      </c>
      <c r="C2425" s="405" t="s">
        <v>2020</v>
      </c>
      <c r="D2425" s="384">
        <v>626</v>
      </c>
      <c r="E2425">
        <v>0.01</v>
      </c>
      <c r="F2425">
        <v>1.53677</v>
      </c>
      <c r="G2425" s="384">
        <v>0</v>
      </c>
      <c r="H2425">
        <v>1.5345200000000001</v>
      </c>
    </row>
    <row r="2426" spans="1:10">
      <c r="A2426">
        <v>2427</v>
      </c>
      <c r="B2426" s="613">
        <v>42398.611111111109</v>
      </c>
      <c r="C2426" s="405" t="s">
        <v>1931</v>
      </c>
      <c r="D2426" s="384">
        <v>626</v>
      </c>
      <c r="E2426">
        <v>0.01</v>
      </c>
      <c r="F2426">
        <v>1.5345200000000001</v>
      </c>
      <c r="G2426" s="384">
        <v>0</v>
      </c>
      <c r="H2426">
        <v>1.5345200000000001</v>
      </c>
      <c r="I2426">
        <v>1.56</v>
      </c>
      <c r="J2426" s="384">
        <v>2767.15</v>
      </c>
    </row>
    <row r="2427" spans="1:10">
      <c r="A2427">
        <v>2422</v>
      </c>
      <c r="B2427" s="613">
        <v>42398.479861111111</v>
      </c>
      <c r="C2427" s="405" t="s">
        <v>97</v>
      </c>
      <c r="D2427" s="384">
        <v>627</v>
      </c>
      <c r="E2427">
        <v>0.01</v>
      </c>
      <c r="F2427">
        <v>1.5403800000000001</v>
      </c>
      <c r="G2427" s="384">
        <v>0</v>
      </c>
      <c r="H2427">
        <v>0</v>
      </c>
    </row>
    <row r="2428" spans="1:10">
      <c r="A2428">
        <v>2423</v>
      </c>
      <c r="B2428" s="613">
        <v>42398.479861111111</v>
      </c>
      <c r="C2428" s="405" t="s">
        <v>2020</v>
      </c>
      <c r="D2428" s="384">
        <v>627</v>
      </c>
      <c r="E2428">
        <v>0.01</v>
      </c>
      <c r="F2428">
        <v>1.5403800000000001</v>
      </c>
      <c r="G2428" s="384">
        <v>0</v>
      </c>
      <c r="H2428">
        <v>1.5345200000000001</v>
      </c>
    </row>
    <row r="2429" spans="1:10">
      <c r="A2429">
        <v>2428</v>
      </c>
      <c r="B2429" s="613">
        <v>42398.611111111109</v>
      </c>
      <c r="C2429" s="405" t="s">
        <v>1931</v>
      </c>
      <c r="D2429" s="384">
        <v>627</v>
      </c>
      <c r="E2429">
        <v>0.01</v>
      </c>
      <c r="F2429">
        <v>1.5345200000000001</v>
      </c>
      <c r="G2429" s="384">
        <v>0</v>
      </c>
      <c r="H2429">
        <v>1.5345200000000001</v>
      </c>
      <c r="I2429">
        <v>4.2300000000000004</v>
      </c>
      <c r="J2429" s="384">
        <v>2771.38</v>
      </c>
    </row>
    <row r="2430" spans="1:10">
      <c r="A2430">
        <v>2429</v>
      </c>
      <c r="B2430" s="613">
        <v>42398.625</v>
      </c>
      <c r="C2430" s="405" t="s">
        <v>97</v>
      </c>
      <c r="D2430" s="384">
        <v>628</v>
      </c>
      <c r="E2430">
        <v>0.01</v>
      </c>
      <c r="F2430">
        <v>1.53257</v>
      </c>
      <c r="G2430" s="384">
        <v>0</v>
      </c>
      <c r="H2430">
        <v>0</v>
      </c>
    </row>
    <row r="2431" spans="1:10">
      <c r="A2431">
        <v>2430</v>
      </c>
      <c r="B2431" s="613">
        <v>42398.625</v>
      </c>
      <c r="C2431" s="405" t="s">
        <v>2020</v>
      </c>
      <c r="D2431" s="384">
        <v>628</v>
      </c>
      <c r="E2431">
        <v>0.01</v>
      </c>
      <c r="F2431">
        <v>1.53257</v>
      </c>
      <c r="G2431" s="384">
        <v>0</v>
      </c>
      <c r="H2431">
        <v>1.53043</v>
      </c>
    </row>
    <row r="2432" spans="1:10">
      <c r="A2432">
        <v>2431</v>
      </c>
      <c r="B2432" s="613">
        <v>42398.631944444445</v>
      </c>
      <c r="C2432" s="405" t="s">
        <v>1931</v>
      </c>
      <c r="D2432" s="384">
        <v>628</v>
      </c>
      <c r="E2432">
        <v>0.01</v>
      </c>
      <c r="F2432">
        <v>1.53043</v>
      </c>
      <c r="G2432" s="384">
        <v>0</v>
      </c>
      <c r="H2432">
        <v>1.53043</v>
      </c>
      <c r="I2432">
        <v>1.48</v>
      </c>
      <c r="J2432" s="384">
        <v>2772.86</v>
      </c>
    </row>
    <row r="2433" spans="1:10">
      <c r="A2433">
        <v>2432</v>
      </c>
      <c r="B2433" s="613">
        <v>42401.396527777775</v>
      </c>
      <c r="C2433" s="405" t="s">
        <v>97</v>
      </c>
      <c r="D2433" s="384">
        <v>629</v>
      </c>
      <c r="E2433">
        <v>0.01</v>
      </c>
      <c r="F2433">
        <v>1.5323800000000001</v>
      </c>
      <c r="G2433" s="384">
        <v>0</v>
      </c>
      <c r="H2433">
        <v>0</v>
      </c>
    </row>
    <row r="2434" spans="1:10">
      <c r="A2434">
        <v>2433</v>
      </c>
      <c r="B2434" s="613">
        <v>42401.396527777775</v>
      </c>
      <c r="C2434" s="405" t="s">
        <v>2020</v>
      </c>
      <c r="D2434" s="384">
        <v>629</v>
      </c>
      <c r="E2434">
        <v>0.01</v>
      </c>
      <c r="F2434">
        <v>1.5323800000000001</v>
      </c>
      <c r="G2434" s="384">
        <v>0</v>
      </c>
      <c r="H2434">
        <v>1.53024</v>
      </c>
    </row>
    <row r="2435" spans="1:10">
      <c r="A2435">
        <v>2436</v>
      </c>
      <c r="B2435" s="613">
        <v>42401.46875</v>
      </c>
      <c r="C2435" s="405" t="s">
        <v>2020</v>
      </c>
      <c r="D2435" s="384">
        <v>629</v>
      </c>
      <c r="E2435">
        <v>0.01</v>
      </c>
      <c r="F2435">
        <v>1.5323800000000001</v>
      </c>
      <c r="G2435" s="384">
        <v>0</v>
      </c>
      <c r="H2435">
        <v>1.5319</v>
      </c>
    </row>
    <row r="2436" spans="1:10">
      <c r="A2436">
        <v>2440</v>
      </c>
      <c r="B2436" s="613">
        <v>42401.572916666664</v>
      </c>
      <c r="C2436" s="405" t="s">
        <v>2020</v>
      </c>
      <c r="D2436" s="384">
        <v>629</v>
      </c>
      <c r="E2436">
        <v>0.01</v>
      </c>
      <c r="F2436">
        <v>1.5323800000000001</v>
      </c>
      <c r="G2436" s="384">
        <v>0</v>
      </c>
      <c r="H2436">
        <v>1.53356</v>
      </c>
    </row>
    <row r="2437" spans="1:10">
      <c r="A2437">
        <v>2441</v>
      </c>
      <c r="B2437" s="613">
        <v>42401.888888888891</v>
      </c>
      <c r="C2437" s="405" t="s">
        <v>1931</v>
      </c>
      <c r="D2437" s="384">
        <v>629</v>
      </c>
      <c r="E2437">
        <v>0.01</v>
      </c>
      <c r="F2437">
        <v>1.53356</v>
      </c>
      <c r="G2437" s="384">
        <v>0</v>
      </c>
      <c r="H2437">
        <v>1.53356</v>
      </c>
      <c r="I2437">
        <v>-0.97</v>
      </c>
      <c r="J2437" s="384">
        <v>2771.89</v>
      </c>
    </row>
    <row r="2438" spans="1:10">
      <c r="A2438">
        <v>2434</v>
      </c>
      <c r="B2438" s="613">
        <v>42401.46875</v>
      </c>
      <c r="C2438" s="405" t="s">
        <v>97</v>
      </c>
      <c r="D2438" s="384">
        <v>630</v>
      </c>
      <c r="E2438">
        <v>0.01</v>
      </c>
      <c r="F2438">
        <v>1.53569</v>
      </c>
      <c r="G2438" s="384">
        <v>0</v>
      </c>
      <c r="H2438">
        <v>0</v>
      </c>
    </row>
    <row r="2439" spans="1:10">
      <c r="A2439">
        <v>2435</v>
      </c>
      <c r="B2439" s="613">
        <v>42401.46875</v>
      </c>
      <c r="C2439" s="405" t="s">
        <v>2020</v>
      </c>
      <c r="D2439" s="384">
        <v>630</v>
      </c>
      <c r="E2439">
        <v>0.01</v>
      </c>
      <c r="F2439">
        <v>1.53569</v>
      </c>
      <c r="G2439" s="384">
        <v>0</v>
      </c>
      <c r="H2439">
        <v>1.5319</v>
      </c>
    </row>
    <row r="2440" spans="1:10">
      <c r="A2440">
        <v>2439</v>
      </c>
      <c r="B2440" s="613">
        <v>42401.572916666664</v>
      </c>
      <c r="C2440" s="405" t="s">
        <v>2020</v>
      </c>
      <c r="D2440" s="384">
        <v>630</v>
      </c>
      <c r="E2440">
        <v>0.01</v>
      </c>
      <c r="F2440">
        <v>1.53569</v>
      </c>
      <c r="G2440" s="384">
        <v>0</v>
      </c>
      <c r="H2440">
        <v>1.53356</v>
      </c>
    </row>
    <row r="2441" spans="1:10">
      <c r="A2441">
        <v>2442</v>
      </c>
      <c r="B2441" s="613">
        <v>42401.888888888891</v>
      </c>
      <c r="C2441" s="405" t="s">
        <v>1931</v>
      </c>
      <c r="D2441" s="384">
        <v>630</v>
      </c>
      <c r="E2441">
        <v>0.01</v>
      </c>
      <c r="F2441">
        <v>1.53356</v>
      </c>
      <c r="G2441" s="384">
        <v>0</v>
      </c>
      <c r="H2441">
        <v>1.53356</v>
      </c>
      <c r="I2441">
        <v>1.47</v>
      </c>
      <c r="J2441" s="384">
        <v>2773.36</v>
      </c>
    </row>
    <row r="2442" spans="1:10">
      <c r="A2442">
        <v>2437</v>
      </c>
      <c r="B2442" s="613">
        <v>42401.572916666664</v>
      </c>
      <c r="C2442" s="405" t="s">
        <v>97</v>
      </c>
      <c r="D2442" s="384">
        <v>631</v>
      </c>
      <c r="E2442">
        <v>0.01</v>
      </c>
      <c r="F2442">
        <v>1.53931</v>
      </c>
      <c r="G2442" s="384">
        <v>0</v>
      </c>
      <c r="H2442">
        <v>0</v>
      </c>
    </row>
    <row r="2443" spans="1:10">
      <c r="A2443">
        <v>2438</v>
      </c>
      <c r="B2443" s="613">
        <v>42401.572916666664</v>
      </c>
      <c r="C2443" s="405" t="s">
        <v>2020</v>
      </c>
      <c r="D2443" s="384">
        <v>631</v>
      </c>
      <c r="E2443">
        <v>0.01</v>
      </c>
      <c r="F2443">
        <v>1.53931</v>
      </c>
      <c r="G2443" s="384">
        <v>0</v>
      </c>
      <c r="H2443">
        <v>1.53356</v>
      </c>
    </row>
    <row r="2444" spans="1:10">
      <c r="A2444">
        <v>2443</v>
      </c>
      <c r="B2444" s="613">
        <v>42401.888888888891</v>
      </c>
      <c r="C2444" s="405" t="s">
        <v>1931</v>
      </c>
      <c r="D2444" s="384">
        <v>631</v>
      </c>
      <c r="E2444">
        <v>0.01</v>
      </c>
      <c r="F2444">
        <v>1.53356</v>
      </c>
      <c r="G2444" s="384">
        <v>0</v>
      </c>
      <c r="H2444">
        <v>1.53356</v>
      </c>
      <c r="I2444">
        <v>4.1399999999999997</v>
      </c>
      <c r="J2444" s="384">
        <v>2777.5</v>
      </c>
    </row>
    <row r="2445" spans="1:10">
      <c r="A2445">
        <v>2444</v>
      </c>
      <c r="B2445" s="613">
        <v>42402.469444444447</v>
      </c>
      <c r="C2445" s="405" t="s">
        <v>97</v>
      </c>
      <c r="D2445" s="384">
        <v>632</v>
      </c>
      <c r="E2445">
        <v>0.01</v>
      </c>
      <c r="F2445">
        <v>1.54711</v>
      </c>
      <c r="G2445" s="384">
        <v>0</v>
      </c>
      <c r="H2445">
        <v>0</v>
      </c>
    </row>
    <row r="2446" spans="1:10">
      <c r="A2446">
        <v>2445</v>
      </c>
      <c r="B2446" s="613">
        <v>42402.469444444447</v>
      </c>
      <c r="C2446" s="405" t="s">
        <v>2020</v>
      </c>
      <c r="D2446" s="384">
        <v>632</v>
      </c>
      <c r="E2446">
        <v>0.01</v>
      </c>
      <c r="F2446">
        <v>1.54711</v>
      </c>
      <c r="G2446" s="384">
        <v>0</v>
      </c>
      <c r="H2446">
        <v>1.54497</v>
      </c>
    </row>
    <row r="2447" spans="1:10">
      <c r="A2447">
        <v>2451</v>
      </c>
      <c r="B2447" s="613">
        <v>42402.583333333336</v>
      </c>
      <c r="C2447" s="405" t="s">
        <v>1931</v>
      </c>
      <c r="D2447" s="384">
        <v>632</v>
      </c>
      <c r="E2447">
        <v>0.01</v>
      </c>
      <c r="F2447">
        <v>1.54497</v>
      </c>
      <c r="G2447" s="384">
        <v>0</v>
      </c>
      <c r="H2447">
        <v>1.54497</v>
      </c>
      <c r="I2447">
        <v>1.48</v>
      </c>
      <c r="J2447" s="384">
        <v>2778.98</v>
      </c>
    </row>
    <row r="2448" spans="1:10">
      <c r="A2448">
        <v>2446</v>
      </c>
      <c r="B2448" s="613">
        <v>42402.510416666664</v>
      </c>
      <c r="C2448" s="405" t="s">
        <v>96</v>
      </c>
      <c r="D2448" s="384">
        <v>633</v>
      </c>
      <c r="E2448">
        <v>0.01</v>
      </c>
      <c r="F2448">
        <v>1.54847</v>
      </c>
      <c r="G2448" s="384">
        <v>0</v>
      </c>
      <c r="H2448">
        <v>0</v>
      </c>
    </row>
    <row r="2449" spans="1:10">
      <c r="A2449">
        <v>2447</v>
      </c>
      <c r="B2449" s="613">
        <v>42402.510416666664</v>
      </c>
      <c r="C2449" s="405" t="s">
        <v>2020</v>
      </c>
      <c r="D2449" s="384">
        <v>633</v>
      </c>
      <c r="E2449">
        <v>0.01</v>
      </c>
      <c r="F2449">
        <v>1.54847</v>
      </c>
      <c r="G2449" s="384">
        <v>0</v>
      </c>
      <c r="H2449">
        <v>1.55061</v>
      </c>
    </row>
    <row r="2450" spans="1:10">
      <c r="A2450">
        <v>2450</v>
      </c>
      <c r="B2450" s="613">
        <v>42402.583333333336</v>
      </c>
      <c r="C2450" s="405" t="s">
        <v>2020</v>
      </c>
      <c r="D2450" s="384">
        <v>633</v>
      </c>
      <c r="E2450">
        <v>0.01</v>
      </c>
      <c r="F2450">
        <v>1.54847</v>
      </c>
      <c r="G2450" s="384">
        <v>0</v>
      </c>
      <c r="H2450">
        <v>1.54895</v>
      </c>
    </row>
    <row r="2451" spans="1:10">
      <c r="A2451">
        <v>2452</v>
      </c>
      <c r="B2451" s="613">
        <v>42402.598611111112</v>
      </c>
      <c r="C2451" s="405" t="s">
        <v>1931</v>
      </c>
      <c r="D2451" s="384">
        <v>633</v>
      </c>
      <c r="E2451">
        <v>0.01</v>
      </c>
      <c r="F2451">
        <v>1.54895</v>
      </c>
      <c r="G2451" s="384">
        <v>0</v>
      </c>
      <c r="H2451">
        <v>1.54895</v>
      </c>
      <c r="I2451">
        <v>0.26</v>
      </c>
      <c r="J2451" s="384">
        <v>2779.24</v>
      </c>
    </row>
    <row r="2452" spans="1:10">
      <c r="A2452">
        <v>2448</v>
      </c>
      <c r="B2452" s="613">
        <v>42402.583333333336</v>
      </c>
      <c r="C2452" s="405" t="s">
        <v>96</v>
      </c>
      <c r="D2452" s="384">
        <v>634</v>
      </c>
      <c r="E2452">
        <v>0.01</v>
      </c>
      <c r="F2452">
        <v>1.5451600000000001</v>
      </c>
      <c r="G2452" s="384">
        <v>0</v>
      </c>
      <c r="H2452">
        <v>0</v>
      </c>
    </row>
    <row r="2453" spans="1:10">
      <c r="A2453">
        <v>2449</v>
      </c>
      <c r="B2453" s="613">
        <v>42402.583333333336</v>
      </c>
      <c r="C2453" s="405" t="s">
        <v>2020</v>
      </c>
      <c r="D2453" s="384">
        <v>634</v>
      </c>
      <c r="E2453">
        <v>0.01</v>
      </c>
      <c r="F2453">
        <v>1.5451600000000001</v>
      </c>
      <c r="G2453" s="384">
        <v>0</v>
      </c>
      <c r="H2453">
        <v>1.54895</v>
      </c>
    </row>
    <row r="2454" spans="1:10">
      <c r="A2454">
        <v>2453</v>
      </c>
      <c r="B2454" s="613">
        <v>42402.598611111112</v>
      </c>
      <c r="C2454" s="405" t="s">
        <v>1931</v>
      </c>
      <c r="D2454" s="384">
        <v>634</v>
      </c>
      <c r="E2454">
        <v>0.01</v>
      </c>
      <c r="F2454">
        <v>1.54895</v>
      </c>
      <c r="G2454" s="384">
        <v>0</v>
      </c>
      <c r="H2454">
        <v>1.54895</v>
      </c>
      <c r="I2454">
        <v>2.7</v>
      </c>
      <c r="J2454" s="384">
        <v>2781.94</v>
      </c>
    </row>
    <row r="2455" spans="1:10">
      <c r="A2455">
        <v>2454</v>
      </c>
      <c r="B2455" s="613">
        <v>42402.71875</v>
      </c>
      <c r="C2455" s="405" t="s">
        <v>97</v>
      </c>
      <c r="D2455" s="384">
        <v>635</v>
      </c>
      <c r="E2455">
        <v>0.01</v>
      </c>
      <c r="F2455">
        <v>1.5439499999999999</v>
      </c>
      <c r="G2455" s="384">
        <v>0</v>
      </c>
      <c r="H2455">
        <v>0</v>
      </c>
    </row>
    <row r="2456" spans="1:10">
      <c r="A2456">
        <v>2455</v>
      </c>
      <c r="B2456" s="613">
        <v>42402.71875</v>
      </c>
      <c r="C2456" s="405" t="s">
        <v>2020</v>
      </c>
      <c r="D2456" s="384">
        <v>635</v>
      </c>
      <c r="E2456">
        <v>0.01</v>
      </c>
      <c r="F2456">
        <v>1.5439499999999999</v>
      </c>
      <c r="G2456" s="384">
        <v>0</v>
      </c>
      <c r="H2456">
        <v>1.5418099999999999</v>
      </c>
    </row>
    <row r="2457" spans="1:10">
      <c r="A2457">
        <v>2460</v>
      </c>
      <c r="B2457" s="613">
        <v>42402.834722222222</v>
      </c>
      <c r="C2457" s="405" t="s">
        <v>2020</v>
      </c>
      <c r="D2457" s="384">
        <v>635</v>
      </c>
      <c r="E2457">
        <v>0.01</v>
      </c>
      <c r="F2457">
        <v>1.5439499999999999</v>
      </c>
      <c r="G2457" s="384">
        <v>0</v>
      </c>
      <c r="H2457">
        <v>1.5435700000000001</v>
      </c>
    </row>
    <row r="2458" spans="1:10">
      <c r="A2458">
        <v>2465</v>
      </c>
      <c r="B2458" s="613">
        <v>42402.981249999997</v>
      </c>
      <c r="C2458" s="405" t="s">
        <v>2020</v>
      </c>
      <c r="D2458" s="384">
        <v>635</v>
      </c>
      <c r="E2458">
        <v>0.01</v>
      </c>
      <c r="F2458">
        <v>1.5439499999999999</v>
      </c>
      <c r="G2458" s="384">
        <v>0</v>
      </c>
      <c r="H2458">
        <v>1.5455700000000001</v>
      </c>
    </row>
    <row r="2459" spans="1:10">
      <c r="A2459">
        <v>2470</v>
      </c>
      <c r="B2459" s="613">
        <v>42403.239583333336</v>
      </c>
      <c r="C2459" s="405" t="s">
        <v>2020</v>
      </c>
      <c r="D2459" s="384">
        <v>635</v>
      </c>
      <c r="E2459">
        <v>0.01</v>
      </c>
      <c r="F2459">
        <v>1.5439499999999999</v>
      </c>
      <c r="G2459" s="384">
        <v>0</v>
      </c>
      <c r="H2459">
        <v>1.5487500000000001</v>
      </c>
    </row>
    <row r="2460" spans="1:10">
      <c r="A2460">
        <v>2471</v>
      </c>
      <c r="B2460" s="613">
        <v>42403.367361111108</v>
      </c>
      <c r="C2460" s="405" t="s">
        <v>1931</v>
      </c>
      <c r="D2460" s="384">
        <v>635</v>
      </c>
      <c r="E2460">
        <v>0.01</v>
      </c>
      <c r="F2460">
        <v>1.5487500000000001</v>
      </c>
      <c r="G2460" s="384">
        <v>0</v>
      </c>
      <c r="H2460">
        <v>1.5487500000000001</v>
      </c>
      <c r="I2460">
        <v>-3.64</v>
      </c>
      <c r="J2460" s="384">
        <v>2779.78</v>
      </c>
    </row>
    <row r="2461" spans="1:10">
      <c r="A2461">
        <v>2456</v>
      </c>
      <c r="B2461" s="613">
        <v>42402.740277777775</v>
      </c>
      <c r="C2461" s="405" t="s">
        <v>96</v>
      </c>
      <c r="D2461" s="384">
        <v>636</v>
      </c>
      <c r="E2461">
        <v>0.01</v>
      </c>
      <c r="F2461">
        <v>1.5454600000000001</v>
      </c>
      <c r="G2461" s="384">
        <v>0</v>
      </c>
      <c r="H2461">
        <v>0</v>
      </c>
    </row>
    <row r="2462" spans="1:10">
      <c r="A2462">
        <v>2457</v>
      </c>
      <c r="B2462" s="613">
        <v>42402.740277777775</v>
      </c>
      <c r="C2462" s="405" t="s">
        <v>2020</v>
      </c>
      <c r="D2462" s="384">
        <v>636</v>
      </c>
      <c r="E2462">
        <v>0.01</v>
      </c>
      <c r="F2462">
        <v>1.5454600000000001</v>
      </c>
      <c r="G2462" s="384">
        <v>0</v>
      </c>
      <c r="H2462">
        <v>1.5476000000000001</v>
      </c>
    </row>
    <row r="2463" spans="1:10">
      <c r="A2463">
        <v>2461</v>
      </c>
      <c r="B2463" s="613">
        <v>42402.835416666669</v>
      </c>
      <c r="C2463" s="405" t="s">
        <v>1931</v>
      </c>
      <c r="D2463" s="384">
        <v>636</v>
      </c>
      <c r="E2463">
        <v>0.01</v>
      </c>
      <c r="F2463">
        <v>1.5476000000000001</v>
      </c>
      <c r="G2463" s="384">
        <v>0</v>
      </c>
      <c r="H2463">
        <v>1.5476000000000001</v>
      </c>
      <c r="I2463">
        <v>1.48</v>
      </c>
      <c r="J2463" s="384">
        <v>2783.42</v>
      </c>
    </row>
    <row r="2464" spans="1:10">
      <c r="A2464">
        <v>2458</v>
      </c>
      <c r="B2464" s="613">
        <v>42402.834722222222</v>
      </c>
      <c r="C2464" s="405" t="s">
        <v>97</v>
      </c>
      <c r="D2464" s="384">
        <v>637</v>
      </c>
      <c r="E2464">
        <v>0.01</v>
      </c>
      <c r="F2464">
        <v>1.5474600000000001</v>
      </c>
      <c r="G2464" s="384">
        <v>0</v>
      </c>
      <c r="H2464">
        <v>0</v>
      </c>
    </row>
    <row r="2465" spans="1:10">
      <c r="A2465">
        <v>2459</v>
      </c>
      <c r="B2465" s="613">
        <v>42402.834722222222</v>
      </c>
      <c r="C2465" s="405" t="s">
        <v>2020</v>
      </c>
      <c r="D2465" s="384">
        <v>637</v>
      </c>
      <c r="E2465">
        <v>0.01</v>
      </c>
      <c r="F2465">
        <v>1.5474600000000001</v>
      </c>
      <c r="G2465" s="384">
        <v>0</v>
      </c>
      <c r="H2465">
        <v>1.5435700000000001</v>
      </c>
    </row>
    <row r="2466" spans="1:10">
      <c r="A2466">
        <v>2464</v>
      </c>
      <c r="B2466" s="613">
        <v>42402.981249999997</v>
      </c>
      <c r="C2466" s="405" t="s">
        <v>2020</v>
      </c>
      <c r="D2466" s="384">
        <v>637</v>
      </c>
      <c r="E2466">
        <v>0.01</v>
      </c>
      <c r="F2466">
        <v>1.5474600000000001</v>
      </c>
      <c r="G2466" s="384">
        <v>0</v>
      </c>
      <c r="H2466">
        <v>1.5455700000000001</v>
      </c>
    </row>
    <row r="2467" spans="1:10">
      <c r="A2467">
        <v>2469</v>
      </c>
      <c r="B2467" s="613">
        <v>42403.239583333336</v>
      </c>
      <c r="C2467" s="405" t="s">
        <v>2020</v>
      </c>
      <c r="D2467" s="384">
        <v>637</v>
      </c>
      <c r="E2467">
        <v>0.01</v>
      </c>
      <c r="F2467">
        <v>1.5474600000000001</v>
      </c>
      <c r="G2467" s="384">
        <v>0</v>
      </c>
      <c r="H2467">
        <v>1.5487500000000001</v>
      </c>
    </row>
    <row r="2468" spans="1:10">
      <c r="A2468">
        <v>2472</v>
      </c>
      <c r="B2468" s="613">
        <v>42403.367361111108</v>
      </c>
      <c r="C2468" s="405" t="s">
        <v>1931</v>
      </c>
      <c r="D2468" s="384">
        <v>637</v>
      </c>
      <c r="E2468">
        <v>0.01</v>
      </c>
      <c r="F2468">
        <v>1.5487500000000001</v>
      </c>
      <c r="G2468" s="384">
        <v>0</v>
      </c>
      <c r="H2468">
        <v>1.5487500000000001</v>
      </c>
      <c r="I2468">
        <v>-1.05</v>
      </c>
      <c r="J2468" s="384">
        <v>2778.73</v>
      </c>
    </row>
    <row r="2469" spans="1:10">
      <c r="A2469">
        <v>2462</v>
      </c>
      <c r="B2469" s="613">
        <v>42402.981249999997</v>
      </c>
      <c r="C2469" s="405" t="s">
        <v>97</v>
      </c>
      <c r="D2469" s="384">
        <v>638</v>
      </c>
      <c r="E2469">
        <v>0.01</v>
      </c>
      <c r="F2469">
        <v>1.552</v>
      </c>
      <c r="G2469" s="384">
        <v>0</v>
      </c>
      <c r="H2469">
        <v>0</v>
      </c>
    </row>
    <row r="2470" spans="1:10">
      <c r="A2470">
        <v>2463</v>
      </c>
      <c r="B2470" s="613">
        <v>42402.981249999997</v>
      </c>
      <c r="C2470" s="405" t="s">
        <v>2020</v>
      </c>
      <c r="D2470" s="384">
        <v>638</v>
      </c>
      <c r="E2470">
        <v>0.01</v>
      </c>
      <c r="F2470">
        <v>1.552</v>
      </c>
      <c r="G2470" s="384">
        <v>0</v>
      </c>
      <c r="H2470">
        <v>1.5455700000000001</v>
      </c>
    </row>
    <row r="2471" spans="1:10">
      <c r="A2471">
        <v>2468</v>
      </c>
      <c r="B2471" s="613">
        <v>42403.239583333336</v>
      </c>
      <c r="C2471" s="405" t="s">
        <v>2020</v>
      </c>
      <c r="D2471" s="384">
        <v>638</v>
      </c>
      <c r="E2471">
        <v>0.01</v>
      </c>
      <c r="F2471">
        <v>1.552</v>
      </c>
      <c r="G2471" s="384">
        <v>0</v>
      </c>
      <c r="H2471">
        <v>1.5487500000000001</v>
      </c>
    </row>
    <row r="2472" spans="1:10">
      <c r="A2472">
        <v>2473</v>
      </c>
      <c r="B2472" s="613">
        <v>42403.367361111108</v>
      </c>
      <c r="C2472" s="405" t="s">
        <v>1931</v>
      </c>
      <c r="D2472" s="384">
        <v>638</v>
      </c>
      <c r="E2472">
        <v>0.01</v>
      </c>
      <c r="F2472">
        <v>1.5487500000000001</v>
      </c>
      <c r="G2472" s="384">
        <v>0</v>
      </c>
      <c r="H2472">
        <v>1.5487500000000001</v>
      </c>
      <c r="I2472">
        <v>2.2999999999999998</v>
      </c>
      <c r="J2472" s="384">
        <v>2781.03</v>
      </c>
    </row>
    <row r="2473" spans="1:10">
      <c r="A2473">
        <v>2466</v>
      </c>
      <c r="B2473" s="613">
        <v>42403.239583333336</v>
      </c>
      <c r="C2473" s="405" t="s">
        <v>97</v>
      </c>
      <c r="D2473" s="384">
        <v>639</v>
      </c>
      <c r="E2473">
        <v>0.02</v>
      </c>
      <c r="F2473">
        <v>1.5560099999999999</v>
      </c>
      <c r="G2473" s="384">
        <v>0</v>
      </c>
      <c r="H2473">
        <v>0</v>
      </c>
    </row>
    <row r="2474" spans="1:10">
      <c r="A2474">
        <v>2467</v>
      </c>
      <c r="B2474" s="613">
        <v>42403.239583333336</v>
      </c>
      <c r="C2474" s="405" t="s">
        <v>2020</v>
      </c>
      <c r="D2474" s="384">
        <v>639</v>
      </c>
      <c r="E2474">
        <v>0.02</v>
      </c>
      <c r="F2474">
        <v>1.5560099999999999</v>
      </c>
      <c r="G2474" s="384">
        <v>0</v>
      </c>
      <c r="H2474">
        <v>1.5487500000000001</v>
      </c>
    </row>
    <row r="2475" spans="1:10">
      <c r="A2475">
        <v>2474</v>
      </c>
      <c r="B2475" s="613">
        <v>42403.367361111108</v>
      </c>
      <c r="C2475" s="405" t="s">
        <v>1931</v>
      </c>
      <c r="D2475" s="384">
        <v>639</v>
      </c>
      <c r="E2475">
        <v>0.02</v>
      </c>
      <c r="F2475">
        <v>1.5487500000000001</v>
      </c>
      <c r="G2475" s="384">
        <v>0</v>
      </c>
      <c r="H2475">
        <v>1.5487500000000001</v>
      </c>
      <c r="I2475">
        <v>10.52</v>
      </c>
      <c r="J2475" s="384">
        <v>2791.55</v>
      </c>
    </row>
    <row r="2476" spans="1:10">
      <c r="A2476">
        <v>2475</v>
      </c>
      <c r="B2476" s="613">
        <v>42403.375</v>
      </c>
      <c r="C2476" s="405" t="s">
        <v>97</v>
      </c>
      <c r="D2476" s="384">
        <v>640</v>
      </c>
      <c r="E2476">
        <v>0.01</v>
      </c>
      <c r="F2476">
        <v>1.54647</v>
      </c>
      <c r="G2476" s="384">
        <v>0</v>
      </c>
      <c r="H2476">
        <v>0</v>
      </c>
    </row>
    <row r="2477" spans="1:10">
      <c r="A2477">
        <v>2476</v>
      </c>
      <c r="B2477" s="613">
        <v>42403.375</v>
      </c>
      <c r="C2477" s="405" t="s">
        <v>2020</v>
      </c>
      <c r="D2477" s="384">
        <v>640</v>
      </c>
      <c r="E2477">
        <v>0.01</v>
      </c>
      <c r="F2477">
        <v>1.54647</v>
      </c>
      <c r="G2477" s="384">
        <v>0</v>
      </c>
      <c r="H2477">
        <v>1.54433</v>
      </c>
    </row>
    <row r="2478" spans="1:10">
      <c r="A2478">
        <v>2477</v>
      </c>
      <c r="B2478" s="613">
        <v>42403.421527777777</v>
      </c>
      <c r="C2478" s="405" t="s">
        <v>1931</v>
      </c>
      <c r="D2478" s="384">
        <v>640</v>
      </c>
      <c r="E2478">
        <v>0.01</v>
      </c>
      <c r="F2478">
        <v>1.54433</v>
      </c>
      <c r="G2478" s="384">
        <v>0</v>
      </c>
      <c r="H2478">
        <v>1.54433</v>
      </c>
      <c r="I2478">
        <v>1.48</v>
      </c>
      <c r="J2478" s="384">
        <v>2793.03</v>
      </c>
    </row>
    <row r="2479" spans="1:10">
      <c r="A2479">
        <v>2478</v>
      </c>
      <c r="B2479" s="613">
        <v>42403.65625</v>
      </c>
      <c r="C2479" s="405" t="s">
        <v>96</v>
      </c>
      <c r="D2479" s="384">
        <v>641</v>
      </c>
      <c r="E2479">
        <v>0.01</v>
      </c>
      <c r="F2479">
        <v>1.54756</v>
      </c>
      <c r="G2479" s="384">
        <v>0</v>
      </c>
      <c r="H2479">
        <v>0</v>
      </c>
    </row>
    <row r="2480" spans="1:10">
      <c r="A2480">
        <v>2479</v>
      </c>
      <c r="B2480" s="613">
        <v>42403.65625</v>
      </c>
      <c r="C2480" s="405" t="s">
        <v>2020</v>
      </c>
      <c r="D2480" s="384">
        <v>641</v>
      </c>
      <c r="E2480">
        <v>0.01</v>
      </c>
      <c r="F2480">
        <v>1.54756</v>
      </c>
      <c r="G2480" s="384">
        <v>0</v>
      </c>
      <c r="H2480">
        <v>1.5497000000000001</v>
      </c>
    </row>
    <row r="2481" spans="1:10">
      <c r="A2481">
        <v>2480</v>
      </c>
      <c r="B2481" s="613">
        <v>42403.662499999999</v>
      </c>
      <c r="C2481" s="405" t="s">
        <v>1931</v>
      </c>
      <c r="D2481" s="384">
        <v>641</v>
      </c>
      <c r="E2481">
        <v>0.01</v>
      </c>
      <c r="F2481">
        <v>1.5497000000000001</v>
      </c>
      <c r="G2481" s="384">
        <v>0</v>
      </c>
      <c r="H2481">
        <v>1.5497000000000001</v>
      </c>
      <c r="I2481">
        <v>1.48</v>
      </c>
      <c r="J2481" s="384">
        <v>2794.51</v>
      </c>
    </row>
    <row r="2482" spans="1:10">
      <c r="A2482">
        <v>2481</v>
      </c>
      <c r="B2482" s="613">
        <v>42405.448611111111</v>
      </c>
      <c r="C2482" s="405" t="s">
        <v>97</v>
      </c>
      <c r="D2482" s="384">
        <v>642</v>
      </c>
      <c r="E2482">
        <v>0.01</v>
      </c>
      <c r="F2482">
        <v>1.55572</v>
      </c>
      <c r="G2482" s="384">
        <v>0</v>
      </c>
      <c r="H2482">
        <v>0</v>
      </c>
    </row>
    <row r="2483" spans="1:10">
      <c r="A2483">
        <v>2482</v>
      </c>
      <c r="B2483" s="613">
        <v>42405.448611111111</v>
      </c>
      <c r="C2483" s="405" t="s">
        <v>2020</v>
      </c>
      <c r="D2483" s="384">
        <v>642</v>
      </c>
      <c r="E2483">
        <v>0.01</v>
      </c>
      <c r="F2483">
        <v>1.55572</v>
      </c>
      <c r="G2483" s="384">
        <v>0</v>
      </c>
      <c r="H2483">
        <v>1.55358</v>
      </c>
    </row>
    <row r="2484" spans="1:10">
      <c r="A2484">
        <v>2485</v>
      </c>
      <c r="B2484" s="613">
        <v>42405.512499999997</v>
      </c>
      <c r="C2484" s="405" t="s">
        <v>2020</v>
      </c>
      <c r="D2484" s="384">
        <v>642</v>
      </c>
      <c r="E2484">
        <v>0.01</v>
      </c>
      <c r="F2484">
        <v>1.55572</v>
      </c>
      <c r="G2484" s="384">
        <v>0</v>
      </c>
      <c r="H2484">
        <v>1.55525</v>
      </c>
    </row>
    <row r="2485" spans="1:10">
      <c r="A2485">
        <v>2489</v>
      </c>
      <c r="B2485" s="613">
        <v>42405.777083333334</v>
      </c>
      <c r="C2485" s="405" t="s">
        <v>2020</v>
      </c>
      <c r="D2485" s="384">
        <v>642</v>
      </c>
      <c r="E2485">
        <v>0.01</v>
      </c>
      <c r="F2485">
        <v>1.55572</v>
      </c>
      <c r="G2485" s="384">
        <v>0</v>
      </c>
      <c r="H2485">
        <v>1.55983</v>
      </c>
    </row>
    <row r="2486" spans="1:10">
      <c r="A2486">
        <v>2496</v>
      </c>
      <c r="B2486" s="613">
        <v>42405.824999999997</v>
      </c>
      <c r="C2486" s="405" t="s">
        <v>2020</v>
      </c>
      <c r="D2486" s="384">
        <v>642</v>
      </c>
      <c r="E2486">
        <v>0.01</v>
      </c>
      <c r="F2486">
        <v>1.55572</v>
      </c>
      <c r="G2486" s="384">
        <v>0</v>
      </c>
      <c r="H2486">
        <v>1.56504</v>
      </c>
    </row>
    <row r="2487" spans="1:10">
      <c r="A2487">
        <v>2498</v>
      </c>
      <c r="B2487" s="613">
        <v>42408.404861111114</v>
      </c>
      <c r="C2487" s="405" t="s">
        <v>1931</v>
      </c>
      <c r="D2487" s="384">
        <v>642</v>
      </c>
      <c r="E2487">
        <v>0.01</v>
      </c>
      <c r="F2487">
        <v>1.56504</v>
      </c>
      <c r="G2487" s="384">
        <v>0</v>
      </c>
      <c r="H2487">
        <v>1.56504</v>
      </c>
      <c r="I2487">
        <v>-6.98</v>
      </c>
      <c r="J2487" s="384">
        <v>2789.01</v>
      </c>
    </row>
    <row r="2488" spans="1:10">
      <c r="A2488">
        <v>2483</v>
      </c>
      <c r="B2488" s="613">
        <v>42405.512499999997</v>
      </c>
      <c r="C2488" s="405" t="s">
        <v>97</v>
      </c>
      <c r="D2488" s="384">
        <v>643</v>
      </c>
      <c r="E2488">
        <v>0.01</v>
      </c>
      <c r="F2488">
        <v>1.55905</v>
      </c>
      <c r="G2488" s="384">
        <v>0</v>
      </c>
      <c r="H2488">
        <v>0</v>
      </c>
    </row>
    <row r="2489" spans="1:10">
      <c r="A2489">
        <v>2484</v>
      </c>
      <c r="B2489" s="613">
        <v>42405.512499999997</v>
      </c>
      <c r="C2489" s="405" t="s">
        <v>2020</v>
      </c>
      <c r="D2489" s="384">
        <v>643</v>
      </c>
      <c r="E2489">
        <v>0.01</v>
      </c>
      <c r="F2489">
        <v>1.55905</v>
      </c>
      <c r="G2489" s="384">
        <v>0</v>
      </c>
      <c r="H2489">
        <v>1.55525</v>
      </c>
    </row>
    <row r="2490" spans="1:10">
      <c r="A2490">
        <v>2488</v>
      </c>
      <c r="B2490" s="613">
        <v>42405.777083333334</v>
      </c>
      <c r="C2490" s="405" t="s">
        <v>2020</v>
      </c>
      <c r="D2490" s="384">
        <v>643</v>
      </c>
      <c r="E2490">
        <v>0.01</v>
      </c>
      <c r="F2490">
        <v>1.55905</v>
      </c>
      <c r="G2490" s="384">
        <v>0</v>
      </c>
      <c r="H2490">
        <v>1.55983</v>
      </c>
    </row>
    <row r="2491" spans="1:10">
      <c r="A2491">
        <v>2495</v>
      </c>
      <c r="B2491" s="613">
        <v>42405.824999999997</v>
      </c>
      <c r="C2491" s="405" t="s">
        <v>2020</v>
      </c>
      <c r="D2491" s="384">
        <v>643</v>
      </c>
      <c r="E2491">
        <v>0.01</v>
      </c>
      <c r="F2491">
        <v>1.55905</v>
      </c>
      <c r="G2491" s="384">
        <v>0</v>
      </c>
      <c r="H2491">
        <v>1.56504</v>
      </c>
    </row>
    <row r="2492" spans="1:10">
      <c r="A2492">
        <v>2499</v>
      </c>
      <c r="B2492" s="613">
        <v>42408.404861111114</v>
      </c>
      <c r="C2492" s="405" t="s">
        <v>1931</v>
      </c>
      <c r="D2492" s="384">
        <v>643</v>
      </c>
      <c r="E2492">
        <v>0.01</v>
      </c>
      <c r="F2492">
        <v>1.56504</v>
      </c>
      <c r="G2492" s="384">
        <v>0</v>
      </c>
      <c r="H2492">
        <v>1.56504</v>
      </c>
      <c r="I2492">
        <v>-4.53</v>
      </c>
      <c r="J2492" s="384">
        <v>2784.48</v>
      </c>
    </row>
    <row r="2493" spans="1:10">
      <c r="A2493">
        <v>2486</v>
      </c>
      <c r="B2493" s="613">
        <v>42405.777083333334</v>
      </c>
      <c r="C2493" s="405" t="s">
        <v>97</v>
      </c>
      <c r="D2493" s="384">
        <v>644</v>
      </c>
      <c r="E2493">
        <v>0.01</v>
      </c>
      <c r="F2493">
        <v>1.5714399999999999</v>
      </c>
      <c r="G2493" s="384">
        <v>0</v>
      </c>
      <c r="H2493">
        <v>0</v>
      </c>
    </row>
    <row r="2494" spans="1:10">
      <c r="A2494">
        <v>2487</v>
      </c>
      <c r="B2494" s="613">
        <v>42405.777083333334</v>
      </c>
      <c r="C2494" s="405" t="s">
        <v>2020</v>
      </c>
      <c r="D2494" s="384">
        <v>644</v>
      </c>
      <c r="E2494">
        <v>0.01</v>
      </c>
      <c r="F2494">
        <v>1.5714399999999999</v>
      </c>
      <c r="G2494" s="384">
        <v>0</v>
      </c>
      <c r="H2494">
        <v>1.55983</v>
      </c>
    </row>
    <row r="2495" spans="1:10">
      <c r="A2495">
        <v>2494</v>
      </c>
      <c r="B2495" s="613">
        <v>42405.824999999997</v>
      </c>
      <c r="C2495" s="405" t="s">
        <v>2020</v>
      </c>
      <c r="D2495" s="384">
        <v>644</v>
      </c>
      <c r="E2495">
        <v>0.01</v>
      </c>
      <c r="F2495">
        <v>1.5714399999999999</v>
      </c>
      <c r="G2495" s="384">
        <v>0</v>
      </c>
      <c r="H2495">
        <v>1.56504</v>
      </c>
    </row>
    <row r="2496" spans="1:10">
      <c r="A2496">
        <v>2500</v>
      </c>
      <c r="B2496" s="613">
        <v>42408.404861111114</v>
      </c>
      <c r="C2496" s="405" t="s">
        <v>1931</v>
      </c>
      <c r="D2496" s="384">
        <v>644</v>
      </c>
      <c r="E2496">
        <v>0.01</v>
      </c>
      <c r="F2496">
        <v>1.56504</v>
      </c>
      <c r="G2496" s="384">
        <v>0</v>
      </c>
      <c r="H2496">
        <v>1.56504</v>
      </c>
      <c r="I2496">
        <v>4.62</v>
      </c>
      <c r="J2496" s="384">
        <v>2789.1</v>
      </c>
    </row>
    <row r="2497" spans="1:10">
      <c r="A2497">
        <v>2490</v>
      </c>
      <c r="B2497" s="613">
        <v>42405.78125</v>
      </c>
      <c r="C2497" s="405" t="s">
        <v>96</v>
      </c>
      <c r="D2497" s="384">
        <v>645</v>
      </c>
      <c r="E2497">
        <v>0.01</v>
      </c>
      <c r="F2497">
        <v>1.57362</v>
      </c>
      <c r="G2497" s="384">
        <v>0</v>
      </c>
      <c r="H2497">
        <v>0</v>
      </c>
    </row>
    <row r="2498" spans="1:10">
      <c r="A2498">
        <v>2491</v>
      </c>
      <c r="B2498" s="613">
        <v>42405.78125</v>
      </c>
      <c r="C2498" s="405" t="s">
        <v>2020</v>
      </c>
      <c r="D2498" s="384">
        <v>645</v>
      </c>
      <c r="E2498">
        <v>0.01</v>
      </c>
      <c r="F2498">
        <v>1.57362</v>
      </c>
      <c r="G2498" s="384">
        <v>0</v>
      </c>
      <c r="H2498">
        <v>1.57576</v>
      </c>
    </row>
    <row r="2499" spans="1:10">
      <c r="A2499">
        <v>2497</v>
      </c>
      <c r="B2499" s="613">
        <v>42405.825694444444</v>
      </c>
      <c r="C2499" s="405" t="s">
        <v>1931</v>
      </c>
      <c r="D2499" s="384">
        <v>645</v>
      </c>
      <c r="E2499">
        <v>0.01</v>
      </c>
      <c r="F2499">
        <v>1.57576</v>
      </c>
      <c r="G2499" s="384">
        <v>0</v>
      </c>
      <c r="H2499">
        <v>1.57576</v>
      </c>
      <c r="I2499">
        <v>1.48</v>
      </c>
      <c r="J2499" s="384">
        <v>2795.99</v>
      </c>
    </row>
    <row r="2500" spans="1:10">
      <c r="A2500">
        <v>2492</v>
      </c>
      <c r="B2500" s="613">
        <v>42405.824999999997</v>
      </c>
      <c r="C2500" s="405" t="s">
        <v>97</v>
      </c>
      <c r="D2500" s="384">
        <v>646</v>
      </c>
      <c r="E2500">
        <v>0.02</v>
      </c>
      <c r="F2500">
        <v>1.57534</v>
      </c>
      <c r="G2500" s="384">
        <v>0</v>
      </c>
      <c r="H2500">
        <v>0</v>
      </c>
    </row>
    <row r="2501" spans="1:10">
      <c r="A2501">
        <v>2493</v>
      </c>
      <c r="B2501" s="613">
        <v>42405.824999999997</v>
      </c>
      <c r="C2501" s="405" t="s">
        <v>2020</v>
      </c>
      <c r="D2501" s="384">
        <v>646</v>
      </c>
      <c r="E2501">
        <v>0.02</v>
      </c>
      <c r="F2501">
        <v>1.57534</v>
      </c>
      <c r="G2501" s="384">
        <v>0</v>
      </c>
      <c r="H2501">
        <v>1.56504</v>
      </c>
    </row>
    <row r="2502" spans="1:10">
      <c r="A2502">
        <v>2501</v>
      </c>
      <c r="B2502" s="613">
        <v>42408.404861111114</v>
      </c>
      <c r="C2502" s="405" t="s">
        <v>1931</v>
      </c>
      <c r="D2502" s="384">
        <v>646</v>
      </c>
      <c r="E2502">
        <v>0.02</v>
      </c>
      <c r="F2502">
        <v>1.56504</v>
      </c>
      <c r="G2502" s="384">
        <v>0</v>
      </c>
      <c r="H2502">
        <v>1.56504</v>
      </c>
      <c r="I2502">
        <v>15.01</v>
      </c>
      <c r="J2502" s="384">
        <v>2804.11</v>
      </c>
    </row>
    <row r="2503" spans="1:10">
      <c r="A2503">
        <v>2502</v>
      </c>
      <c r="B2503" s="613">
        <v>42408.520833333336</v>
      </c>
      <c r="C2503" s="405" t="s">
        <v>97</v>
      </c>
      <c r="D2503" s="384">
        <v>647</v>
      </c>
      <c r="E2503">
        <v>0.01</v>
      </c>
      <c r="F2503">
        <v>1.56806</v>
      </c>
      <c r="G2503" s="384">
        <v>0</v>
      </c>
      <c r="H2503">
        <v>0</v>
      </c>
    </row>
    <row r="2504" spans="1:10">
      <c r="A2504">
        <v>2503</v>
      </c>
      <c r="B2504" s="613">
        <v>42408.520833333336</v>
      </c>
      <c r="C2504" s="405" t="s">
        <v>2020</v>
      </c>
      <c r="D2504" s="384">
        <v>647</v>
      </c>
      <c r="E2504">
        <v>0.01</v>
      </c>
      <c r="F2504">
        <v>1.56806</v>
      </c>
      <c r="G2504" s="384">
        <v>0</v>
      </c>
      <c r="H2504">
        <v>1.56592</v>
      </c>
    </row>
    <row r="2505" spans="1:10">
      <c r="A2505">
        <v>2506</v>
      </c>
      <c r="B2505" s="613">
        <v>42408.604861111111</v>
      </c>
      <c r="C2505" s="405" t="s">
        <v>2020</v>
      </c>
      <c r="D2505" s="384">
        <v>647</v>
      </c>
      <c r="E2505">
        <v>0.01</v>
      </c>
      <c r="F2505">
        <v>1.56806</v>
      </c>
      <c r="G2505" s="384">
        <v>0</v>
      </c>
      <c r="H2505">
        <v>1.5675699999999999</v>
      </c>
    </row>
    <row r="2506" spans="1:10">
      <c r="A2506">
        <v>2510</v>
      </c>
      <c r="B2506" s="613">
        <v>42408.729166666664</v>
      </c>
      <c r="C2506" s="405" t="s">
        <v>2020</v>
      </c>
      <c r="D2506" s="384">
        <v>647</v>
      </c>
      <c r="E2506">
        <v>0.01</v>
      </c>
      <c r="F2506">
        <v>1.56806</v>
      </c>
      <c r="G2506" s="384">
        <v>0</v>
      </c>
      <c r="H2506">
        <v>1.5694600000000001</v>
      </c>
    </row>
    <row r="2507" spans="1:10">
      <c r="A2507">
        <v>2515</v>
      </c>
      <c r="B2507" s="613">
        <v>42408.84652777778</v>
      </c>
      <c r="C2507" s="405" t="s">
        <v>2020</v>
      </c>
      <c r="D2507" s="384">
        <v>647</v>
      </c>
      <c r="E2507">
        <v>0.01</v>
      </c>
      <c r="F2507">
        <v>1.56806</v>
      </c>
      <c r="G2507" s="384">
        <v>0</v>
      </c>
      <c r="H2507">
        <v>1.5725199999999999</v>
      </c>
    </row>
    <row r="2508" spans="1:10">
      <c r="A2508">
        <v>2521</v>
      </c>
      <c r="B2508" s="613">
        <v>42409.135416666664</v>
      </c>
      <c r="C2508" s="405" t="s">
        <v>2020</v>
      </c>
      <c r="D2508" s="384">
        <v>647</v>
      </c>
      <c r="E2508">
        <v>0.01</v>
      </c>
      <c r="F2508">
        <v>1.56806</v>
      </c>
      <c r="G2508" s="384">
        <v>0</v>
      </c>
      <c r="H2508">
        <v>1.5793200000000001</v>
      </c>
    </row>
    <row r="2509" spans="1:10">
      <c r="A2509">
        <v>2528</v>
      </c>
      <c r="B2509" s="613">
        <v>42409.177777777775</v>
      </c>
      <c r="C2509" s="405" t="s">
        <v>2020</v>
      </c>
      <c r="D2509" s="384">
        <v>647</v>
      </c>
      <c r="E2509">
        <v>0.01</v>
      </c>
      <c r="F2509">
        <v>1.56806</v>
      </c>
      <c r="G2509" s="384">
        <v>0</v>
      </c>
      <c r="H2509">
        <v>1.5857600000000001</v>
      </c>
    </row>
    <row r="2510" spans="1:10">
      <c r="A2510">
        <v>2529</v>
      </c>
      <c r="B2510" s="613">
        <v>42409.359027777777</v>
      </c>
      <c r="C2510" s="405" t="s">
        <v>1931</v>
      </c>
      <c r="D2510" s="384">
        <v>647</v>
      </c>
      <c r="E2510">
        <v>0.01</v>
      </c>
      <c r="F2510">
        <v>1.5857600000000001</v>
      </c>
      <c r="G2510" s="384">
        <v>0</v>
      </c>
      <c r="H2510">
        <v>1.5857600000000001</v>
      </c>
      <c r="I2510">
        <v>-13.17</v>
      </c>
      <c r="J2510" s="384">
        <v>2790.94</v>
      </c>
    </row>
    <row r="2511" spans="1:10">
      <c r="A2511">
        <v>2504</v>
      </c>
      <c r="B2511" s="613">
        <v>42408.604861111111</v>
      </c>
      <c r="C2511" s="405" t="s">
        <v>97</v>
      </c>
      <c r="D2511" s="384">
        <v>648</v>
      </c>
      <c r="E2511">
        <v>0.01</v>
      </c>
      <c r="F2511">
        <v>1.5713600000000001</v>
      </c>
      <c r="G2511" s="384">
        <v>0</v>
      </c>
      <c r="H2511">
        <v>0</v>
      </c>
    </row>
    <row r="2512" spans="1:10">
      <c r="A2512">
        <v>2505</v>
      </c>
      <c r="B2512" s="613">
        <v>42408.604861111111</v>
      </c>
      <c r="C2512" s="405" t="s">
        <v>2020</v>
      </c>
      <c r="D2512" s="384">
        <v>648</v>
      </c>
      <c r="E2512">
        <v>0.01</v>
      </c>
      <c r="F2512">
        <v>1.5713600000000001</v>
      </c>
      <c r="G2512" s="384">
        <v>0</v>
      </c>
      <c r="H2512">
        <v>1.5675699999999999</v>
      </c>
    </row>
    <row r="2513" spans="1:10">
      <c r="A2513">
        <v>2509</v>
      </c>
      <c r="B2513" s="613">
        <v>42408.729166666664</v>
      </c>
      <c r="C2513" s="405" t="s">
        <v>2020</v>
      </c>
      <c r="D2513" s="384">
        <v>648</v>
      </c>
      <c r="E2513">
        <v>0.01</v>
      </c>
      <c r="F2513">
        <v>1.5713600000000001</v>
      </c>
      <c r="G2513" s="384">
        <v>0</v>
      </c>
      <c r="H2513">
        <v>1.5694600000000001</v>
      </c>
    </row>
    <row r="2514" spans="1:10">
      <c r="A2514">
        <v>2514</v>
      </c>
      <c r="B2514" s="613">
        <v>42408.84652777778</v>
      </c>
      <c r="C2514" s="405" t="s">
        <v>2020</v>
      </c>
      <c r="D2514" s="384">
        <v>648</v>
      </c>
      <c r="E2514">
        <v>0.01</v>
      </c>
      <c r="F2514">
        <v>1.5713600000000001</v>
      </c>
      <c r="G2514" s="384">
        <v>0</v>
      </c>
      <c r="H2514">
        <v>1.5725199999999999</v>
      </c>
    </row>
    <row r="2515" spans="1:10">
      <c r="A2515">
        <v>2520</v>
      </c>
      <c r="B2515" s="613">
        <v>42409.135416666664</v>
      </c>
      <c r="C2515" s="405" t="s">
        <v>2020</v>
      </c>
      <c r="D2515" s="384">
        <v>648</v>
      </c>
      <c r="E2515">
        <v>0.01</v>
      </c>
      <c r="F2515">
        <v>1.5713600000000001</v>
      </c>
      <c r="G2515" s="384">
        <v>0</v>
      </c>
      <c r="H2515">
        <v>1.5793200000000001</v>
      </c>
    </row>
    <row r="2516" spans="1:10">
      <c r="A2516">
        <v>2527</v>
      </c>
      <c r="B2516" s="613">
        <v>42409.177777777775</v>
      </c>
      <c r="C2516" s="405" t="s">
        <v>2020</v>
      </c>
      <c r="D2516" s="384">
        <v>648</v>
      </c>
      <c r="E2516">
        <v>0.01</v>
      </c>
      <c r="F2516">
        <v>1.5713600000000001</v>
      </c>
      <c r="G2516" s="384">
        <v>0</v>
      </c>
      <c r="H2516">
        <v>1.5857600000000001</v>
      </c>
    </row>
    <row r="2517" spans="1:10">
      <c r="A2517">
        <v>2530</v>
      </c>
      <c r="B2517" s="613">
        <v>42409.359027777777</v>
      </c>
      <c r="C2517" s="405" t="s">
        <v>1931</v>
      </c>
      <c r="D2517" s="384">
        <v>648</v>
      </c>
      <c r="E2517">
        <v>0.01</v>
      </c>
      <c r="F2517">
        <v>1.5857600000000001</v>
      </c>
      <c r="G2517" s="384">
        <v>0</v>
      </c>
      <c r="H2517">
        <v>1.5857600000000001</v>
      </c>
      <c r="I2517">
        <v>-10.74</v>
      </c>
      <c r="J2517" s="384">
        <v>2780.2</v>
      </c>
    </row>
    <row r="2518" spans="1:10">
      <c r="A2518">
        <v>2507</v>
      </c>
      <c r="B2518" s="613">
        <v>42408.729166666664</v>
      </c>
      <c r="C2518" s="405" t="s">
        <v>97</v>
      </c>
      <c r="D2518" s="384">
        <v>649</v>
      </c>
      <c r="E2518">
        <v>0.01</v>
      </c>
      <c r="F2518">
        <v>1.5756699999999999</v>
      </c>
      <c r="G2518" s="384">
        <v>0</v>
      </c>
      <c r="H2518">
        <v>0</v>
      </c>
    </row>
    <row r="2519" spans="1:10">
      <c r="A2519">
        <v>2508</v>
      </c>
      <c r="B2519" s="613">
        <v>42408.729166666664</v>
      </c>
      <c r="C2519" s="405" t="s">
        <v>2020</v>
      </c>
      <c r="D2519" s="384">
        <v>649</v>
      </c>
      <c r="E2519">
        <v>0.01</v>
      </c>
      <c r="F2519">
        <v>1.5756699999999999</v>
      </c>
      <c r="G2519" s="384">
        <v>0</v>
      </c>
      <c r="H2519">
        <v>1.5694600000000001</v>
      </c>
    </row>
    <row r="2520" spans="1:10">
      <c r="A2520">
        <v>2513</v>
      </c>
      <c r="B2520" s="613">
        <v>42408.84652777778</v>
      </c>
      <c r="C2520" s="405" t="s">
        <v>2020</v>
      </c>
      <c r="D2520" s="384">
        <v>649</v>
      </c>
      <c r="E2520">
        <v>0.01</v>
      </c>
      <c r="F2520">
        <v>1.5756699999999999</v>
      </c>
      <c r="G2520" s="384">
        <v>0</v>
      </c>
      <c r="H2520">
        <v>1.5725199999999999</v>
      </c>
    </row>
    <row r="2521" spans="1:10">
      <c r="A2521">
        <v>2519</v>
      </c>
      <c r="B2521" s="613">
        <v>42409.135416666664</v>
      </c>
      <c r="C2521" s="405" t="s">
        <v>2020</v>
      </c>
      <c r="D2521" s="384">
        <v>649</v>
      </c>
      <c r="E2521">
        <v>0.01</v>
      </c>
      <c r="F2521">
        <v>1.5756699999999999</v>
      </c>
      <c r="G2521" s="384">
        <v>0</v>
      </c>
      <c r="H2521">
        <v>1.5793200000000001</v>
      </c>
    </row>
    <row r="2522" spans="1:10">
      <c r="A2522">
        <v>2526</v>
      </c>
      <c r="B2522" s="613">
        <v>42409.177777777775</v>
      </c>
      <c r="C2522" s="405" t="s">
        <v>2020</v>
      </c>
      <c r="D2522" s="384">
        <v>649</v>
      </c>
      <c r="E2522">
        <v>0.01</v>
      </c>
      <c r="F2522">
        <v>1.5756699999999999</v>
      </c>
      <c r="G2522" s="384">
        <v>0</v>
      </c>
      <c r="H2522">
        <v>1.5857600000000001</v>
      </c>
    </row>
    <row r="2523" spans="1:10">
      <c r="A2523">
        <v>2531</v>
      </c>
      <c r="B2523" s="613">
        <v>42409.359027777777</v>
      </c>
      <c r="C2523" s="405" t="s">
        <v>1931</v>
      </c>
      <c r="D2523" s="384">
        <v>649</v>
      </c>
      <c r="E2523">
        <v>0.01</v>
      </c>
      <c r="F2523">
        <v>1.5857600000000001</v>
      </c>
      <c r="G2523" s="384">
        <v>0</v>
      </c>
      <c r="H2523">
        <v>1.5857600000000001</v>
      </c>
      <c r="I2523">
        <v>-7.55</v>
      </c>
      <c r="J2523" s="384">
        <v>2772.65</v>
      </c>
    </row>
    <row r="2524" spans="1:10">
      <c r="A2524">
        <v>2511</v>
      </c>
      <c r="B2524" s="613">
        <v>42408.84652777778</v>
      </c>
      <c r="C2524" s="405" t="s">
        <v>97</v>
      </c>
      <c r="D2524" s="384">
        <v>650</v>
      </c>
      <c r="E2524">
        <v>0.02</v>
      </c>
      <c r="F2524">
        <v>1.57959</v>
      </c>
      <c r="G2524" s="384">
        <v>0</v>
      </c>
      <c r="H2524">
        <v>0</v>
      </c>
    </row>
    <row r="2525" spans="1:10">
      <c r="A2525">
        <v>2512</v>
      </c>
      <c r="B2525" s="613">
        <v>42408.84652777778</v>
      </c>
      <c r="C2525" s="405" t="s">
        <v>2020</v>
      </c>
      <c r="D2525" s="384">
        <v>650</v>
      </c>
      <c r="E2525">
        <v>0.02</v>
      </c>
      <c r="F2525">
        <v>1.57959</v>
      </c>
      <c r="G2525" s="384">
        <v>0</v>
      </c>
      <c r="H2525">
        <v>1.5725199999999999</v>
      </c>
    </row>
    <row r="2526" spans="1:10">
      <c r="A2526">
        <v>2518</v>
      </c>
      <c r="B2526" s="613">
        <v>42409.135416666664</v>
      </c>
      <c r="C2526" s="405" t="s">
        <v>2020</v>
      </c>
      <c r="D2526" s="384">
        <v>650</v>
      </c>
      <c r="E2526">
        <v>0.02</v>
      </c>
      <c r="F2526">
        <v>1.57959</v>
      </c>
      <c r="G2526" s="384">
        <v>0</v>
      </c>
      <c r="H2526">
        <v>1.5793200000000001</v>
      </c>
    </row>
    <row r="2527" spans="1:10">
      <c r="A2527">
        <v>2525</v>
      </c>
      <c r="B2527" s="613">
        <v>42409.177777777775</v>
      </c>
      <c r="C2527" s="405" t="s">
        <v>2020</v>
      </c>
      <c r="D2527" s="384">
        <v>650</v>
      </c>
      <c r="E2527">
        <v>0.02</v>
      </c>
      <c r="F2527">
        <v>1.57959</v>
      </c>
      <c r="G2527" s="384">
        <v>0</v>
      </c>
      <c r="H2527">
        <v>1.5857600000000001</v>
      </c>
    </row>
    <row r="2528" spans="1:10">
      <c r="A2528">
        <v>2532</v>
      </c>
      <c r="B2528" s="613">
        <v>42409.359027777777</v>
      </c>
      <c r="C2528" s="405" t="s">
        <v>1931</v>
      </c>
      <c r="D2528" s="384">
        <v>650</v>
      </c>
      <c r="E2528">
        <v>0.02</v>
      </c>
      <c r="F2528">
        <v>1.5857600000000001</v>
      </c>
      <c r="G2528" s="384">
        <v>0</v>
      </c>
      <c r="H2528">
        <v>1.5857600000000001</v>
      </c>
      <c r="I2528">
        <v>-9.31</v>
      </c>
      <c r="J2528" s="384">
        <v>2763.34</v>
      </c>
    </row>
    <row r="2529" spans="1:10">
      <c r="A2529">
        <v>2516</v>
      </c>
      <c r="B2529" s="613">
        <v>42409.135416666664</v>
      </c>
      <c r="C2529" s="405" t="s">
        <v>97</v>
      </c>
      <c r="D2529" s="384">
        <v>651</v>
      </c>
      <c r="E2529">
        <v>0.04</v>
      </c>
      <c r="F2529">
        <v>1.59128</v>
      </c>
      <c r="G2529" s="384">
        <v>0</v>
      </c>
      <c r="H2529">
        <v>0</v>
      </c>
    </row>
    <row r="2530" spans="1:10">
      <c r="A2530">
        <v>2517</v>
      </c>
      <c r="B2530" s="613">
        <v>42409.135416666664</v>
      </c>
      <c r="C2530" s="405" t="s">
        <v>2020</v>
      </c>
      <c r="D2530" s="384">
        <v>651</v>
      </c>
      <c r="E2530">
        <v>0.04</v>
      </c>
      <c r="F2530">
        <v>1.59128</v>
      </c>
      <c r="G2530" s="384">
        <v>0</v>
      </c>
      <c r="H2530">
        <v>1.5793200000000001</v>
      </c>
    </row>
    <row r="2531" spans="1:10">
      <c r="A2531">
        <v>2524</v>
      </c>
      <c r="B2531" s="613">
        <v>42409.177777777775</v>
      </c>
      <c r="C2531" s="405" t="s">
        <v>2020</v>
      </c>
      <c r="D2531" s="384">
        <v>651</v>
      </c>
      <c r="E2531">
        <v>0.04</v>
      </c>
      <c r="F2531">
        <v>1.59128</v>
      </c>
      <c r="G2531" s="384">
        <v>0</v>
      </c>
      <c r="H2531">
        <v>1.5857600000000001</v>
      </c>
    </row>
    <row r="2532" spans="1:10">
      <c r="A2532">
        <v>2533</v>
      </c>
      <c r="B2532" s="613">
        <v>42409.359027777777</v>
      </c>
      <c r="C2532" s="405" t="s">
        <v>1931</v>
      </c>
      <c r="D2532" s="384">
        <v>651</v>
      </c>
      <c r="E2532">
        <v>0.04</v>
      </c>
      <c r="F2532">
        <v>1.5857600000000001</v>
      </c>
      <c r="G2532" s="384">
        <v>0</v>
      </c>
      <c r="H2532">
        <v>1.5857600000000001</v>
      </c>
      <c r="I2532">
        <v>15.91</v>
      </c>
      <c r="J2532" s="384">
        <v>2779.25</v>
      </c>
    </row>
    <row r="2533" spans="1:10">
      <c r="A2533">
        <v>2522</v>
      </c>
      <c r="B2533" s="613">
        <v>42409.177777777775</v>
      </c>
      <c r="C2533" s="405" t="s">
        <v>97</v>
      </c>
      <c r="D2533" s="384">
        <v>652</v>
      </c>
      <c r="E2533">
        <v>0.08</v>
      </c>
      <c r="F2533">
        <v>1.5969100000000001</v>
      </c>
      <c r="G2533" s="384">
        <v>0</v>
      </c>
      <c r="H2533">
        <v>0</v>
      </c>
    </row>
    <row r="2534" spans="1:10">
      <c r="A2534">
        <v>2523</v>
      </c>
      <c r="B2534" s="613">
        <v>42409.177777777775</v>
      </c>
      <c r="C2534" s="405" t="s">
        <v>2020</v>
      </c>
      <c r="D2534" s="384">
        <v>652</v>
      </c>
      <c r="E2534">
        <v>0.08</v>
      </c>
      <c r="F2534">
        <v>1.5969100000000001</v>
      </c>
      <c r="G2534" s="384">
        <v>0</v>
      </c>
      <c r="H2534">
        <v>1.5857600000000001</v>
      </c>
    </row>
    <row r="2535" spans="1:10">
      <c r="A2535">
        <v>2534</v>
      </c>
      <c r="B2535" s="613">
        <v>42409.359027777777</v>
      </c>
      <c r="C2535" s="405" t="s">
        <v>1931</v>
      </c>
      <c r="D2535" s="384">
        <v>652</v>
      </c>
      <c r="E2535">
        <v>0.08</v>
      </c>
      <c r="F2535">
        <v>1.5857600000000001</v>
      </c>
      <c r="G2535" s="384">
        <v>0</v>
      </c>
      <c r="H2535">
        <v>1.5857600000000001</v>
      </c>
      <c r="I2535">
        <v>65.06</v>
      </c>
      <c r="J2535" s="384">
        <v>2844.31</v>
      </c>
    </row>
    <row r="2536" spans="1:10">
      <c r="A2536">
        <v>2535</v>
      </c>
      <c r="B2536" s="613">
        <v>42409.364583333336</v>
      </c>
      <c r="C2536" s="405" t="s">
        <v>97</v>
      </c>
      <c r="D2536" s="384">
        <v>653</v>
      </c>
      <c r="E2536">
        <v>0.01</v>
      </c>
      <c r="F2536">
        <v>1.58443</v>
      </c>
      <c r="G2536" s="384">
        <v>0</v>
      </c>
      <c r="H2536">
        <v>0</v>
      </c>
    </row>
    <row r="2537" spans="1:10">
      <c r="A2537">
        <v>2536</v>
      </c>
      <c r="B2537" s="613">
        <v>42409.364583333336</v>
      </c>
      <c r="C2537" s="405" t="s">
        <v>2020</v>
      </c>
      <c r="D2537" s="384">
        <v>653</v>
      </c>
      <c r="E2537">
        <v>0.01</v>
      </c>
      <c r="F2537">
        <v>1.58443</v>
      </c>
      <c r="G2537" s="384">
        <v>0</v>
      </c>
      <c r="H2537">
        <v>1.58229</v>
      </c>
    </row>
    <row r="2538" spans="1:10">
      <c r="A2538">
        <v>2537</v>
      </c>
      <c r="B2538" s="613">
        <v>42409.378472222219</v>
      </c>
      <c r="C2538" s="405" t="s">
        <v>1931</v>
      </c>
      <c r="D2538" s="384">
        <v>653</v>
      </c>
      <c r="E2538">
        <v>0.01</v>
      </c>
      <c r="F2538">
        <v>1.58229</v>
      </c>
      <c r="G2538" s="384">
        <v>0</v>
      </c>
      <c r="H2538">
        <v>1.58229</v>
      </c>
      <c r="I2538">
        <v>1.48</v>
      </c>
      <c r="J2538" s="384">
        <v>2845.79</v>
      </c>
    </row>
    <row r="2539" spans="1:10">
      <c r="A2539">
        <v>2538</v>
      </c>
      <c r="B2539" s="613">
        <v>42409.572916666664</v>
      </c>
      <c r="C2539" s="405" t="s">
        <v>96</v>
      </c>
      <c r="D2539" s="384">
        <v>654</v>
      </c>
      <c r="E2539">
        <v>0.01</v>
      </c>
      <c r="F2539">
        <v>1.60446</v>
      </c>
      <c r="G2539" s="384">
        <v>0</v>
      </c>
      <c r="H2539">
        <v>0</v>
      </c>
    </row>
    <row r="2540" spans="1:10">
      <c r="A2540">
        <v>2539</v>
      </c>
      <c r="B2540" s="613">
        <v>42409.572916666664</v>
      </c>
      <c r="C2540" s="405" t="s">
        <v>2020</v>
      </c>
      <c r="D2540" s="384">
        <v>654</v>
      </c>
      <c r="E2540">
        <v>0.01</v>
      </c>
      <c r="F2540">
        <v>1.60446</v>
      </c>
      <c r="G2540" s="384">
        <v>0</v>
      </c>
      <c r="H2540">
        <v>1.6066</v>
      </c>
    </row>
    <row r="2541" spans="1:10">
      <c r="A2541">
        <v>2540</v>
      </c>
      <c r="B2541" s="613">
        <v>42409.57708333333</v>
      </c>
      <c r="C2541" s="405" t="s">
        <v>1931</v>
      </c>
      <c r="D2541" s="384">
        <v>654</v>
      </c>
      <c r="E2541">
        <v>0.01</v>
      </c>
      <c r="F2541">
        <v>1.6066</v>
      </c>
      <c r="G2541" s="384">
        <v>0</v>
      </c>
      <c r="H2541">
        <v>1.6066</v>
      </c>
      <c r="I2541">
        <v>1.48</v>
      </c>
      <c r="J2541" s="384">
        <v>2847.27</v>
      </c>
    </row>
    <row r="2542" spans="1:10">
      <c r="A2542">
        <v>2541</v>
      </c>
      <c r="B2542" s="613">
        <v>42409.59375</v>
      </c>
      <c r="C2542" s="405" t="s">
        <v>97</v>
      </c>
      <c r="D2542" s="384">
        <v>655</v>
      </c>
      <c r="E2542">
        <v>0.01</v>
      </c>
      <c r="F2542">
        <v>1.6080399999999999</v>
      </c>
      <c r="G2542" s="384">
        <v>0</v>
      </c>
      <c r="H2542">
        <v>0</v>
      </c>
    </row>
    <row r="2543" spans="1:10">
      <c r="A2543">
        <v>2542</v>
      </c>
      <c r="B2543" s="613">
        <v>42409.59375</v>
      </c>
      <c r="C2543" s="405" t="s">
        <v>2020</v>
      </c>
      <c r="D2543" s="384">
        <v>655</v>
      </c>
      <c r="E2543">
        <v>0.01</v>
      </c>
      <c r="F2543">
        <v>1.6080399999999999</v>
      </c>
      <c r="G2543" s="384">
        <v>0</v>
      </c>
      <c r="H2543">
        <v>1.6059000000000001</v>
      </c>
    </row>
    <row r="2544" spans="1:10">
      <c r="A2544">
        <v>2543</v>
      </c>
      <c r="B2544" s="613">
        <v>42409.635416666664</v>
      </c>
      <c r="C2544" s="405" t="s">
        <v>1931</v>
      </c>
      <c r="D2544" s="384">
        <v>655</v>
      </c>
      <c r="E2544">
        <v>0.01</v>
      </c>
      <c r="F2544">
        <v>1.6059000000000001</v>
      </c>
      <c r="G2544" s="384">
        <v>0</v>
      </c>
      <c r="H2544">
        <v>1.6059000000000001</v>
      </c>
      <c r="I2544">
        <v>1.48</v>
      </c>
      <c r="J2544" s="384">
        <v>2848.75</v>
      </c>
    </row>
    <row r="2545" spans="1:10">
      <c r="A2545">
        <v>2544</v>
      </c>
      <c r="B2545" s="613">
        <v>42410.127083333333</v>
      </c>
      <c r="C2545" s="405" t="s">
        <v>96</v>
      </c>
      <c r="D2545" s="384">
        <v>656</v>
      </c>
      <c r="E2545">
        <v>0.01</v>
      </c>
      <c r="F2545">
        <v>1.60487</v>
      </c>
      <c r="G2545" s="384">
        <v>0</v>
      </c>
      <c r="H2545">
        <v>0</v>
      </c>
    </row>
    <row r="2546" spans="1:10">
      <c r="A2546">
        <v>2545</v>
      </c>
      <c r="B2546" s="613">
        <v>42410.127083333333</v>
      </c>
      <c r="C2546" s="405" t="s">
        <v>2020</v>
      </c>
      <c r="D2546" s="384">
        <v>656</v>
      </c>
      <c r="E2546">
        <v>0.01</v>
      </c>
      <c r="F2546">
        <v>1.60487</v>
      </c>
      <c r="G2546" s="384">
        <v>0</v>
      </c>
      <c r="H2546">
        <v>1.60701</v>
      </c>
    </row>
    <row r="2547" spans="1:10">
      <c r="A2547">
        <v>2548</v>
      </c>
      <c r="B2547" s="613">
        <v>42410.25</v>
      </c>
      <c r="C2547" s="405" t="s">
        <v>2020</v>
      </c>
      <c r="D2547" s="384">
        <v>656</v>
      </c>
      <c r="E2547">
        <v>0.01</v>
      </c>
      <c r="F2547">
        <v>1.60487</v>
      </c>
      <c r="G2547" s="384">
        <v>0</v>
      </c>
      <c r="H2547">
        <v>1.6053599999999999</v>
      </c>
    </row>
    <row r="2548" spans="1:10">
      <c r="A2548">
        <v>2552</v>
      </c>
      <c r="B2548" s="613">
        <v>42410.313194444447</v>
      </c>
      <c r="C2548" s="405" t="s">
        <v>2020</v>
      </c>
      <c r="D2548" s="384">
        <v>656</v>
      </c>
      <c r="E2548">
        <v>0.01</v>
      </c>
      <c r="F2548">
        <v>1.60487</v>
      </c>
      <c r="G2548" s="384">
        <v>0</v>
      </c>
      <c r="H2548">
        <v>1.6036900000000001</v>
      </c>
    </row>
    <row r="2549" spans="1:10">
      <c r="A2549">
        <v>2557</v>
      </c>
      <c r="B2549" s="613">
        <v>42410.333333333336</v>
      </c>
      <c r="C2549" s="405" t="s">
        <v>2020</v>
      </c>
      <c r="D2549" s="384">
        <v>656</v>
      </c>
      <c r="E2549">
        <v>0.01</v>
      </c>
      <c r="F2549">
        <v>1.60487</v>
      </c>
      <c r="G2549" s="384">
        <v>0</v>
      </c>
      <c r="H2549">
        <v>1.6008199999999999</v>
      </c>
    </row>
    <row r="2550" spans="1:10">
      <c r="A2550">
        <v>2563</v>
      </c>
      <c r="B2550" s="613">
        <v>42410.406944444447</v>
      </c>
      <c r="C2550" s="405" t="s">
        <v>2020</v>
      </c>
      <c r="D2550" s="384">
        <v>656</v>
      </c>
      <c r="E2550">
        <v>0.01</v>
      </c>
      <c r="F2550">
        <v>1.60487</v>
      </c>
      <c r="G2550" s="384">
        <v>0</v>
      </c>
      <c r="H2550">
        <v>1.59724</v>
      </c>
    </row>
    <row r="2551" spans="1:10">
      <c r="A2551">
        <v>2570</v>
      </c>
      <c r="B2551" s="613">
        <v>42410.47152777778</v>
      </c>
      <c r="C2551" s="405" t="s">
        <v>2020</v>
      </c>
      <c r="D2551" s="384">
        <v>656</v>
      </c>
      <c r="E2551">
        <v>0.01</v>
      </c>
      <c r="F2551">
        <v>1.60487</v>
      </c>
      <c r="G2551" s="384">
        <v>0</v>
      </c>
      <c r="H2551">
        <v>1.5922499999999999</v>
      </c>
    </row>
    <row r="2552" spans="1:10">
      <c r="A2552">
        <v>2584</v>
      </c>
      <c r="B2552" s="613">
        <v>42411.215277777781</v>
      </c>
      <c r="C2552" s="405" t="s">
        <v>1931</v>
      </c>
      <c r="D2552" s="384">
        <v>656</v>
      </c>
      <c r="E2552">
        <v>0.01</v>
      </c>
      <c r="F2552">
        <v>1.5922499999999999</v>
      </c>
      <c r="G2552" s="384">
        <v>0</v>
      </c>
      <c r="H2552">
        <v>1.5922499999999999</v>
      </c>
      <c r="I2552">
        <v>-9.42</v>
      </c>
      <c r="J2552" s="384">
        <v>2845.26</v>
      </c>
    </row>
    <row r="2553" spans="1:10">
      <c r="A2553">
        <v>2546</v>
      </c>
      <c r="B2553" s="613">
        <v>42410.25</v>
      </c>
      <c r="C2553" s="405" t="s">
        <v>96</v>
      </c>
      <c r="D2553" s="384">
        <v>657</v>
      </c>
      <c r="E2553">
        <v>0.01</v>
      </c>
      <c r="F2553">
        <v>1.6015699999999999</v>
      </c>
      <c r="G2553" s="384">
        <v>0</v>
      </c>
      <c r="H2553">
        <v>0</v>
      </c>
    </row>
    <row r="2554" spans="1:10">
      <c r="A2554">
        <v>2547</v>
      </c>
      <c r="B2554" s="613">
        <v>42410.25</v>
      </c>
      <c r="C2554" s="405" t="s">
        <v>2020</v>
      </c>
      <c r="D2554" s="384">
        <v>657</v>
      </c>
      <c r="E2554">
        <v>0.01</v>
      </c>
      <c r="F2554">
        <v>1.6015699999999999</v>
      </c>
      <c r="G2554" s="384">
        <v>0</v>
      </c>
      <c r="H2554">
        <v>1.6053599999999999</v>
      </c>
    </row>
    <row r="2555" spans="1:10">
      <c r="A2555">
        <v>2551</v>
      </c>
      <c r="B2555" s="613">
        <v>42410.313194444447</v>
      </c>
      <c r="C2555" s="405" t="s">
        <v>2020</v>
      </c>
      <c r="D2555" s="384">
        <v>657</v>
      </c>
      <c r="E2555">
        <v>0.01</v>
      </c>
      <c r="F2555">
        <v>1.6015699999999999</v>
      </c>
      <c r="G2555" s="384">
        <v>0</v>
      </c>
      <c r="H2555">
        <v>1.6036900000000001</v>
      </c>
    </row>
    <row r="2556" spans="1:10">
      <c r="A2556">
        <v>2556</v>
      </c>
      <c r="B2556" s="613">
        <v>42410.333333333336</v>
      </c>
      <c r="C2556" s="405" t="s">
        <v>2020</v>
      </c>
      <c r="D2556" s="384">
        <v>657</v>
      </c>
      <c r="E2556">
        <v>0.01</v>
      </c>
      <c r="F2556">
        <v>1.6015699999999999</v>
      </c>
      <c r="G2556" s="384">
        <v>0</v>
      </c>
      <c r="H2556">
        <v>1.6008199999999999</v>
      </c>
    </row>
    <row r="2557" spans="1:10">
      <c r="A2557">
        <v>2562</v>
      </c>
      <c r="B2557" s="613">
        <v>42410.406944444447</v>
      </c>
      <c r="C2557" s="405" t="s">
        <v>2020</v>
      </c>
      <c r="D2557" s="384">
        <v>657</v>
      </c>
      <c r="E2557">
        <v>0.01</v>
      </c>
      <c r="F2557">
        <v>1.6015699999999999</v>
      </c>
      <c r="G2557" s="384">
        <v>0</v>
      </c>
      <c r="H2557">
        <v>1.59724</v>
      </c>
    </row>
    <row r="2558" spans="1:10">
      <c r="A2558">
        <v>2569</v>
      </c>
      <c r="B2558" s="613">
        <v>42410.47152777778</v>
      </c>
      <c r="C2558" s="405" t="s">
        <v>2020</v>
      </c>
      <c r="D2558" s="384">
        <v>657</v>
      </c>
      <c r="E2558">
        <v>0.01</v>
      </c>
      <c r="F2558">
        <v>1.6015699999999999</v>
      </c>
      <c r="G2558" s="384">
        <v>0</v>
      </c>
      <c r="H2558">
        <v>1.5922499999999999</v>
      </c>
    </row>
    <row r="2559" spans="1:10">
      <c r="A2559">
        <v>2585</v>
      </c>
      <c r="B2559" s="613">
        <v>42411.215277777781</v>
      </c>
      <c r="C2559" s="405" t="s">
        <v>1931</v>
      </c>
      <c r="D2559" s="384">
        <v>657</v>
      </c>
      <c r="E2559">
        <v>0.01</v>
      </c>
      <c r="F2559">
        <v>1.5922499999999999</v>
      </c>
      <c r="G2559" s="384">
        <v>0</v>
      </c>
      <c r="H2559">
        <v>1.5922499999999999</v>
      </c>
      <c r="I2559">
        <v>-6.98</v>
      </c>
      <c r="J2559" s="384">
        <v>2838.28</v>
      </c>
    </row>
    <row r="2560" spans="1:10">
      <c r="A2560">
        <v>2549</v>
      </c>
      <c r="B2560" s="613">
        <v>42410.313194444447</v>
      </c>
      <c r="C2560" s="405" t="s">
        <v>96</v>
      </c>
      <c r="D2560" s="384">
        <v>658</v>
      </c>
      <c r="E2560">
        <v>0.01</v>
      </c>
      <c r="F2560">
        <v>1.5979300000000001</v>
      </c>
      <c r="G2560" s="384">
        <v>0</v>
      </c>
      <c r="H2560">
        <v>0</v>
      </c>
    </row>
    <row r="2561" spans="1:10">
      <c r="A2561">
        <v>2550</v>
      </c>
      <c r="B2561" s="613">
        <v>42410.313194444447</v>
      </c>
      <c r="C2561" s="405" t="s">
        <v>2020</v>
      </c>
      <c r="D2561" s="384">
        <v>658</v>
      </c>
      <c r="E2561">
        <v>0.01</v>
      </c>
      <c r="F2561">
        <v>1.5979300000000001</v>
      </c>
      <c r="G2561" s="384">
        <v>0</v>
      </c>
      <c r="H2561">
        <v>1.6036900000000001</v>
      </c>
    </row>
    <row r="2562" spans="1:10">
      <c r="A2562">
        <v>2555</v>
      </c>
      <c r="B2562" s="613">
        <v>42410.333333333336</v>
      </c>
      <c r="C2562" s="405" t="s">
        <v>2020</v>
      </c>
      <c r="D2562" s="384">
        <v>658</v>
      </c>
      <c r="E2562">
        <v>0.01</v>
      </c>
      <c r="F2562">
        <v>1.5979300000000001</v>
      </c>
      <c r="G2562" s="384">
        <v>0</v>
      </c>
      <c r="H2562">
        <v>1.6008199999999999</v>
      </c>
    </row>
    <row r="2563" spans="1:10">
      <c r="A2563">
        <v>2561</v>
      </c>
      <c r="B2563" s="613">
        <v>42410.406944444447</v>
      </c>
      <c r="C2563" s="405" t="s">
        <v>2020</v>
      </c>
      <c r="D2563" s="384">
        <v>658</v>
      </c>
      <c r="E2563">
        <v>0.01</v>
      </c>
      <c r="F2563">
        <v>1.5979300000000001</v>
      </c>
      <c r="G2563" s="384">
        <v>0</v>
      </c>
      <c r="H2563">
        <v>1.59724</v>
      </c>
    </row>
    <row r="2564" spans="1:10">
      <c r="A2564">
        <v>2568</v>
      </c>
      <c r="B2564" s="613">
        <v>42410.47152777778</v>
      </c>
      <c r="C2564" s="405" t="s">
        <v>2020</v>
      </c>
      <c r="D2564" s="384">
        <v>658</v>
      </c>
      <c r="E2564">
        <v>0.01</v>
      </c>
      <c r="F2564">
        <v>1.5979300000000001</v>
      </c>
      <c r="G2564" s="384">
        <v>0</v>
      </c>
      <c r="H2564">
        <v>1.5922499999999999</v>
      </c>
    </row>
    <row r="2565" spans="1:10">
      <c r="A2565">
        <v>2586</v>
      </c>
      <c r="B2565" s="613">
        <v>42411.215277777781</v>
      </c>
      <c r="C2565" s="405" t="s">
        <v>1931</v>
      </c>
      <c r="D2565" s="384">
        <v>658</v>
      </c>
      <c r="E2565">
        <v>0.01</v>
      </c>
      <c r="F2565">
        <v>1.5922499999999999</v>
      </c>
      <c r="G2565" s="384">
        <v>0</v>
      </c>
      <c r="H2565">
        <v>1.5922499999999999</v>
      </c>
      <c r="I2565">
        <v>-4.3</v>
      </c>
      <c r="J2565" s="384">
        <v>2833.98</v>
      </c>
    </row>
    <row r="2566" spans="1:10">
      <c r="A2566">
        <v>2553</v>
      </c>
      <c r="B2566" s="613">
        <v>42410.333333333336</v>
      </c>
      <c r="C2566" s="405" t="s">
        <v>96</v>
      </c>
      <c r="D2566" s="384">
        <v>659</v>
      </c>
      <c r="E2566">
        <v>0.02</v>
      </c>
      <c r="F2566">
        <v>1.59402</v>
      </c>
      <c r="G2566" s="384">
        <v>0</v>
      </c>
      <c r="H2566">
        <v>0</v>
      </c>
    </row>
    <row r="2567" spans="1:10">
      <c r="A2567">
        <v>2554</v>
      </c>
      <c r="B2567" s="613">
        <v>42410.333333333336</v>
      </c>
      <c r="C2567" s="405" t="s">
        <v>2020</v>
      </c>
      <c r="D2567" s="384">
        <v>659</v>
      </c>
      <c r="E2567">
        <v>0.02</v>
      </c>
      <c r="F2567">
        <v>1.59402</v>
      </c>
      <c r="G2567" s="384">
        <v>0</v>
      </c>
      <c r="H2567">
        <v>1.6008199999999999</v>
      </c>
    </row>
    <row r="2568" spans="1:10">
      <c r="A2568">
        <v>2560</v>
      </c>
      <c r="B2568" s="613">
        <v>42410.406944444447</v>
      </c>
      <c r="C2568" s="405" t="s">
        <v>2020</v>
      </c>
      <c r="D2568" s="384">
        <v>659</v>
      </c>
      <c r="E2568">
        <v>0.02</v>
      </c>
      <c r="F2568">
        <v>1.59402</v>
      </c>
      <c r="G2568" s="384">
        <v>0</v>
      </c>
      <c r="H2568">
        <v>1.59724</v>
      </c>
    </row>
    <row r="2569" spans="1:10">
      <c r="A2569">
        <v>2567</v>
      </c>
      <c r="B2569" s="613">
        <v>42410.47152777778</v>
      </c>
      <c r="C2569" s="405" t="s">
        <v>2020</v>
      </c>
      <c r="D2569" s="384">
        <v>659</v>
      </c>
      <c r="E2569">
        <v>0.02</v>
      </c>
      <c r="F2569">
        <v>1.59402</v>
      </c>
      <c r="G2569" s="384">
        <v>0</v>
      </c>
      <c r="H2569">
        <v>1.5922499999999999</v>
      </c>
    </row>
    <row r="2570" spans="1:10">
      <c r="A2570">
        <v>2587</v>
      </c>
      <c r="B2570" s="613">
        <v>42411.215277777781</v>
      </c>
      <c r="C2570" s="405" t="s">
        <v>1931</v>
      </c>
      <c r="D2570" s="384">
        <v>659</v>
      </c>
      <c r="E2570">
        <v>0.02</v>
      </c>
      <c r="F2570">
        <v>1.5922499999999999</v>
      </c>
      <c r="G2570" s="384">
        <v>0</v>
      </c>
      <c r="H2570">
        <v>1.5922499999999999</v>
      </c>
      <c r="I2570">
        <v>-2.82</v>
      </c>
      <c r="J2570" s="384">
        <v>2831.16</v>
      </c>
    </row>
    <row r="2571" spans="1:10">
      <c r="A2571">
        <v>2558</v>
      </c>
      <c r="B2571" s="613">
        <v>42410.406944444447</v>
      </c>
      <c r="C2571" s="405" t="s">
        <v>96</v>
      </c>
      <c r="D2571" s="384">
        <v>660</v>
      </c>
      <c r="E2571">
        <v>0.04</v>
      </c>
      <c r="F2571">
        <v>1.58931</v>
      </c>
      <c r="G2571" s="384">
        <v>0</v>
      </c>
      <c r="H2571">
        <v>0</v>
      </c>
    </row>
    <row r="2572" spans="1:10">
      <c r="A2572">
        <v>2559</v>
      </c>
      <c r="B2572" s="613">
        <v>42410.406944444447</v>
      </c>
      <c r="C2572" s="405" t="s">
        <v>2020</v>
      </c>
      <c r="D2572" s="384">
        <v>660</v>
      </c>
      <c r="E2572">
        <v>0.04</v>
      </c>
      <c r="F2572">
        <v>1.58931</v>
      </c>
      <c r="G2572" s="384">
        <v>0</v>
      </c>
      <c r="H2572">
        <v>1.59724</v>
      </c>
    </row>
    <row r="2573" spans="1:10">
      <c r="A2573">
        <v>2566</v>
      </c>
      <c r="B2573" s="613">
        <v>42410.47152777778</v>
      </c>
      <c r="C2573" s="405" t="s">
        <v>2020</v>
      </c>
      <c r="D2573" s="384">
        <v>660</v>
      </c>
      <c r="E2573">
        <v>0.04</v>
      </c>
      <c r="F2573">
        <v>1.58931</v>
      </c>
      <c r="G2573" s="384">
        <v>0</v>
      </c>
      <c r="H2573">
        <v>1.5922499999999999</v>
      </c>
    </row>
    <row r="2574" spans="1:10">
      <c r="A2574">
        <v>2588</v>
      </c>
      <c r="B2574" s="613">
        <v>42411.215277777781</v>
      </c>
      <c r="C2574" s="405" t="s">
        <v>1931</v>
      </c>
      <c r="D2574" s="384">
        <v>660</v>
      </c>
      <c r="E2574">
        <v>0.04</v>
      </c>
      <c r="F2574">
        <v>1.5922499999999999</v>
      </c>
      <c r="G2574" s="384">
        <v>0</v>
      </c>
      <c r="H2574">
        <v>1.5922499999999999</v>
      </c>
      <c r="I2574">
        <v>8.2799999999999994</v>
      </c>
      <c r="J2574" s="384">
        <v>2839.44</v>
      </c>
    </row>
    <row r="2575" spans="1:10">
      <c r="A2575">
        <v>2564</v>
      </c>
      <c r="B2575" s="613">
        <v>42410.47152777778</v>
      </c>
      <c r="C2575" s="405" t="s">
        <v>96</v>
      </c>
      <c r="D2575" s="384">
        <v>661</v>
      </c>
      <c r="E2575">
        <v>0.08</v>
      </c>
      <c r="F2575">
        <v>1.58274</v>
      </c>
      <c r="G2575" s="384">
        <v>0</v>
      </c>
      <c r="H2575">
        <v>0</v>
      </c>
    </row>
    <row r="2576" spans="1:10">
      <c r="A2576">
        <v>2565</v>
      </c>
      <c r="B2576" s="613">
        <v>42410.47152777778</v>
      </c>
      <c r="C2576" s="405" t="s">
        <v>2020</v>
      </c>
      <c r="D2576" s="384">
        <v>661</v>
      </c>
      <c r="E2576">
        <v>0.08</v>
      </c>
      <c r="F2576">
        <v>1.58274</v>
      </c>
      <c r="G2576" s="384">
        <v>0</v>
      </c>
      <c r="H2576">
        <v>1.5922499999999999</v>
      </c>
    </row>
    <row r="2577" spans="1:10">
      <c r="A2577">
        <v>2589</v>
      </c>
      <c r="B2577" s="613">
        <v>42411.215277777781</v>
      </c>
      <c r="C2577" s="405" t="s">
        <v>1931</v>
      </c>
      <c r="D2577" s="384">
        <v>661</v>
      </c>
      <c r="E2577">
        <v>0.08</v>
      </c>
      <c r="F2577">
        <v>1.5922499999999999</v>
      </c>
      <c r="G2577" s="384">
        <v>0</v>
      </c>
      <c r="H2577">
        <v>1.5922499999999999</v>
      </c>
      <c r="I2577">
        <v>55.37</v>
      </c>
      <c r="J2577" s="384">
        <v>2894.81</v>
      </c>
    </row>
    <row r="2578" spans="1:10">
      <c r="A2578">
        <v>2571</v>
      </c>
      <c r="B2578" s="613">
        <v>42410.59375</v>
      </c>
      <c r="C2578" s="405" t="s">
        <v>97</v>
      </c>
      <c r="D2578" s="384">
        <v>662</v>
      </c>
      <c r="E2578">
        <v>0.01</v>
      </c>
      <c r="F2578">
        <v>1.5847899999999999</v>
      </c>
      <c r="G2578" s="384">
        <v>0</v>
      </c>
      <c r="H2578">
        <v>0</v>
      </c>
    </row>
    <row r="2579" spans="1:10">
      <c r="A2579">
        <v>2572</v>
      </c>
      <c r="B2579" s="613">
        <v>42410.59375</v>
      </c>
      <c r="C2579" s="405" t="s">
        <v>2020</v>
      </c>
      <c r="D2579" s="384">
        <v>662</v>
      </c>
      <c r="E2579">
        <v>0.01</v>
      </c>
      <c r="F2579">
        <v>1.5847899999999999</v>
      </c>
      <c r="G2579" s="384">
        <v>0</v>
      </c>
      <c r="H2579">
        <v>1.5826499999999999</v>
      </c>
    </row>
    <row r="2580" spans="1:10">
      <c r="A2580">
        <v>2573</v>
      </c>
      <c r="B2580" s="613">
        <v>42410.6</v>
      </c>
      <c r="C2580" s="405" t="s">
        <v>1931</v>
      </c>
      <c r="D2580" s="384">
        <v>662</v>
      </c>
      <c r="E2580">
        <v>0.01</v>
      </c>
      <c r="F2580">
        <v>1.5826499999999999</v>
      </c>
      <c r="G2580" s="384">
        <v>0</v>
      </c>
      <c r="H2580">
        <v>1.5826499999999999</v>
      </c>
      <c r="I2580">
        <v>1.48</v>
      </c>
      <c r="J2580" s="384">
        <v>2850.23</v>
      </c>
    </row>
    <row r="2581" spans="1:10">
      <c r="A2581">
        <v>2574</v>
      </c>
      <c r="B2581" s="613">
        <v>42410.615277777775</v>
      </c>
      <c r="C2581" s="405" t="s">
        <v>97</v>
      </c>
      <c r="D2581" s="384">
        <v>663</v>
      </c>
      <c r="E2581">
        <v>0.01</v>
      </c>
      <c r="F2581">
        <v>1.5848599999999999</v>
      </c>
      <c r="G2581" s="384">
        <v>0</v>
      </c>
      <c r="H2581">
        <v>0</v>
      </c>
    </row>
    <row r="2582" spans="1:10">
      <c r="A2582">
        <v>2575</v>
      </c>
      <c r="B2582" s="613">
        <v>42410.615277777775</v>
      </c>
      <c r="C2582" s="405" t="s">
        <v>2020</v>
      </c>
      <c r="D2582" s="384">
        <v>663</v>
      </c>
      <c r="E2582">
        <v>0.01</v>
      </c>
      <c r="F2582">
        <v>1.5848599999999999</v>
      </c>
      <c r="G2582" s="384">
        <v>0</v>
      </c>
      <c r="H2582">
        <v>1.5827199999999999</v>
      </c>
    </row>
    <row r="2583" spans="1:10">
      <c r="A2583">
        <v>2576</v>
      </c>
      <c r="B2583" s="613">
        <v>42410.665277777778</v>
      </c>
      <c r="C2583" s="405" t="s">
        <v>1931</v>
      </c>
      <c r="D2583" s="384">
        <v>663</v>
      </c>
      <c r="E2583">
        <v>0.01</v>
      </c>
      <c r="F2583">
        <v>1.5827199999999999</v>
      </c>
      <c r="G2583" s="384">
        <v>0</v>
      </c>
      <c r="H2583">
        <v>1.5827199999999999</v>
      </c>
      <c r="I2583">
        <v>1.48</v>
      </c>
      <c r="J2583" s="384">
        <v>2851.71</v>
      </c>
    </row>
    <row r="2584" spans="1:10">
      <c r="A2584">
        <v>2577</v>
      </c>
      <c r="B2584" s="613">
        <v>42410.90625</v>
      </c>
      <c r="C2584" s="405" t="s">
        <v>97</v>
      </c>
      <c r="D2584" s="384">
        <v>664</v>
      </c>
      <c r="E2584">
        <v>0.01</v>
      </c>
      <c r="F2584">
        <v>1.58657</v>
      </c>
      <c r="G2584" s="384">
        <v>0</v>
      </c>
      <c r="H2584">
        <v>0</v>
      </c>
    </row>
    <row r="2585" spans="1:10">
      <c r="A2585">
        <v>2578</v>
      </c>
      <c r="B2585" s="613">
        <v>42410.90625</v>
      </c>
      <c r="C2585" s="405" t="s">
        <v>2020</v>
      </c>
      <c r="D2585" s="384">
        <v>664</v>
      </c>
      <c r="E2585">
        <v>0.01</v>
      </c>
      <c r="F2585">
        <v>1.58657</v>
      </c>
      <c r="G2585" s="384">
        <v>0</v>
      </c>
      <c r="H2585">
        <v>1.58443</v>
      </c>
    </row>
    <row r="2586" spans="1:10">
      <c r="A2586">
        <v>2581</v>
      </c>
      <c r="B2586" s="613">
        <v>42410.986111111109</v>
      </c>
      <c r="C2586" s="405" t="s">
        <v>2020</v>
      </c>
      <c r="D2586" s="384">
        <v>664</v>
      </c>
      <c r="E2586">
        <v>0.01</v>
      </c>
      <c r="F2586">
        <v>1.58657</v>
      </c>
      <c r="G2586" s="384">
        <v>0</v>
      </c>
      <c r="H2586">
        <v>1.58609</v>
      </c>
    </row>
    <row r="2587" spans="1:10">
      <c r="A2587">
        <v>2582</v>
      </c>
      <c r="B2587" s="613">
        <v>42411.051388888889</v>
      </c>
      <c r="C2587" s="405" t="s">
        <v>1931</v>
      </c>
      <c r="D2587" s="384">
        <v>664</v>
      </c>
      <c r="E2587">
        <v>0.01</v>
      </c>
      <c r="F2587">
        <v>1.58609</v>
      </c>
      <c r="G2587" s="384">
        <v>0</v>
      </c>
      <c r="H2587">
        <v>1.58609</v>
      </c>
      <c r="I2587">
        <v>0.26</v>
      </c>
      <c r="J2587" s="384">
        <v>2851.97</v>
      </c>
    </row>
    <row r="2588" spans="1:10">
      <c r="A2588">
        <v>2579</v>
      </c>
      <c r="B2588" s="613">
        <v>42410.986111111109</v>
      </c>
      <c r="C2588" s="405" t="s">
        <v>97</v>
      </c>
      <c r="D2588" s="384">
        <v>665</v>
      </c>
      <c r="E2588">
        <v>0.01</v>
      </c>
      <c r="F2588">
        <v>1.58989</v>
      </c>
      <c r="G2588" s="384">
        <v>0</v>
      </c>
      <c r="H2588">
        <v>0</v>
      </c>
    </row>
    <row r="2589" spans="1:10">
      <c r="A2589">
        <v>2580</v>
      </c>
      <c r="B2589" s="613">
        <v>42410.986111111109</v>
      </c>
      <c r="C2589" s="405" t="s">
        <v>2020</v>
      </c>
      <c r="D2589" s="384">
        <v>665</v>
      </c>
      <c r="E2589">
        <v>0.01</v>
      </c>
      <c r="F2589">
        <v>1.58989</v>
      </c>
      <c r="G2589" s="384">
        <v>0</v>
      </c>
      <c r="H2589">
        <v>1.58609</v>
      </c>
    </row>
    <row r="2590" spans="1:10">
      <c r="A2590">
        <v>2583</v>
      </c>
      <c r="B2590" s="613">
        <v>42411.051388888889</v>
      </c>
      <c r="C2590" s="405" t="s">
        <v>1931</v>
      </c>
      <c r="D2590" s="384">
        <v>665</v>
      </c>
      <c r="E2590">
        <v>0.01</v>
      </c>
      <c r="F2590">
        <v>1.58609</v>
      </c>
      <c r="G2590" s="384">
        <v>0</v>
      </c>
      <c r="H2590">
        <v>1.58609</v>
      </c>
      <c r="I2590">
        <v>2.71</v>
      </c>
      <c r="J2590" s="384">
        <v>2854.68</v>
      </c>
    </row>
    <row r="2591" spans="1:10">
      <c r="A2591">
        <v>2590</v>
      </c>
      <c r="B2591" s="613">
        <v>42411.354166666664</v>
      </c>
      <c r="C2591" s="405" t="s">
        <v>97</v>
      </c>
      <c r="D2591" s="384">
        <v>666</v>
      </c>
      <c r="E2591">
        <v>0.01</v>
      </c>
      <c r="F2591">
        <v>1.5879399999999999</v>
      </c>
      <c r="G2591" s="384">
        <v>0</v>
      </c>
      <c r="H2591">
        <v>0</v>
      </c>
    </row>
    <row r="2592" spans="1:10">
      <c r="A2592">
        <v>2591</v>
      </c>
      <c r="B2592" s="613">
        <v>42411.354166666664</v>
      </c>
      <c r="C2592" s="405" t="s">
        <v>2020</v>
      </c>
      <c r="D2592" s="384">
        <v>666</v>
      </c>
      <c r="E2592">
        <v>0.01</v>
      </c>
      <c r="F2592">
        <v>1.5879399999999999</v>
      </c>
      <c r="G2592" s="384">
        <v>0</v>
      </c>
      <c r="H2592">
        <v>1.5858000000000001</v>
      </c>
    </row>
    <row r="2593" spans="1:10">
      <c r="A2593">
        <v>2594</v>
      </c>
      <c r="B2593" s="613">
        <v>42411.53125</v>
      </c>
      <c r="C2593" s="405" t="s">
        <v>2020</v>
      </c>
      <c r="D2593" s="384">
        <v>666</v>
      </c>
      <c r="E2593">
        <v>0.01</v>
      </c>
      <c r="F2593">
        <v>1.5879399999999999</v>
      </c>
      <c r="G2593" s="384">
        <v>0</v>
      </c>
      <c r="H2593">
        <v>1.5956399999999999</v>
      </c>
    </row>
    <row r="2594" spans="1:10">
      <c r="A2594">
        <v>2595</v>
      </c>
      <c r="B2594" s="613">
        <v>42411.638194444444</v>
      </c>
      <c r="C2594" s="405" t="s">
        <v>1931</v>
      </c>
      <c r="D2594" s="384">
        <v>666</v>
      </c>
      <c r="E2594">
        <v>0.01</v>
      </c>
      <c r="F2594">
        <v>1.5956399999999999</v>
      </c>
      <c r="G2594" s="384">
        <v>0</v>
      </c>
      <c r="H2594">
        <v>1.5956399999999999</v>
      </c>
      <c r="I2594">
        <v>-5.78</v>
      </c>
      <c r="J2594" s="384">
        <v>2889.03</v>
      </c>
    </row>
    <row r="2595" spans="1:10">
      <c r="A2595">
        <v>2592</v>
      </c>
      <c r="B2595" s="613">
        <v>42411.53125</v>
      </c>
      <c r="C2595" s="405" t="s">
        <v>97</v>
      </c>
      <c r="D2595" s="384">
        <v>667</v>
      </c>
      <c r="E2595">
        <v>0.01</v>
      </c>
      <c r="F2595">
        <v>1.60762</v>
      </c>
      <c r="G2595" s="384">
        <v>0</v>
      </c>
      <c r="H2595">
        <v>0</v>
      </c>
    </row>
    <row r="2596" spans="1:10">
      <c r="A2596">
        <v>2593</v>
      </c>
      <c r="B2596" s="613">
        <v>42411.53125</v>
      </c>
      <c r="C2596" s="405" t="s">
        <v>2020</v>
      </c>
      <c r="D2596" s="384">
        <v>667</v>
      </c>
      <c r="E2596">
        <v>0.01</v>
      </c>
      <c r="F2596">
        <v>1.60762</v>
      </c>
      <c r="G2596" s="384">
        <v>0</v>
      </c>
      <c r="H2596">
        <v>1.5956399999999999</v>
      </c>
    </row>
    <row r="2597" spans="1:10">
      <c r="A2597">
        <v>2596</v>
      </c>
      <c r="B2597" s="613">
        <v>42411.638194444444</v>
      </c>
      <c r="C2597" s="405" t="s">
        <v>1931</v>
      </c>
      <c r="D2597" s="384">
        <v>667</v>
      </c>
      <c r="E2597">
        <v>0.01</v>
      </c>
      <c r="F2597">
        <v>1.5956399999999999</v>
      </c>
      <c r="G2597" s="384">
        <v>0</v>
      </c>
      <c r="H2597">
        <v>1.5956399999999999</v>
      </c>
      <c r="I2597">
        <v>8.75</v>
      </c>
      <c r="J2597" s="384">
        <v>2897.78</v>
      </c>
    </row>
    <row r="2598" spans="1:10">
      <c r="A2598">
        <v>2597</v>
      </c>
      <c r="B2598" s="613">
        <v>42411.740277777775</v>
      </c>
      <c r="C2598" s="405" t="s">
        <v>96</v>
      </c>
      <c r="D2598" s="384">
        <v>668</v>
      </c>
      <c r="E2598">
        <v>0.01</v>
      </c>
      <c r="F2598">
        <v>1.6043700000000001</v>
      </c>
      <c r="G2598" s="384">
        <v>0</v>
      </c>
      <c r="H2598">
        <v>0</v>
      </c>
    </row>
    <row r="2599" spans="1:10">
      <c r="A2599">
        <v>2598</v>
      </c>
      <c r="B2599" s="613">
        <v>42411.740277777775</v>
      </c>
      <c r="C2599" s="405" t="s">
        <v>2020</v>
      </c>
      <c r="D2599" s="384">
        <v>668</v>
      </c>
      <c r="E2599">
        <v>0.01</v>
      </c>
      <c r="F2599">
        <v>1.6043700000000001</v>
      </c>
      <c r="G2599" s="384">
        <v>0</v>
      </c>
      <c r="H2599">
        <v>1.6065100000000001</v>
      </c>
    </row>
    <row r="2600" spans="1:10">
      <c r="A2600">
        <v>2601</v>
      </c>
      <c r="B2600" s="613">
        <v>42411.792361111111</v>
      </c>
      <c r="C2600" s="405" t="s">
        <v>2020</v>
      </c>
      <c r="D2600" s="384">
        <v>668</v>
      </c>
      <c r="E2600">
        <v>0.01</v>
      </c>
      <c r="F2600">
        <v>1.6043700000000001</v>
      </c>
      <c r="G2600" s="384">
        <v>0</v>
      </c>
      <c r="H2600">
        <v>1.6031500000000001</v>
      </c>
    </row>
    <row r="2601" spans="1:10">
      <c r="A2601">
        <v>2602</v>
      </c>
      <c r="B2601" s="613">
        <v>42411.854166666664</v>
      </c>
      <c r="C2601" s="405" t="s">
        <v>1931</v>
      </c>
      <c r="D2601" s="384">
        <v>668</v>
      </c>
      <c r="E2601">
        <v>0.01</v>
      </c>
      <c r="F2601">
        <v>1.6031500000000001</v>
      </c>
      <c r="G2601" s="384">
        <v>0</v>
      </c>
      <c r="H2601">
        <v>1.6031500000000001</v>
      </c>
      <c r="I2601">
        <v>-1</v>
      </c>
      <c r="J2601" s="384">
        <v>2896.78</v>
      </c>
    </row>
    <row r="2602" spans="1:10">
      <c r="A2602">
        <v>2599</v>
      </c>
      <c r="B2602" s="613">
        <v>42411.792361111111</v>
      </c>
      <c r="C2602" s="405" t="s">
        <v>96</v>
      </c>
      <c r="D2602" s="384">
        <v>669</v>
      </c>
      <c r="E2602">
        <v>0.01</v>
      </c>
      <c r="F2602">
        <v>1.59765</v>
      </c>
      <c r="G2602" s="384">
        <v>0</v>
      </c>
      <c r="H2602">
        <v>0</v>
      </c>
    </row>
    <row r="2603" spans="1:10">
      <c r="A2603">
        <v>2600</v>
      </c>
      <c r="B2603" s="613">
        <v>42411.792361111111</v>
      </c>
      <c r="C2603" s="405" t="s">
        <v>2020</v>
      </c>
      <c r="D2603" s="384">
        <v>669</v>
      </c>
      <c r="E2603">
        <v>0.01</v>
      </c>
      <c r="F2603">
        <v>1.59765</v>
      </c>
      <c r="G2603" s="384">
        <v>0</v>
      </c>
      <c r="H2603">
        <v>1.6031500000000001</v>
      </c>
    </row>
    <row r="2604" spans="1:10">
      <c r="A2604">
        <v>2603</v>
      </c>
      <c r="B2604" s="613">
        <v>42411.854166666664</v>
      </c>
      <c r="C2604" s="405" t="s">
        <v>1931</v>
      </c>
      <c r="D2604" s="384">
        <v>669</v>
      </c>
      <c r="E2604">
        <v>0.01</v>
      </c>
      <c r="F2604">
        <v>1.6031500000000001</v>
      </c>
      <c r="G2604" s="384">
        <v>0</v>
      </c>
      <c r="H2604">
        <v>1.6031500000000001</v>
      </c>
      <c r="I2604">
        <v>3.96</v>
      </c>
      <c r="J2604" s="384">
        <v>2900.74</v>
      </c>
    </row>
    <row r="2605" spans="1:10">
      <c r="A2605">
        <v>2604</v>
      </c>
      <c r="B2605" s="613">
        <v>42412.115277777775</v>
      </c>
      <c r="C2605" s="405" t="s">
        <v>97</v>
      </c>
      <c r="D2605" s="384">
        <v>670</v>
      </c>
      <c r="E2605">
        <v>0.01</v>
      </c>
      <c r="F2605">
        <v>1.5898300000000001</v>
      </c>
      <c r="G2605" s="384">
        <v>0</v>
      </c>
      <c r="H2605">
        <v>0</v>
      </c>
    </row>
    <row r="2606" spans="1:10">
      <c r="A2606">
        <v>2605</v>
      </c>
      <c r="B2606" s="613">
        <v>42412.115277777775</v>
      </c>
      <c r="C2606" s="405" t="s">
        <v>2020</v>
      </c>
      <c r="D2606" s="384">
        <v>670</v>
      </c>
      <c r="E2606">
        <v>0.01</v>
      </c>
      <c r="F2606">
        <v>1.5898300000000001</v>
      </c>
      <c r="G2606" s="384">
        <v>0</v>
      </c>
      <c r="H2606">
        <v>1.58769</v>
      </c>
    </row>
    <row r="2607" spans="1:10">
      <c r="A2607">
        <v>2608</v>
      </c>
      <c r="B2607" s="613">
        <v>42412.161111111112</v>
      </c>
      <c r="C2607" s="405" t="s">
        <v>2020</v>
      </c>
      <c r="D2607" s="384">
        <v>670</v>
      </c>
      <c r="E2607">
        <v>0.01</v>
      </c>
      <c r="F2607">
        <v>1.5898300000000001</v>
      </c>
      <c r="G2607" s="384">
        <v>0</v>
      </c>
      <c r="H2607">
        <v>1.58941</v>
      </c>
    </row>
    <row r="2608" spans="1:10">
      <c r="A2608">
        <v>2609</v>
      </c>
      <c r="B2608" s="613">
        <v>42412.189583333333</v>
      </c>
      <c r="C2608" s="405" t="s">
        <v>1931</v>
      </c>
      <c r="D2608" s="384">
        <v>670</v>
      </c>
      <c r="E2608">
        <v>0.01</v>
      </c>
      <c r="F2608">
        <v>1.58941</v>
      </c>
      <c r="G2608" s="384">
        <v>0</v>
      </c>
      <c r="H2608">
        <v>1.58941</v>
      </c>
      <c r="I2608">
        <v>0.21</v>
      </c>
      <c r="J2608" s="384">
        <v>2900.95</v>
      </c>
    </row>
    <row r="2609" spans="1:10">
      <c r="A2609">
        <v>2606</v>
      </c>
      <c r="B2609" s="613">
        <v>42412.161111111112</v>
      </c>
      <c r="C2609" s="405" t="s">
        <v>97</v>
      </c>
      <c r="D2609" s="384">
        <v>671</v>
      </c>
      <c r="E2609">
        <v>0.01</v>
      </c>
      <c r="F2609">
        <v>1.5932599999999999</v>
      </c>
      <c r="G2609" s="384">
        <v>0</v>
      </c>
      <c r="H2609">
        <v>0</v>
      </c>
    </row>
    <row r="2610" spans="1:10">
      <c r="A2610">
        <v>2607</v>
      </c>
      <c r="B2610" s="613">
        <v>42412.161111111112</v>
      </c>
      <c r="C2610" s="405" t="s">
        <v>2020</v>
      </c>
      <c r="D2610" s="384">
        <v>671</v>
      </c>
      <c r="E2610">
        <v>0.01</v>
      </c>
      <c r="F2610">
        <v>1.5932599999999999</v>
      </c>
      <c r="G2610" s="384">
        <v>0</v>
      </c>
      <c r="H2610">
        <v>1.58941</v>
      </c>
    </row>
    <row r="2611" spans="1:10">
      <c r="A2611">
        <v>2610</v>
      </c>
      <c r="B2611" s="613">
        <v>42412.189583333333</v>
      </c>
      <c r="C2611" s="405" t="s">
        <v>1931</v>
      </c>
      <c r="D2611" s="384">
        <v>671</v>
      </c>
      <c r="E2611">
        <v>0.01</v>
      </c>
      <c r="F2611">
        <v>1.58941</v>
      </c>
      <c r="G2611" s="384">
        <v>0</v>
      </c>
      <c r="H2611">
        <v>1.58941</v>
      </c>
      <c r="I2611">
        <v>2.75</v>
      </c>
      <c r="J2611" s="384">
        <v>2903.7</v>
      </c>
    </row>
    <row r="2612" spans="1:10">
      <c r="A2612">
        <v>2611</v>
      </c>
      <c r="B2612" s="613">
        <v>42412.250694444447</v>
      </c>
      <c r="C2612" s="405" t="s">
        <v>97</v>
      </c>
      <c r="D2612" s="384">
        <v>672</v>
      </c>
      <c r="E2612">
        <v>0.01</v>
      </c>
      <c r="F2612">
        <v>1.58951</v>
      </c>
      <c r="G2612" s="384">
        <v>0</v>
      </c>
      <c r="H2612">
        <v>0</v>
      </c>
    </row>
    <row r="2613" spans="1:10">
      <c r="A2613">
        <v>2612</v>
      </c>
      <c r="B2613" s="613">
        <v>42412.250694444447</v>
      </c>
      <c r="C2613" s="405" t="s">
        <v>2020</v>
      </c>
      <c r="D2613" s="384">
        <v>672</v>
      </c>
      <c r="E2613">
        <v>0.01</v>
      </c>
      <c r="F2613">
        <v>1.58951</v>
      </c>
      <c r="G2613" s="384">
        <v>0</v>
      </c>
      <c r="H2613">
        <v>1.5873699999999999</v>
      </c>
    </row>
    <row r="2614" spans="1:10">
      <c r="A2614">
        <v>2615</v>
      </c>
      <c r="B2614" s="613">
        <v>42412.364583333336</v>
      </c>
      <c r="C2614" s="405" t="s">
        <v>2020</v>
      </c>
      <c r="D2614" s="384">
        <v>672</v>
      </c>
      <c r="E2614">
        <v>0.01</v>
      </c>
      <c r="F2614">
        <v>1.58951</v>
      </c>
      <c r="G2614" s="384">
        <v>0</v>
      </c>
      <c r="H2614">
        <v>1.5890299999999999</v>
      </c>
    </row>
    <row r="2615" spans="1:10">
      <c r="A2615">
        <v>2616</v>
      </c>
      <c r="B2615" s="613">
        <v>42412.384027777778</v>
      </c>
      <c r="C2615" s="405" t="s">
        <v>1931</v>
      </c>
      <c r="D2615" s="384">
        <v>672</v>
      </c>
      <c r="E2615">
        <v>0.01</v>
      </c>
      <c r="F2615">
        <v>1.5890299999999999</v>
      </c>
      <c r="G2615" s="384">
        <v>0</v>
      </c>
      <c r="H2615">
        <v>1.5890299999999999</v>
      </c>
      <c r="I2615">
        <v>0.26</v>
      </c>
      <c r="J2615" s="384">
        <v>2903.96</v>
      </c>
    </row>
    <row r="2616" spans="1:10">
      <c r="A2616">
        <v>2613</v>
      </c>
      <c r="B2616" s="613">
        <v>42412.364583333336</v>
      </c>
      <c r="C2616" s="405" t="s">
        <v>97</v>
      </c>
      <c r="D2616" s="384">
        <v>673</v>
      </c>
      <c r="E2616">
        <v>0.01</v>
      </c>
      <c r="F2616">
        <v>1.5928199999999999</v>
      </c>
      <c r="G2616" s="384">
        <v>0</v>
      </c>
      <c r="H2616">
        <v>0</v>
      </c>
    </row>
    <row r="2617" spans="1:10">
      <c r="A2617">
        <v>2614</v>
      </c>
      <c r="B2617" s="613">
        <v>42412.364583333336</v>
      </c>
      <c r="C2617" s="405" t="s">
        <v>2020</v>
      </c>
      <c r="D2617" s="384">
        <v>673</v>
      </c>
      <c r="E2617">
        <v>0.01</v>
      </c>
      <c r="F2617">
        <v>1.5928199999999999</v>
      </c>
      <c r="G2617" s="384">
        <v>0</v>
      </c>
      <c r="H2617">
        <v>1.5890299999999999</v>
      </c>
    </row>
    <row r="2618" spans="1:10">
      <c r="A2618">
        <v>2617</v>
      </c>
      <c r="B2618" s="613">
        <v>42412.384027777778</v>
      </c>
      <c r="C2618" s="405" t="s">
        <v>1931</v>
      </c>
      <c r="D2618" s="384">
        <v>673</v>
      </c>
      <c r="E2618">
        <v>0.01</v>
      </c>
      <c r="F2618">
        <v>1.5890299999999999</v>
      </c>
      <c r="G2618" s="384">
        <v>0</v>
      </c>
      <c r="H2618">
        <v>1.5890299999999999</v>
      </c>
      <c r="I2618">
        <v>2.7</v>
      </c>
      <c r="J2618" s="384">
        <v>2906.66</v>
      </c>
    </row>
    <row r="2619" spans="1:10">
      <c r="A2619">
        <v>2618</v>
      </c>
      <c r="B2619" s="613">
        <v>42415.554166666669</v>
      </c>
      <c r="C2619" s="405" t="s">
        <v>97</v>
      </c>
      <c r="D2619" s="384">
        <v>674</v>
      </c>
      <c r="E2619">
        <v>0.01</v>
      </c>
      <c r="F2619">
        <v>1.56162</v>
      </c>
      <c r="G2619" s="384">
        <v>0</v>
      </c>
      <c r="H2619">
        <v>0</v>
      </c>
    </row>
    <row r="2620" spans="1:10">
      <c r="A2620">
        <v>2619</v>
      </c>
      <c r="B2620" s="613">
        <v>42415.554166666669</v>
      </c>
      <c r="C2620" s="405" t="s">
        <v>2020</v>
      </c>
      <c r="D2620" s="384">
        <v>674</v>
      </c>
      <c r="E2620">
        <v>0.01</v>
      </c>
      <c r="F2620">
        <v>1.56162</v>
      </c>
      <c r="G2620" s="384">
        <v>0</v>
      </c>
      <c r="H2620">
        <v>1.55948</v>
      </c>
    </row>
    <row r="2621" spans="1:10">
      <c r="A2621">
        <v>2620</v>
      </c>
      <c r="B2621" s="613">
        <v>42415.63958333333</v>
      </c>
      <c r="C2621" s="405" t="s">
        <v>1931</v>
      </c>
      <c r="D2621" s="384">
        <v>674</v>
      </c>
      <c r="E2621">
        <v>0.01</v>
      </c>
      <c r="F2621">
        <v>1.55948</v>
      </c>
      <c r="G2621" s="384">
        <v>0</v>
      </c>
      <c r="H2621">
        <v>1.55948</v>
      </c>
      <c r="I2621">
        <v>1.48</v>
      </c>
      <c r="J2621" s="384">
        <v>2908.14</v>
      </c>
    </row>
    <row r="2622" spans="1:10">
      <c r="A2622">
        <v>2621</v>
      </c>
      <c r="B2622" s="613">
        <v>42416.34375</v>
      </c>
      <c r="C2622" s="405" t="s">
        <v>96</v>
      </c>
      <c r="D2622" s="384">
        <v>675</v>
      </c>
      <c r="E2622">
        <v>0.01</v>
      </c>
      <c r="F2622">
        <v>1.5629599999999999</v>
      </c>
      <c r="G2622" s="384">
        <v>0</v>
      </c>
      <c r="H2622">
        <v>0</v>
      </c>
    </row>
    <row r="2623" spans="1:10">
      <c r="A2623">
        <v>2622</v>
      </c>
      <c r="B2623" s="613">
        <v>42416.34375</v>
      </c>
      <c r="C2623" s="405" t="s">
        <v>2020</v>
      </c>
      <c r="D2623" s="384">
        <v>675</v>
      </c>
      <c r="E2623">
        <v>0.01</v>
      </c>
      <c r="F2623">
        <v>1.5629599999999999</v>
      </c>
      <c r="G2623" s="384">
        <v>0</v>
      </c>
      <c r="H2623">
        <v>1.5650999999999999</v>
      </c>
    </row>
    <row r="2624" spans="1:10">
      <c r="A2624">
        <v>2625</v>
      </c>
      <c r="B2624" s="613">
        <v>42416.388194444444</v>
      </c>
      <c r="C2624" s="405" t="s">
        <v>2020</v>
      </c>
      <c r="D2624" s="384">
        <v>675</v>
      </c>
      <c r="E2624">
        <v>0.01</v>
      </c>
      <c r="F2624">
        <v>1.5629599999999999</v>
      </c>
      <c r="G2624" s="384">
        <v>0</v>
      </c>
      <c r="H2624">
        <v>1.56199</v>
      </c>
    </row>
    <row r="2625" spans="1:10">
      <c r="A2625">
        <v>2626</v>
      </c>
      <c r="B2625" s="613">
        <v>42416.420138888891</v>
      </c>
      <c r="C2625" s="405" t="s">
        <v>1931</v>
      </c>
      <c r="D2625" s="384">
        <v>675</v>
      </c>
      <c r="E2625">
        <v>0.01</v>
      </c>
      <c r="F2625">
        <v>1.56199</v>
      </c>
      <c r="G2625" s="384">
        <v>0</v>
      </c>
      <c r="H2625">
        <v>1.56199</v>
      </c>
      <c r="I2625">
        <v>-0.82</v>
      </c>
      <c r="J2625" s="384">
        <v>2907.32</v>
      </c>
    </row>
    <row r="2626" spans="1:10">
      <c r="A2626">
        <v>2623</v>
      </c>
      <c r="B2626" s="613">
        <v>42416.388194444444</v>
      </c>
      <c r="C2626" s="405" t="s">
        <v>96</v>
      </c>
      <c r="D2626" s="384">
        <v>676</v>
      </c>
      <c r="E2626">
        <v>0.01</v>
      </c>
      <c r="F2626">
        <v>1.55674</v>
      </c>
      <c r="G2626" s="384">
        <v>0</v>
      </c>
      <c r="H2626">
        <v>0</v>
      </c>
    </row>
    <row r="2627" spans="1:10">
      <c r="A2627">
        <v>2624</v>
      </c>
      <c r="B2627" s="613">
        <v>42416.388194444444</v>
      </c>
      <c r="C2627" s="405" t="s">
        <v>2020</v>
      </c>
      <c r="D2627" s="384">
        <v>676</v>
      </c>
      <c r="E2627">
        <v>0.01</v>
      </c>
      <c r="F2627">
        <v>1.55674</v>
      </c>
      <c r="G2627" s="384">
        <v>0</v>
      </c>
      <c r="H2627">
        <v>1.56199</v>
      </c>
    </row>
    <row r="2628" spans="1:10">
      <c r="A2628">
        <v>2627</v>
      </c>
      <c r="B2628" s="613">
        <v>42416.420138888891</v>
      </c>
      <c r="C2628" s="405" t="s">
        <v>1931</v>
      </c>
      <c r="D2628" s="384">
        <v>676</v>
      </c>
      <c r="E2628">
        <v>0.01</v>
      </c>
      <c r="F2628">
        <v>1.56199</v>
      </c>
      <c r="G2628" s="384">
        <v>0</v>
      </c>
      <c r="H2628">
        <v>1.56199</v>
      </c>
      <c r="I2628">
        <v>3.77</v>
      </c>
      <c r="J2628" s="384">
        <v>2911.09</v>
      </c>
    </row>
    <row r="2629" spans="1:10">
      <c r="A2629">
        <v>2628</v>
      </c>
      <c r="B2629" s="613">
        <v>42416.541666666664</v>
      </c>
      <c r="C2629" s="405" t="s">
        <v>97</v>
      </c>
      <c r="D2629" s="384">
        <v>677</v>
      </c>
      <c r="E2629">
        <v>0.01</v>
      </c>
      <c r="F2629">
        <v>1.55833</v>
      </c>
      <c r="G2629" s="384">
        <v>0</v>
      </c>
      <c r="H2629">
        <v>0</v>
      </c>
    </row>
    <row r="2630" spans="1:10">
      <c r="A2630">
        <v>2629</v>
      </c>
      <c r="B2630" s="613">
        <v>42416.541666666664</v>
      </c>
      <c r="C2630" s="405" t="s">
        <v>2020</v>
      </c>
      <c r="D2630" s="384">
        <v>677</v>
      </c>
      <c r="E2630">
        <v>0.01</v>
      </c>
      <c r="F2630">
        <v>1.55833</v>
      </c>
      <c r="G2630" s="384">
        <v>0</v>
      </c>
      <c r="H2630">
        <v>1.55619</v>
      </c>
    </row>
    <row r="2631" spans="1:10">
      <c r="A2631">
        <v>2635</v>
      </c>
      <c r="B2631" s="613">
        <v>42416.620138888888</v>
      </c>
      <c r="C2631" s="405" t="s">
        <v>2020</v>
      </c>
      <c r="D2631" s="384">
        <v>677</v>
      </c>
      <c r="E2631">
        <v>0.01</v>
      </c>
      <c r="F2631">
        <v>1.55833</v>
      </c>
      <c r="G2631" s="384">
        <v>0</v>
      </c>
      <c r="H2631">
        <v>1.5587500000000001</v>
      </c>
    </row>
    <row r="2632" spans="1:10">
      <c r="A2632">
        <v>2639</v>
      </c>
      <c r="B2632" s="613">
        <v>42416.77847222222</v>
      </c>
      <c r="C2632" s="405" t="s">
        <v>2020</v>
      </c>
      <c r="D2632" s="384">
        <v>677</v>
      </c>
      <c r="E2632">
        <v>0.01</v>
      </c>
      <c r="F2632">
        <v>1.55833</v>
      </c>
      <c r="G2632" s="384">
        <v>0</v>
      </c>
      <c r="H2632">
        <v>1.56142</v>
      </c>
    </row>
    <row r="2633" spans="1:10">
      <c r="A2633">
        <v>2646</v>
      </c>
      <c r="B2633" s="613">
        <v>42417.219444444447</v>
      </c>
      <c r="C2633" s="405" t="s">
        <v>2020</v>
      </c>
      <c r="D2633" s="384">
        <v>677</v>
      </c>
      <c r="E2633">
        <v>0.01</v>
      </c>
      <c r="F2633">
        <v>1.55833</v>
      </c>
      <c r="G2633" s="384">
        <v>0</v>
      </c>
      <c r="H2633">
        <v>1.56511</v>
      </c>
    </row>
    <row r="2634" spans="1:10">
      <c r="A2634">
        <v>2653</v>
      </c>
      <c r="B2634" s="613">
        <v>42417.456944444442</v>
      </c>
      <c r="C2634" s="405" t="s">
        <v>1931</v>
      </c>
      <c r="D2634" s="384">
        <v>677</v>
      </c>
      <c r="E2634">
        <v>0.01</v>
      </c>
      <c r="F2634">
        <v>1.56511</v>
      </c>
      <c r="G2634" s="384">
        <v>0</v>
      </c>
      <c r="H2634">
        <v>1.56511</v>
      </c>
      <c r="I2634">
        <v>-5.0999999999999996</v>
      </c>
      <c r="J2634" s="384">
        <v>2908.95</v>
      </c>
    </row>
    <row r="2635" spans="1:10">
      <c r="A2635">
        <v>2630</v>
      </c>
      <c r="B2635" s="613">
        <v>42416.584722222222</v>
      </c>
      <c r="C2635" s="405" t="s">
        <v>96</v>
      </c>
      <c r="D2635" s="384">
        <v>678</v>
      </c>
      <c r="E2635">
        <v>0.01</v>
      </c>
      <c r="F2635">
        <v>1.5598399999999999</v>
      </c>
      <c r="G2635" s="384">
        <v>0</v>
      </c>
      <c r="H2635">
        <v>0</v>
      </c>
    </row>
    <row r="2636" spans="1:10">
      <c r="A2636">
        <v>2631</v>
      </c>
      <c r="B2636" s="613">
        <v>42416.584722222222</v>
      </c>
      <c r="C2636" s="405" t="s">
        <v>2020</v>
      </c>
      <c r="D2636" s="384">
        <v>678</v>
      </c>
      <c r="E2636">
        <v>0.01</v>
      </c>
      <c r="F2636">
        <v>1.5598399999999999</v>
      </c>
      <c r="G2636" s="384">
        <v>0</v>
      </c>
      <c r="H2636">
        <v>1.5619799999999999</v>
      </c>
    </row>
    <row r="2637" spans="1:10">
      <c r="A2637">
        <v>2632</v>
      </c>
      <c r="B2637" s="613">
        <v>42416.597222222219</v>
      </c>
      <c r="C2637" s="405" t="s">
        <v>1931</v>
      </c>
      <c r="D2637" s="384">
        <v>678</v>
      </c>
      <c r="E2637">
        <v>0.01</v>
      </c>
      <c r="F2637">
        <v>1.5619799999999999</v>
      </c>
      <c r="G2637" s="384">
        <v>0</v>
      </c>
      <c r="H2637">
        <v>1.5619799999999999</v>
      </c>
      <c r="I2637">
        <v>1.48</v>
      </c>
      <c r="J2637" s="384">
        <v>2912.57</v>
      </c>
    </row>
    <row r="2638" spans="1:10">
      <c r="A2638">
        <v>2633</v>
      </c>
      <c r="B2638" s="613">
        <v>42416.620138888888</v>
      </c>
      <c r="C2638" s="405" t="s">
        <v>97</v>
      </c>
      <c r="D2638" s="384">
        <v>679</v>
      </c>
      <c r="E2638">
        <v>0.01</v>
      </c>
      <c r="F2638">
        <v>1.5634399999999999</v>
      </c>
      <c r="G2638" s="384">
        <v>0</v>
      </c>
      <c r="H2638">
        <v>0</v>
      </c>
    </row>
    <row r="2639" spans="1:10">
      <c r="A2639">
        <v>2634</v>
      </c>
      <c r="B2639" s="613">
        <v>42416.620138888888</v>
      </c>
      <c r="C2639" s="405" t="s">
        <v>2020</v>
      </c>
      <c r="D2639" s="384">
        <v>679</v>
      </c>
      <c r="E2639">
        <v>0.01</v>
      </c>
      <c r="F2639">
        <v>1.5634399999999999</v>
      </c>
      <c r="G2639" s="384">
        <v>0</v>
      </c>
      <c r="H2639">
        <v>1.5587500000000001</v>
      </c>
    </row>
    <row r="2640" spans="1:10">
      <c r="A2640">
        <v>2638</v>
      </c>
      <c r="B2640" s="613">
        <v>42416.77847222222</v>
      </c>
      <c r="C2640" s="405" t="s">
        <v>2020</v>
      </c>
      <c r="D2640" s="384">
        <v>679</v>
      </c>
      <c r="E2640">
        <v>0.01</v>
      </c>
      <c r="F2640">
        <v>1.5634399999999999</v>
      </c>
      <c r="G2640" s="384">
        <v>0</v>
      </c>
      <c r="H2640">
        <v>1.56142</v>
      </c>
    </row>
    <row r="2641" spans="1:10">
      <c r="A2641">
        <v>2645</v>
      </c>
      <c r="B2641" s="613">
        <v>42417.219444444447</v>
      </c>
      <c r="C2641" s="405" t="s">
        <v>2020</v>
      </c>
      <c r="D2641" s="384">
        <v>679</v>
      </c>
      <c r="E2641">
        <v>0.01</v>
      </c>
      <c r="F2641">
        <v>1.5634399999999999</v>
      </c>
      <c r="G2641" s="384">
        <v>0</v>
      </c>
      <c r="H2641">
        <v>1.56511</v>
      </c>
    </row>
    <row r="2642" spans="1:10">
      <c r="A2642">
        <v>2654</v>
      </c>
      <c r="B2642" s="613">
        <v>42417.456944444442</v>
      </c>
      <c r="C2642" s="405" t="s">
        <v>1931</v>
      </c>
      <c r="D2642" s="384">
        <v>679</v>
      </c>
      <c r="E2642">
        <v>0.01</v>
      </c>
      <c r="F2642">
        <v>1.56511</v>
      </c>
      <c r="G2642" s="384">
        <v>0</v>
      </c>
      <c r="H2642">
        <v>1.56511</v>
      </c>
      <c r="I2642">
        <v>-1.33</v>
      </c>
      <c r="J2642" s="384">
        <v>2907.62</v>
      </c>
    </row>
    <row r="2643" spans="1:10">
      <c r="A2643">
        <v>2636</v>
      </c>
      <c r="B2643" s="613">
        <v>42416.77847222222</v>
      </c>
      <c r="C2643" s="405" t="s">
        <v>97</v>
      </c>
      <c r="D2643" s="384">
        <v>680</v>
      </c>
      <c r="E2643">
        <v>0.01</v>
      </c>
      <c r="F2643">
        <v>1.5691999999999999</v>
      </c>
      <c r="G2643" s="384">
        <v>0</v>
      </c>
      <c r="H2643">
        <v>0</v>
      </c>
    </row>
    <row r="2644" spans="1:10">
      <c r="A2644">
        <v>2637</v>
      </c>
      <c r="B2644" s="613">
        <v>42416.77847222222</v>
      </c>
      <c r="C2644" s="405" t="s">
        <v>2020</v>
      </c>
      <c r="D2644" s="384">
        <v>680</v>
      </c>
      <c r="E2644">
        <v>0.01</v>
      </c>
      <c r="F2644">
        <v>1.5691999999999999</v>
      </c>
      <c r="G2644" s="384">
        <v>0</v>
      </c>
      <c r="H2644">
        <v>1.56142</v>
      </c>
    </row>
    <row r="2645" spans="1:10">
      <c r="A2645">
        <v>2644</v>
      </c>
      <c r="B2645" s="613">
        <v>42417.219444444447</v>
      </c>
      <c r="C2645" s="405" t="s">
        <v>2020</v>
      </c>
      <c r="D2645" s="384">
        <v>680</v>
      </c>
      <c r="E2645">
        <v>0.01</v>
      </c>
      <c r="F2645">
        <v>1.5691999999999999</v>
      </c>
      <c r="G2645" s="384">
        <v>0</v>
      </c>
      <c r="H2645">
        <v>1.56511</v>
      </c>
    </row>
    <row r="2646" spans="1:10">
      <c r="A2646">
        <v>2655</v>
      </c>
      <c r="B2646" s="613">
        <v>42417.456944444442</v>
      </c>
      <c r="C2646" s="405" t="s">
        <v>1931</v>
      </c>
      <c r="D2646" s="384">
        <v>680</v>
      </c>
      <c r="E2646">
        <v>0.01</v>
      </c>
      <c r="F2646">
        <v>1.56511</v>
      </c>
      <c r="G2646" s="384">
        <v>0</v>
      </c>
      <c r="H2646">
        <v>1.56511</v>
      </c>
      <c r="I2646">
        <v>2.92</v>
      </c>
      <c r="J2646" s="384">
        <v>2910.54</v>
      </c>
    </row>
    <row r="2647" spans="1:10">
      <c r="A2647">
        <v>2640</v>
      </c>
      <c r="B2647" s="613">
        <v>42417.208333333336</v>
      </c>
      <c r="C2647" s="405" t="s">
        <v>96</v>
      </c>
      <c r="D2647" s="384">
        <v>681</v>
      </c>
      <c r="E2647">
        <v>0.01</v>
      </c>
      <c r="F2647">
        <v>1.5726100000000001</v>
      </c>
      <c r="G2647" s="384">
        <v>0</v>
      </c>
      <c r="H2647">
        <v>0</v>
      </c>
    </row>
    <row r="2648" spans="1:10">
      <c r="A2648">
        <v>2641</v>
      </c>
      <c r="B2648" s="613">
        <v>42417.208333333336</v>
      </c>
      <c r="C2648" s="405" t="s">
        <v>2020</v>
      </c>
      <c r="D2648" s="384">
        <v>681</v>
      </c>
      <c r="E2648">
        <v>0.01</v>
      </c>
      <c r="F2648">
        <v>1.5726100000000001</v>
      </c>
      <c r="G2648" s="384">
        <v>0</v>
      </c>
      <c r="H2648">
        <v>1.5747500000000001</v>
      </c>
    </row>
    <row r="2649" spans="1:10">
      <c r="A2649">
        <v>2647</v>
      </c>
      <c r="B2649" s="613">
        <v>42417.23541666667</v>
      </c>
      <c r="C2649" s="405" t="s">
        <v>1931</v>
      </c>
      <c r="D2649" s="384">
        <v>681</v>
      </c>
      <c r="E2649">
        <v>0.01</v>
      </c>
      <c r="F2649">
        <v>1.5747500000000001</v>
      </c>
      <c r="G2649" s="384">
        <v>0</v>
      </c>
      <c r="H2649">
        <v>1.5747500000000001</v>
      </c>
      <c r="I2649">
        <v>1.48</v>
      </c>
      <c r="J2649" s="384">
        <v>2914.05</v>
      </c>
    </row>
    <row r="2650" spans="1:10">
      <c r="A2650">
        <v>2642</v>
      </c>
      <c r="B2650" s="613">
        <v>42417.219444444447</v>
      </c>
      <c r="C2650" s="405" t="s">
        <v>97</v>
      </c>
      <c r="D2650" s="384">
        <v>682</v>
      </c>
      <c r="E2650">
        <v>0.02</v>
      </c>
      <c r="F2650">
        <v>1.5731299999999999</v>
      </c>
      <c r="G2650" s="384">
        <v>0</v>
      </c>
      <c r="H2650">
        <v>0</v>
      </c>
    </row>
    <row r="2651" spans="1:10">
      <c r="A2651">
        <v>2643</v>
      </c>
      <c r="B2651" s="613">
        <v>42417.219444444447</v>
      </c>
      <c r="C2651" s="405" t="s">
        <v>2020</v>
      </c>
      <c r="D2651" s="384">
        <v>682</v>
      </c>
      <c r="E2651">
        <v>0.02</v>
      </c>
      <c r="F2651">
        <v>1.5731299999999999</v>
      </c>
      <c r="G2651" s="384">
        <v>0</v>
      </c>
      <c r="H2651">
        <v>1.56511</v>
      </c>
    </row>
    <row r="2652" spans="1:10">
      <c r="A2652">
        <v>2656</v>
      </c>
      <c r="B2652" s="613">
        <v>42417.456944444442</v>
      </c>
      <c r="C2652" s="405" t="s">
        <v>1931</v>
      </c>
      <c r="D2652" s="384">
        <v>682</v>
      </c>
      <c r="E2652">
        <v>0.02</v>
      </c>
      <c r="F2652">
        <v>1.56511</v>
      </c>
      <c r="G2652" s="384">
        <v>0</v>
      </c>
      <c r="H2652">
        <v>1.56511</v>
      </c>
      <c r="I2652">
        <v>11.65</v>
      </c>
      <c r="J2652" s="384">
        <v>2922.19</v>
      </c>
    </row>
    <row r="2653" spans="1:10">
      <c r="A2653">
        <v>2648</v>
      </c>
      <c r="B2653" s="613">
        <v>42417.250694444447</v>
      </c>
      <c r="C2653" s="405" t="s">
        <v>96</v>
      </c>
      <c r="D2653" s="384">
        <v>683</v>
      </c>
      <c r="E2653">
        <v>0.01</v>
      </c>
      <c r="F2653">
        <v>1.57589</v>
      </c>
      <c r="G2653" s="384">
        <v>0</v>
      </c>
      <c r="H2653">
        <v>0</v>
      </c>
    </row>
    <row r="2654" spans="1:10">
      <c r="A2654">
        <v>2649</v>
      </c>
      <c r="B2654" s="613">
        <v>42417.250694444447</v>
      </c>
      <c r="C2654" s="405" t="s">
        <v>2020</v>
      </c>
      <c r="D2654" s="384">
        <v>683</v>
      </c>
      <c r="E2654">
        <v>0.01</v>
      </c>
      <c r="F2654">
        <v>1.57589</v>
      </c>
      <c r="G2654" s="384">
        <v>0</v>
      </c>
      <c r="H2654">
        <v>1.57803</v>
      </c>
    </row>
    <row r="2655" spans="1:10">
      <c r="A2655">
        <v>2652</v>
      </c>
      <c r="B2655" s="613">
        <v>42417.455555555556</v>
      </c>
      <c r="C2655" s="405" t="s">
        <v>2020</v>
      </c>
      <c r="D2655" s="384">
        <v>683</v>
      </c>
      <c r="E2655">
        <v>0.01</v>
      </c>
      <c r="F2655">
        <v>1.57589</v>
      </c>
      <c r="G2655" s="384">
        <v>0</v>
      </c>
      <c r="H2655">
        <v>1.5739300000000001</v>
      </c>
    </row>
    <row r="2656" spans="1:10">
      <c r="A2656">
        <v>2660</v>
      </c>
      <c r="B2656" s="613">
        <v>42417.458333333336</v>
      </c>
      <c r="C2656" s="405" t="s">
        <v>2020</v>
      </c>
      <c r="D2656" s="384">
        <v>683</v>
      </c>
      <c r="E2656">
        <v>0.01</v>
      </c>
      <c r="F2656">
        <v>1.57589</v>
      </c>
      <c r="G2656" s="384">
        <v>0</v>
      </c>
      <c r="H2656">
        <v>1.5714600000000001</v>
      </c>
    </row>
    <row r="2657" spans="1:10">
      <c r="A2657">
        <v>2665</v>
      </c>
      <c r="B2657" s="613">
        <v>42417.484027777777</v>
      </c>
      <c r="C2657" s="405" t="s">
        <v>2020</v>
      </c>
      <c r="D2657" s="384">
        <v>683</v>
      </c>
      <c r="E2657">
        <v>0.01</v>
      </c>
      <c r="F2657">
        <v>1.57589</v>
      </c>
      <c r="G2657" s="384">
        <v>0</v>
      </c>
      <c r="H2657">
        <v>1.5679399999999999</v>
      </c>
    </row>
    <row r="2658" spans="1:10">
      <c r="A2658">
        <v>2671</v>
      </c>
      <c r="B2658" s="613">
        <v>42417.769444444442</v>
      </c>
      <c r="C2658" s="405" t="s">
        <v>2020</v>
      </c>
      <c r="D2658" s="384">
        <v>683</v>
      </c>
      <c r="E2658">
        <v>0.01</v>
      </c>
      <c r="F2658">
        <v>1.57589</v>
      </c>
      <c r="G2658" s="384">
        <v>0</v>
      </c>
      <c r="H2658">
        <v>1.56311</v>
      </c>
    </row>
    <row r="2659" spans="1:10">
      <c r="A2659">
        <v>2681</v>
      </c>
      <c r="B2659" s="613">
        <v>42418.583333333336</v>
      </c>
      <c r="C2659" s="405" t="s">
        <v>2020</v>
      </c>
      <c r="D2659" s="384">
        <v>683</v>
      </c>
      <c r="E2659">
        <v>0.01</v>
      </c>
      <c r="F2659">
        <v>1.57589</v>
      </c>
      <c r="G2659" s="384">
        <v>0</v>
      </c>
      <c r="H2659">
        <v>1.5578700000000001</v>
      </c>
    </row>
    <row r="2660" spans="1:10">
      <c r="A2660">
        <v>2689</v>
      </c>
      <c r="B2660" s="613">
        <v>42419.074305555558</v>
      </c>
      <c r="C2660" s="405" t="s">
        <v>1931</v>
      </c>
      <c r="D2660" s="384">
        <v>683</v>
      </c>
      <c r="E2660">
        <v>0.01</v>
      </c>
      <c r="F2660">
        <v>1.5578700000000001</v>
      </c>
      <c r="G2660" s="384">
        <v>0</v>
      </c>
      <c r="H2660">
        <v>1.5578700000000001</v>
      </c>
      <c r="I2660">
        <v>-13.4</v>
      </c>
      <c r="J2660" s="384">
        <v>2913.23</v>
      </c>
    </row>
    <row r="2661" spans="1:10">
      <c r="A2661">
        <v>2650</v>
      </c>
      <c r="B2661" s="613">
        <v>42417.455555555556</v>
      </c>
      <c r="C2661" s="405" t="s">
        <v>96</v>
      </c>
      <c r="D2661" s="384">
        <v>684</v>
      </c>
      <c r="E2661">
        <v>0.01</v>
      </c>
      <c r="F2661">
        <v>1.5677000000000001</v>
      </c>
      <c r="G2661" s="384">
        <v>0</v>
      </c>
      <c r="H2661">
        <v>0</v>
      </c>
    </row>
    <row r="2662" spans="1:10">
      <c r="A2662">
        <v>2651</v>
      </c>
      <c r="B2662" s="613">
        <v>42417.455555555556</v>
      </c>
      <c r="C2662" s="405" t="s">
        <v>2020</v>
      </c>
      <c r="D2662" s="384">
        <v>684</v>
      </c>
      <c r="E2662">
        <v>0.01</v>
      </c>
      <c r="F2662">
        <v>1.5677000000000001</v>
      </c>
      <c r="G2662" s="384">
        <v>0</v>
      </c>
      <c r="H2662">
        <v>1.5739300000000001</v>
      </c>
    </row>
    <row r="2663" spans="1:10">
      <c r="A2663">
        <v>2659</v>
      </c>
      <c r="B2663" s="613">
        <v>42417.458333333336</v>
      </c>
      <c r="C2663" s="405" t="s">
        <v>2020</v>
      </c>
      <c r="D2663" s="384">
        <v>684</v>
      </c>
      <c r="E2663">
        <v>0.01</v>
      </c>
      <c r="F2663">
        <v>1.5677000000000001</v>
      </c>
      <c r="G2663" s="384">
        <v>0</v>
      </c>
      <c r="H2663">
        <v>1.5714600000000001</v>
      </c>
    </row>
    <row r="2664" spans="1:10">
      <c r="A2664">
        <v>2664</v>
      </c>
      <c r="B2664" s="613">
        <v>42417.484027777777</v>
      </c>
      <c r="C2664" s="405" t="s">
        <v>2020</v>
      </c>
      <c r="D2664" s="384">
        <v>684</v>
      </c>
      <c r="E2664">
        <v>0.01</v>
      </c>
      <c r="F2664">
        <v>1.5677000000000001</v>
      </c>
      <c r="G2664" s="384">
        <v>0</v>
      </c>
      <c r="H2664">
        <v>1.5679399999999999</v>
      </c>
    </row>
    <row r="2665" spans="1:10">
      <c r="A2665">
        <v>2670</v>
      </c>
      <c r="B2665" s="613">
        <v>42417.769444444442</v>
      </c>
      <c r="C2665" s="405" t="s">
        <v>2020</v>
      </c>
      <c r="D2665" s="384">
        <v>684</v>
      </c>
      <c r="E2665">
        <v>0.01</v>
      </c>
      <c r="F2665">
        <v>1.5677000000000001</v>
      </c>
      <c r="G2665" s="384">
        <v>0</v>
      </c>
      <c r="H2665">
        <v>1.56311</v>
      </c>
    </row>
    <row r="2666" spans="1:10">
      <c r="A2666">
        <v>2680</v>
      </c>
      <c r="B2666" s="613">
        <v>42418.583333333336</v>
      </c>
      <c r="C2666" s="405" t="s">
        <v>2020</v>
      </c>
      <c r="D2666" s="384">
        <v>684</v>
      </c>
      <c r="E2666">
        <v>0.01</v>
      </c>
      <c r="F2666">
        <v>1.5677000000000001</v>
      </c>
      <c r="G2666" s="384">
        <v>0</v>
      </c>
      <c r="H2666">
        <v>1.5578700000000001</v>
      </c>
    </row>
    <row r="2667" spans="1:10">
      <c r="A2667">
        <v>2690</v>
      </c>
      <c r="B2667" s="613">
        <v>42419.074305555558</v>
      </c>
      <c r="C2667" s="405" t="s">
        <v>1931</v>
      </c>
      <c r="D2667" s="384">
        <v>684</v>
      </c>
      <c r="E2667">
        <v>0.01</v>
      </c>
      <c r="F2667">
        <v>1.5578700000000001</v>
      </c>
      <c r="G2667" s="384">
        <v>0</v>
      </c>
      <c r="H2667">
        <v>1.5578700000000001</v>
      </c>
      <c r="I2667">
        <v>-7.36</v>
      </c>
      <c r="J2667" s="384">
        <v>2905.87</v>
      </c>
    </row>
    <row r="2668" spans="1:10">
      <c r="A2668">
        <v>2657</v>
      </c>
      <c r="B2668" s="613">
        <v>42417.458333333336</v>
      </c>
      <c r="C2668" s="405" t="s">
        <v>96</v>
      </c>
      <c r="D2668" s="384">
        <v>685</v>
      </c>
      <c r="E2668">
        <v>0.01</v>
      </c>
      <c r="F2668">
        <v>1.5640799999999999</v>
      </c>
      <c r="G2668" s="384">
        <v>0</v>
      </c>
      <c r="H2668">
        <v>0</v>
      </c>
    </row>
    <row r="2669" spans="1:10">
      <c r="A2669">
        <v>2658</v>
      </c>
      <c r="B2669" s="613">
        <v>42417.458333333336</v>
      </c>
      <c r="C2669" s="405" t="s">
        <v>2020</v>
      </c>
      <c r="D2669" s="384">
        <v>685</v>
      </c>
      <c r="E2669">
        <v>0.01</v>
      </c>
      <c r="F2669">
        <v>1.5640799999999999</v>
      </c>
      <c r="G2669" s="384">
        <v>0</v>
      </c>
      <c r="H2669">
        <v>1.5714600000000001</v>
      </c>
    </row>
    <row r="2670" spans="1:10">
      <c r="A2670">
        <v>2663</v>
      </c>
      <c r="B2670" s="613">
        <v>42417.484027777777</v>
      </c>
      <c r="C2670" s="405" t="s">
        <v>2020</v>
      </c>
      <c r="D2670" s="384">
        <v>685</v>
      </c>
      <c r="E2670">
        <v>0.01</v>
      </c>
      <c r="F2670">
        <v>1.5640799999999999</v>
      </c>
      <c r="G2670" s="384">
        <v>0</v>
      </c>
      <c r="H2670">
        <v>1.5679399999999999</v>
      </c>
    </row>
    <row r="2671" spans="1:10">
      <c r="A2671">
        <v>2669</v>
      </c>
      <c r="B2671" s="613">
        <v>42417.769444444442</v>
      </c>
      <c r="C2671" s="405" t="s">
        <v>2020</v>
      </c>
      <c r="D2671" s="384">
        <v>685</v>
      </c>
      <c r="E2671">
        <v>0.01</v>
      </c>
      <c r="F2671">
        <v>1.5640799999999999</v>
      </c>
      <c r="G2671" s="384">
        <v>0</v>
      </c>
      <c r="H2671">
        <v>1.56311</v>
      </c>
    </row>
    <row r="2672" spans="1:10">
      <c r="A2672">
        <v>2679</v>
      </c>
      <c r="B2672" s="613">
        <v>42418.583333333336</v>
      </c>
      <c r="C2672" s="405" t="s">
        <v>2020</v>
      </c>
      <c r="D2672" s="384">
        <v>685</v>
      </c>
      <c r="E2672">
        <v>0.01</v>
      </c>
      <c r="F2672">
        <v>1.5640799999999999</v>
      </c>
      <c r="G2672" s="384">
        <v>0</v>
      </c>
      <c r="H2672">
        <v>1.5578700000000001</v>
      </c>
    </row>
    <row r="2673" spans="1:10">
      <c r="A2673">
        <v>2691</v>
      </c>
      <c r="B2673" s="613">
        <v>42419.074305555558</v>
      </c>
      <c r="C2673" s="405" t="s">
        <v>1931</v>
      </c>
      <c r="D2673" s="384">
        <v>685</v>
      </c>
      <c r="E2673">
        <v>0.01</v>
      </c>
      <c r="F2673">
        <v>1.5578700000000001</v>
      </c>
      <c r="G2673" s="384">
        <v>0</v>
      </c>
      <c r="H2673">
        <v>1.5578700000000001</v>
      </c>
      <c r="I2673">
        <v>-4.68</v>
      </c>
      <c r="J2673" s="384">
        <v>2901.19</v>
      </c>
    </row>
    <row r="2674" spans="1:10">
      <c r="A2674">
        <v>2661</v>
      </c>
      <c r="B2674" s="613">
        <v>42417.484027777777</v>
      </c>
      <c r="C2674" s="405" t="s">
        <v>96</v>
      </c>
      <c r="D2674" s="384">
        <v>686</v>
      </c>
      <c r="E2674">
        <v>0.02</v>
      </c>
      <c r="F2674">
        <v>1.5601799999999999</v>
      </c>
      <c r="G2674" s="384">
        <v>0</v>
      </c>
      <c r="H2674">
        <v>0</v>
      </c>
    </row>
    <row r="2675" spans="1:10">
      <c r="A2675">
        <v>2662</v>
      </c>
      <c r="B2675" s="613">
        <v>42417.484027777777</v>
      </c>
      <c r="C2675" s="405" t="s">
        <v>2020</v>
      </c>
      <c r="D2675" s="384">
        <v>686</v>
      </c>
      <c r="E2675">
        <v>0.02</v>
      </c>
      <c r="F2675">
        <v>1.5601799999999999</v>
      </c>
      <c r="G2675" s="384">
        <v>0</v>
      </c>
      <c r="H2675">
        <v>1.5679399999999999</v>
      </c>
    </row>
    <row r="2676" spans="1:10">
      <c r="A2676">
        <v>2668</v>
      </c>
      <c r="B2676" s="613">
        <v>42417.769444444442</v>
      </c>
      <c r="C2676" s="405" t="s">
        <v>2020</v>
      </c>
      <c r="D2676" s="384">
        <v>686</v>
      </c>
      <c r="E2676">
        <v>0.02</v>
      </c>
      <c r="F2676">
        <v>1.5601799999999999</v>
      </c>
      <c r="G2676" s="384">
        <v>0</v>
      </c>
      <c r="H2676">
        <v>1.56311</v>
      </c>
    </row>
    <row r="2677" spans="1:10">
      <c r="A2677">
        <v>2678</v>
      </c>
      <c r="B2677" s="613">
        <v>42418.583333333336</v>
      </c>
      <c r="C2677" s="405" t="s">
        <v>2020</v>
      </c>
      <c r="D2677" s="384">
        <v>686</v>
      </c>
      <c r="E2677">
        <v>0.02</v>
      </c>
      <c r="F2677">
        <v>1.5601799999999999</v>
      </c>
      <c r="G2677" s="384">
        <v>0</v>
      </c>
      <c r="H2677">
        <v>1.5578700000000001</v>
      </c>
    </row>
    <row r="2678" spans="1:10">
      <c r="A2678">
        <v>2692</v>
      </c>
      <c r="B2678" s="613">
        <v>42419.074305555558</v>
      </c>
      <c r="C2678" s="405" t="s">
        <v>1931</v>
      </c>
      <c r="D2678" s="384">
        <v>686</v>
      </c>
      <c r="E2678">
        <v>0.02</v>
      </c>
      <c r="F2678">
        <v>1.5578700000000001</v>
      </c>
      <c r="G2678" s="384">
        <v>0</v>
      </c>
      <c r="H2678">
        <v>1.5578700000000001</v>
      </c>
      <c r="I2678">
        <v>-3.61</v>
      </c>
      <c r="J2678" s="384">
        <v>2897.58</v>
      </c>
    </row>
    <row r="2679" spans="1:10">
      <c r="A2679">
        <v>2666</v>
      </c>
      <c r="B2679" s="613">
        <v>42417.769444444442</v>
      </c>
      <c r="C2679" s="405" t="s">
        <v>96</v>
      </c>
      <c r="D2679" s="384">
        <v>687</v>
      </c>
      <c r="E2679">
        <v>0.04</v>
      </c>
      <c r="F2679">
        <v>1.5536000000000001</v>
      </c>
      <c r="G2679" s="384">
        <v>0</v>
      </c>
      <c r="H2679">
        <v>0</v>
      </c>
    </row>
    <row r="2680" spans="1:10">
      <c r="A2680">
        <v>2667</v>
      </c>
      <c r="B2680" s="613">
        <v>42417.769444444442</v>
      </c>
      <c r="C2680" s="405" t="s">
        <v>2020</v>
      </c>
      <c r="D2680" s="384">
        <v>687</v>
      </c>
      <c r="E2680">
        <v>0.04</v>
      </c>
      <c r="F2680">
        <v>1.5536000000000001</v>
      </c>
      <c r="G2680" s="384">
        <v>0</v>
      </c>
      <c r="H2680">
        <v>1.56311</v>
      </c>
    </row>
    <row r="2681" spans="1:10">
      <c r="A2681">
        <v>2677</v>
      </c>
      <c r="B2681" s="613">
        <v>42418.583333333336</v>
      </c>
      <c r="C2681" s="405" t="s">
        <v>2020</v>
      </c>
      <c r="D2681" s="384">
        <v>687</v>
      </c>
      <c r="E2681">
        <v>0.04</v>
      </c>
      <c r="F2681">
        <v>1.5536000000000001</v>
      </c>
      <c r="G2681" s="384">
        <v>0</v>
      </c>
      <c r="H2681">
        <v>1.5578700000000001</v>
      </c>
    </row>
    <row r="2682" spans="1:10">
      <c r="A2682">
        <v>2693</v>
      </c>
      <c r="B2682" s="613">
        <v>42419.074305555558</v>
      </c>
      <c r="C2682" s="405" t="s">
        <v>1931</v>
      </c>
      <c r="D2682" s="384">
        <v>687</v>
      </c>
      <c r="E2682">
        <v>0.04</v>
      </c>
      <c r="F2682">
        <v>1.5578700000000001</v>
      </c>
      <c r="G2682" s="384">
        <v>0</v>
      </c>
      <c r="H2682">
        <v>1.5578700000000001</v>
      </c>
      <c r="I2682">
        <v>12.21</v>
      </c>
      <c r="J2682" s="384">
        <v>2909.79</v>
      </c>
    </row>
    <row r="2683" spans="1:10">
      <c r="A2683">
        <v>2672</v>
      </c>
      <c r="B2683" s="613">
        <v>42418.073611111111</v>
      </c>
      <c r="C2683" s="405" t="s">
        <v>97</v>
      </c>
      <c r="D2683" s="384">
        <v>688</v>
      </c>
      <c r="E2683">
        <v>0.01</v>
      </c>
      <c r="F2683">
        <v>1.5572699999999999</v>
      </c>
      <c r="G2683" s="384">
        <v>0</v>
      </c>
      <c r="H2683">
        <v>0</v>
      </c>
    </row>
    <row r="2684" spans="1:10">
      <c r="A2684">
        <v>2673</v>
      </c>
      <c r="B2684" s="613">
        <v>42418.073611111111</v>
      </c>
      <c r="C2684" s="405" t="s">
        <v>2020</v>
      </c>
      <c r="D2684" s="384">
        <v>688</v>
      </c>
      <c r="E2684">
        <v>0.01</v>
      </c>
      <c r="F2684">
        <v>1.5572699999999999</v>
      </c>
      <c r="G2684" s="384">
        <v>0</v>
      </c>
      <c r="H2684">
        <v>1.5551299999999999</v>
      </c>
    </row>
    <row r="2685" spans="1:10">
      <c r="A2685">
        <v>2674</v>
      </c>
      <c r="B2685" s="613">
        <v>42418.09375</v>
      </c>
      <c r="C2685" s="405" t="s">
        <v>1931</v>
      </c>
      <c r="D2685" s="384">
        <v>688</v>
      </c>
      <c r="E2685">
        <v>0.01</v>
      </c>
      <c r="F2685">
        <v>1.5551299999999999</v>
      </c>
      <c r="G2685" s="384">
        <v>0</v>
      </c>
      <c r="H2685">
        <v>1.5551299999999999</v>
      </c>
      <c r="I2685">
        <v>1.48</v>
      </c>
      <c r="J2685" s="384">
        <v>2923.67</v>
      </c>
    </row>
    <row r="2686" spans="1:10">
      <c r="A2686">
        <v>2675</v>
      </c>
      <c r="B2686" s="613">
        <v>42418.583333333336</v>
      </c>
      <c r="C2686" s="405" t="s">
        <v>96</v>
      </c>
      <c r="D2686" s="384">
        <v>689</v>
      </c>
      <c r="E2686">
        <v>0.08</v>
      </c>
      <c r="F2686">
        <v>1.5480799999999999</v>
      </c>
      <c r="G2686" s="384">
        <v>0</v>
      </c>
      <c r="H2686">
        <v>0</v>
      </c>
    </row>
    <row r="2687" spans="1:10">
      <c r="A2687">
        <v>2676</v>
      </c>
      <c r="B2687" s="613">
        <v>42418.583333333336</v>
      </c>
      <c r="C2687" s="405" t="s">
        <v>2020</v>
      </c>
      <c r="D2687" s="384">
        <v>689</v>
      </c>
      <c r="E2687">
        <v>0.08</v>
      </c>
      <c r="F2687">
        <v>1.5480799999999999</v>
      </c>
      <c r="G2687" s="384">
        <v>0</v>
      </c>
      <c r="H2687">
        <v>1.5578700000000001</v>
      </c>
    </row>
    <row r="2688" spans="1:10">
      <c r="A2688">
        <v>2694</v>
      </c>
      <c r="B2688" s="613">
        <v>42419.074305555558</v>
      </c>
      <c r="C2688" s="405" t="s">
        <v>1931</v>
      </c>
      <c r="D2688" s="384">
        <v>689</v>
      </c>
      <c r="E2688">
        <v>0.08</v>
      </c>
      <c r="F2688">
        <v>1.5578700000000001</v>
      </c>
      <c r="G2688" s="384">
        <v>0</v>
      </c>
      <c r="H2688">
        <v>1.5578700000000001</v>
      </c>
      <c r="I2688">
        <v>57.02</v>
      </c>
      <c r="J2688" s="384">
        <v>2966.81</v>
      </c>
    </row>
    <row r="2689" spans="1:10">
      <c r="A2689">
        <v>2682</v>
      </c>
      <c r="B2689" s="613">
        <v>42418.750694444447</v>
      </c>
      <c r="C2689" s="405" t="s">
        <v>97</v>
      </c>
      <c r="D2689" s="384">
        <v>690</v>
      </c>
      <c r="E2689">
        <v>0.01</v>
      </c>
      <c r="F2689">
        <v>1.5511699999999999</v>
      </c>
      <c r="G2689" s="384">
        <v>0</v>
      </c>
      <c r="H2689">
        <v>0</v>
      </c>
    </row>
    <row r="2690" spans="1:10">
      <c r="A2690">
        <v>2683</v>
      </c>
      <c r="B2690" s="613">
        <v>42418.750694444447</v>
      </c>
      <c r="C2690" s="405" t="s">
        <v>2020</v>
      </c>
      <c r="D2690" s="384">
        <v>690</v>
      </c>
      <c r="E2690">
        <v>0.01</v>
      </c>
      <c r="F2690">
        <v>1.5511699999999999</v>
      </c>
      <c r="G2690" s="384">
        <v>0</v>
      </c>
      <c r="H2690">
        <v>1.5490299999999999</v>
      </c>
    </row>
    <row r="2691" spans="1:10">
      <c r="A2691">
        <v>2686</v>
      </c>
      <c r="B2691" s="613">
        <v>42418.807638888888</v>
      </c>
      <c r="C2691" s="405" t="s">
        <v>2020</v>
      </c>
      <c r="D2691" s="384">
        <v>690</v>
      </c>
      <c r="E2691">
        <v>0.01</v>
      </c>
      <c r="F2691">
        <v>1.5511699999999999</v>
      </c>
      <c r="G2691" s="384">
        <v>0</v>
      </c>
      <c r="H2691">
        <v>1.55074</v>
      </c>
    </row>
    <row r="2692" spans="1:10">
      <c r="A2692">
        <v>2687</v>
      </c>
      <c r="B2692" s="613">
        <v>42418.868055555555</v>
      </c>
      <c r="C2692" s="405" t="s">
        <v>1931</v>
      </c>
      <c r="D2692" s="384">
        <v>690</v>
      </c>
      <c r="E2692">
        <v>0.01</v>
      </c>
      <c r="F2692">
        <v>1.55074</v>
      </c>
      <c r="G2692" s="384">
        <v>0</v>
      </c>
      <c r="H2692">
        <v>1.55074</v>
      </c>
      <c r="I2692">
        <v>0.22</v>
      </c>
      <c r="J2692" s="384">
        <v>2923.89</v>
      </c>
    </row>
    <row r="2693" spans="1:10">
      <c r="A2693">
        <v>2684</v>
      </c>
      <c r="B2693" s="613">
        <v>42418.807638888888</v>
      </c>
      <c r="C2693" s="405" t="s">
        <v>97</v>
      </c>
      <c r="D2693" s="384">
        <v>691</v>
      </c>
      <c r="E2693">
        <v>0.01</v>
      </c>
      <c r="F2693">
        <v>1.5545899999999999</v>
      </c>
      <c r="G2693" s="384">
        <v>0</v>
      </c>
      <c r="H2693">
        <v>0</v>
      </c>
    </row>
    <row r="2694" spans="1:10">
      <c r="A2694">
        <v>2685</v>
      </c>
      <c r="B2694" s="613">
        <v>42418.807638888888</v>
      </c>
      <c r="C2694" s="405" t="s">
        <v>2020</v>
      </c>
      <c r="D2694" s="384">
        <v>691</v>
      </c>
      <c r="E2694">
        <v>0.01</v>
      </c>
      <c r="F2694">
        <v>1.5545899999999999</v>
      </c>
      <c r="G2694" s="384">
        <v>0</v>
      </c>
      <c r="H2694">
        <v>1.55074</v>
      </c>
    </row>
    <row r="2695" spans="1:10">
      <c r="A2695">
        <v>2688</v>
      </c>
      <c r="B2695" s="613">
        <v>42418.868055555555</v>
      </c>
      <c r="C2695" s="405" t="s">
        <v>1931</v>
      </c>
      <c r="D2695" s="384">
        <v>691</v>
      </c>
      <c r="E2695">
        <v>0.01</v>
      </c>
      <c r="F2695">
        <v>1.55074</v>
      </c>
      <c r="G2695" s="384">
        <v>0</v>
      </c>
      <c r="H2695">
        <v>1.55074</v>
      </c>
      <c r="I2695">
        <v>2.74</v>
      </c>
      <c r="J2695" s="384">
        <v>2926.63</v>
      </c>
    </row>
    <row r="2696" spans="1:10">
      <c r="A2696">
        <v>2695</v>
      </c>
      <c r="B2696" s="613">
        <v>42419.15625</v>
      </c>
      <c r="C2696" s="405" t="s">
        <v>97</v>
      </c>
      <c r="D2696" s="384">
        <v>692</v>
      </c>
      <c r="E2696">
        <v>0.01</v>
      </c>
      <c r="F2696">
        <v>1.5639400000000001</v>
      </c>
      <c r="G2696" s="384">
        <v>0</v>
      </c>
      <c r="H2696">
        <v>0</v>
      </c>
    </row>
    <row r="2697" spans="1:10">
      <c r="A2697">
        <v>2696</v>
      </c>
      <c r="B2697" s="613">
        <v>42419.15625</v>
      </c>
      <c r="C2697" s="405" t="s">
        <v>2020</v>
      </c>
      <c r="D2697" s="384">
        <v>692</v>
      </c>
      <c r="E2697">
        <v>0.01</v>
      </c>
      <c r="F2697">
        <v>1.5639400000000001</v>
      </c>
      <c r="G2697" s="384">
        <v>0</v>
      </c>
      <c r="H2697">
        <v>1.5618000000000001</v>
      </c>
    </row>
    <row r="2698" spans="1:10">
      <c r="A2698">
        <v>2697</v>
      </c>
      <c r="B2698" s="613">
        <v>42419.31527777778</v>
      </c>
      <c r="C2698" s="405" t="s">
        <v>1931</v>
      </c>
      <c r="D2698" s="384">
        <v>692</v>
      </c>
      <c r="E2698">
        <v>0.01</v>
      </c>
      <c r="F2698">
        <v>1.5618000000000001</v>
      </c>
      <c r="G2698" s="384">
        <v>0</v>
      </c>
      <c r="H2698">
        <v>1.5618000000000001</v>
      </c>
      <c r="I2698">
        <v>1.48</v>
      </c>
      <c r="J2698" s="384">
        <v>2968.29</v>
      </c>
    </row>
    <row r="2699" spans="1:10">
      <c r="A2699">
        <v>2698</v>
      </c>
      <c r="B2699" s="613">
        <v>42419.646527777775</v>
      </c>
      <c r="C2699" s="405" t="s">
        <v>97</v>
      </c>
      <c r="D2699" s="384">
        <v>693</v>
      </c>
      <c r="E2699">
        <v>0.01</v>
      </c>
      <c r="F2699">
        <v>1.5664400000000001</v>
      </c>
      <c r="G2699" s="384">
        <v>0</v>
      </c>
      <c r="H2699">
        <v>0</v>
      </c>
    </row>
    <row r="2700" spans="1:10">
      <c r="A2700">
        <v>2699</v>
      </c>
      <c r="B2700" s="613">
        <v>42419.646527777775</v>
      </c>
      <c r="C2700" s="405" t="s">
        <v>2020</v>
      </c>
      <c r="D2700" s="384">
        <v>693</v>
      </c>
      <c r="E2700">
        <v>0.01</v>
      </c>
      <c r="F2700">
        <v>1.5664400000000001</v>
      </c>
      <c r="G2700" s="384">
        <v>0</v>
      </c>
      <c r="H2700">
        <v>1.5643</v>
      </c>
    </row>
    <row r="2701" spans="1:10">
      <c r="A2701">
        <v>2700</v>
      </c>
      <c r="B2701" s="613">
        <v>42419.722916666666</v>
      </c>
      <c r="C2701" s="405" t="s">
        <v>1931</v>
      </c>
      <c r="D2701" s="384">
        <v>693</v>
      </c>
      <c r="E2701">
        <v>0.01</v>
      </c>
      <c r="F2701">
        <v>1.5643</v>
      </c>
      <c r="G2701" s="384">
        <v>0</v>
      </c>
      <c r="H2701">
        <v>1.5643</v>
      </c>
      <c r="I2701">
        <v>1.48</v>
      </c>
      <c r="J2701" s="384">
        <v>2969.77</v>
      </c>
    </row>
    <row r="2702" spans="1:10">
      <c r="A2702">
        <v>2701</v>
      </c>
      <c r="B2702" s="613">
        <v>42423.125</v>
      </c>
      <c r="C2702" s="405" t="s">
        <v>97</v>
      </c>
      <c r="D2702" s="384">
        <v>694</v>
      </c>
      <c r="E2702">
        <v>0.01</v>
      </c>
      <c r="F2702">
        <v>1.5281199999999999</v>
      </c>
      <c r="G2702" s="384">
        <v>0</v>
      </c>
      <c r="H2702">
        <v>0</v>
      </c>
    </row>
    <row r="2703" spans="1:10">
      <c r="A2703">
        <v>2702</v>
      </c>
      <c r="B2703" s="613">
        <v>42423.125</v>
      </c>
      <c r="C2703" s="405" t="s">
        <v>2020</v>
      </c>
      <c r="D2703" s="384">
        <v>694</v>
      </c>
      <c r="E2703">
        <v>0.01</v>
      </c>
      <c r="F2703">
        <v>1.5281199999999999</v>
      </c>
      <c r="G2703" s="384">
        <v>0</v>
      </c>
      <c r="H2703">
        <v>1.5259799999999999</v>
      </c>
    </row>
    <row r="2704" spans="1:10">
      <c r="A2704">
        <v>2703</v>
      </c>
      <c r="B2704" s="613">
        <v>42423.138888888891</v>
      </c>
      <c r="C2704" s="405" t="s">
        <v>1931</v>
      </c>
      <c r="D2704" s="384">
        <v>694</v>
      </c>
      <c r="E2704">
        <v>0.01</v>
      </c>
      <c r="F2704">
        <v>1.5259799999999999</v>
      </c>
      <c r="G2704" s="384">
        <v>0</v>
      </c>
      <c r="H2704">
        <v>1.5259799999999999</v>
      </c>
      <c r="I2704">
        <v>1.48</v>
      </c>
      <c r="J2704" s="384">
        <v>2971.25</v>
      </c>
    </row>
    <row r="2705" spans="1:10">
      <c r="A2705">
        <v>2704</v>
      </c>
      <c r="B2705" s="613">
        <v>42423.604166666664</v>
      </c>
      <c r="C2705" s="405" t="s">
        <v>96</v>
      </c>
      <c r="D2705" s="384">
        <v>695</v>
      </c>
      <c r="E2705">
        <v>0.01</v>
      </c>
      <c r="F2705">
        <v>1.5200100000000001</v>
      </c>
      <c r="G2705" s="384">
        <v>0</v>
      </c>
      <c r="H2705">
        <v>0</v>
      </c>
    </row>
    <row r="2706" spans="1:10">
      <c r="A2706">
        <v>2705</v>
      </c>
      <c r="B2706" s="613">
        <v>42423.604166666664</v>
      </c>
      <c r="C2706" s="405" t="s">
        <v>2020</v>
      </c>
      <c r="D2706" s="384">
        <v>695</v>
      </c>
      <c r="E2706">
        <v>0.01</v>
      </c>
      <c r="F2706">
        <v>1.5200100000000001</v>
      </c>
      <c r="G2706" s="384">
        <v>0</v>
      </c>
      <c r="H2706">
        <v>1.5221499999999999</v>
      </c>
    </row>
    <row r="2707" spans="1:10">
      <c r="A2707">
        <v>2706</v>
      </c>
      <c r="B2707" s="613">
        <v>42423.624305555553</v>
      </c>
      <c r="C2707" s="405" t="s">
        <v>1931</v>
      </c>
      <c r="D2707" s="384">
        <v>695</v>
      </c>
      <c r="E2707">
        <v>0.01</v>
      </c>
      <c r="F2707">
        <v>1.5221499999999999</v>
      </c>
      <c r="G2707" s="384">
        <v>0</v>
      </c>
      <c r="H2707">
        <v>1.5221499999999999</v>
      </c>
      <c r="I2707">
        <v>1.48</v>
      </c>
      <c r="J2707" s="384">
        <v>2972.73</v>
      </c>
    </row>
    <row r="2708" spans="1:10">
      <c r="A2708">
        <v>2707</v>
      </c>
      <c r="B2708" s="613">
        <v>42424.177777777775</v>
      </c>
      <c r="C2708" s="405" t="s">
        <v>96</v>
      </c>
      <c r="D2708" s="384">
        <v>696</v>
      </c>
      <c r="E2708">
        <v>0.01</v>
      </c>
      <c r="F2708">
        <v>1.5339799999999999</v>
      </c>
      <c r="G2708" s="384">
        <v>0</v>
      </c>
      <c r="H2708">
        <v>0</v>
      </c>
    </row>
    <row r="2709" spans="1:10">
      <c r="A2709">
        <v>2708</v>
      </c>
      <c r="B2709" s="613">
        <v>42424.177777777775</v>
      </c>
      <c r="C2709" s="405" t="s">
        <v>2020</v>
      </c>
      <c r="D2709" s="384">
        <v>696</v>
      </c>
      <c r="E2709">
        <v>0.01</v>
      </c>
      <c r="F2709">
        <v>1.5339799999999999</v>
      </c>
      <c r="G2709" s="384">
        <v>0</v>
      </c>
      <c r="H2709">
        <v>1.5361199999999999</v>
      </c>
    </row>
    <row r="2710" spans="1:10">
      <c r="A2710">
        <v>2709</v>
      </c>
      <c r="B2710" s="613">
        <v>42424.184027777781</v>
      </c>
      <c r="C2710" s="405" t="s">
        <v>1931</v>
      </c>
      <c r="D2710" s="384">
        <v>696</v>
      </c>
      <c r="E2710">
        <v>0.01</v>
      </c>
      <c r="F2710">
        <v>1.5361199999999999</v>
      </c>
      <c r="G2710" s="384">
        <v>0</v>
      </c>
      <c r="H2710">
        <v>1.5361199999999999</v>
      </c>
      <c r="I2710">
        <v>1.48</v>
      </c>
      <c r="J2710" s="384">
        <v>2974.21</v>
      </c>
    </row>
    <row r="2711" spans="1:10">
      <c r="A2711">
        <v>2710</v>
      </c>
      <c r="B2711" s="613">
        <v>42424.220138888886</v>
      </c>
      <c r="C2711" s="405" t="s">
        <v>96</v>
      </c>
      <c r="D2711" s="384">
        <v>697</v>
      </c>
      <c r="E2711">
        <v>0.01</v>
      </c>
      <c r="F2711">
        <v>1.5371999999999999</v>
      </c>
      <c r="G2711" s="384">
        <v>0</v>
      </c>
      <c r="H2711">
        <v>0</v>
      </c>
    </row>
    <row r="2712" spans="1:10">
      <c r="A2712">
        <v>2711</v>
      </c>
      <c r="B2712" s="613">
        <v>42424.220138888886</v>
      </c>
      <c r="C2712" s="405" t="s">
        <v>2020</v>
      </c>
      <c r="D2712" s="384">
        <v>697</v>
      </c>
      <c r="E2712">
        <v>0.01</v>
      </c>
      <c r="F2712">
        <v>1.5371999999999999</v>
      </c>
      <c r="G2712" s="384">
        <v>0</v>
      </c>
      <c r="H2712">
        <v>1.5393399999999999</v>
      </c>
    </row>
    <row r="2713" spans="1:10">
      <c r="A2713">
        <v>2714</v>
      </c>
      <c r="B2713" s="613">
        <v>42424.245833333334</v>
      </c>
      <c r="C2713" s="405" t="s">
        <v>2020</v>
      </c>
      <c r="D2713" s="384">
        <v>697</v>
      </c>
      <c r="E2713">
        <v>0.01</v>
      </c>
      <c r="F2713">
        <v>1.5371999999999999</v>
      </c>
      <c r="G2713" s="384">
        <v>0</v>
      </c>
      <c r="H2713">
        <v>1.5376099999999999</v>
      </c>
    </row>
    <row r="2714" spans="1:10">
      <c r="A2714">
        <v>2715</v>
      </c>
      <c r="B2714" s="613">
        <v>42424.65625</v>
      </c>
      <c r="C2714" s="405" t="s">
        <v>1931</v>
      </c>
      <c r="D2714" s="384">
        <v>697</v>
      </c>
      <c r="E2714">
        <v>0.01</v>
      </c>
      <c r="F2714">
        <v>1.5376099999999999</v>
      </c>
      <c r="G2714" s="384">
        <v>0</v>
      </c>
      <c r="H2714">
        <v>1.5376099999999999</v>
      </c>
      <c r="I2714">
        <v>0.2</v>
      </c>
      <c r="J2714" s="384">
        <v>2974.41</v>
      </c>
    </row>
    <row r="2715" spans="1:10">
      <c r="A2715">
        <v>2712</v>
      </c>
      <c r="B2715" s="613">
        <v>42424.245833333334</v>
      </c>
      <c r="C2715" s="405" t="s">
        <v>96</v>
      </c>
      <c r="D2715" s="384">
        <v>698</v>
      </c>
      <c r="E2715">
        <v>0.01</v>
      </c>
      <c r="F2715">
        <v>1.5337499999999999</v>
      </c>
      <c r="G2715" s="384">
        <v>0</v>
      </c>
      <c r="H2715">
        <v>0</v>
      </c>
    </row>
    <row r="2716" spans="1:10">
      <c r="A2716">
        <v>2713</v>
      </c>
      <c r="B2716" s="613">
        <v>42424.245833333334</v>
      </c>
      <c r="C2716" s="405" t="s">
        <v>2020</v>
      </c>
      <c r="D2716" s="384">
        <v>698</v>
      </c>
      <c r="E2716">
        <v>0.01</v>
      </c>
      <c r="F2716">
        <v>1.5337499999999999</v>
      </c>
      <c r="G2716" s="384">
        <v>0</v>
      </c>
      <c r="H2716">
        <v>1.5376099999999999</v>
      </c>
    </row>
    <row r="2717" spans="1:10">
      <c r="A2717">
        <v>2716</v>
      </c>
      <c r="B2717" s="613">
        <v>42424.65625</v>
      </c>
      <c r="C2717" s="405" t="s">
        <v>1931</v>
      </c>
      <c r="D2717" s="384">
        <v>698</v>
      </c>
      <c r="E2717">
        <v>0.01</v>
      </c>
      <c r="F2717">
        <v>1.5376099999999999</v>
      </c>
      <c r="G2717" s="384">
        <v>0</v>
      </c>
      <c r="H2717">
        <v>1.5376099999999999</v>
      </c>
      <c r="I2717">
        <v>2.75</v>
      </c>
      <c r="J2717" s="384">
        <v>2977.16</v>
      </c>
    </row>
    <row r="2718" spans="1:10">
      <c r="A2718">
        <v>2717</v>
      </c>
      <c r="B2718" s="613">
        <v>42424.793055555558</v>
      </c>
      <c r="C2718" s="405" t="s">
        <v>96</v>
      </c>
      <c r="D2718" s="384">
        <v>699</v>
      </c>
      <c r="E2718">
        <v>0.01</v>
      </c>
      <c r="F2718">
        <v>1.53732</v>
      </c>
      <c r="G2718" s="384">
        <v>0</v>
      </c>
      <c r="H2718">
        <v>0</v>
      </c>
    </row>
    <row r="2719" spans="1:10">
      <c r="A2719">
        <v>2718</v>
      </c>
      <c r="B2719" s="613">
        <v>42424.793055555558</v>
      </c>
      <c r="C2719" s="405" t="s">
        <v>2020</v>
      </c>
      <c r="D2719" s="384">
        <v>699</v>
      </c>
      <c r="E2719">
        <v>0.01</v>
      </c>
      <c r="F2719">
        <v>1.53732</v>
      </c>
      <c r="G2719" s="384">
        <v>0</v>
      </c>
      <c r="H2719">
        <v>1.5394600000000001</v>
      </c>
    </row>
    <row r="2720" spans="1:10">
      <c r="A2720">
        <v>2721</v>
      </c>
      <c r="B2720" s="613">
        <v>42424.806250000001</v>
      </c>
      <c r="C2720" s="405" t="s">
        <v>2020</v>
      </c>
      <c r="D2720" s="384">
        <v>699</v>
      </c>
      <c r="E2720">
        <v>0.01</v>
      </c>
      <c r="F2720">
        <v>1.53732</v>
      </c>
      <c r="G2720" s="384">
        <v>0</v>
      </c>
      <c r="H2720">
        <v>1.5374699999999999</v>
      </c>
    </row>
    <row r="2721" spans="1:10">
      <c r="A2721">
        <v>2725</v>
      </c>
      <c r="B2721" s="613">
        <v>42424.84375</v>
      </c>
      <c r="C2721" s="405" t="s">
        <v>2020</v>
      </c>
      <c r="D2721" s="384">
        <v>699</v>
      </c>
      <c r="E2721">
        <v>0.01</v>
      </c>
      <c r="F2721">
        <v>1.53732</v>
      </c>
      <c r="G2721" s="384">
        <v>0</v>
      </c>
      <c r="H2721">
        <v>1.53569</v>
      </c>
    </row>
    <row r="2722" spans="1:10">
      <c r="A2722">
        <v>2726</v>
      </c>
      <c r="B2722" s="613">
        <v>42425.063888888886</v>
      </c>
      <c r="C2722" s="405" t="s">
        <v>1931</v>
      </c>
      <c r="D2722" s="384">
        <v>699</v>
      </c>
      <c r="E2722">
        <v>0.01</v>
      </c>
      <c r="F2722">
        <v>1.53569</v>
      </c>
      <c r="G2722" s="384">
        <v>0</v>
      </c>
      <c r="H2722">
        <v>1.53569</v>
      </c>
      <c r="I2722">
        <v>-1.31</v>
      </c>
      <c r="J2722" s="384">
        <v>2975.85</v>
      </c>
    </row>
    <row r="2723" spans="1:10">
      <c r="A2723">
        <v>2719</v>
      </c>
      <c r="B2723" s="613">
        <v>42424.806250000001</v>
      </c>
      <c r="C2723" s="405" t="s">
        <v>96</v>
      </c>
      <c r="D2723" s="384">
        <v>700</v>
      </c>
      <c r="E2723">
        <v>0.01</v>
      </c>
      <c r="F2723">
        <v>1.5333399999999999</v>
      </c>
      <c r="G2723" s="384">
        <v>0</v>
      </c>
      <c r="H2723">
        <v>0</v>
      </c>
    </row>
    <row r="2724" spans="1:10">
      <c r="A2724">
        <v>2720</v>
      </c>
      <c r="B2724" s="613">
        <v>42424.806250000001</v>
      </c>
      <c r="C2724" s="405" t="s">
        <v>2020</v>
      </c>
      <c r="D2724" s="384">
        <v>700</v>
      </c>
      <c r="E2724">
        <v>0.01</v>
      </c>
      <c r="F2724">
        <v>1.5333399999999999</v>
      </c>
      <c r="G2724" s="384">
        <v>0</v>
      </c>
      <c r="H2724">
        <v>1.5374699999999999</v>
      </c>
    </row>
    <row r="2725" spans="1:10">
      <c r="A2725">
        <v>2724</v>
      </c>
      <c r="B2725" s="613">
        <v>42424.84375</v>
      </c>
      <c r="C2725" s="405" t="s">
        <v>2020</v>
      </c>
      <c r="D2725" s="384">
        <v>700</v>
      </c>
      <c r="E2725">
        <v>0.01</v>
      </c>
      <c r="F2725">
        <v>1.5333399999999999</v>
      </c>
      <c r="G2725" s="384">
        <v>0</v>
      </c>
      <c r="H2725">
        <v>1.53569</v>
      </c>
    </row>
    <row r="2726" spans="1:10">
      <c r="A2726">
        <v>2727</v>
      </c>
      <c r="B2726" s="613">
        <v>42425.063888888886</v>
      </c>
      <c r="C2726" s="405" t="s">
        <v>1931</v>
      </c>
      <c r="D2726" s="384">
        <v>700</v>
      </c>
      <c r="E2726">
        <v>0.01</v>
      </c>
      <c r="F2726">
        <v>1.53569</v>
      </c>
      <c r="G2726" s="384">
        <v>0</v>
      </c>
      <c r="H2726">
        <v>1.53569</v>
      </c>
      <c r="I2726">
        <v>1.63</v>
      </c>
      <c r="J2726" s="384">
        <v>2977.48</v>
      </c>
    </row>
    <row r="2727" spans="1:10">
      <c r="A2727">
        <v>2722</v>
      </c>
      <c r="B2727" s="613">
        <v>42424.84375</v>
      </c>
      <c r="C2727" s="405" t="s">
        <v>96</v>
      </c>
      <c r="D2727" s="384">
        <v>701</v>
      </c>
      <c r="E2727">
        <v>0.01</v>
      </c>
      <c r="F2727">
        <v>1.52969</v>
      </c>
      <c r="G2727" s="384">
        <v>0</v>
      </c>
      <c r="H2727">
        <v>0</v>
      </c>
    </row>
    <row r="2728" spans="1:10">
      <c r="A2728">
        <v>2723</v>
      </c>
      <c r="B2728" s="613">
        <v>42424.84375</v>
      </c>
      <c r="C2728" s="405" t="s">
        <v>2020</v>
      </c>
      <c r="D2728" s="384">
        <v>701</v>
      </c>
      <c r="E2728">
        <v>0.01</v>
      </c>
      <c r="F2728">
        <v>1.52969</v>
      </c>
      <c r="G2728" s="384">
        <v>0</v>
      </c>
      <c r="H2728">
        <v>1.53569</v>
      </c>
    </row>
    <row r="2729" spans="1:10">
      <c r="A2729">
        <v>2728</v>
      </c>
      <c r="B2729" s="613">
        <v>42425.063888888886</v>
      </c>
      <c r="C2729" s="405" t="s">
        <v>1931</v>
      </c>
      <c r="D2729" s="384">
        <v>701</v>
      </c>
      <c r="E2729">
        <v>0.01</v>
      </c>
      <c r="F2729">
        <v>1.53569</v>
      </c>
      <c r="G2729" s="384">
        <v>0</v>
      </c>
      <c r="H2729">
        <v>1.53569</v>
      </c>
      <c r="I2729">
        <v>4.33</v>
      </c>
      <c r="J2729" s="384">
        <v>2981.81</v>
      </c>
    </row>
    <row r="2730" spans="1:10">
      <c r="A2730">
        <v>2729</v>
      </c>
      <c r="B2730" s="613">
        <v>42425.262499999997</v>
      </c>
      <c r="C2730" s="405" t="s">
        <v>97</v>
      </c>
      <c r="D2730" s="384">
        <v>702</v>
      </c>
      <c r="E2730">
        <v>0.01</v>
      </c>
      <c r="F2730">
        <v>1.5367200000000001</v>
      </c>
      <c r="G2730" s="384">
        <v>0</v>
      </c>
      <c r="H2730">
        <v>0</v>
      </c>
    </row>
    <row r="2731" spans="1:10">
      <c r="A2731">
        <v>2730</v>
      </c>
      <c r="B2731" s="613">
        <v>42425.262499999997</v>
      </c>
      <c r="C2731" s="405" t="s">
        <v>2020</v>
      </c>
      <c r="D2731" s="384">
        <v>702</v>
      </c>
      <c r="E2731">
        <v>0.01</v>
      </c>
      <c r="F2731">
        <v>1.5367200000000001</v>
      </c>
      <c r="G2731" s="384">
        <v>0</v>
      </c>
      <c r="H2731">
        <v>1.5345800000000001</v>
      </c>
    </row>
    <row r="2732" spans="1:10">
      <c r="A2732">
        <v>2731</v>
      </c>
      <c r="B2732" s="613">
        <v>42425.368750000001</v>
      </c>
      <c r="C2732" s="405" t="s">
        <v>1931</v>
      </c>
      <c r="D2732" s="384">
        <v>702</v>
      </c>
      <c r="E2732">
        <v>0.01</v>
      </c>
      <c r="F2732">
        <v>1.5345800000000001</v>
      </c>
      <c r="G2732" s="384">
        <v>0</v>
      </c>
      <c r="H2732">
        <v>1.5345800000000001</v>
      </c>
      <c r="I2732">
        <v>1.48</v>
      </c>
      <c r="J2732" s="384">
        <v>2983.29</v>
      </c>
    </row>
    <row r="2733" spans="1:10">
      <c r="A2733">
        <v>2732</v>
      </c>
      <c r="B2733" s="613">
        <v>42425.5625</v>
      </c>
      <c r="C2733" s="405" t="s">
        <v>96</v>
      </c>
      <c r="D2733" s="384">
        <v>703</v>
      </c>
      <c r="E2733">
        <v>0.01</v>
      </c>
      <c r="F2733">
        <v>1.5329600000000001</v>
      </c>
      <c r="G2733" s="384">
        <v>0</v>
      </c>
      <c r="H2733">
        <v>0</v>
      </c>
    </row>
    <row r="2734" spans="1:10">
      <c r="A2734">
        <v>2733</v>
      </c>
      <c r="B2734" s="613">
        <v>42425.5625</v>
      </c>
      <c r="C2734" s="405" t="s">
        <v>2020</v>
      </c>
      <c r="D2734" s="384">
        <v>703</v>
      </c>
      <c r="E2734">
        <v>0.01</v>
      </c>
      <c r="F2734">
        <v>1.5329600000000001</v>
      </c>
      <c r="G2734" s="384">
        <v>0</v>
      </c>
      <c r="H2734">
        <v>1.5350999999999999</v>
      </c>
    </row>
    <row r="2735" spans="1:10">
      <c r="A2735">
        <v>2739</v>
      </c>
      <c r="B2735" s="613">
        <v>42425.645833333336</v>
      </c>
      <c r="C2735" s="405" t="s">
        <v>2020</v>
      </c>
      <c r="D2735" s="384">
        <v>703</v>
      </c>
      <c r="E2735">
        <v>0.01</v>
      </c>
      <c r="F2735">
        <v>1.5329600000000001</v>
      </c>
      <c r="G2735" s="384">
        <v>0</v>
      </c>
      <c r="H2735">
        <v>1.5324</v>
      </c>
    </row>
    <row r="2736" spans="1:10">
      <c r="A2736">
        <v>2740</v>
      </c>
      <c r="B2736" s="613">
        <v>42425.668749999997</v>
      </c>
      <c r="C2736" s="405" t="s">
        <v>1931</v>
      </c>
      <c r="D2736" s="384">
        <v>703</v>
      </c>
      <c r="E2736">
        <v>0.01</v>
      </c>
      <c r="F2736">
        <v>1.5324</v>
      </c>
      <c r="G2736" s="384">
        <v>0</v>
      </c>
      <c r="H2736">
        <v>1.5324</v>
      </c>
      <c r="I2736">
        <v>-0.51</v>
      </c>
      <c r="J2736" s="384">
        <v>2984.26</v>
      </c>
    </row>
    <row r="2737" spans="1:10">
      <c r="A2737">
        <v>2734</v>
      </c>
      <c r="B2737" s="613">
        <v>42425.572916666664</v>
      </c>
      <c r="C2737" s="405" t="s">
        <v>97</v>
      </c>
      <c r="D2737" s="384">
        <v>704</v>
      </c>
      <c r="E2737">
        <v>0.01</v>
      </c>
      <c r="F2737">
        <v>1.53071</v>
      </c>
      <c r="G2737" s="384">
        <v>0</v>
      </c>
      <c r="H2737">
        <v>0</v>
      </c>
    </row>
    <row r="2738" spans="1:10">
      <c r="A2738">
        <v>2735</v>
      </c>
      <c r="B2738" s="613">
        <v>42425.572916666664</v>
      </c>
      <c r="C2738" s="405" t="s">
        <v>2020</v>
      </c>
      <c r="D2738" s="384">
        <v>704</v>
      </c>
      <c r="E2738">
        <v>0.01</v>
      </c>
      <c r="F2738">
        <v>1.53071</v>
      </c>
      <c r="G2738" s="384">
        <v>0</v>
      </c>
      <c r="H2738">
        <v>1.52857</v>
      </c>
    </row>
    <row r="2739" spans="1:10">
      <c r="A2739">
        <v>2736</v>
      </c>
      <c r="B2739" s="613">
        <v>42425.59652777778</v>
      </c>
      <c r="C2739" s="405" t="s">
        <v>1931</v>
      </c>
      <c r="D2739" s="384">
        <v>704</v>
      </c>
      <c r="E2739">
        <v>0.01</v>
      </c>
      <c r="F2739">
        <v>1.52857</v>
      </c>
      <c r="G2739" s="384">
        <v>0</v>
      </c>
      <c r="H2739">
        <v>1.52857</v>
      </c>
      <c r="I2739">
        <v>1.48</v>
      </c>
      <c r="J2739" s="384">
        <v>2984.77</v>
      </c>
    </row>
    <row r="2740" spans="1:10">
      <c r="A2740">
        <v>2737</v>
      </c>
      <c r="B2740" s="613">
        <v>42425.645833333336</v>
      </c>
      <c r="C2740" s="405" t="s">
        <v>96</v>
      </c>
      <c r="D2740" s="384">
        <v>705</v>
      </c>
      <c r="E2740">
        <v>0.01</v>
      </c>
      <c r="F2740">
        <v>1.52756</v>
      </c>
      <c r="G2740" s="384">
        <v>0</v>
      </c>
      <c r="H2740">
        <v>0</v>
      </c>
    </row>
    <row r="2741" spans="1:10">
      <c r="A2741">
        <v>2738</v>
      </c>
      <c r="B2741" s="613">
        <v>42425.645833333336</v>
      </c>
      <c r="C2741" s="405" t="s">
        <v>2020</v>
      </c>
      <c r="D2741" s="384">
        <v>705</v>
      </c>
      <c r="E2741">
        <v>0.01</v>
      </c>
      <c r="F2741">
        <v>1.52756</v>
      </c>
      <c r="G2741" s="384">
        <v>0</v>
      </c>
      <c r="H2741">
        <v>1.5324</v>
      </c>
    </row>
    <row r="2742" spans="1:10">
      <c r="A2742">
        <v>2741</v>
      </c>
      <c r="B2742" s="613">
        <v>42425.668749999997</v>
      </c>
      <c r="C2742" s="405" t="s">
        <v>1931</v>
      </c>
      <c r="D2742" s="384">
        <v>705</v>
      </c>
      <c r="E2742">
        <v>0.01</v>
      </c>
      <c r="F2742">
        <v>1.5324</v>
      </c>
      <c r="G2742" s="384">
        <v>0</v>
      </c>
      <c r="H2742">
        <v>1.5324</v>
      </c>
      <c r="I2742">
        <v>3.48</v>
      </c>
      <c r="J2742" s="384">
        <v>2987.74</v>
      </c>
    </row>
    <row r="2743" spans="1:10">
      <c r="A2743">
        <v>2742</v>
      </c>
      <c r="B2743" s="613">
        <v>42425.781944444447</v>
      </c>
      <c r="C2743" s="405" t="s">
        <v>96</v>
      </c>
      <c r="D2743" s="384">
        <v>706</v>
      </c>
      <c r="E2743">
        <v>0.01</v>
      </c>
      <c r="F2743">
        <v>1.53165</v>
      </c>
      <c r="G2743" s="384">
        <v>0</v>
      </c>
      <c r="H2743">
        <v>0</v>
      </c>
    </row>
    <row r="2744" spans="1:10">
      <c r="A2744">
        <v>2743</v>
      </c>
      <c r="B2744" s="613">
        <v>42425.781944444447</v>
      </c>
      <c r="C2744" s="405" t="s">
        <v>2020</v>
      </c>
      <c r="D2744" s="384">
        <v>706</v>
      </c>
      <c r="E2744">
        <v>0.01</v>
      </c>
      <c r="F2744">
        <v>1.53165</v>
      </c>
      <c r="G2744" s="384">
        <v>0</v>
      </c>
      <c r="H2744">
        <v>1.53379</v>
      </c>
    </row>
    <row r="2745" spans="1:10">
      <c r="A2745">
        <v>2746</v>
      </c>
      <c r="B2745" s="613">
        <v>42425.813888888886</v>
      </c>
      <c r="C2745" s="405" t="s">
        <v>2020</v>
      </c>
      <c r="D2745" s="384">
        <v>706</v>
      </c>
      <c r="E2745">
        <v>0.01</v>
      </c>
      <c r="F2745">
        <v>1.53165</v>
      </c>
      <c r="G2745" s="384">
        <v>0</v>
      </c>
      <c r="H2745">
        <v>1.53213</v>
      </c>
    </row>
    <row r="2746" spans="1:10">
      <c r="A2746">
        <v>2750</v>
      </c>
      <c r="B2746" s="613">
        <v>42425.875694444447</v>
      </c>
      <c r="C2746" s="405" t="s">
        <v>2020</v>
      </c>
      <c r="D2746" s="384">
        <v>706</v>
      </c>
      <c r="E2746">
        <v>0.01</v>
      </c>
      <c r="F2746">
        <v>1.53165</v>
      </c>
      <c r="G2746" s="384">
        <v>0</v>
      </c>
      <c r="H2746">
        <v>1.53047</v>
      </c>
    </row>
    <row r="2747" spans="1:10">
      <c r="A2747">
        <v>2756</v>
      </c>
      <c r="B2747" s="613">
        <v>42426.26666666667</v>
      </c>
      <c r="C2747" s="405" t="s">
        <v>1931</v>
      </c>
      <c r="D2747" s="384">
        <v>706</v>
      </c>
      <c r="E2747">
        <v>0.01</v>
      </c>
      <c r="F2747">
        <v>1.53047</v>
      </c>
      <c r="G2747" s="384">
        <v>0</v>
      </c>
      <c r="H2747">
        <v>1.53047</v>
      </c>
      <c r="I2747">
        <v>-0.97</v>
      </c>
      <c r="J2747" s="384">
        <v>2986.77</v>
      </c>
    </row>
    <row r="2748" spans="1:10">
      <c r="A2748">
        <v>2744</v>
      </c>
      <c r="B2748" s="613">
        <v>42425.813888888886</v>
      </c>
      <c r="C2748" s="405" t="s">
        <v>96</v>
      </c>
      <c r="D2748" s="384">
        <v>707</v>
      </c>
      <c r="E2748">
        <v>0.01</v>
      </c>
      <c r="F2748">
        <v>1.52833</v>
      </c>
      <c r="G2748" s="384">
        <v>0</v>
      </c>
      <c r="H2748">
        <v>0</v>
      </c>
    </row>
    <row r="2749" spans="1:10">
      <c r="A2749">
        <v>2745</v>
      </c>
      <c r="B2749" s="613">
        <v>42425.813888888886</v>
      </c>
      <c r="C2749" s="405" t="s">
        <v>2020</v>
      </c>
      <c r="D2749" s="384">
        <v>707</v>
      </c>
      <c r="E2749">
        <v>0.01</v>
      </c>
      <c r="F2749">
        <v>1.52833</v>
      </c>
      <c r="G2749" s="384">
        <v>0</v>
      </c>
      <c r="H2749">
        <v>1.53213</v>
      </c>
    </row>
    <row r="2750" spans="1:10">
      <c r="A2750">
        <v>2749</v>
      </c>
      <c r="B2750" s="613">
        <v>42425.875694444447</v>
      </c>
      <c r="C2750" s="405" t="s">
        <v>2020</v>
      </c>
      <c r="D2750" s="384">
        <v>707</v>
      </c>
      <c r="E2750">
        <v>0.01</v>
      </c>
      <c r="F2750">
        <v>1.52833</v>
      </c>
      <c r="G2750" s="384">
        <v>0</v>
      </c>
      <c r="H2750">
        <v>1.53047</v>
      </c>
    </row>
    <row r="2751" spans="1:10">
      <c r="A2751">
        <v>2757</v>
      </c>
      <c r="B2751" s="613">
        <v>42426.26666666667</v>
      </c>
      <c r="C2751" s="405" t="s">
        <v>1931</v>
      </c>
      <c r="D2751" s="384">
        <v>707</v>
      </c>
      <c r="E2751">
        <v>0.01</v>
      </c>
      <c r="F2751">
        <v>1.53047</v>
      </c>
      <c r="G2751" s="384">
        <v>0</v>
      </c>
      <c r="H2751">
        <v>1.53047</v>
      </c>
      <c r="I2751">
        <v>1.48</v>
      </c>
      <c r="J2751" s="384">
        <v>2988.25</v>
      </c>
    </row>
    <row r="2752" spans="1:10">
      <c r="A2752">
        <v>2747</v>
      </c>
      <c r="B2752" s="613">
        <v>42425.875694444447</v>
      </c>
      <c r="C2752" s="405" t="s">
        <v>96</v>
      </c>
      <c r="D2752" s="384">
        <v>708</v>
      </c>
      <c r="E2752">
        <v>0.01</v>
      </c>
      <c r="F2752">
        <v>1.5247200000000001</v>
      </c>
      <c r="G2752" s="384">
        <v>0</v>
      </c>
      <c r="H2752">
        <v>0</v>
      </c>
    </row>
    <row r="2753" spans="1:10">
      <c r="A2753">
        <v>2748</v>
      </c>
      <c r="B2753" s="613">
        <v>42425.875694444447</v>
      </c>
      <c r="C2753" s="405" t="s">
        <v>2020</v>
      </c>
      <c r="D2753" s="384">
        <v>708</v>
      </c>
      <c r="E2753">
        <v>0.01</v>
      </c>
      <c r="F2753">
        <v>1.5247200000000001</v>
      </c>
      <c r="G2753" s="384">
        <v>0</v>
      </c>
      <c r="H2753">
        <v>1.53047</v>
      </c>
    </row>
    <row r="2754" spans="1:10">
      <c r="A2754">
        <v>2758</v>
      </c>
      <c r="B2754" s="613">
        <v>42426.26666666667</v>
      </c>
      <c r="C2754" s="405" t="s">
        <v>1931</v>
      </c>
      <c r="D2754" s="384">
        <v>708</v>
      </c>
      <c r="E2754">
        <v>0.01</v>
      </c>
      <c r="F2754">
        <v>1.53047</v>
      </c>
      <c r="G2754" s="384">
        <v>0</v>
      </c>
      <c r="H2754">
        <v>1.53047</v>
      </c>
      <c r="I2754">
        <v>4.1399999999999997</v>
      </c>
      <c r="J2754" s="384">
        <v>2992.39</v>
      </c>
    </row>
    <row r="2755" spans="1:10">
      <c r="A2755">
        <v>2751</v>
      </c>
      <c r="B2755" s="613">
        <v>42425.876388888886</v>
      </c>
      <c r="C2755" s="405" t="s">
        <v>97</v>
      </c>
      <c r="D2755" s="384">
        <v>709</v>
      </c>
      <c r="E2755">
        <v>0.01</v>
      </c>
      <c r="F2755">
        <v>1.5241100000000001</v>
      </c>
      <c r="G2755" s="384">
        <v>0</v>
      </c>
      <c r="H2755">
        <v>0</v>
      </c>
    </row>
    <row r="2756" spans="1:10">
      <c r="A2756">
        <v>2752</v>
      </c>
      <c r="B2756" s="613">
        <v>42425.876388888886</v>
      </c>
      <c r="C2756" s="405" t="s">
        <v>2020</v>
      </c>
      <c r="D2756" s="384">
        <v>709</v>
      </c>
      <c r="E2756">
        <v>0.01</v>
      </c>
      <c r="F2756">
        <v>1.5241100000000001</v>
      </c>
      <c r="G2756" s="384">
        <v>0</v>
      </c>
      <c r="H2756">
        <v>1.52197</v>
      </c>
    </row>
    <row r="2757" spans="1:10">
      <c r="A2757">
        <v>2755</v>
      </c>
      <c r="B2757" s="613">
        <v>42426.171527777777</v>
      </c>
      <c r="C2757" s="405" t="s">
        <v>2020</v>
      </c>
      <c r="D2757" s="384">
        <v>709</v>
      </c>
      <c r="E2757">
        <v>0.01</v>
      </c>
      <c r="F2757">
        <v>1.5241100000000001</v>
      </c>
      <c r="G2757" s="384">
        <v>0</v>
      </c>
      <c r="H2757">
        <v>1.52363</v>
      </c>
    </row>
    <row r="2758" spans="1:10">
      <c r="A2758">
        <v>2762</v>
      </c>
      <c r="B2758" s="613">
        <v>42426.36041666667</v>
      </c>
      <c r="C2758" s="405" t="s">
        <v>2020</v>
      </c>
      <c r="D2758" s="384">
        <v>709</v>
      </c>
      <c r="E2758">
        <v>0.01</v>
      </c>
      <c r="F2758">
        <v>1.5241100000000001</v>
      </c>
      <c r="G2758" s="384">
        <v>0</v>
      </c>
      <c r="H2758">
        <v>1.52528</v>
      </c>
    </row>
    <row r="2759" spans="1:10">
      <c r="A2759">
        <v>2763</v>
      </c>
      <c r="B2759" s="613">
        <v>42426.417361111111</v>
      </c>
      <c r="C2759" s="405" t="s">
        <v>1931</v>
      </c>
      <c r="D2759" s="384">
        <v>709</v>
      </c>
      <c r="E2759">
        <v>0.01</v>
      </c>
      <c r="F2759">
        <v>1.52528</v>
      </c>
      <c r="G2759" s="384">
        <v>0</v>
      </c>
      <c r="H2759">
        <v>1.52528</v>
      </c>
      <c r="I2759">
        <v>-0.96</v>
      </c>
      <c r="J2759" s="384">
        <v>2991.43</v>
      </c>
    </row>
    <row r="2760" spans="1:10">
      <c r="A2760">
        <v>2753</v>
      </c>
      <c r="B2760" s="613">
        <v>42426.171527777777</v>
      </c>
      <c r="C2760" s="405" t="s">
        <v>97</v>
      </c>
      <c r="D2760" s="384">
        <v>710</v>
      </c>
      <c r="E2760">
        <v>0.01</v>
      </c>
      <c r="F2760">
        <v>1.52742</v>
      </c>
      <c r="G2760" s="384">
        <v>0</v>
      </c>
      <c r="H2760">
        <v>0</v>
      </c>
    </row>
    <row r="2761" spans="1:10">
      <c r="A2761">
        <v>2754</v>
      </c>
      <c r="B2761" s="613">
        <v>42426.171527777777</v>
      </c>
      <c r="C2761" s="405" t="s">
        <v>2020</v>
      </c>
      <c r="D2761" s="384">
        <v>710</v>
      </c>
      <c r="E2761">
        <v>0.01</v>
      </c>
      <c r="F2761">
        <v>1.52742</v>
      </c>
      <c r="G2761" s="384">
        <v>0</v>
      </c>
      <c r="H2761">
        <v>1.52363</v>
      </c>
    </row>
    <row r="2762" spans="1:10">
      <c r="A2762">
        <v>2761</v>
      </c>
      <c r="B2762" s="613">
        <v>42426.36041666667</v>
      </c>
      <c r="C2762" s="405" t="s">
        <v>2020</v>
      </c>
      <c r="D2762" s="384">
        <v>710</v>
      </c>
      <c r="E2762">
        <v>0.01</v>
      </c>
      <c r="F2762">
        <v>1.52742</v>
      </c>
      <c r="G2762" s="384">
        <v>0</v>
      </c>
      <c r="H2762">
        <v>1.52528</v>
      </c>
    </row>
    <row r="2763" spans="1:10">
      <c r="A2763">
        <v>2764</v>
      </c>
      <c r="B2763" s="613">
        <v>42426.417361111111</v>
      </c>
      <c r="C2763" s="405" t="s">
        <v>1931</v>
      </c>
      <c r="D2763" s="384">
        <v>710</v>
      </c>
      <c r="E2763">
        <v>0.01</v>
      </c>
      <c r="F2763">
        <v>1.52528</v>
      </c>
      <c r="G2763" s="384">
        <v>0</v>
      </c>
      <c r="H2763">
        <v>1.52528</v>
      </c>
      <c r="I2763">
        <v>1.48</v>
      </c>
      <c r="J2763" s="384">
        <v>2992.91</v>
      </c>
    </row>
    <row r="2764" spans="1:10">
      <c r="A2764">
        <v>2759</v>
      </c>
      <c r="B2764" s="613">
        <v>42426.36041666667</v>
      </c>
      <c r="C2764" s="405" t="s">
        <v>97</v>
      </c>
      <c r="D2764" s="384">
        <v>711</v>
      </c>
      <c r="E2764">
        <v>0.01</v>
      </c>
      <c r="F2764">
        <v>1.53102</v>
      </c>
      <c r="G2764" s="384">
        <v>0</v>
      </c>
      <c r="H2764">
        <v>0</v>
      </c>
    </row>
    <row r="2765" spans="1:10">
      <c r="A2765">
        <v>2760</v>
      </c>
      <c r="B2765" s="613">
        <v>42426.36041666667</v>
      </c>
      <c r="C2765" s="405" t="s">
        <v>2020</v>
      </c>
      <c r="D2765" s="384">
        <v>711</v>
      </c>
      <c r="E2765">
        <v>0.01</v>
      </c>
      <c r="F2765">
        <v>1.53102</v>
      </c>
      <c r="G2765" s="384">
        <v>0</v>
      </c>
      <c r="H2765">
        <v>1.52528</v>
      </c>
    </row>
    <row r="2766" spans="1:10">
      <c r="A2766">
        <v>2765</v>
      </c>
      <c r="B2766" s="613">
        <v>42426.417361111111</v>
      </c>
      <c r="C2766" s="405" t="s">
        <v>1931</v>
      </c>
      <c r="D2766" s="384">
        <v>711</v>
      </c>
      <c r="E2766">
        <v>0.01</v>
      </c>
      <c r="F2766">
        <v>1.52528</v>
      </c>
      <c r="G2766" s="384">
        <v>0</v>
      </c>
      <c r="H2766">
        <v>1.52528</v>
      </c>
      <c r="I2766">
        <v>4.1399999999999997</v>
      </c>
      <c r="J2766" s="384">
        <v>2997.05</v>
      </c>
    </row>
    <row r="2767" spans="1:10">
      <c r="A2767">
        <v>2766</v>
      </c>
      <c r="B2767" s="613">
        <v>42426.584722222222</v>
      </c>
      <c r="C2767" s="405" t="s">
        <v>97</v>
      </c>
      <c r="D2767" s="384">
        <v>712</v>
      </c>
      <c r="E2767">
        <v>0.01</v>
      </c>
      <c r="F2767">
        <v>1.5285</v>
      </c>
      <c r="G2767" s="384">
        <v>0</v>
      </c>
      <c r="H2767">
        <v>0</v>
      </c>
    </row>
    <row r="2768" spans="1:10">
      <c r="A2768">
        <v>2767</v>
      </c>
      <c r="B2768" s="613">
        <v>42426.584722222222</v>
      </c>
      <c r="C2768" s="405" t="s">
        <v>2020</v>
      </c>
      <c r="D2768" s="384">
        <v>712</v>
      </c>
      <c r="E2768">
        <v>0.01</v>
      </c>
      <c r="F2768">
        <v>1.5285</v>
      </c>
      <c r="G2768" s="384">
        <v>0</v>
      </c>
      <c r="H2768">
        <v>1.5263599999999999</v>
      </c>
    </row>
    <row r="2769" spans="1:10">
      <c r="A2769">
        <v>2768</v>
      </c>
      <c r="B2769" s="613">
        <v>42426.607638888891</v>
      </c>
      <c r="C2769" s="405" t="s">
        <v>1931</v>
      </c>
      <c r="D2769" s="384">
        <v>712</v>
      </c>
      <c r="E2769">
        <v>0.01</v>
      </c>
      <c r="F2769">
        <v>1.5263599999999999</v>
      </c>
      <c r="G2769" s="384">
        <v>0</v>
      </c>
      <c r="H2769">
        <v>1.5263599999999999</v>
      </c>
      <c r="I2769">
        <v>1.48</v>
      </c>
      <c r="J2769" s="384">
        <v>2998.53</v>
      </c>
    </row>
    <row r="2770" spans="1:10">
      <c r="A2770">
        <v>2769</v>
      </c>
      <c r="B2770" s="613">
        <v>42429.052777777775</v>
      </c>
      <c r="C2770" s="405" t="s">
        <v>97</v>
      </c>
      <c r="D2770" s="384">
        <v>713</v>
      </c>
      <c r="E2770">
        <v>0.01</v>
      </c>
      <c r="F2770">
        <v>1.5352600000000001</v>
      </c>
      <c r="G2770" s="384">
        <v>0</v>
      </c>
      <c r="H2770">
        <v>0</v>
      </c>
    </row>
    <row r="2771" spans="1:10">
      <c r="A2771">
        <v>2770</v>
      </c>
      <c r="B2771" s="613">
        <v>42429.052777777775</v>
      </c>
      <c r="C2771" s="405" t="s">
        <v>2020</v>
      </c>
      <c r="D2771" s="384">
        <v>713</v>
      </c>
      <c r="E2771">
        <v>0.01</v>
      </c>
      <c r="F2771">
        <v>1.5352600000000001</v>
      </c>
      <c r="G2771" s="384">
        <v>0</v>
      </c>
      <c r="H2771">
        <v>1.53312</v>
      </c>
    </row>
    <row r="2772" spans="1:10">
      <c r="A2772">
        <v>2771</v>
      </c>
      <c r="B2772" s="613">
        <v>42429.056944444441</v>
      </c>
      <c r="C2772" s="405" t="s">
        <v>1931</v>
      </c>
      <c r="D2772" s="384">
        <v>713</v>
      </c>
      <c r="E2772">
        <v>0.01</v>
      </c>
      <c r="F2772">
        <v>1.53312</v>
      </c>
      <c r="G2772" s="384">
        <v>0</v>
      </c>
      <c r="H2772">
        <v>1.53312</v>
      </c>
      <c r="I2772">
        <v>1.48</v>
      </c>
      <c r="J2772" s="384">
        <v>3000.01</v>
      </c>
    </row>
    <row r="2773" spans="1:10">
      <c r="A2773">
        <v>2772</v>
      </c>
      <c r="B2773" s="613">
        <v>42429.375694444447</v>
      </c>
      <c r="C2773" s="405" t="s">
        <v>96</v>
      </c>
      <c r="D2773" s="384">
        <v>714</v>
      </c>
      <c r="E2773">
        <v>0.01</v>
      </c>
      <c r="F2773">
        <v>1.5375099999999999</v>
      </c>
      <c r="G2773" s="384">
        <v>0</v>
      </c>
      <c r="H2773">
        <v>0</v>
      </c>
    </row>
    <row r="2774" spans="1:10">
      <c r="A2774">
        <v>2773</v>
      </c>
      <c r="B2774" s="613">
        <v>42429.375694444447</v>
      </c>
      <c r="C2774" s="405" t="s">
        <v>2020</v>
      </c>
      <c r="D2774" s="384">
        <v>714</v>
      </c>
      <c r="E2774">
        <v>0.01</v>
      </c>
      <c r="F2774">
        <v>1.5375099999999999</v>
      </c>
      <c r="G2774" s="384">
        <v>0</v>
      </c>
      <c r="H2774">
        <v>1.53965</v>
      </c>
    </row>
    <row r="2775" spans="1:10">
      <c r="A2775">
        <v>2776</v>
      </c>
      <c r="B2775" s="613">
        <v>42429.386111111111</v>
      </c>
      <c r="C2775" s="405" t="s">
        <v>2020</v>
      </c>
      <c r="D2775" s="384">
        <v>714</v>
      </c>
      <c r="E2775">
        <v>0.01</v>
      </c>
      <c r="F2775">
        <v>1.5375099999999999</v>
      </c>
      <c r="G2775" s="384">
        <v>0</v>
      </c>
      <c r="H2775">
        <v>1.538</v>
      </c>
    </row>
    <row r="2776" spans="1:10">
      <c r="A2776">
        <v>2780</v>
      </c>
      <c r="B2776" s="613">
        <v>42429.421527777777</v>
      </c>
      <c r="C2776" s="405" t="s">
        <v>2020</v>
      </c>
      <c r="D2776" s="384">
        <v>714</v>
      </c>
      <c r="E2776">
        <v>0.01</v>
      </c>
      <c r="F2776">
        <v>1.5375099999999999</v>
      </c>
      <c r="G2776" s="384">
        <v>0</v>
      </c>
      <c r="H2776">
        <v>1.5360799999999999</v>
      </c>
    </row>
    <row r="2777" spans="1:10">
      <c r="A2777">
        <v>2785</v>
      </c>
      <c r="B2777" s="613">
        <v>42429.46875</v>
      </c>
      <c r="C2777" s="405" t="s">
        <v>2020</v>
      </c>
      <c r="D2777" s="384">
        <v>714</v>
      </c>
      <c r="E2777">
        <v>0.01</v>
      </c>
      <c r="F2777">
        <v>1.5375099999999999</v>
      </c>
      <c r="G2777" s="384">
        <v>0</v>
      </c>
      <c r="H2777">
        <v>1.5325599999999999</v>
      </c>
    </row>
    <row r="2778" spans="1:10">
      <c r="A2778">
        <v>2794</v>
      </c>
      <c r="B2778" s="613">
        <v>42429.725694444445</v>
      </c>
      <c r="C2778" s="405" t="s">
        <v>2020</v>
      </c>
      <c r="D2778" s="384">
        <v>714</v>
      </c>
      <c r="E2778">
        <v>0.01</v>
      </c>
      <c r="F2778">
        <v>1.5375099999999999</v>
      </c>
      <c r="G2778" s="384">
        <v>0</v>
      </c>
      <c r="H2778">
        <v>1.5276000000000001</v>
      </c>
    </row>
    <row r="2779" spans="1:10">
      <c r="A2779">
        <v>2795</v>
      </c>
      <c r="B2779" s="613">
        <v>42430.068055555559</v>
      </c>
      <c r="C2779" s="405" t="s">
        <v>1931</v>
      </c>
      <c r="D2779" s="384">
        <v>714</v>
      </c>
      <c r="E2779">
        <v>0.01</v>
      </c>
      <c r="F2779">
        <v>1.5276000000000001</v>
      </c>
      <c r="G2779" s="384">
        <v>0</v>
      </c>
      <c r="H2779">
        <v>1.5276000000000001</v>
      </c>
      <c r="I2779">
        <v>-7.42</v>
      </c>
      <c r="J2779" s="384">
        <v>2994.07</v>
      </c>
    </row>
    <row r="2780" spans="1:10">
      <c r="A2780">
        <v>2774</v>
      </c>
      <c r="B2780" s="613">
        <v>42429.386111111111</v>
      </c>
      <c r="C2780" s="405" t="s">
        <v>96</v>
      </c>
      <c r="D2780" s="384">
        <v>715</v>
      </c>
      <c r="E2780">
        <v>0.01</v>
      </c>
      <c r="F2780">
        <v>1.5342100000000001</v>
      </c>
      <c r="G2780" s="384">
        <v>0</v>
      </c>
      <c r="H2780">
        <v>0</v>
      </c>
    </row>
    <row r="2781" spans="1:10">
      <c r="A2781">
        <v>2775</v>
      </c>
      <c r="B2781" s="613">
        <v>42429.386111111111</v>
      </c>
      <c r="C2781" s="405" t="s">
        <v>2020</v>
      </c>
      <c r="D2781" s="384">
        <v>715</v>
      </c>
      <c r="E2781">
        <v>0.01</v>
      </c>
      <c r="F2781">
        <v>1.5342100000000001</v>
      </c>
      <c r="G2781" s="384">
        <v>0</v>
      </c>
      <c r="H2781">
        <v>1.538</v>
      </c>
    </row>
    <row r="2782" spans="1:10">
      <c r="A2782">
        <v>2779</v>
      </c>
      <c r="B2782" s="613">
        <v>42429.421527777777</v>
      </c>
      <c r="C2782" s="405" t="s">
        <v>2020</v>
      </c>
      <c r="D2782" s="384">
        <v>715</v>
      </c>
      <c r="E2782">
        <v>0.01</v>
      </c>
      <c r="F2782">
        <v>1.5342100000000001</v>
      </c>
      <c r="G2782" s="384">
        <v>0</v>
      </c>
      <c r="H2782">
        <v>1.5360799999999999</v>
      </c>
    </row>
    <row r="2783" spans="1:10">
      <c r="A2783">
        <v>2784</v>
      </c>
      <c r="B2783" s="613">
        <v>42429.46875</v>
      </c>
      <c r="C2783" s="405" t="s">
        <v>2020</v>
      </c>
      <c r="D2783" s="384">
        <v>715</v>
      </c>
      <c r="E2783">
        <v>0.01</v>
      </c>
      <c r="F2783">
        <v>1.5342100000000001</v>
      </c>
      <c r="G2783" s="384">
        <v>0</v>
      </c>
      <c r="H2783">
        <v>1.5325599999999999</v>
      </c>
    </row>
    <row r="2784" spans="1:10">
      <c r="A2784">
        <v>2793</v>
      </c>
      <c r="B2784" s="613">
        <v>42429.725694444445</v>
      </c>
      <c r="C2784" s="405" t="s">
        <v>2020</v>
      </c>
      <c r="D2784" s="384">
        <v>715</v>
      </c>
      <c r="E2784">
        <v>0.01</v>
      </c>
      <c r="F2784">
        <v>1.5342100000000001</v>
      </c>
      <c r="G2784" s="384">
        <v>0</v>
      </c>
      <c r="H2784">
        <v>1.5276000000000001</v>
      </c>
    </row>
    <row r="2785" spans="1:10">
      <c r="A2785">
        <v>2796</v>
      </c>
      <c r="B2785" s="613">
        <v>42430.068055555559</v>
      </c>
      <c r="C2785" s="405" t="s">
        <v>1931</v>
      </c>
      <c r="D2785" s="384">
        <v>715</v>
      </c>
      <c r="E2785">
        <v>0.01</v>
      </c>
      <c r="F2785">
        <v>1.5276000000000001</v>
      </c>
      <c r="G2785" s="384">
        <v>0</v>
      </c>
      <c r="H2785">
        <v>1.5276000000000001</v>
      </c>
      <c r="I2785">
        <v>-4.9800000000000004</v>
      </c>
      <c r="J2785" s="384">
        <v>2989.09</v>
      </c>
    </row>
    <row r="2786" spans="1:10">
      <c r="A2786">
        <v>2777</v>
      </c>
      <c r="B2786" s="613">
        <v>42429.421527777777</v>
      </c>
      <c r="C2786" s="405" t="s">
        <v>96</v>
      </c>
      <c r="D2786" s="384">
        <v>716</v>
      </c>
      <c r="E2786">
        <v>0.01</v>
      </c>
      <c r="F2786">
        <v>1.5298</v>
      </c>
      <c r="G2786" s="384">
        <v>0</v>
      </c>
      <c r="H2786">
        <v>0</v>
      </c>
    </row>
    <row r="2787" spans="1:10">
      <c r="A2787">
        <v>2778</v>
      </c>
      <c r="B2787" s="613">
        <v>42429.421527777777</v>
      </c>
      <c r="C2787" s="405" t="s">
        <v>2020</v>
      </c>
      <c r="D2787" s="384">
        <v>716</v>
      </c>
      <c r="E2787">
        <v>0.01</v>
      </c>
      <c r="F2787">
        <v>1.5298</v>
      </c>
      <c r="G2787" s="384">
        <v>0</v>
      </c>
      <c r="H2787">
        <v>1.5360799999999999</v>
      </c>
    </row>
    <row r="2788" spans="1:10">
      <c r="A2788">
        <v>2783</v>
      </c>
      <c r="B2788" s="613">
        <v>42429.46875</v>
      </c>
      <c r="C2788" s="405" t="s">
        <v>2020</v>
      </c>
      <c r="D2788" s="384">
        <v>716</v>
      </c>
      <c r="E2788">
        <v>0.01</v>
      </c>
      <c r="F2788">
        <v>1.5298</v>
      </c>
      <c r="G2788" s="384">
        <v>0</v>
      </c>
      <c r="H2788">
        <v>1.5325599999999999</v>
      </c>
    </row>
    <row r="2789" spans="1:10">
      <c r="A2789">
        <v>2792</v>
      </c>
      <c r="B2789" s="613">
        <v>42429.725694444445</v>
      </c>
      <c r="C2789" s="405" t="s">
        <v>2020</v>
      </c>
      <c r="D2789" s="384">
        <v>716</v>
      </c>
      <c r="E2789">
        <v>0.01</v>
      </c>
      <c r="F2789">
        <v>1.5298</v>
      </c>
      <c r="G2789" s="384">
        <v>0</v>
      </c>
      <c r="H2789">
        <v>1.5276000000000001</v>
      </c>
    </row>
    <row r="2790" spans="1:10">
      <c r="A2790">
        <v>2797</v>
      </c>
      <c r="B2790" s="613">
        <v>42430.068055555559</v>
      </c>
      <c r="C2790" s="405" t="s">
        <v>1931</v>
      </c>
      <c r="D2790" s="384">
        <v>716</v>
      </c>
      <c r="E2790">
        <v>0.01</v>
      </c>
      <c r="F2790">
        <v>1.5276000000000001</v>
      </c>
      <c r="G2790" s="384">
        <v>0</v>
      </c>
      <c r="H2790">
        <v>1.5276000000000001</v>
      </c>
      <c r="I2790">
        <v>-1.73</v>
      </c>
      <c r="J2790" s="384">
        <v>2987.36</v>
      </c>
    </row>
    <row r="2791" spans="1:10">
      <c r="A2791">
        <v>2781</v>
      </c>
      <c r="B2791" s="613">
        <v>42429.46875</v>
      </c>
      <c r="C2791" s="405" t="s">
        <v>96</v>
      </c>
      <c r="D2791" s="384">
        <v>717</v>
      </c>
      <c r="E2791">
        <v>0.02</v>
      </c>
      <c r="F2791">
        <v>1.52481</v>
      </c>
      <c r="G2791" s="384">
        <v>0</v>
      </c>
      <c r="H2791">
        <v>0</v>
      </c>
    </row>
    <row r="2792" spans="1:10">
      <c r="A2792">
        <v>2782</v>
      </c>
      <c r="B2792" s="613">
        <v>42429.46875</v>
      </c>
      <c r="C2792" s="405" t="s">
        <v>2020</v>
      </c>
      <c r="D2792" s="384">
        <v>717</v>
      </c>
      <c r="E2792">
        <v>0.02</v>
      </c>
      <c r="F2792">
        <v>1.52481</v>
      </c>
      <c r="G2792" s="384">
        <v>0</v>
      </c>
      <c r="H2792">
        <v>1.5325599999999999</v>
      </c>
    </row>
    <row r="2793" spans="1:10">
      <c r="A2793">
        <v>2791</v>
      </c>
      <c r="B2793" s="613">
        <v>42429.725694444445</v>
      </c>
      <c r="C2793" s="405" t="s">
        <v>2020</v>
      </c>
      <c r="D2793" s="384">
        <v>717</v>
      </c>
      <c r="E2793">
        <v>0.02</v>
      </c>
      <c r="F2793">
        <v>1.52481</v>
      </c>
      <c r="G2793" s="384">
        <v>0</v>
      </c>
      <c r="H2793">
        <v>1.5276000000000001</v>
      </c>
    </row>
    <row r="2794" spans="1:10">
      <c r="A2794">
        <v>2798</v>
      </c>
      <c r="B2794" s="613">
        <v>42430.068055555559</v>
      </c>
      <c r="C2794" s="405" t="s">
        <v>1931</v>
      </c>
      <c r="D2794" s="384">
        <v>717</v>
      </c>
      <c r="E2794">
        <v>0.02</v>
      </c>
      <c r="F2794">
        <v>1.5276000000000001</v>
      </c>
      <c r="G2794" s="384">
        <v>0</v>
      </c>
      <c r="H2794">
        <v>1.5276000000000001</v>
      </c>
      <c r="I2794">
        <v>3.92</v>
      </c>
      <c r="J2794" s="384">
        <v>2991.28</v>
      </c>
    </row>
    <row r="2795" spans="1:10">
      <c r="A2795">
        <v>2786</v>
      </c>
      <c r="B2795" s="613">
        <v>42429.698611111111</v>
      </c>
      <c r="C2795" s="405" t="s">
        <v>97</v>
      </c>
      <c r="D2795" s="384">
        <v>718</v>
      </c>
      <c r="E2795">
        <v>0.01</v>
      </c>
      <c r="F2795">
        <v>1.5215399999999999</v>
      </c>
      <c r="G2795" s="384">
        <v>0</v>
      </c>
      <c r="H2795">
        <v>0</v>
      </c>
    </row>
    <row r="2796" spans="1:10">
      <c r="A2796">
        <v>2787</v>
      </c>
      <c r="B2796" s="613">
        <v>42429.698611111111</v>
      </c>
      <c r="C2796" s="405" t="s">
        <v>2020</v>
      </c>
      <c r="D2796" s="384">
        <v>718</v>
      </c>
      <c r="E2796">
        <v>0.01</v>
      </c>
      <c r="F2796">
        <v>1.5215399999999999</v>
      </c>
      <c r="G2796" s="384">
        <v>0</v>
      </c>
      <c r="H2796">
        <v>1.5194000000000001</v>
      </c>
    </row>
    <row r="2797" spans="1:10">
      <c r="A2797">
        <v>2788</v>
      </c>
      <c r="B2797" s="613">
        <v>42429.71597222222</v>
      </c>
      <c r="C2797" s="405" t="s">
        <v>1931</v>
      </c>
      <c r="D2797" s="384">
        <v>718</v>
      </c>
      <c r="E2797">
        <v>0.01</v>
      </c>
      <c r="F2797">
        <v>1.5194000000000001</v>
      </c>
      <c r="G2797" s="384">
        <v>0</v>
      </c>
      <c r="H2797">
        <v>1.5194000000000001</v>
      </c>
      <c r="I2797">
        <v>1.48</v>
      </c>
      <c r="J2797" s="384">
        <v>3001.49</v>
      </c>
    </row>
    <row r="2798" spans="1:10">
      <c r="A2798">
        <v>2789</v>
      </c>
      <c r="B2798" s="613">
        <v>42429.725694444445</v>
      </c>
      <c r="C2798" s="405" t="s">
        <v>96</v>
      </c>
      <c r="D2798" s="384">
        <v>719</v>
      </c>
      <c r="E2798">
        <v>0.04</v>
      </c>
      <c r="F2798">
        <v>1.5179400000000001</v>
      </c>
      <c r="G2798" s="384">
        <v>0</v>
      </c>
      <c r="H2798">
        <v>0</v>
      </c>
    </row>
    <row r="2799" spans="1:10">
      <c r="A2799">
        <v>2790</v>
      </c>
      <c r="B2799" s="613">
        <v>42429.725694444445</v>
      </c>
      <c r="C2799" s="405" t="s">
        <v>2020</v>
      </c>
      <c r="D2799" s="384">
        <v>719</v>
      </c>
      <c r="E2799">
        <v>0.04</v>
      </c>
      <c r="F2799">
        <v>1.5179400000000001</v>
      </c>
      <c r="G2799" s="384">
        <v>0</v>
      </c>
      <c r="H2799">
        <v>1.5276000000000001</v>
      </c>
    </row>
    <row r="2800" spans="1:10">
      <c r="A2800">
        <v>2799</v>
      </c>
      <c r="B2800" s="613">
        <v>42430.068055555559</v>
      </c>
      <c r="C2800" s="405" t="s">
        <v>1931</v>
      </c>
      <c r="D2800" s="384">
        <v>719</v>
      </c>
      <c r="E2800">
        <v>0.04</v>
      </c>
      <c r="F2800">
        <v>1.5276000000000001</v>
      </c>
      <c r="G2800" s="384">
        <v>0</v>
      </c>
      <c r="H2800">
        <v>1.5276000000000001</v>
      </c>
      <c r="I2800">
        <v>28.13</v>
      </c>
      <c r="J2800" s="384">
        <v>3019.41</v>
      </c>
    </row>
    <row r="2801" spans="1:10">
      <c r="A2801">
        <v>2800</v>
      </c>
      <c r="B2801" s="613">
        <v>42430.209722222222</v>
      </c>
      <c r="C2801" s="405" t="s">
        <v>97</v>
      </c>
      <c r="D2801" s="384">
        <v>720</v>
      </c>
      <c r="E2801">
        <v>0.01</v>
      </c>
      <c r="F2801">
        <v>1.52427</v>
      </c>
      <c r="G2801" s="384">
        <v>0</v>
      </c>
      <c r="H2801">
        <v>0</v>
      </c>
    </row>
    <row r="2802" spans="1:10">
      <c r="A2802">
        <v>2801</v>
      </c>
      <c r="B2802" s="613">
        <v>42430.209722222222</v>
      </c>
      <c r="C2802" s="405" t="s">
        <v>2020</v>
      </c>
      <c r="D2802" s="384">
        <v>720</v>
      </c>
      <c r="E2802">
        <v>0.01</v>
      </c>
      <c r="F2802">
        <v>1.52427</v>
      </c>
      <c r="G2802" s="384">
        <v>0</v>
      </c>
      <c r="H2802">
        <v>1.52213</v>
      </c>
    </row>
    <row r="2803" spans="1:10">
      <c r="A2803">
        <v>2802</v>
      </c>
      <c r="B2803" s="613">
        <v>42430.29583333333</v>
      </c>
      <c r="C2803" s="405" t="s">
        <v>1931</v>
      </c>
      <c r="D2803" s="384">
        <v>720</v>
      </c>
      <c r="E2803">
        <v>0.01</v>
      </c>
      <c r="F2803">
        <v>1.52213</v>
      </c>
      <c r="G2803" s="384">
        <v>0</v>
      </c>
      <c r="H2803">
        <v>1.52213</v>
      </c>
      <c r="I2803">
        <v>1.48</v>
      </c>
      <c r="J2803" s="384">
        <v>3020.89</v>
      </c>
    </row>
    <row r="2804" spans="1:10">
      <c r="A2804">
        <v>2803</v>
      </c>
      <c r="B2804" s="613">
        <v>42430.345138888886</v>
      </c>
      <c r="C2804" s="405" t="s">
        <v>97</v>
      </c>
      <c r="D2804" s="384">
        <v>721</v>
      </c>
      <c r="E2804">
        <v>0.01</v>
      </c>
      <c r="F2804">
        <v>1.5168900000000001</v>
      </c>
      <c r="G2804" s="384">
        <v>0</v>
      </c>
      <c r="H2804">
        <v>0</v>
      </c>
    </row>
    <row r="2805" spans="1:10">
      <c r="A2805">
        <v>2804</v>
      </c>
      <c r="B2805" s="613">
        <v>42430.345138888886</v>
      </c>
      <c r="C2805" s="405" t="s">
        <v>2020</v>
      </c>
      <c r="D2805" s="384">
        <v>721</v>
      </c>
      <c r="E2805">
        <v>0.01</v>
      </c>
      <c r="F2805">
        <v>1.5168900000000001</v>
      </c>
      <c r="G2805" s="384">
        <v>0</v>
      </c>
      <c r="H2805">
        <v>1.51475</v>
      </c>
    </row>
    <row r="2806" spans="1:10">
      <c r="A2806">
        <v>2805</v>
      </c>
      <c r="B2806" s="613">
        <v>42430.354861111111</v>
      </c>
      <c r="C2806" s="405" t="s">
        <v>1931</v>
      </c>
      <c r="D2806" s="384">
        <v>721</v>
      </c>
      <c r="E2806">
        <v>0.01</v>
      </c>
      <c r="F2806">
        <v>1.51475</v>
      </c>
      <c r="G2806" s="384">
        <v>0</v>
      </c>
      <c r="H2806">
        <v>1.51475</v>
      </c>
      <c r="I2806">
        <v>1.48</v>
      </c>
      <c r="J2806" s="384">
        <v>3022.37</v>
      </c>
    </row>
    <row r="2807" spans="1:10">
      <c r="A2807">
        <v>2806</v>
      </c>
      <c r="B2807" s="613">
        <v>42430.458333333336</v>
      </c>
      <c r="C2807" s="405" t="s">
        <v>96</v>
      </c>
      <c r="D2807" s="384">
        <v>722</v>
      </c>
      <c r="E2807">
        <v>0.01</v>
      </c>
      <c r="F2807">
        <v>1.5204599999999999</v>
      </c>
      <c r="G2807" s="384">
        <v>0</v>
      </c>
      <c r="H2807">
        <v>0</v>
      </c>
    </row>
    <row r="2808" spans="1:10">
      <c r="A2808">
        <v>2807</v>
      </c>
      <c r="B2808" s="613">
        <v>42430.458333333336</v>
      </c>
      <c r="C2808" s="405" t="s">
        <v>2020</v>
      </c>
      <c r="D2808" s="384">
        <v>722</v>
      </c>
      <c r="E2808">
        <v>0.01</v>
      </c>
      <c r="F2808">
        <v>1.5204599999999999</v>
      </c>
      <c r="G2808" s="384">
        <v>0</v>
      </c>
      <c r="H2808">
        <v>1.5226</v>
      </c>
    </row>
    <row r="2809" spans="1:10">
      <c r="A2809">
        <v>2808</v>
      </c>
      <c r="B2809" s="613">
        <v>42430.461111111108</v>
      </c>
      <c r="C2809" s="405" t="s">
        <v>1931</v>
      </c>
      <c r="D2809" s="384">
        <v>722</v>
      </c>
      <c r="E2809">
        <v>0.01</v>
      </c>
      <c r="F2809">
        <v>1.5226</v>
      </c>
      <c r="G2809" s="384">
        <v>0</v>
      </c>
      <c r="H2809">
        <v>1.5226</v>
      </c>
      <c r="I2809">
        <v>1.48</v>
      </c>
      <c r="J2809" s="384">
        <v>3023.85</v>
      </c>
    </row>
    <row r="2810" spans="1:10">
      <c r="A2810">
        <v>2809</v>
      </c>
      <c r="B2810" s="613">
        <v>42430.541666666664</v>
      </c>
      <c r="C2810" s="405" t="s">
        <v>96</v>
      </c>
      <c r="D2810" s="384">
        <v>723</v>
      </c>
      <c r="E2810">
        <v>0.01</v>
      </c>
      <c r="F2810">
        <v>1.5218700000000001</v>
      </c>
      <c r="G2810" s="384">
        <v>0</v>
      </c>
      <c r="H2810">
        <v>0</v>
      </c>
    </row>
    <row r="2811" spans="1:10">
      <c r="A2811">
        <v>2810</v>
      </c>
      <c r="B2811" s="613">
        <v>42430.541666666664</v>
      </c>
      <c r="C2811" s="405" t="s">
        <v>2020</v>
      </c>
      <c r="D2811" s="384">
        <v>723</v>
      </c>
      <c r="E2811">
        <v>0.01</v>
      </c>
      <c r="F2811">
        <v>1.5218700000000001</v>
      </c>
      <c r="G2811" s="384">
        <v>0</v>
      </c>
      <c r="H2811">
        <v>1.5240100000000001</v>
      </c>
    </row>
    <row r="2812" spans="1:10">
      <c r="A2812">
        <v>2813</v>
      </c>
      <c r="B2812" s="613">
        <v>42430.563888888886</v>
      </c>
      <c r="C2812" s="405" t="s">
        <v>2020</v>
      </c>
      <c r="D2812" s="384">
        <v>723</v>
      </c>
      <c r="E2812">
        <v>0.01</v>
      </c>
      <c r="F2812">
        <v>1.5218700000000001</v>
      </c>
      <c r="G2812" s="384">
        <v>0</v>
      </c>
      <c r="H2812">
        <v>1.5223599999999999</v>
      </c>
    </row>
    <row r="2813" spans="1:10">
      <c r="A2813">
        <v>2814</v>
      </c>
      <c r="B2813" s="613">
        <v>42430.681250000001</v>
      </c>
      <c r="C2813" s="405" t="s">
        <v>1931</v>
      </c>
      <c r="D2813" s="384">
        <v>723</v>
      </c>
      <c r="E2813">
        <v>0.01</v>
      </c>
      <c r="F2813">
        <v>1.5223599999999999</v>
      </c>
      <c r="G2813" s="384">
        <v>0</v>
      </c>
      <c r="H2813">
        <v>1.5223599999999999</v>
      </c>
      <c r="I2813">
        <v>0.26</v>
      </c>
      <c r="J2813" s="384">
        <v>3024.11</v>
      </c>
    </row>
    <row r="2814" spans="1:10">
      <c r="A2814">
        <v>2811</v>
      </c>
      <c r="B2814" s="613">
        <v>42430.563888888886</v>
      </c>
      <c r="C2814" s="405" t="s">
        <v>96</v>
      </c>
      <c r="D2814" s="384">
        <v>724</v>
      </c>
      <c r="E2814">
        <v>0.01</v>
      </c>
      <c r="F2814">
        <v>1.51857</v>
      </c>
      <c r="G2814" s="384">
        <v>0</v>
      </c>
      <c r="H2814">
        <v>0</v>
      </c>
    </row>
    <row r="2815" spans="1:10">
      <c r="A2815">
        <v>2812</v>
      </c>
      <c r="B2815" s="613">
        <v>42430.563888888886</v>
      </c>
      <c r="C2815" s="405" t="s">
        <v>2020</v>
      </c>
      <c r="D2815" s="384">
        <v>724</v>
      </c>
      <c r="E2815">
        <v>0.01</v>
      </c>
      <c r="F2815">
        <v>1.51857</v>
      </c>
      <c r="G2815" s="384">
        <v>0</v>
      </c>
      <c r="H2815">
        <v>1.5223599999999999</v>
      </c>
    </row>
    <row r="2816" spans="1:10">
      <c r="A2816">
        <v>2815</v>
      </c>
      <c r="B2816" s="613">
        <v>42430.681250000001</v>
      </c>
      <c r="C2816" s="405" t="s">
        <v>1931</v>
      </c>
      <c r="D2816" s="384">
        <v>724</v>
      </c>
      <c r="E2816">
        <v>0.01</v>
      </c>
      <c r="F2816">
        <v>1.5223599999999999</v>
      </c>
      <c r="G2816" s="384">
        <v>0</v>
      </c>
      <c r="H2816">
        <v>1.5223599999999999</v>
      </c>
      <c r="I2816">
        <v>2.69</v>
      </c>
      <c r="J2816" s="384">
        <v>3026.8</v>
      </c>
    </row>
    <row r="2817" spans="1:10">
      <c r="A2817">
        <v>2816</v>
      </c>
      <c r="B2817" s="613">
        <v>42430.6875</v>
      </c>
      <c r="C2817" s="405" t="s">
        <v>97</v>
      </c>
      <c r="D2817" s="384">
        <v>725</v>
      </c>
      <c r="E2817">
        <v>0.01</v>
      </c>
      <c r="F2817">
        <v>1.5186299999999999</v>
      </c>
      <c r="G2817" s="384">
        <v>0</v>
      </c>
      <c r="H2817">
        <v>0</v>
      </c>
    </row>
    <row r="2818" spans="1:10">
      <c r="A2818">
        <v>2817</v>
      </c>
      <c r="B2818" s="613">
        <v>42430.6875</v>
      </c>
      <c r="C2818" s="405" t="s">
        <v>2020</v>
      </c>
      <c r="D2818" s="384">
        <v>725</v>
      </c>
      <c r="E2818">
        <v>0.01</v>
      </c>
      <c r="F2818">
        <v>1.5186299999999999</v>
      </c>
      <c r="G2818" s="384">
        <v>0</v>
      </c>
      <c r="H2818">
        <v>1.5164899999999999</v>
      </c>
    </row>
    <row r="2819" spans="1:10">
      <c r="A2819">
        <v>2818</v>
      </c>
      <c r="B2819" s="613">
        <v>42430.713888888888</v>
      </c>
      <c r="C2819" s="405" t="s">
        <v>1931</v>
      </c>
      <c r="D2819" s="384">
        <v>725</v>
      </c>
      <c r="E2819">
        <v>0.01</v>
      </c>
      <c r="F2819">
        <v>1.5164899999999999</v>
      </c>
      <c r="G2819" s="384">
        <v>0</v>
      </c>
      <c r="H2819">
        <v>1.5164899999999999</v>
      </c>
      <c r="I2819">
        <v>1.48</v>
      </c>
      <c r="J2819" s="384">
        <v>3028.28</v>
      </c>
    </row>
    <row r="2820" spans="1:10">
      <c r="A2820">
        <v>2819</v>
      </c>
      <c r="B2820" s="613">
        <v>42431.563888888886</v>
      </c>
      <c r="C2820" s="405" t="s">
        <v>97</v>
      </c>
      <c r="D2820" s="384">
        <v>726</v>
      </c>
      <c r="E2820">
        <v>0.01</v>
      </c>
      <c r="F2820">
        <v>1.5020500000000001</v>
      </c>
      <c r="G2820" s="384">
        <v>0</v>
      </c>
      <c r="H2820">
        <v>0</v>
      </c>
    </row>
    <row r="2821" spans="1:10">
      <c r="A2821">
        <v>2820</v>
      </c>
      <c r="B2821" s="613">
        <v>42431.563888888886</v>
      </c>
      <c r="C2821" s="405" t="s">
        <v>2020</v>
      </c>
      <c r="D2821" s="384">
        <v>726</v>
      </c>
      <c r="E2821">
        <v>0.01</v>
      </c>
      <c r="F2821">
        <v>1.5020500000000001</v>
      </c>
      <c r="G2821" s="384">
        <v>0</v>
      </c>
      <c r="H2821">
        <v>1.4999100000000001</v>
      </c>
    </row>
    <row r="2822" spans="1:10">
      <c r="A2822">
        <v>2821</v>
      </c>
      <c r="B2822" s="613">
        <v>42431.584722222222</v>
      </c>
      <c r="C2822" s="405" t="s">
        <v>1931</v>
      </c>
      <c r="D2822" s="384">
        <v>726</v>
      </c>
      <c r="E2822">
        <v>0.01</v>
      </c>
      <c r="F2822">
        <v>1.4999100000000001</v>
      </c>
      <c r="G2822" s="384">
        <v>0</v>
      </c>
      <c r="H2822">
        <v>1.4999100000000001</v>
      </c>
      <c r="I2822">
        <v>1.48</v>
      </c>
      <c r="J2822" s="384">
        <v>3029.76</v>
      </c>
    </row>
    <row r="2823" spans="1:10">
      <c r="A2823">
        <v>2822</v>
      </c>
      <c r="B2823" s="613">
        <v>42432.063194444447</v>
      </c>
      <c r="C2823" s="405" t="s">
        <v>97</v>
      </c>
      <c r="D2823" s="384">
        <v>727</v>
      </c>
      <c r="E2823">
        <v>0.01</v>
      </c>
      <c r="F2823">
        <v>1.4900199999999999</v>
      </c>
      <c r="G2823" s="384">
        <v>0</v>
      </c>
      <c r="H2823">
        <v>0</v>
      </c>
    </row>
    <row r="2824" spans="1:10">
      <c r="A2824">
        <v>2823</v>
      </c>
      <c r="B2824" s="613">
        <v>42432.063194444447</v>
      </c>
      <c r="C2824" s="405" t="s">
        <v>2020</v>
      </c>
      <c r="D2824" s="384">
        <v>727</v>
      </c>
      <c r="E2824">
        <v>0.01</v>
      </c>
      <c r="F2824">
        <v>1.4900199999999999</v>
      </c>
      <c r="G2824" s="384">
        <v>0</v>
      </c>
      <c r="H2824">
        <v>1.4878800000000001</v>
      </c>
    </row>
    <row r="2825" spans="1:10">
      <c r="A2825">
        <v>2824</v>
      </c>
      <c r="B2825" s="613">
        <v>42432.106249999997</v>
      </c>
      <c r="C2825" s="405" t="s">
        <v>1931</v>
      </c>
      <c r="D2825" s="384">
        <v>727</v>
      </c>
      <c r="E2825">
        <v>0.01</v>
      </c>
      <c r="F2825">
        <v>1.4878800000000001</v>
      </c>
      <c r="G2825" s="384">
        <v>0</v>
      </c>
      <c r="H2825">
        <v>1.4878800000000001</v>
      </c>
      <c r="I2825">
        <v>1.48</v>
      </c>
      <c r="J2825" s="384">
        <v>3031.24</v>
      </c>
    </row>
    <row r="2826" spans="1:10">
      <c r="A2826">
        <v>2825</v>
      </c>
      <c r="B2826" s="613">
        <v>42432.365972222222</v>
      </c>
      <c r="C2826" s="405" t="s">
        <v>97</v>
      </c>
      <c r="D2826" s="384">
        <v>728</v>
      </c>
      <c r="E2826">
        <v>0.01</v>
      </c>
      <c r="F2826">
        <v>1.4843200000000001</v>
      </c>
      <c r="G2826" s="384">
        <v>0</v>
      </c>
      <c r="H2826">
        <v>0</v>
      </c>
    </row>
    <row r="2827" spans="1:10">
      <c r="A2827">
        <v>2826</v>
      </c>
      <c r="B2827" s="613">
        <v>42432.365972222222</v>
      </c>
      <c r="C2827" s="405" t="s">
        <v>2020</v>
      </c>
      <c r="D2827" s="384">
        <v>728</v>
      </c>
      <c r="E2827">
        <v>0.01</v>
      </c>
      <c r="F2827">
        <v>1.4843200000000001</v>
      </c>
      <c r="G2827" s="384">
        <v>0</v>
      </c>
      <c r="H2827">
        <v>1.4821800000000001</v>
      </c>
    </row>
    <row r="2828" spans="1:10">
      <c r="A2828">
        <v>2832</v>
      </c>
      <c r="B2828" s="613">
        <v>42432.42083333333</v>
      </c>
      <c r="C2828" s="405" t="s">
        <v>2020</v>
      </c>
      <c r="D2828" s="384">
        <v>728</v>
      </c>
      <c r="E2828">
        <v>0.01</v>
      </c>
      <c r="F2828">
        <v>1.4843200000000001</v>
      </c>
      <c r="G2828" s="384">
        <v>0</v>
      </c>
      <c r="H2828">
        <v>1.48384</v>
      </c>
    </row>
    <row r="2829" spans="1:10">
      <c r="A2829">
        <v>2833</v>
      </c>
      <c r="B2829" s="613">
        <v>42432.490972222222</v>
      </c>
      <c r="C2829" s="405" t="s">
        <v>1931</v>
      </c>
      <c r="D2829" s="384">
        <v>728</v>
      </c>
      <c r="E2829">
        <v>0.01</v>
      </c>
      <c r="F2829">
        <v>1.48384</v>
      </c>
      <c r="G2829" s="384">
        <v>0</v>
      </c>
      <c r="H2829">
        <v>1.48384</v>
      </c>
      <c r="I2829">
        <v>0.25</v>
      </c>
      <c r="J2829" s="384">
        <v>3032.97</v>
      </c>
    </row>
    <row r="2830" spans="1:10">
      <c r="A2830">
        <v>2827</v>
      </c>
      <c r="B2830" s="613">
        <v>42432.375694444447</v>
      </c>
      <c r="C2830" s="405" t="s">
        <v>96</v>
      </c>
      <c r="D2830" s="384">
        <v>729</v>
      </c>
      <c r="E2830">
        <v>0.01</v>
      </c>
      <c r="F2830">
        <v>1.4862</v>
      </c>
      <c r="G2830" s="384">
        <v>0</v>
      </c>
      <c r="H2830">
        <v>0</v>
      </c>
    </row>
    <row r="2831" spans="1:10">
      <c r="A2831">
        <v>2828</v>
      </c>
      <c r="B2831" s="613">
        <v>42432.375694444447</v>
      </c>
      <c r="C2831" s="405" t="s">
        <v>2020</v>
      </c>
      <c r="D2831" s="384">
        <v>729</v>
      </c>
      <c r="E2831">
        <v>0.01</v>
      </c>
      <c r="F2831">
        <v>1.4862</v>
      </c>
      <c r="G2831" s="384">
        <v>0</v>
      </c>
      <c r="H2831">
        <v>1.48834</v>
      </c>
    </row>
    <row r="2832" spans="1:10">
      <c r="A2832">
        <v>2829</v>
      </c>
      <c r="B2832" s="613">
        <v>42432.394444444442</v>
      </c>
      <c r="C2832" s="405" t="s">
        <v>1931</v>
      </c>
      <c r="D2832" s="384">
        <v>729</v>
      </c>
      <c r="E2832">
        <v>0.01</v>
      </c>
      <c r="F2832">
        <v>1.48834</v>
      </c>
      <c r="G2832" s="384">
        <v>0</v>
      </c>
      <c r="H2832">
        <v>1.48834</v>
      </c>
      <c r="I2832">
        <v>1.48</v>
      </c>
      <c r="J2832" s="384">
        <v>3032.72</v>
      </c>
    </row>
    <row r="2833" spans="1:10">
      <c r="A2833">
        <v>2830</v>
      </c>
      <c r="B2833" s="613">
        <v>42432.42083333333</v>
      </c>
      <c r="C2833" s="405" t="s">
        <v>97</v>
      </c>
      <c r="D2833" s="384">
        <v>730</v>
      </c>
      <c r="E2833">
        <v>0.01</v>
      </c>
      <c r="F2833">
        <v>1.48763</v>
      </c>
      <c r="G2833" s="384">
        <v>0</v>
      </c>
      <c r="H2833">
        <v>0</v>
      </c>
    </row>
    <row r="2834" spans="1:10">
      <c r="A2834">
        <v>2831</v>
      </c>
      <c r="B2834" s="613">
        <v>42432.42083333333</v>
      </c>
      <c r="C2834" s="405" t="s">
        <v>2020</v>
      </c>
      <c r="D2834" s="384">
        <v>730</v>
      </c>
      <c r="E2834">
        <v>0.01</v>
      </c>
      <c r="F2834">
        <v>1.48763</v>
      </c>
      <c r="G2834" s="384">
        <v>0</v>
      </c>
      <c r="H2834">
        <v>1.48384</v>
      </c>
    </row>
    <row r="2835" spans="1:10">
      <c r="A2835">
        <v>2834</v>
      </c>
      <c r="B2835" s="613">
        <v>42432.490972222222</v>
      </c>
      <c r="C2835" s="405" t="s">
        <v>1931</v>
      </c>
      <c r="D2835" s="384">
        <v>730</v>
      </c>
      <c r="E2835">
        <v>0.01</v>
      </c>
      <c r="F2835">
        <v>1.48384</v>
      </c>
      <c r="G2835" s="384">
        <v>0</v>
      </c>
      <c r="H2835">
        <v>1.48384</v>
      </c>
      <c r="I2835">
        <v>2.7</v>
      </c>
      <c r="J2835" s="384">
        <v>3035.67</v>
      </c>
    </row>
    <row r="2836" spans="1:10">
      <c r="A2836">
        <v>2835</v>
      </c>
      <c r="B2836" s="613">
        <v>42436.417361111111</v>
      </c>
      <c r="C2836" s="405" t="s">
        <v>96</v>
      </c>
      <c r="D2836" s="384">
        <v>731</v>
      </c>
      <c r="E2836">
        <v>0.01</v>
      </c>
      <c r="F2836">
        <v>1.4792400000000001</v>
      </c>
      <c r="G2836" s="384">
        <v>0</v>
      </c>
      <c r="H2836">
        <v>0</v>
      </c>
    </row>
    <row r="2837" spans="1:10">
      <c r="A2837">
        <v>2836</v>
      </c>
      <c r="B2837" s="613">
        <v>42436.417361111111</v>
      </c>
      <c r="C2837" s="405" t="s">
        <v>2020</v>
      </c>
      <c r="D2837" s="384">
        <v>731</v>
      </c>
      <c r="E2837">
        <v>0.01</v>
      </c>
      <c r="F2837">
        <v>1.4792400000000001</v>
      </c>
      <c r="G2837" s="384">
        <v>0</v>
      </c>
      <c r="H2837">
        <v>1.4813799999999999</v>
      </c>
    </row>
    <row r="2838" spans="1:10">
      <c r="A2838">
        <v>2837</v>
      </c>
      <c r="B2838" s="613">
        <v>42436.462500000001</v>
      </c>
      <c r="C2838" s="405" t="s">
        <v>1931</v>
      </c>
      <c r="D2838" s="384">
        <v>731</v>
      </c>
      <c r="E2838">
        <v>0.01</v>
      </c>
      <c r="F2838">
        <v>1.4813799999999999</v>
      </c>
      <c r="G2838" s="384">
        <v>0</v>
      </c>
      <c r="H2838">
        <v>1.4813799999999999</v>
      </c>
      <c r="I2838">
        <v>1.48</v>
      </c>
      <c r="J2838" s="384">
        <v>3037.15</v>
      </c>
    </row>
    <row r="2839" spans="1:10">
      <c r="A2839">
        <v>2838</v>
      </c>
      <c r="B2839" s="613">
        <v>42437.354166666664</v>
      </c>
      <c r="C2839" s="405" t="s">
        <v>96</v>
      </c>
      <c r="D2839" s="384">
        <v>732</v>
      </c>
      <c r="E2839">
        <v>0.01</v>
      </c>
      <c r="F2839">
        <v>1.48766</v>
      </c>
      <c r="G2839" s="384">
        <v>0</v>
      </c>
      <c r="H2839">
        <v>0</v>
      </c>
    </row>
    <row r="2840" spans="1:10">
      <c r="A2840">
        <v>2839</v>
      </c>
      <c r="B2840" s="613">
        <v>42437.354166666664</v>
      </c>
      <c r="C2840" s="405" t="s">
        <v>2020</v>
      </c>
      <c r="D2840" s="384">
        <v>732</v>
      </c>
      <c r="E2840">
        <v>0.01</v>
      </c>
      <c r="F2840">
        <v>1.48766</v>
      </c>
      <c r="G2840" s="384">
        <v>0</v>
      </c>
      <c r="H2840">
        <v>1.4898</v>
      </c>
    </row>
    <row r="2841" spans="1:10">
      <c r="A2841">
        <v>2842</v>
      </c>
      <c r="B2841" s="613">
        <v>42437.407638888886</v>
      </c>
      <c r="C2841" s="405" t="s">
        <v>2020</v>
      </c>
      <c r="D2841" s="384">
        <v>732</v>
      </c>
      <c r="E2841">
        <v>0.01</v>
      </c>
      <c r="F2841">
        <v>1.48766</v>
      </c>
      <c r="G2841" s="384">
        <v>0</v>
      </c>
      <c r="H2841">
        <v>1.4881</v>
      </c>
    </row>
    <row r="2842" spans="1:10">
      <c r="A2842">
        <v>2846</v>
      </c>
      <c r="B2842" s="613">
        <v>42437.518750000003</v>
      </c>
      <c r="C2842" s="405" t="s">
        <v>2020</v>
      </c>
      <c r="D2842" s="384">
        <v>732</v>
      </c>
      <c r="E2842">
        <v>0.01</v>
      </c>
      <c r="F2842">
        <v>1.48766</v>
      </c>
      <c r="G2842" s="384">
        <v>0</v>
      </c>
      <c r="H2842">
        <v>1.4863999999999999</v>
      </c>
    </row>
    <row r="2843" spans="1:10">
      <c r="A2843">
        <v>2847</v>
      </c>
      <c r="B2843" s="613">
        <v>42437.699305555558</v>
      </c>
      <c r="C2843" s="405" t="s">
        <v>1931</v>
      </c>
      <c r="D2843" s="384">
        <v>732</v>
      </c>
      <c r="E2843">
        <v>0.01</v>
      </c>
      <c r="F2843">
        <v>1.4863999999999999</v>
      </c>
      <c r="G2843" s="384">
        <v>0</v>
      </c>
      <c r="H2843">
        <v>1.4863999999999999</v>
      </c>
      <c r="I2843">
        <v>-1.03</v>
      </c>
      <c r="J2843" s="384">
        <v>3036.12</v>
      </c>
    </row>
    <row r="2844" spans="1:10">
      <c r="A2844">
        <v>2840</v>
      </c>
      <c r="B2844" s="613">
        <v>42437.407638888886</v>
      </c>
      <c r="C2844" s="405" t="s">
        <v>96</v>
      </c>
      <c r="D2844" s="384">
        <v>733</v>
      </c>
      <c r="E2844">
        <v>0.01</v>
      </c>
      <c r="F2844">
        <v>1.48427</v>
      </c>
      <c r="G2844" s="384">
        <v>0</v>
      </c>
      <c r="H2844">
        <v>0</v>
      </c>
    </row>
    <row r="2845" spans="1:10">
      <c r="A2845">
        <v>2841</v>
      </c>
      <c r="B2845" s="613">
        <v>42437.407638888886</v>
      </c>
      <c r="C2845" s="405" t="s">
        <v>2020</v>
      </c>
      <c r="D2845" s="384">
        <v>733</v>
      </c>
      <c r="E2845">
        <v>0.01</v>
      </c>
      <c r="F2845">
        <v>1.48427</v>
      </c>
      <c r="G2845" s="384">
        <v>0</v>
      </c>
      <c r="H2845">
        <v>1.4881</v>
      </c>
    </row>
    <row r="2846" spans="1:10">
      <c r="A2846">
        <v>2845</v>
      </c>
      <c r="B2846" s="613">
        <v>42437.518750000003</v>
      </c>
      <c r="C2846" s="405" t="s">
        <v>2020</v>
      </c>
      <c r="D2846" s="384">
        <v>733</v>
      </c>
      <c r="E2846">
        <v>0.01</v>
      </c>
      <c r="F2846">
        <v>1.48427</v>
      </c>
      <c r="G2846" s="384">
        <v>0</v>
      </c>
      <c r="H2846">
        <v>1.4863999999999999</v>
      </c>
    </row>
    <row r="2847" spans="1:10">
      <c r="A2847">
        <v>2848</v>
      </c>
      <c r="B2847" s="613">
        <v>42437.699305555558</v>
      </c>
      <c r="C2847" s="405" t="s">
        <v>1931</v>
      </c>
      <c r="D2847" s="384">
        <v>733</v>
      </c>
      <c r="E2847">
        <v>0.01</v>
      </c>
      <c r="F2847">
        <v>1.4863999999999999</v>
      </c>
      <c r="G2847" s="384">
        <v>0</v>
      </c>
      <c r="H2847">
        <v>1.4863999999999999</v>
      </c>
      <c r="I2847">
        <v>1.47</v>
      </c>
      <c r="J2847" s="384">
        <v>3037.59</v>
      </c>
    </row>
    <row r="2848" spans="1:10">
      <c r="A2848">
        <v>2843</v>
      </c>
      <c r="B2848" s="613">
        <v>42437.518750000003</v>
      </c>
      <c r="C2848" s="405" t="s">
        <v>96</v>
      </c>
      <c r="D2848" s="384">
        <v>734</v>
      </c>
      <c r="E2848">
        <v>0.01</v>
      </c>
      <c r="F2848">
        <v>1.4805699999999999</v>
      </c>
      <c r="G2848" s="384">
        <v>0</v>
      </c>
      <c r="H2848">
        <v>0</v>
      </c>
    </row>
    <row r="2849" spans="1:10">
      <c r="A2849">
        <v>2844</v>
      </c>
      <c r="B2849" s="613">
        <v>42437.518750000003</v>
      </c>
      <c r="C2849" s="405" t="s">
        <v>2020</v>
      </c>
      <c r="D2849" s="384">
        <v>734</v>
      </c>
      <c r="E2849">
        <v>0.01</v>
      </c>
      <c r="F2849">
        <v>1.4805699999999999</v>
      </c>
      <c r="G2849" s="384">
        <v>0</v>
      </c>
      <c r="H2849">
        <v>1.4863999999999999</v>
      </c>
    </row>
    <row r="2850" spans="1:10">
      <c r="A2850">
        <v>2849</v>
      </c>
      <c r="B2850" s="613">
        <v>42437.699305555558</v>
      </c>
      <c r="C2850" s="405" t="s">
        <v>1931</v>
      </c>
      <c r="D2850" s="384">
        <v>734</v>
      </c>
      <c r="E2850">
        <v>0.01</v>
      </c>
      <c r="F2850">
        <v>1.4863999999999999</v>
      </c>
      <c r="G2850" s="384">
        <v>0</v>
      </c>
      <c r="H2850">
        <v>1.4863999999999999</v>
      </c>
      <c r="I2850">
        <v>4.2</v>
      </c>
      <c r="J2850" s="384">
        <v>3041.79</v>
      </c>
    </row>
    <row r="2851" spans="1:10">
      <c r="A2851">
        <v>2850</v>
      </c>
      <c r="B2851" s="613">
        <v>42437.771527777775</v>
      </c>
      <c r="C2851" s="405" t="s">
        <v>97</v>
      </c>
      <c r="D2851" s="384">
        <v>735</v>
      </c>
      <c r="E2851">
        <v>0.01</v>
      </c>
      <c r="F2851">
        <v>1.4751399999999999</v>
      </c>
      <c r="G2851" s="384">
        <v>0</v>
      </c>
      <c r="H2851">
        <v>0</v>
      </c>
    </row>
    <row r="2852" spans="1:10">
      <c r="A2852">
        <v>2851</v>
      </c>
      <c r="B2852" s="613">
        <v>42437.771527777775</v>
      </c>
      <c r="C2852" s="405" t="s">
        <v>2020</v>
      </c>
      <c r="D2852" s="384">
        <v>735</v>
      </c>
      <c r="E2852">
        <v>0.01</v>
      </c>
      <c r="F2852">
        <v>1.4751399999999999</v>
      </c>
      <c r="G2852" s="384">
        <v>0</v>
      </c>
      <c r="H2852">
        <v>1.4730000000000001</v>
      </c>
    </row>
    <row r="2853" spans="1:10">
      <c r="A2853">
        <v>2854</v>
      </c>
      <c r="B2853" s="613">
        <v>42437.89166666667</v>
      </c>
      <c r="C2853" s="405" t="s">
        <v>2020</v>
      </c>
      <c r="D2853" s="384">
        <v>735</v>
      </c>
      <c r="E2853">
        <v>0.01</v>
      </c>
      <c r="F2853">
        <v>1.4751399999999999</v>
      </c>
      <c r="G2853" s="384">
        <v>0</v>
      </c>
      <c r="H2853">
        <v>1.47522</v>
      </c>
    </row>
    <row r="2854" spans="1:10">
      <c r="A2854">
        <v>2855</v>
      </c>
      <c r="B2854" s="613">
        <v>42438.379166666666</v>
      </c>
      <c r="C2854" s="405" t="s">
        <v>1931</v>
      </c>
      <c r="D2854" s="384">
        <v>735</v>
      </c>
      <c r="E2854">
        <v>0.01</v>
      </c>
      <c r="F2854">
        <v>1.47522</v>
      </c>
      <c r="G2854" s="384">
        <v>0</v>
      </c>
      <c r="H2854">
        <v>1.47522</v>
      </c>
      <c r="I2854">
        <v>-0.15</v>
      </c>
      <c r="J2854" s="384">
        <v>3041.64</v>
      </c>
    </row>
    <row r="2855" spans="1:10">
      <c r="A2855">
        <v>2852</v>
      </c>
      <c r="B2855" s="613">
        <v>42437.89166666667</v>
      </c>
      <c r="C2855" s="405" t="s">
        <v>97</v>
      </c>
      <c r="D2855" s="384">
        <v>736</v>
      </c>
      <c r="E2855">
        <v>0.01</v>
      </c>
      <c r="F2855">
        <v>1.4795700000000001</v>
      </c>
      <c r="G2855" s="384">
        <v>0</v>
      </c>
      <c r="H2855">
        <v>0</v>
      </c>
    </row>
    <row r="2856" spans="1:10">
      <c r="A2856">
        <v>2853</v>
      </c>
      <c r="B2856" s="613">
        <v>42437.89166666667</v>
      </c>
      <c r="C2856" s="405" t="s">
        <v>2020</v>
      </c>
      <c r="D2856" s="384">
        <v>736</v>
      </c>
      <c r="E2856">
        <v>0.01</v>
      </c>
      <c r="F2856">
        <v>1.4795700000000001</v>
      </c>
      <c r="G2856" s="384">
        <v>0</v>
      </c>
      <c r="H2856">
        <v>1.47522</v>
      </c>
    </row>
    <row r="2857" spans="1:10">
      <c r="A2857">
        <v>2856</v>
      </c>
      <c r="B2857" s="613">
        <v>42438.379166666666</v>
      </c>
      <c r="C2857" s="405" t="s">
        <v>1931</v>
      </c>
      <c r="D2857" s="384">
        <v>736</v>
      </c>
      <c r="E2857">
        <v>0.01</v>
      </c>
      <c r="F2857">
        <v>1.47522</v>
      </c>
      <c r="G2857" s="384">
        <v>0</v>
      </c>
      <c r="H2857">
        <v>1.47522</v>
      </c>
      <c r="I2857">
        <v>3.12</v>
      </c>
      <c r="J2857" s="384">
        <v>3044.76</v>
      </c>
    </row>
    <row r="2858" spans="1:10">
      <c r="A2858">
        <v>2857</v>
      </c>
      <c r="B2858" s="613">
        <v>42438.428472222222</v>
      </c>
      <c r="C2858" s="405" t="s">
        <v>97</v>
      </c>
      <c r="D2858" s="384">
        <v>737</v>
      </c>
      <c r="E2858">
        <v>0.01</v>
      </c>
      <c r="F2858">
        <v>1.4690300000000001</v>
      </c>
      <c r="G2858" s="384">
        <v>0</v>
      </c>
      <c r="H2858">
        <v>0</v>
      </c>
    </row>
    <row r="2859" spans="1:10">
      <c r="A2859">
        <v>2858</v>
      </c>
      <c r="B2859" s="613">
        <v>42438.428472222222</v>
      </c>
      <c r="C2859" s="405" t="s">
        <v>2020</v>
      </c>
      <c r="D2859" s="384">
        <v>737</v>
      </c>
      <c r="E2859">
        <v>0.01</v>
      </c>
      <c r="F2859">
        <v>1.4690300000000001</v>
      </c>
      <c r="G2859" s="384">
        <v>0</v>
      </c>
      <c r="H2859">
        <v>1.46689</v>
      </c>
    </row>
    <row r="2860" spans="1:10">
      <c r="A2860">
        <v>2859</v>
      </c>
      <c r="B2860" s="613">
        <v>42438.440972222219</v>
      </c>
      <c r="C2860" s="405" t="s">
        <v>1931</v>
      </c>
      <c r="D2860" s="384">
        <v>737</v>
      </c>
      <c r="E2860">
        <v>0.01</v>
      </c>
      <c r="F2860">
        <v>1.46689</v>
      </c>
      <c r="G2860" s="384">
        <v>0</v>
      </c>
      <c r="H2860">
        <v>1.46689</v>
      </c>
      <c r="I2860">
        <v>1.48</v>
      </c>
      <c r="J2860" s="384">
        <v>3046.24</v>
      </c>
    </row>
    <row r="2861" spans="1:10">
      <c r="A2861">
        <v>2860</v>
      </c>
      <c r="B2861" s="613">
        <v>42438.532638888886</v>
      </c>
      <c r="C2861" s="405" t="s">
        <v>96</v>
      </c>
      <c r="D2861" s="384">
        <v>738</v>
      </c>
      <c r="E2861">
        <v>0.01</v>
      </c>
      <c r="F2861">
        <v>1.4657199999999999</v>
      </c>
      <c r="G2861" s="384">
        <v>0</v>
      </c>
      <c r="H2861">
        <v>0</v>
      </c>
    </row>
    <row r="2862" spans="1:10">
      <c r="A2862">
        <v>2861</v>
      </c>
      <c r="B2862" s="613">
        <v>42438.532638888886</v>
      </c>
      <c r="C2862" s="405" t="s">
        <v>2020</v>
      </c>
      <c r="D2862" s="384">
        <v>738</v>
      </c>
      <c r="E2862">
        <v>0.01</v>
      </c>
      <c r="F2862">
        <v>1.4657199999999999</v>
      </c>
      <c r="G2862" s="384">
        <v>0</v>
      </c>
      <c r="H2862">
        <v>1.4678599999999999</v>
      </c>
    </row>
    <row r="2863" spans="1:10">
      <c r="A2863">
        <v>2865</v>
      </c>
      <c r="B2863" s="613">
        <v>42438.70208333333</v>
      </c>
      <c r="C2863" s="405" t="s">
        <v>1931</v>
      </c>
      <c r="D2863" s="384">
        <v>738</v>
      </c>
      <c r="E2863">
        <v>0.01</v>
      </c>
      <c r="F2863">
        <v>1.4678599999999999</v>
      </c>
      <c r="G2863" s="384">
        <v>0</v>
      </c>
      <c r="H2863">
        <v>1.4678599999999999</v>
      </c>
      <c r="I2863">
        <v>1.48</v>
      </c>
      <c r="J2863" s="384">
        <v>3049.2</v>
      </c>
    </row>
    <row r="2864" spans="1:10">
      <c r="A2864">
        <v>2862</v>
      </c>
      <c r="B2864" s="613">
        <v>42438.616666666669</v>
      </c>
      <c r="C2864" s="405" t="s">
        <v>97</v>
      </c>
      <c r="D2864" s="384">
        <v>739</v>
      </c>
      <c r="E2864">
        <v>0.01</v>
      </c>
      <c r="F2864">
        <v>1.46566</v>
      </c>
      <c r="G2864" s="384">
        <v>0</v>
      </c>
      <c r="H2864">
        <v>0</v>
      </c>
    </row>
    <row r="2865" spans="1:10">
      <c r="A2865">
        <v>2863</v>
      </c>
      <c r="B2865" s="613">
        <v>42438.616666666669</v>
      </c>
      <c r="C2865" s="405" t="s">
        <v>2020</v>
      </c>
      <c r="D2865" s="384">
        <v>739</v>
      </c>
      <c r="E2865">
        <v>0.01</v>
      </c>
      <c r="F2865">
        <v>1.46566</v>
      </c>
      <c r="G2865" s="384">
        <v>0</v>
      </c>
      <c r="H2865">
        <v>1.4635199999999999</v>
      </c>
    </row>
    <row r="2866" spans="1:10">
      <c r="A2866">
        <v>2864</v>
      </c>
      <c r="B2866" s="613">
        <v>42438.629166666666</v>
      </c>
      <c r="C2866" s="405" t="s">
        <v>1931</v>
      </c>
      <c r="D2866" s="384">
        <v>739</v>
      </c>
      <c r="E2866">
        <v>0.01</v>
      </c>
      <c r="F2866">
        <v>1.4635199999999999</v>
      </c>
      <c r="G2866" s="384">
        <v>0</v>
      </c>
      <c r="H2866">
        <v>1.4635199999999999</v>
      </c>
      <c r="I2866">
        <v>1.48</v>
      </c>
      <c r="J2866" s="384">
        <v>3047.72</v>
      </c>
    </row>
    <row r="2867" spans="1:10">
      <c r="A2867">
        <v>2866</v>
      </c>
      <c r="B2867" s="613">
        <v>42438.730555555558</v>
      </c>
      <c r="C2867" s="405" t="s">
        <v>96</v>
      </c>
      <c r="D2867" s="384">
        <v>740</v>
      </c>
      <c r="E2867">
        <v>0.01</v>
      </c>
      <c r="F2867">
        <v>1.46489</v>
      </c>
      <c r="G2867" s="384">
        <v>0</v>
      </c>
      <c r="H2867">
        <v>0</v>
      </c>
    </row>
    <row r="2868" spans="1:10">
      <c r="A2868">
        <v>2867</v>
      </c>
      <c r="B2868" s="613">
        <v>42438.730555555558</v>
      </c>
      <c r="C2868" s="405" t="s">
        <v>2020</v>
      </c>
      <c r="D2868" s="384">
        <v>740</v>
      </c>
      <c r="E2868">
        <v>0.01</v>
      </c>
      <c r="F2868">
        <v>1.46489</v>
      </c>
      <c r="G2868" s="384">
        <v>0</v>
      </c>
      <c r="H2868">
        <v>1.4670300000000001</v>
      </c>
    </row>
    <row r="2869" spans="1:10">
      <c r="A2869">
        <v>2870</v>
      </c>
      <c r="B2869" s="613">
        <v>42438.777083333334</v>
      </c>
      <c r="C2869" s="405" t="s">
        <v>1931</v>
      </c>
      <c r="D2869" s="384">
        <v>740</v>
      </c>
      <c r="E2869">
        <v>0.01</v>
      </c>
      <c r="F2869">
        <v>1.4670300000000001</v>
      </c>
      <c r="G2869" s="384">
        <v>0</v>
      </c>
      <c r="H2869">
        <v>1.4670300000000001</v>
      </c>
      <c r="I2869">
        <v>1.48</v>
      </c>
      <c r="J2869" s="384">
        <v>3050.68</v>
      </c>
    </row>
    <row r="2870" spans="1:10">
      <c r="A2870">
        <v>2868</v>
      </c>
      <c r="B2870" s="613">
        <v>42438.75</v>
      </c>
      <c r="C2870" s="405" t="s">
        <v>97</v>
      </c>
      <c r="D2870" s="384">
        <v>741</v>
      </c>
      <c r="E2870">
        <v>0.01</v>
      </c>
      <c r="F2870">
        <v>1.46401</v>
      </c>
      <c r="G2870" s="384">
        <v>0</v>
      </c>
      <c r="H2870">
        <v>0</v>
      </c>
    </row>
    <row r="2871" spans="1:10">
      <c r="A2871">
        <v>2869</v>
      </c>
      <c r="B2871" s="613">
        <v>42438.75</v>
      </c>
      <c r="C2871" s="405" t="s">
        <v>2020</v>
      </c>
      <c r="D2871" s="384">
        <v>741</v>
      </c>
      <c r="E2871">
        <v>0.01</v>
      </c>
      <c r="F2871">
        <v>1.46401</v>
      </c>
      <c r="G2871" s="384">
        <v>0</v>
      </c>
      <c r="H2871">
        <v>1.46187</v>
      </c>
    </row>
    <row r="2872" spans="1:10">
      <c r="A2872">
        <v>2873</v>
      </c>
      <c r="B2872" s="613">
        <v>42438.790277777778</v>
      </c>
      <c r="C2872" s="405" t="s">
        <v>2020</v>
      </c>
      <c r="D2872" s="384">
        <v>741</v>
      </c>
      <c r="E2872">
        <v>0.01</v>
      </c>
      <c r="F2872">
        <v>1.46401</v>
      </c>
      <c r="G2872" s="384">
        <v>0</v>
      </c>
      <c r="H2872">
        <v>1.46387</v>
      </c>
    </row>
    <row r="2873" spans="1:10">
      <c r="A2873">
        <v>2874</v>
      </c>
      <c r="B2873" s="613">
        <v>42438.875</v>
      </c>
      <c r="C2873" s="405" t="s">
        <v>1931</v>
      </c>
      <c r="D2873" s="384">
        <v>741</v>
      </c>
      <c r="E2873">
        <v>0.01</v>
      </c>
      <c r="F2873">
        <v>1.46387</v>
      </c>
      <c r="G2873" s="384">
        <v>0</v>
      </c>
      <c r="H2873">
        <v>1.46387</v>
      </c>
      <c r="I2873">
        <v>0.01</v>
      </c>
      <c r="J2873" s="384">
        <v>3050.69</v>
      </c>
    </row>
    <row r="2874" spans="1:10">
      <c r="A2874">
        <v>2871</v>
      </c>
      <c r="B2874" s="613">
        <v>42438.790277777778</v>
      </c>
      <c r="C2874" s="405" t="s">
        <v>97</v>
      </c>
      <c r="D2874" s="384">
        <v>742</v>
      </c>
      <c r="E2874">
        <v>0.01</v>
      </c>
      <c r="F2874">
        <v>1.468</v>
      </c>
      <c r="G2874" s="384">
        <v>0</v>
      </c>
      <c r="H2874">
        <v>0</v>
      </c>
    </row>
    <row r="2875" spans="1:10">
      <c r="A2875">
        <v>2872</v>
      </c>
      <c r="B2875" s="613">
        <v>42438.790277777778</v>
      </c>
      <c r="C2875" s="405" t="s">
        <v>2020</v>
      </c>
      <c r="D2875" s="384">
        <v>742</v>
      </c>
      <c r="E2875">
        <v>0.01</v>
      </c>
      <c r="F2875">
        <v>1.468</v>
      </c>
      <c r="G2875" s="384">
        <v>0</v>
      </c>
      <c r="H2875">
        <v>1.46387</v>
      </c>
    </row>
    <row r="2876" spans="1:10">
      <c r="A2876">
        <v>2875</v>
      </c>
      <c r="B2876" s="613">
        <v>42438.875</v>
      </c>
      <c r="C2876" s="405" t="s">
        <v>1931</v>
      </c>
      <c r="D2876" s="384">
        <v>742</v>
      </c>
      <c r="E2876">
        <v>0.01</v>
      </c>
      <c r="F2876">
        <v>1.46387</v>
      </c>
      <c r="G2876" s="384">
        <v>0</v>
      </c>
      <c r="H2876">
        <v>1.46387</v>
      </c>
      <c r="I2876">
        <v>2.95</v>
      </c>
      <c r="J2876" s="384">
        <v>3053.64</v>
      </c>
    </row>
    <row r="2877" spans="1:10">
      <c r="A2877">
        <v>2876</v>
      </c>
      <c r="B2877" s="613">
        <v>42440.438888888886</v>
      </c>
      <c r="C2877" s="405" t="s">
        <v>96</v>
      </c>
      <c r="D2877" s="384">
        <v>743</v>
      </c>
      <c r="E2877">
        <v>0.01</v>
      </c>
      <c r="F2877">
        <v>1.4882200000000001</v>
      </c>
      <c r="G2877" s="384">
        <v>0</v>
      </c>
      <c r="H2877">
        <v>0</v>
      </c>
    </row>
    <row r="2878" spans="1:10">
      <c r="A2878">
        <v>2877</v>
      </c>
      <c r="B2878" s="613">
        <v>42440.438888888886</v>
      </c>
      <c r="C2878" s="405" t="s">
        <v>2020</v>
      </c>
      <c r="D2878" s="384">
        <v>743</v>
      </c>
      <c r="E2878">
        <v>0.01</v>
      </c>
      <c r="F2878">
        <v>1.4882200000000001</v>
      </c>
      <c r="G2878" s="384">
        <v>0</v>
      </c>
      <c r="H2878">
        <v>1.4903599999999999</v>
      </c>
    </row>
    <row r="2879" spans="1:10">
      <c r="A2879">
        <v>2880</v>
      </c>
      <c r="B2879" s="613">
        <v>42440.517361111109</v>
      </c>
      <c r="C2879" s="405" t="s">
        <v>2020</v>
      </c>
      <c r="D2879" s="384">
        <v>743</v>
      </c>
      <c r="E2879">
        <v>0.01</v>
      </c>
      <c r="F2879">
        <v>1.4882200000000001</v>
      </c>
      <c r="G2879" s="384">
        <v>0</v>
      </c>
      <c r="H2879">
        <v>1.48451</v>
      </c>
    </row>
    <row r="2880" spans="1:10">
      <c r="A2880">
        <v>2884</v>
      </c>
      <c r="B2880" s="613">
        <v>42440.666666666664</v>
      </c>
      <c r="C2880" s="405" t="s">
        <v>2020</v>
      </c>
      <c r="D2880" s="384">
        <v>743</v>
      </c>
      <c r="E2880">
        <v>0.01</v>
      </c>
      <c r="F2880">
        <v>1.4882200000000001</v>
      </c>
      <c r="G2880" s="384">
        <v>0</v>
      </c>
      <c r="H2880">
        <v>1.4814499999999999</v>
      </c>
    </row>
    <row r="2881" spans="1:10">
      <c r="A2881">
        <v>2885</v>
      </c>
      <c r="B2881" s="613">
        <v>42443.379861111112</v>
      </c>
      <c r="C2881" s="405" t="s">
        <v>1931</v>
      </c>
      <c r="D2881" s="384">
        <v>743</v>
      </c>
      <c r="E2881">
        <v>0.01</v>
      </c>
      <c r="F2881">
        <v>1.4814499999999999</v>
      </c>
      <c r="G2881" s="384">
        <v>0</v>
      </c>
      <c r="H2881">
        <v>1.4814499999999999</v>
      </c>
      <c r="I2881">
        <v>-5.0999999999999996</v>
      </c>
      <c r="J2881" s="384">
        <v>3048.54</v>
      </c>
    </row>
    <row r="2882" spans="1:10">
      <c r="A2882">
        <v>2878</v>
      </c>
      <c r="B2882" s="613">
        <v>42440.517361111109</v>
      </c>
      <c r="C2882" s="405" t="s">
        <v>96</v>
      </c>
      <c r="D2882" s="384">
        <v>744</v>
      </c>
      <c r="E2882">
        <v>0.01</v>
      </c>
      <c r="F2882">
        <v>1.4765200000000001</v>
      </c>
      <c r="G2882" s="384">
        <v>0</v>
      </c>
      <c r="H2882">
        <v>0</v>
      </c>
    </row>
    <row r="2883" spans="1:10">
      <c r="A2883">
        <v>2879</v>
      </c>
      <c r="B2883" s="613">
        <v>42440.517361111109</v>
      </c>
      <c r="C2883" s="405" t="s">
        <v>2020</v>
      </c>
      <c r="D2883" s="384">
        <v>744</v>
      </c>
      <c r="E2883">
        <v>0.01</v>
      </c>
      <c r="F2883">
        <v>1.4765200000000001</v>
      </c>
      <c r="G2883" s="384">
        <v>0</v>
      </c>
      <c r="H2883">
        <v>1.48451</v>
      </c>
    </row>
    <row r="2884" spans="1:10">
      <c r="A2884">
        <v>2883</v>
      </c>
      <c r="B2884" s="613">
        <v>42440.666666666664</v>
      </c>
      <c r="C2884" s="405" t="s">
        <v>2020</v>
      </c>
      <c r="D2884" s="384">
        <v>744</v>
      </c>
      <c r="E2884">
        <v>0.01</v>
      </c>
      <c r="F2884">
        <v>1.4765200000000001</v>
      </c>
      <c r="G2884" s="384">
        <v>0</v>
      </c>
      <c r="H2884">
        <v>1.4814499999999999</v>
      </c>
    </row>
    <row r="2885" spans="1:10">
      <c r="A2885">
        <v>2886</v>
      </c>
      <c r="B2885" s="613">
        <v>42443.379861111112</v>
      </c>
      <c r="C2885" s="405" t="s">
        <v>1931</v>
      </c>
      <c r="D2885" s="384">
        <v>744</v>
      </c>
      <c r="E2885">
        <v>0.01</v>
      </c>
      <c r="F2885">
        <v>1.4814499999999999</v>
      </c>
      <c r="G2885" s="384">
        <v>0</v>
      </c>
      <c r="H2885">
        <v>1.4814499999999999</v>
      </c>
      <c r="I2885">
        <v>3.53</v>
      </c>
      <c r="J2885" s="384">
        <v>3052.07</v>
      </c>
    </row>
    <row r="2886" spans="1:10">
      <c r="A2886">
        <v>2881</v>
      </c>
      <c r="B2886" s="613">
        <v>42440.666666666664</v>
      </c>
      <c r="C2886" s="405" t="s">
        <v>96</v>
      </c>
      <c r="D2886" s="384">
        <v>745</v>
      </c>
      <c r="E2886">
        <v>0.01</v>
      </c>
      <c r="F2886">
        <v>1.4729000000000001</v>
      </c>
      <c r="G2886" s="384">
        <v>0</v>
      </c>
      <c r="H2886">
        <v>0</v>
      </c>
    </row>
    <row r="2887" spans="1:10">
      <c r="A2887">
        <v>2882</v>
      </c>
      <c r="B2887" s="613">
        <v>42440.666666666664</v>
      </c>
      <c r="C2887" s="405" t="s">
        <v>2020</v>
      </c>
      <c r="D2887" s="384">
        <v>745</v>
      </c>
      <c r="E2887">
        <v>0.01</v>
      </c>
      <c r="F2887">
        <v>1.4729000000000001</v>
      </c>
      <c r="G2887" s="384">
        <v>0</v>
      </c>
      <c r="H2887">
        <v>1.4814499999999999</v>
      </c>
    </row>
    <row r="2888" spans="1:10">
      <c r="A2888">
        <v>2887</v>
      </c>
      <c r="B2888" s="613">
        <v>42443.379861111112</v>
      </c>
      <c r="C2888" s="405" t="s">
        <v>1931</v>
      </c>
      <c r="D2888" s="384">
        <v>745</v>
      </c>
      <c r="E2888">
        <v>0.01</v>
      </c>
      <c r="F2888">
        <v>1.4814499999999999</v>
      </c>
      <c r="G2888" s="384">
        <v>0</v>
      </c>
      <c r="H2888">
        <v>1.4814499999999999</v>
      </c>
      <c r="I2888">
        <v>6.21</v>
      </c>
      <c r="J2888" s="384">
        <v>3058.28</v>
      </c>
    </row>
    <row r="2889" spans="1:10">
      <c r="A2889">
        <v>2888</v>
      </c>
      <c r="B2889" s="613">
        <v>42443.657638888886</v>
      </c>
      <c r="C2889" s="405" t="s">
        <v>96</v>
      </c>
      <c r="D2889" s="384">
        <v>746</v>
      </c>
      <c r="E2889">
        <v>0.01</v>
      </c>
      <c r="F2889">
        <v>1.47759</v>
      </c>
      <c r="G2889" s="384">
        <v>0</v>
      </c>
      <c r="H2889">
        <v>0</v>
      </c>
    </row>
    <row r="2890" spans="1:10">
      <c r="A2890">
        <v>2889</v>
      </c>
      <c r="B2890" s="613">
        <v>42443.657638888886</v>
      </c>
      <c r="C2890" s="405" t="s">
        <v>2020</v>
      </c>
      <c r="D2890" s="384">
        <v>746</v>
      </c>
      <c r="E2890">
        <v>0.01</v>
      </c>
      <c r="F2890">
        <v>1.47759</v>
      </c>
      <c r="G2890" s="384">
        <v>0</v>
      </c>
      <c r="H2890">
        <v>1.47973</v>
      </c>
    </row>
    <row r="2891" spans="1:10">
      <c r="A2891">
        <v>2890</v>
      </c>
      <c r="B2891" s="613">
        <v>42443.670138888891</v>
      </c>
      <c r="C2891" s="405" t="s">
        <v>1931</v>
      </c>
      <c r="D2891" s="384">
        <v>746</v>
      </c>
      <c r="E2891">
        <v>0.01</v>
      </c>
      <c r="F2891">
        <v>1.47973</v>
      </c>
      <c r="G2891" s="384">
        <v>0</v>
      </c>
      <c r="H2891">
        <v>1.47973</v>
      </c>
      <c r="I2891">
        <v>1.48</v>
      </c>
      <c r="J2891" s="384">
        <v>3059.76</v>
      </c>
    </row>
    <row r="2892" spans="1:10">
      <c r="A2892">
        <v>2891</v>
      </c>
      <c r="B2892" s="613">
        <v>42444.125</v>
      </c>
      <c r="C2892" s="405" t="s">
        <v>96</v>
      </c>
      <c r="D2892" s="384">
        <v>747</v>
      </c>
      <c r="E2892">
        <v>0.01</v>
      </c>
      <c r="F2892">
        <v>1.4815199999999999</v>
      </c>
      <c r="G2892" s="384">
        <v>0</v>
      </c>
      <c r="H2892">
        <v>0</v>
      </c>
    </row>
    <row r="2893" spans="1:10">
      <c r="A2893">
        <v>2892</v>
      </c>
      <c r="B2893" s="613">
        <v>42444.125</v>
      </c>
      <c r="C2893" s="405" t="s">
        <v>2020</v>
      </c>
      <c r="D2893" s="384">
        <v>747</v>
      </c>
      <c r="E2893">
        <v>0.01</v>
      </c>
      <c r="F2893">
        <v>1.4815199999999999</v>
      </c>
      <c r="G2893" s="384">
        <v>0</v>
      </c>
      <c r="H2893">
        <v>1.48366</v>
      </c>
    </row>
    <row r="2894" spans="1:10">
      <c r="A2894">
        <v>2893</v>
      </c>
      <c r="B2894" s="613">
        <v>42444.138888888891</v>
      </c>
      <c r="C2894" s="405" t="s">
        <v>1931</v>
      </c>
      <c r="D2894" s="384">
        <v>747</v>
      </c>
      <c r="E2894">
        <v>0.01</v>
      </c>
      <c r="F2894">
        <v>1.48366</v>
      </c>
      <c r="G2894" s="384">
        <v>0</v>
      </c>
      <c r="H2894">
        <v>1.48366</v>
      </c>
      <c r="I2894">
        <v>1.48</v>
      </c>
      <c r="J2894" s="384">
        <v>3061.24</v>
      </c>
    </row>
    <row r="2895" spans="1:10">
      <c r="A2895">
        <v>2894</v>
      </c>
      <c r="B2895" s="613">
        <v>42444.626388888886</v>
      </c>
      <c r="C2895" s="405" t="s">
        <v>97</v>
      </c>
      <c r="D2895" s="384">
        <v>748</v>
      </c>
      <c r="E2895">
        <v>0.01</v>
      </c>
      <c r="F2895">
        <v>1.4885600000000001</v>
      </c>
      <c r="G2895" s="384">
        <v>0</v>
      </c>
      <c r="H2895">
        <v>0</v>
      </c>
    </row>
    <row r="2896" spans="1:10">
      <c r="A2896">
        <v>2895</v>
      </c>
      <c r="B2896" s="613">
        <v>42444.626388888886</v>
      </c>
      <c r="C2896" s="405" t="s">
        <v>2020</v>
      </c>
      <c r="D2896" s="384">
        <v>748</v>
      </c>
      <c r="E2896">
        <v>0.01</v>
      </c>
      <c r="F2896">
        <v>1.4885600000000001</v>
      </c>
      <c r="G2896" s="384">
        <v>0</v>
      </c>
      <c r="H2896">
        <v>1.4864200000000001</v>
      </c>
    </row>
    <row r="2897" spans="1:10">
      <c r="A2897">
        <v>2896</v>
      </c>
      <c r="B2897" s="613">
        <v>42444.644444444442</v>
      </c>
      <c r="C2897" s="405" t="s">
        <v>1931</v>
      </c>
      <c r="D2897" s="384">
        <v>748</v>
      </c>
      <c r="E2897">
        <v>0.01</v>
      </c>
      <c r="F2897">
        <v>1.4864200000000001</v>
      </c>
      <c r="G2897" s="384">
        <v>0</v>
      </c>
      <c r="H2897">
        <v>1.4864200000000001</v>
      </c>
      <c r="I2897">
        <v>1.48</v>
      </c>
      <c r="J2897" s="384">
        <v>3062.72</v>
      </c>
    </row>
    <row r="2898" spans="1:10">
      <c r="A2898">
        <v>2897</v>
      </c>
      <c r="B2898" s="613">
        <v>42444.647916666669</v>
      </c>
      <c r="C2898" s="405" t="s">
        <v>96</v>
      </c>
      <c r="D2898" s="384">
        <v>749</v>
      </c>
      <c r="E2898">
        <v>0.01</v>
      </c>
      <c r="F2898">
        <v>1.4882899999999999</v>
      </c>
      <c r="G2898" s="384">
        <v>0</v>
      </c>
      <c r="H2898">
        <v>0</v>
      </c>
    </row>
    <row r="2899" spans="1:10">
      <c r="A2899">
        <v>2898</v>
      </c>
      <c r="B2899" s="613">
        <v>42444.647916666669</v>
      </c>
      <c r="C2899" s="405" t="s">
        <v>2020</v>
      </c>
      <c r="D2899" s="384">
        <v>749</v>
      </c>
      <c r="E2899">
        <v>0.01</v>
      </c>
      <c r="F2899">
        <v>1.4882899999999999</v>
      </c>
      <c r="G2899" s="384">
        <v>0</v>
      </c>
      <c r="H2899">
        <v>1.4904299999999999</v>
      </c>
    </row>
    <row r="2900" spans="1:10">
      <c r="A2900">
        <v>2899</v>
      </c>
      <c r="B2900" s="613">
        <v>42444.719444444447</v>
      </c>
      <c r="C2900" s="405" t="s">
        <v>1931</v>
      </c>
      <c r="D2900" s="384">
        <v>749</v>
      </c>
      <c r="E2900">
        <v>0.01</v>
      </c>
      <c r="F2900">
        <v>1.4904299999999999</v>
      </c>
      <c r="G2900" s="384">
        <v>0</v>
      </c>
      <c r="H2900">
        <v>1.4904299999999999</v>
      </c>
      <c r="I2900">
        <v>1.48</v>
      </c>
      <c r="J2900" s="384">
        <v>3064.2</v>
      </c>
    </row>
    <row r="2901" spans="1:10">
      <c r="A2901">
        <v>2900</v>
      </c>
      <c r="B2901" s="613">
        <v>42445.168055555558</v>
      </c>
      <c r="C2901" s="405" t="s">
        <v>97</v>
      </c>
      <c r="D2901" s="384">
        <v>750</v>
      </c>
      <c r="E2901">
        <v>0.01</v>
      </c>
      <c r="F2901">
        <v>1.4887600000000001</v>
      </c>
      <c r="G2901" s="384">
        <v>0</v>
      </c>
      <c r="H2901">
        <v>0</v>
      </c>
    </row>
    <row r="2902" spans="1:10">
      <c r="A2902">
        <v>2901</v>
      </c>
      <c r="B2902" s="613">
        <v>42445.168055555558</v>
      </c>
      <c r="C2902" s="405" t="s">
        <v>2020</v>
      </c>
      <c r="D2902" s="384">
        <v>750</v>
      </c>
      <c r="E2902">
        <v>0.01</v>
      </c>
      <c r="F2902">
        <v>1.4887600000000001</v>
      </c>
      <c r="G2902" s="384">
        <v>0</v>
      </c>
      <c r="H2902">
        <v>1.4866200000000001</v>
      </c>
    </row>
    <row r="2903" spans="1:10">
      <c r="A2903">
        <v>2902</v>
      </c>
      <c r="B2903" s="613">
        <v>42445.320833333331</v>
      </c>
      <c r="C2903" s="405" t="s">
        <v>1931</v>
      </c>
      <c r="D2903" s="384">
        <v>750</v>
      </c>
      <c r="E2903">
        <v>0.01</v>
      </c>
      <c r="F2903">
        <v>1.4866200000000001</v>
      </c>
      <c r="G2903" s="384">
        <v>0</v>
      </c>
      <c r="H2903">
        <v>1.4866200000000001</v>
      </c>
      <c r="I2903">
        <v>1.48</v>
      </c>
      <c r="J2903" s="384">
        <v>3065.68</v>
      </c>
    </row>
    <row r="2904" spans="1:10">
      <c r="A2904">
        <v>2903</v>
      </c>
      <c r="B2904" s="613">
        <v>42445.408333333333</v>
      </c>
      <c r="C2904" s="405" t="s">
        <v>97</v>
      </c>
      <c r="D2904" s="384">
        <v>751</v>
      </c>
      <c r="E2904">
        <v>0.01</v>
      </c>
      <c r="F2904">
        <v>1.4891399999999999</v>
      </c>
      <c r="G2904" s="384">
        <v>0</v>
      </c>
      <c r="H2904">
        <v>0</v>
      </c>
    </row>
    <row r="2905" spans="1:10">
      <c r="A2905">
        <v>2904</v>
      </c>
      <c r="B2905" s="613">
        <v>42445.408333333333</v>
      </c>
      <c r="C2905" s="405" t="s">
        <v>2020</v>
      </c>
      <c r="D2905" s="384">
        <v>751</v>
      </c>
      <c r="E2905">
        <v>0.01</v>
      </c>
      <c r="F2905">
        <v>1.4891399999999999</v>
      </c>
      <c r="G2905" s="384">
        <v>0</v>
      </c>
      <c r="H2905">
        <v>1.4870000000000001</v>
      </c>
    </row>
    <row r="2906" spans="1:10">
      <c r="A2906">
        <v>2905</v>
      </c>
      <c r="B2906" s="613">
        <v>42445.420138888891</v>
      </c>
      <c r="C2906" s="405" t="s">
        <v>1931</v>
      </c>
      <c r="D2906" s="384">
        <v>751</v>
      </c>
      <c r="E2906">
        <v>0.01</v>
      </c>
      <c r="F2906">
        <v>1.4870000000000001</v>
      </c>
      <c r="G2906" s="384">
        <v>0</v>
      </c>
      <c r="H2906">
        <v>1.4870000000000001</v>
      </c>
      <c r="I2906">
        <v>1.48</v>
      </c>
      <c r="J2906" s="384">
        <v>3067.16</v>
      </c>
    </row>
    <row r="2907" spans="1:10">
      <c r="A2907">
        <v>2906</v>
      </c>
      <c r="B2907" s="613">
        <v>42446.156944444447</v>
      </c>
      <c r="C2907" s="405" t="s">
        <v>96</v>
      </c>
      <c r="D2907" s="384">
        <v>752</v>
      </c>
      <c r="E2907">
        <v>0.01</v>
      </c>
      <c r="F2907">
        <v>1.4773799999999999</v>
      </c>
      <c r="G2907" s="384">
        <v>0</v>
      </c>
      <c r="H2907">
        <v>0</v>
      </c>
    </row>
    <row r="2908" spans="1:10">
      <c r="A2908">
        <v>2907</v>
      </c>
      <c r="B2908" s="613">
        <v>42446.156944444447</v>
      </c>
      <c r="C2908" s="405" t="s">
        <v>2020</v>
      </c>
      <c r="D2908" s="384">
        <v>752</v>
      </c>
      <c r="E2908">
        <v>0.01</v>
      </c>
      <c r="F2908">
        <v>1.4773799999999999</v>
      </c>
      <c r="G2908" s="384">
        <v>0</v>
      </c>
      <c r="H2908">
        <v>1.4795199999999999</v>
      </c>
    </row>
    <row r="2909" spans="1:10">
      <c r="A2909">
        <v>2908</v>
      </c>
      <c r="B2909" s="613">
        <v>42446.294444444444</v>
      </c>
      <c r="C2909" s="405" t="s">
        <v>1931</v>
      </c>
      <c r="D2909" s="384">
        <v>752</v>
      </c>
      <c r="E2909">
        <v>0.01</v>
      </c>
      <c r="F2909">
        <v>1.4795199999999999</v>
      </c>
      <c r="G2909" s="384">
        <v>0</v>
      </c>
      <c r="H2909">
        <v>1.4795199999999999</v>
      </c>
      <c r="I2909">
        <v>1.48</v>
      </c>
      <c r="J2909" s="384">
        <v>3068.64</v>
      </c>
    </row>
    <row r="2910" spans="1:10">
      <c r="A2910">
        <v>2909</v>
      </c>
      <c r="B2910" s="613">
        <v>42447.302083333336</v>
      </c>
      <c r="C2910" s="405" t="s">
        <v>96</v>
      </c>
      <c r="D2910" s="384">
        <v>753</v>
      </c>
      <c r="E2910">
        <v>0.01</v>
      </c>
      <c r="F2910">
        <v>1.4810000000000001</v>
      </c>
      <c r="G2910" s="384">
        <v>0</v>
      </c>
      <c r="H2910">
        <v>0</v>
      </c>
    </row>
    <row r="2911" spans="1:10">
      <c r="A2911">
        <v>2910</v>
      </c>
      <c r="B2911" s="613">
        <v>42447.302083333336</v>
      </c>
      <c r="C2911" s="405" t="s">
        <v>2020</v>
      </c>
      <c r="D2911" s="384">
        <v>753</v>
      </c>
      <c r="E2911">
        <v>0.01</v>
      </c>
      <c r="F2911">
        <v>1.4810000000000001</v>
      </c>
      <c r="G2911" s="384">
        <v>0</v>
      </c>
      <c r="H2911">
        <v>1.4831399999999999</v>
      </c>
    </row>
    <row r="2912" spans="1:10">
      <c r="A2912">
        <v>2913</v>
      </c>
      <c r="B2912" s="613">
        <v>42447.348611111112</v>
      </c>
      <c r="C2912" s="405" t="s">
        <v>2020</v>
      </c>
      <c r="D2912" s="384">
        <v>753</v>
      </c>
      <c r="E2912">
        <v>0.01</v>
      </c>
      <c r="F2912">
        <v>1.4810000000000001</v>
      </c>
      <c r="G2912" s="384">
        <v>0</v>
      </c>
      <c r="H2912">
        <v>1.4814799999999999</v>
      </c>
    </row>
    <row r="2913" spans="1:10">
      <c r="A2913">
        <v>2919</v>
      </c>
      <c r="B2913" s="613">
        <v>42447.439583333333</v>
      </c>
      <c r="C2913" s="405" t="s">
        <v>1931</v>
      </c>
      <c r="D2913" s="384">
        <v>753</v>
      </c>
      <c r="E2913">
        <v>0.01</v>
      </c>
      <c r="F2913">
        <v>1.4814799999999999</v>
      </c>
      <c r="G2913" s="384">
        <v>0</v>
      </c>
      <c r="H2913">
        <v>1.4814799999999999</v>
      </c>
      <c r="I2913">
        <v>0.26</v>
      </c>
      <c r="J2913" s="384">
        <v>3068.9</v>
      </c>
    </row>
    <row r="2914" spans="1:10">
      <c r="A2914">
        <v>2911</v>
      </c>
      <c r="B2914" s="613">
        <v>42447.348611111112</v>
      </c>
      <c r="C2914" s="405" t="s">
        <v>96</v>
      </c>
      <c r="D2914" s="384">
        <v>754</v>
      </c>
      <c r="E2914">
        <v>0.01</v>
      </c>
      <c r="F2914">
        <v>1.4776800000000001</v>
      </c>
      <c r="G2914" s="384">
        <v>0</v>
      </c>
      <c r="H2914">
        <v>0</v>
      </c>
    </row>
    <row r="2915" spans="1:10">
      <c r="A2915">
        <v>2912</v>
      </c>
      <c r="B2915" s="613">
        <v>42447.348611111112</v>
      </c>
      <c r="C2915" s="405" t="s">
        <v>2020</v>
      </c>
      <c r="D2915" s="384">
        <v>754</v>
      </c>
      <c r="E2915">
        <v>0.01</v>
      </c>
      <c r="F2915">
        <v>1.4776800000000001</v>
      </c>
      <c r="G2915" s="384">
        <v>0</v>
      </c>
      <c r="H2915">
        <v>1.4814799999999999</v>
      </c>
    </row>
    <row r="2916" spans="1:10">
      <c r="A2916">
        <v>2920</v>
      </c>
      <c r="B2916" s="613">
        <v>42447.439583333333</v>
      </c>
      <c r="C2916" s="405" t="s">
        <v>1931</v>
      </c>
      <c r="D2916" s="384">
        <v>754</v>
      </c>
      <c r="E2916">
        <v>0.01</v>
      </c>
      <c r="F2916">
        <v>1.4814799999999999</v>
      </c>
      <c r="G2916" s="384">
        <v>0</v>
      </c>
      <c r="H2916">
        <v>1.4814799999999999</v>
      </c>
      <c r="I2916">
        <v>2.71</v>
      </c>
      <c r="J2916" s="384">
        <v>3071.61</v>
      </c>
    </row>
    <row r="2917" spans="1:10">
      <c r="A2917">
        <v>2914</v>
      </c>
      <c r="B2917" s="613">
        <v>42447.407638888886</v>
      </c>
      <c r="C2917" s="405" t="s">
        <v>97</v>
      </c>
      <c r="D2917" s="384">
        <v>755</v>
      </c>
      <c r="E2917">
        <v>0.01</v>
      </c>
      <c r="F2917">
        <v>1.47767</v>
      </c>
      <c r="G2917" s="384">
        <v>0</v>
      </c>
      <c r="H2917">
        <v>0</v>
      </c>
    </row>
    <row r="2918" spans="1:10">
      <c r="A2918">
        <v>2915</v>
      </c>
      <c r="B2918" s="613">
        <v>42447.407638888886</v>
      </c>
      <c r="C2918" s="405" t="s">
        <v>2020</v>
      </c>
      <c r="D2918" s="384">
        <v>755</v>
      </c>
      <c r="E2918">
        <v>0.01</v>
      </c>
      <c r="F2918">
        <v>1.47767</v>
      </c>
      <c r="G2918" s="384">
        <v>0</v>
      </c>
      <c r="H2918">
        <v>1.47553</v>
      </c>
    </row>
    <row r="2919" spans="1:10">
      <c r="A2919">
        <v>2918</v>
      </c>
      <c r="B2919" s="613">
        <v>42447.439583333333</v>
      </c>
      <c r="C2919" s="405" t="s">
        <v>2020</v>
      </c>
      <c r="D2919" s="384">
        <v>755</v>
      </c>
      <c r="E2919">
        <v>0.01</v>
      </c>
      <c r="F2919">
        <v>1.47767</v>
      </c>
      <c r="G2919" s="384">
        <v>0</v>
      </c>
      <c r="H2919">
        <v>1.4772000000000001</v>
      </c>
    </row>
    <row r="2920" spans="1:10">
      <c r="A2920">
        <v>2921</v>
      </c>
      <c r="B2920" s="613">
        <v>42447.454861111109</v>
      </c>
      <c r="C2920" s="405" t="s">
        <v>1931</v>
      </c>
      <c r="D2920" s="384">
        <v>755</v>
      </c>
      <c r="E2920">
        <v>0.01</v>
      </c>
      <c r="F2920">
        <v>1.4772000000000001</v>
      </c>
      <c r="G2920" s="384">
        <v>0</v>
      </c>
      <c r="H2920">
        <v>1.4772000000000001</v>
      </c>
      <c r="I2920">
        <v>0.25</v>
      </c>
      <c r="J2920" s="384">
        <v>3071.86</v>
      </c>
    </row>
    <row r="2921" spans="1:10">
      <c r="A2921">
        <v>2916</v>
      </c>
      <c r="B2921" s="613">
        <v>42447.439583333333</v>
      </c>
      <c r="C2921" s="405" t="s">
        <v>97</v>
      </c>
      <c r="D2921" s="384">
        <v>756</v>
      </c>
      <c r="E2921">
        <v>0.01</v>
      </c>
      <c r="F2921">
        <v>1.4810000000000001</v>
      </c>
      <c r="G2921" s="384">
        <v>0</v>
      </c>
      <c r="H2921">
        <v>0</v>
      </c>
    </row>
    <row r="2922" spans="1:10">
      <c r="A2922">
        <v>2917</v>
      </c>
      <c r="B2922" s="613">
        <v>42447.439583333333</v>
      </c>
      <c r="C2922" s="405" t="s">
        <v>2020</v>
      </c>
      <c r="D2922" s="384">
        <v>756</v>
      </c>
      <c r="E2922">
        <v>0.01</v>
      </c>
      <c r="F2922">
        <v>1.4810000000000001</v>
      </c>
      <c r="G2922" s="384">
        <v>0</v>
      </c>
      <c r="H2922">
        <v>1.4772000000000001</v>
      </c>
    </row>
    <row r="2923" spans="1:10">
      <c r="A2923">
        <v>2922</v>
      </c>
      <c r="B2923" s="613">
        <v>42447.454861111109</v>
      </c>
      <c r="C2923" s="405" t="s">
        <v>1931</v>
      </c>
      <c r="D2923" s="384">
        <v>756</v>
      </c>
      <c r="E2923">
        <v>0.01</v>
      </c>
      <c r="F2923">
        <v>1.4772000000000001</v>
      </c>
      <c r="G2923" s="384">
        <v>0</v>
      </c>
      <c r="H2923">
        <v>1.4772000000000001</v>
      </c>
      <c r="I2923">
        <v>2.71</v>
      </c>
      <c r="J2923" s="384">
        <v>3074.57</v>
      </c>
    </row>
    <row r="2924" spans="1:10">
      <c r="A2924">
        <v>2923</v>
      </c>
      <c r="B2924" s="613">
        <v>42450.698611111111</v>
      </c>
      <c r="C2924" s="405" t="s">
        <v>96</v>
      </c>
      <c r="D2924" s="384">
        <v>757</v>
      </c>
      <c r="E2924">
        <v>0.01</v>
      </c>
      <c r="F2924">
        <v>1.4857899999999999</v>
      </c>
      <c r="G2924" s="384">
        <v>0</v>
      </c>
      <c r="H2924">
        <v>0</v>
      </c>
    </row>
    <row r="2925" spans="1:10">
      <c r="A2925">
        <v>2924</v>
      </c>
      <c r="B2925" s="613">
        <v>42450.698611111111</v>
      </c>
      <c r="C2925" s="405" t="s">
        <v>2020</v>
      </c>
      <c r="D2925" s="384">
        <v>757</v>
      </c>
      <c r="E2925">
        <v>0.01</v>
      </c>
      <c r="F2925">
        <v>1.4857899999999999</v>
      </c>
      <c r="G2925" s="384">
        <v>0</v>
      </c>
      <c r="H2925">
        <v>1.48793</v>
      </c>
    </row>
    <row r="2926" spans="1:10">
      <c r="A2926">
        <v>2929</v>
      </c>
      <c r="B2926" s="613">
        <v>42450.732638888891</v>
      </c>
      <c r="C2926" s="405" t="s">
        <v>2020</v>
      </c>
      <c r="D2926" s="384">
        <v>757</v>
      </c>
      <c r="E2926">
        <v>0.01</v>
      </c>
      <c r="F2926">
        <v>1.4857899999999999</v>
      </c>
      <c r="G2926" s="384">
        <v>0</v>
      </c>
      <c r="H2926">
        <v>1.48627</v>
      </c>
    </row>
    <row r="2927" spans="1:10">
      <c r="A2927">
        <v>2934</v>
      </c>
      <c r="B2927" s="613">
        <v>42451.34375</v>
      </c>
      <c r="C2927" s="405" t="s">
        <v>2020</v>
      </c>
      <c r="D2927" s="384">
        <v>757</v>
      </c>
      <c r="E2927">
        <v>0.01</v>
      </c>
      <c r="F2927">
        <v>1.4857899999999999</v>
      </c>
      <c r="G2927" s="384">
        <v>0</v>
      </c>
      <c r="H2927">
        <v>1.48455</v>
      </c>
    </row>
    <row r="2928" spans="1:10">
      <c r="A2928">
        <v>2939</v>
      </c>
      <c r="B2928" s="613">
        <v>42451.555555555555</v>
      </c>
      <c r="C2928" s="405" t="s">
        <v>2020</v>
      </c>
      <c r="D2928" s="384">
        <v>757</v>
      </c>
      <c r="E2928">
        <v>0.01</v>
      </c>
      <c r="F2928">
        <v>1.4857899999999999</v>
      </c>
      <c r="G2928" s="384">
        <v>0</v>
      </c>
      <c r="H2928">
        <v>1.4815799999999999</v>
      </c>
    </row>
    <row r="2929" spans="1:10">
      <c r="A2929">
        <v>2955</v>
      </c>
      <c r="B2929" s="613">
        <v>42452.129166666666</v>
      </c>
      <c r="C2929" s="405" t="s">
        <v>2020</v>
      </c>
      <c r="D2929" s="384">
        <v>757</v>
      </c>
      <c r="E2929">
        <v>0.01</v>
      </c>
      <c r="F2929">
        <v>1.4857899999999999</v>
      </c>
      <c r="G2929" s="384">
        <v>0</v>
      </c>
      <c r="H2929">
        <v>1.47776</v>
      </c>
    </row>
    <row r="2930" spans="1:10">
      <c r="A2930">
        <v>2956</v>
      </c>
      <c r="B2930" s="613">
        <v>42452.626388888886</v>
      </c>
      <c r="C2930" s="405" t="s">
        <v>1931</v>
      </c>
      <c r="D2930" s="384">
        <v>757</v>
      </c>
      <c r="E2930">
        <v>0.01</v>
      </c>
      <c r="F2930">
        <v>1.47776</v>
      </c>
      <c r="G2930" s="384">
        <v>0</v>
      </c>
      <c r="H2930">
        <v>1.47776</v>
      </c>
      <c r="I2930">
        <v>-6.03</v>
      </c>
      <c r="J2930" s="384">
        <v>3074.46</v>
      </c>
    </row>
    <row r="2931" spans="1:10">
      <c r="A2931">
        <v>2925</v>
      </c>
      <c r="B2931" s="613">
        <v>42450.709722222222</v>
      </c>
      <c r="C2931" s="405" t="s">
        <v>97</v>
      </c>
      <c r="D2931" s="384">
        <v>758</v>
      </c>
      <c r="E2931">
        <v>0.01</v>
      </c>
      <c r="F2931">
        <v>1.48323</v>
      </c>
      <c r="G2931" s="384">
        <v>0</v>
      </c>
      <c r="H2931">
        <v>0</v>
      </c>
    </row>
    <row r="2932" spans="1:10">
      <c r="A2932">
        <v>2926</v>
      </c>
      <c r="B2932" s="613">
        <v>42450.709722222222</v>
      </c>
      <c r="C2932" s="405" t="s">
        <v>2020</v>
      </c>
      <c r="D2932" s="384">
        <v>758</v>
      </c>
      <c r="E2932">
        <v>0.01</v>
      </c>
      <c r="F2932">
        <v>1.48323</v>
      </c>
      <c r="G2932" s="384">
        <v>0</v>
      </c>
      <c r="H2932">
        <v>1.48109</v>
      </c>
    </row>
    <row r="2933" spans="1:10">
      <c r="A2933">
        <v>2930</v>
      </c>
      <c r="B2933" s="613">
        <v>42450.761111111111</v>
      </c>
      <c r="C2933" s="405" t="s">
        <v>1931</v>
      </c>
      <c r="D2933" s="384">
        <v>758</v>
      </c>
      <c r="E2933">
        <v>0.01</v>
      </c>
      <c r="F2933">
        <v>1.48109</v>
      </c>
      <c r="G2933" s="384">
        <v>0</v>
      </c>
      <c r="H2933">
        <v>1.48109</v>
      </c>
      <c r="I2933">
        <v>1.48</v>
      </c>
      <c r="J2933" s="384">
        <v>3076.05</v>
      </c>
    </row>
    <row r="2934" spans="1:10">
      <c r="A2934">
        <v>2927</v>
      </c>
      <c r="B2934" s="613">
        <v>42450.732638888891</v>
      </c>
      <c r="C2934" s="405" t="s">
        <v>96</v>
      </c>
      <c r="D2934" s="384">
        <v>759</v>
      </c>
      <c r="E2934">
        <v>0.01</v>
      </c>
      <c r="F2934">
        <v>1.48248</v>
      </c>
      <c r="G2934" s="384">
        <v>0</v>
      </c>
      <c r="H2934">
        <v>0</v>
      </c>
    </row>
    <row r="2935" spans="1:10">
      <c r="A2935">
        <v>2928</v>
      </c>
      <c r="B2935" s="613">
        <v>42450.732638888891</v>
      </c>
      <c r="C2935" s="405" t="s">
        <v>2020</v>
      </c>
      <c r="D2935" s="384">
        <v>759</v>
      </c>
      <c r="E2935">
        <v>0.01</v>
      </c>
      <c r="F2935">
        <v>1.48248</v>
      </c>
      <c r="G2935" s="384">
        <v>0</v>
      </c>
      <c r="H2935">
        <v>1.48627</v>
      </c>
    </row>
    <row r="2936" spans="1:10">
      <c r="A2936">
        <v>2933</v>
      </c>
      <c r="B2936" s="613">
        <v>42451.34375</v>
      </c>
      <c r="C2936" s="405" t="s">
        <v>2020</v>
      </c>
      <c r="D2936" s="384">
        <v>759</v>
      </c>
      <c r="E2936">
        <v>0.01</v>
      </c>
      <c r="F2936">
        <v>1.48248</v>
      </c>
      <c r="G2936" s="384">
        <v>0</v>
      </c>
      <c r="H2936">
        <v>1.48455</v>
      </c>
    </row>
    <row r="2937" spans="1:10">
      <c r="A2937">
        <v>2938</v>
      </c>
      <c r="B2937" s="613">
        <v>42451.555555555555</v>
      </c>
      <c r="C2937" s="405" t="s">
        <v>2020</v>
      </c>
      <c r="D2937" s="384">
        <v>759</v>
      </c>
      <c r="E2937">
        <v>0.01</v>
      </c>
      <c r="F2937">
        <v>1.48248</v>
      </c>
      <c r="G2937" s="384">
        <v>0</v>
      </c>
      <c r="H2937">
        <v>1.4815799999999999</v>
      </c>
    </row>
    <row r="2938" spans="1:10">
      <c r="A2938">
        <v>2954</v>
      </c>
      <c r="B2938" s="613">
        <v>42452.129166666666</v>
      </c>
      <c r="C2938" s="405" t="s">
        <v>2020</v>
      </c>
      <c r="D2938" s="384">
        <v>759</v>
      </c>
      <c r="E2938">
        <v>0.01</v>
      </c>
      <c r="F2938">
        <v>1.48248</v>
      </c>
      <c r="G2938" s="384">
        <v>0</v>
      </c>
      <c r="H2938">
        <v>1.47776</v>
      </c>
    </row>
    <row r="2939" spans="1:10">
      <c r="A2939">
        <v>2957</v>
      </c>
      <c r="B2939" s="613">
        <v>42452.626388888886</v>
      </c>
      <c r="C2939" s="405" t="s">
        <v>1931</v>
      </c>
      <c r="D2939" s="384">
        <v>759</v>
      </c>
      <c r="E2939">
        <v>0.01</v>
      </c>
      <c r="F2939">
        <v>1.47776</v>
      </c>
      <c r="G2939" s="384">
        <v>0</v>
      </c>
      <c r="H2939">
        <v>1.47776</v>
      </c>
      <c r="I2939">
        <v>-3.59</v>
      </c>
      <c r="J2939" s="384">
        <v>3070.87</v>
      </c>
    </row>
    <row r="2940" spans="1:10">
      <c r="A2940">
        <v>2931</v>
      </c>
      <c r="B2940" s="613">
        <v>42451.34375</v>
      </c>
      <c r="C2940" s="405" t="s">
        <v>96</v>
      </c>
      <c r="D2940" s="384">
        <v>760</v>
      </c>
      <c r="E2940">
        <v>0.01</v>
      </c>
      <c r="F2940">
        <v>1.4786600000000001</v>
      </c>
      <c r="G2940" s="384">
        <v>0</v>
      </c>
      <c r="H2940">
        <v>0</v>
      </c>
    </row>
    <row r="2941" spans="1:10">
      <c r="A2941">
        <v>2932</v>
      </c>
      <c r="B2941" s="613">
        <v>42451.34375</v>
      </c>
      <c r="C2941" s="405" t="s">
        <v>2020</v>
      </c>
      <c r="D2941" s="384">
        <v>760</v>
      </c>
      <c r="E2941">
        <v>0.01</v>
      </c>
      <c r="F2941">
        <v>1.4786600000000001</v>
      </c>
      <c r="G2941" s="384">
        <v>0</v>
      </c>
      <c r="H2941">
        <v>1.48455</v>
      </c>
    </row>
    <row r="2942" spans="1:10">
      <c r="A2942">
        <v>2937</v>
      </c>
      <c r="B2942" s="613">
        <v>42451.555555555555</v>
      </c>
      <c r="C2942" s="405" t="s">
        <v>2020</v>
      </c>
      <c r="D2942" s="384">
        <v>760</v>
      </c>
      <c r="E2942">
        <v>0.01</v>
      </c>
      <c r="F2942">
        <v>1.4786600000000001</v>
      </c>
      <c r="G2942" s="384">
        <v>0</v>
      </c>
      <c r="H2942">
        <v>1.4815799999999999</v>
      </c>
    </row>
    <row r="2943" spans="1:10">
      <c r="A2943">
        <v>2953</v>
      </c>
      <c r="B2943" s="613">
        <v>42452.129166666666</v>
      </c>
      <c r="C2943" s="405" t="s">
        <v>2020</v>
      </c>
      <c r="D2943" s="384">
        <v>760</v>
      </c>
      <c r="E2943">
        <v>0.01</v>
      </c>
      <c r="F2943">
        <v>1.4786600000000001</v>
      </c>
      <c r="G2943" s="384">
        <v>0</v>
      </c>
      <c r="H2943">
        <v>1.47776</v>
      </c>
    </row>
    <row r="2944" spans="1:10">
      <c r="A2944">
        <v>2958</v>
      </c>
      <c r="B2944" s="613">
        <v>42452.626388888886</v>
      </c>
      <c r="C2944" s="405" t="s">
        <v>1931</v>
      </c>
      <c r="D2944" s="384">
        <v>760</v>
      </c>
      <c r="E2944">
        <v>0.01</v>
      </c>
      <c r="F2944">
        <v>1.47776</v>
      </c>
      <c r="G2944" s="384">
        <v>0</v>
      </c>
      <c r="H2944">
        <v>1.47776</v>
      </c>
      <c r="I2944">
        <v>-0.77</v>
      </c>
      <c r="J2944" s="384">
        <v>3070.1</v>
      </c>
    </row>
    <row r="2945" spans="1:10">
      <c r="A2945">
        <v>2935</v>
      </c>
      <c r="B2945" s="613">
        <v>42451.555555555555</v>
      </c>
      <c r="C2945" s="405" t="s">
        <v>96</v>
      </c>
      <c r="D2945" s="384">
        <v>761</v>
      </c>
      <c r="E2945">
        <v>0.02</v>
      </c>
      <c r="F2945">
        <v>1.47464</v>
      </c>
      <c r="G2945" s="384">
        <v>0</v>
      </c>
      <c r="H2945">
        <v>0</v>
      </c>
    </row>
    <row r="2946" spans="1:10">
      <c r="A2946">
        <v>2936</v>
      </c>
      <c r="B2946" s="613">
        <v>42451.555555555555</v>
      </c>
      <c r="C2946" s="405" t="s">
        <v>2020</v>
      </c>
      <c r="D2946" s="384">
        <v>761</v>
      </c>
      <c r="E2946">
        <v>0.02</v>
      </c>
      <c r="F2946">
        <v>1.47464</v>
      </c>
      <c r="G2946" s="384">
        <v>0</v>
      </c>
      <c r="H2946">
        <v>1.4815799999999999</v>
      </c>
    </row>
    <row r="2947" spans="1:10">
      <c r="A2947">
        <v>2952</v>
      </c>
      <c r="B2947" s="613">
        <v>42452.129166666666</v>
      </c>
      <c r="C2947" s="405" t="s">
        <v>2020</v>
      </c>
      <c r="D2947" s="384">
        <v>761</v>
      </c>
      <c r="E2947">
        <v>0.02</v>
      </c>
      <c r="F2947">
        <v>1.47464</v>
      </c>
      <c r="G2947" s="384">
        <v>0</v>
      </c>
      <c r="H2947">
        <v>1.47776</v>
      </c>
    </row>
    <row r="2948" spans="1:10">
      <c r="A2948">
        <v>2959</v>
      </c>
      <c r="B2948" s="613">
        <v>42452.626388888886</v>
      </c>
      <c r="C2948" s="405" t="s">
        <v>1931</v>
      </c>
      <c r="D2948" s="384">
        <v>761</v>
      </c>
      <c r="E2948">
        <v>0.02</v>
      </c>
      <c r="F2948">
        <v>1.47776</v>
      </c>
      <c r="G2948" s="384">
        <v>0</v>
      </c>
      <c r="H2948">
        <v>1.47776</v>
      </c>
      <c r="I2948">
        <v>4.4000000000000004</v>
      </c>
      <c r="J2948" s="384">
        <v>3074.5</v>
      </c>
    </row>
    <row r="2949" spans="1:10">
      <c r="A2949">
        <v>2940</v>
      </c>
      <c r="B2949" s="613">
        <v>42451.604166666664</v>
      </c>
      <c r="C2949" s="405" t="s">
        <v>97</v>
      </c>
      <c r="D2949" s="384">
        <v>762</v>
      </c>
      <c r="E2949">
        <v>0.01</v>
      </c>
      <c r="F2949">
        <v>1.4764999999999999</v>
      </c>
      <c r="G2949" s="384">
        <v>0</v>
      </c>
      <c r="H2949">
        <v>0</v>
      </c>
    </row>
    <row r="2950" spans="1:10">
      <c r="A2950">
        <v>2941</v>
      </c>
      <c r="B2950" s="613">
        <v>42451.604166666664</v>
      </c>
      <c r="C2950" s="405" t="s">
        <v>2020</v>
      </c>
      <c r="D2950" s="384">
        <v>762</v>
      </c>
      <c r="E2950">
        <v>0.01</v>
      </c>
      <c r="F2950">
        <v>1.4764999999999999</v>
      </c>
      <c r="G2950" s="384">
        <v>0</v>
      </c>
      <c r="H2950">
        <v>1.4743599999999999</v>
      </c>
    </row>
    <row r="2951" spans="1:10">
      <c r="A2951">
        <v>2942</v>
      </c>
      <c r="B2951" s="613">
        <v>42451.68472222222</v>
      </c>
      <c r="C2951" s="405" t="s">
        <v>1931</v>
      </c>
      <c r="D2951" s="384">
        <v>762</v>
      </c>
      <c r="E2951">
        <v>0.01</v>
      </c>
      <c r="F2951">
        <v>1.4743599999999999</v>
      </c>
      <c r="G2951" s="384">
        <v>0</v>
      </c>
      <c r="H2951">
        <v>1.4743599999999999</v>
      </c>
      <c r="I2951">
        <v>1.48</v>
      </c>
      <c r="J2951" s="384">
        <v>3077.53</v>
      </c>
    </row>
    <row r="2952" spans="1:10">
      <c r="A2952">
        <v>2943</v>
      </c>
      <c r="B2952" s="613">
        <v>42451.729166666664</v>
      </c>
      <c r="C2952" s="405" t="s">
        <v>97</v>
      </c>
      <c r="D2952" s="384">
        <v>763</v>
      </c>
      <c r="E2952">
        <v>0.01</v>
      </c>
      <c r="F2952">
        <v>1.4700500000000001</v>
      </c>
      <c r="G2952" s="384">
        <v>0</v>
      </c>
      <c r="H2952">
        <v>0</v>
      </c>
    </row>
    <row r="2953" spans="1:10">
      <c r="A2953">
        <v>2944</v>
      </c>
      <c r="B2953" s="613">
        <v>42451.729166666664</v>
      </c>
      <c r="C2953" s="405" t="s">
        <v>2020</v>
      </c>
      <c r="D2953" s="384">
        <v>763</v>
      </c>
      <c r="E2953">
        <v>0.01</v>
      </c>
      <c r="F2953">
        <v>1.4700500000000001</v>
      </c>
      <c r="G2953" s="384">
        <v>0</v>
      </c>
      <c r="H2953">
        <v>1.46791</v>
      </c>
    </row>
    <row r="2954" spans="1:10">
      <c r="A2954">
        <v>2947</v>
      </c>
      <c r="B2954" s="613">
        <v>42451.831250000003</v>
      </c>
      <c r="C2954" s="405" t="s">
        <v>2020</v>
      </c>
      <c r="D2954" s="384">
        <v>763</v>
      </c>
      <c r="E2954">
        <v>0.01</v>
      </c>
      <c r="F2954">
        <v>1.4700500000000001</v>
      </c>
      <c r="G2954" s="384">
        <v>0</v>
      </c>
      <c r="H2954">
        <v>1.46957</v>
      </c>
    </row>
    <row r="2955" spans="1:10">
      <c r="A2955">
        <v>2948</v>
      </c>
      <c r="B2955" s="613">
        <v>42452.118750000001</v>
      </c>
      <c r="C2955" s="405" t="s">
        <v>1931</v>
      </c>
      <c r="D2955" s="384">
        <v>763</v>
      </c>
      <c r="E2955">
        <v>0.01</v>
      </c>
      <c r="F2955">
        <v>1.46957</v>
      </c>
      <c r="G2955" s="384">
        <v>0</v>
      </c>
      <c r="H2955">
        <v>1.46957</v>
      </c>
      <c r="I2955">
        <v>0.25</v>
      </c>
      <c r="J2955" s="384">
        <v>3077.78</v>
      </c>
    </row>
    <row r="2956" spans="1:10">
      <c r="A2956">
        <v>2945</v>
      </c>
      <c r="B2956" s="613">
        <v>42451.831250000003</v>
      </c>
      <c r="C2956" s="405" t="s">
        <v>97</v>
      </c>
      <c r="D2956" s="384">
        <v>764</v>
      </c>
      <c r="E2956">
        <v>0.01</v>
      </c>
      <c r="F2956">
        <v>1.4733700000000001</v>
      </c>
      <c r="G2956" s="384">
        <v>0</v>
      </c>
      <c r="H2956">
        <v>0</v>
      </c>
    </row>
    <row r="2957" spans="1:10">
      <c r="A2957">
        <v>2946</v>
      </c>
      <c r="B2957" s="613">
        <v>42451.831250000003</v>
      </c>
      <c r="C2957" s="405" t="s">
        <v>2020</v>
      </c>
      <c r="D2957" s="384">
        <v>764</v>
      </c>
      <c r="E2957">
        <v>0.01</v>
      </c>
      <c r="F2957">
        <v>1.4733700000000001</v>
      </c>
      <c r="G2957" s="384">
        <v>0</v>
      </c>
      <c r="H2957">
        <v>1.46957</v>
      </c>
    </row>
    <row r="2958" spans="1:10">
      <c r="A2958">
        <v>2949</v>
      </c>
      <c r="B2958" s="613">
        <v>42452.118750000001</v>
      </c>
      <c r="C2958" s="405" t="s">
        <v>1931</v>
      </c>
      <c r="D2958" s="384">
        <v>764</v>
      </c>
      <c r="E2958">
        <v>0.01</v>
      </c>
      <c r="F2958">
        <v>1.46957</v>
      </c>
      <c r="G2958" s="384">
        <v>0</v>
      </c>
      <c r="H2958">
        <v>1.46957</v>
      </c>
      <c r="I2958">
        <v>2.71</v>
      </c>
      <c r="J2958" s="384">
        <v>3080.49</v>
      </c>
    </row>
    <row r="2959" spans="1:10">
      <c r="A2959">
        <v>2950</v>
      </c>
      <c r="B2959" s="613">
        <v>42452.129166666666</v>
      </c>
      <c r="C2959" s="405" t="s">
        <v>96</v>
      </c>
      <c r="D2959" s="384">
        <v>765</v>
      </c>
      <c r="E2959">
        <v>0.04</v>
      </c>
      <c r="F2959">
        <v>1.46953</v>
      </c>
      <c r="G2959" s="384">
        <v>0</v>
      </c>
      <c r="H2959">
        <v>0</v>
      </c>
    </row>
    <row r="2960" spans="1:10">
      <c r="A2960">
        <v>2951</v>
      </c>
      <c r="B2960" s="613">
        <v>42452.129166666666</v>
      </c>
      <c r="C2960" s="405" t="s">
        <v>2020</v>
      </c>
      <c r="D2960" s="384">
        <v>765</v>
      </c>
      <c r="E2960">
        <v>0.04</v>
      </c>
      <c r="F2960">
        <v>1.46953</v>
      </c>
      <c r="G2960" s="384">
        <v>0</v>
      </c>
      <c r="H2960">
        <v>1.47776</v>
      </c>
    </row>
    <row r="2961" spans="1:10">
      <c r="A2961">
        <v>2960</v>
      </c>
      <c r="B2961" s="613">
        <v>42452.626388888886</v>
      </c>
      <c r="C2961" s="405" t="s">
        <v>1931</v>
      </c>
      <c r="D2961" s="384">
        <v>765</v>
      </c>
      <c r="E2961">
        <v>0.04</v>
      </c>
      <c r="F2961">
        <v>1.47776</v>
      </c>
      <c r="G2961" s="384">
        <v>0</v>
      </c>
      <c r="H2961">
        <v>1.47776</v>
      </c>
      <c r="I2961">
        <v>23.9</v>
      </c>
      <c r="J2961" s="384">
        <v>3098.4</v>
      </c>
    </row>
    <row r="2962" spans="1:10">
      <c r="A2962">
        <v>2961</v>
      </c>
      <c r="B2962" s="613">
        <v>42452.626388888886</v>
      </c>
      <c r="C2962" s="405" t="s">
        <v>96</v>
      </c>
      <c r="D2962" s="384">
        <v>766</v>
      </c>
      <c r="E2962">
        <v>0.01</v>
      </c>
      <c r="F2962">
        <v>1.4779100000000001</v>
      </c>
      <c r="G2962" s="384">
        <v>0</v>
      </c>
      <c r="H2962">
        <v>0</v>
      </c>
    </row>
    <row r="2963" spans="1:10">
      <c r="A2963">
        <v>2962</v>
      </c>
      <c r="B2963" s="613">
        <v>42452.626388888886</v>
      </c>
      <c r="C2963" s="405" t="s">
        <v>2020</v>
      </c>
      <c r="D2963" s="384">
        <v>766</v>
      </c>
      <c r="E2963">
        <v>0.01</v>
      </c>
      <c r="F2963">
        <v>1.4779100000000001</v>
      </c>
      <c r="G2963" s="384">
        <v>0</v>
      </c>
      <c r="H2963">
        <v>1.4800500000000001</v>
      </c>
    </row>
    <row r="2964" spans="1:10">
      <c r="A2964">
        <v>2963</v>
      </c>
      <c r="B2964" s="613">
        <v>42452.652777777781</v>
      </c>
      <c r="C2964" s="405" t="s">
        <v>1931</v>
      </c>
      <c r="D2964" s="384">
        <v>766</v>
      </c>
      <c r="E2964">
        <v>0.01</v>
      </c>
      <c r="F2964">
        <v>1.4800500000000001</v>
      </c>
      <c r="G2964" s="384">
        <v>0</v>
      </c>
      <c r="H2964">
        <v>1.4800500000000001</v>
      </c>
      <c r="I2964">
        <v>1.48</v>
      </c>
      <c r="J2964" s="384">
        <v>3099.88</v>
      </c>
    </row>
    <row r="2965" spans="1:10">
      <c r="A2965">
        <v>2964</v>
      </c>
      <c r="B2965" s="613">
        <v>42452.688194444447</v>
      </c>
      <c r="C2965" s="405" t="s">
        <v>96</v>
      </c>
      <c r="D2965" s="384">
        <v>767</v>
      </c>
      <c r="E2965">
        <v>0.01</v>
      </c>
      <c r="F2965">
        <v>1.4809000000000001</v>
      </c>
      <c r="G2965" s="384">
        <v>0</v>
      </c>
      <c r="H2965">
        <v>0</v>
      </c>
    </row>
    <row r="2966" spans="1:10">
      <c r="A2966">
        <v>2965</v>
      </c>
      <c r="B2966" s="613">
        <v>42452.688194444447</v>
      </c>
      <c r="C2966" s="405" t="s">
        <v>2020</v>
      </c>
      <c r="D2966" s="384">
        <v>767</v>
      </c>
      <c r="E2966">
        <v>0.01</v>
      </c>
      <c r="F2966">
        <v>1.4809000000000001</v>
      </c>
      <c r="G2966" s="384">
        <v>0</v>
      </c>
      <c r="H2966">
        <v>1.4830399999999999</v>
      </c>
    </row>
    <row r="2967" spans="1:10">
      <c r="A2967">
        <v>2966</v>
      </c>
      <c r="B2967" s="613">
        <v>42452.729166666664</v>
      </c>
      <c r="C2967" s="405" t="s">
        <v>1931</v>
      </c>
      <c r="D2967" s="384">
        <v>767</v>
      </c>
      <c r="E2967">
        <v>0.01</v>
      </c>
      <c r="F2967">
        <v>1.4830399999999999</v>
      </c>
      <c r="G2967" s="384">
        <v>0</v>
      </c>
      <c r="H2967">
        <v>1.4830399999999999</v>
      </c>
      <c r="I2967">
        <v>1.48</v>
      </c>
      <c r="J2967" s="384">
        <v>3101.36</v>
      </c>
    </row>
    <row r="2968" spans="1:10">
      <c r="A2968">
        <v>2967</v>
      </c>
      <c r="B2968" s="613">
        <v>42458.709027777775</v>
      </c>
      <c r="C2968" s="405" t="s">
        <v>97</v>
      </c>
      <c r="D2968" s="384">
        <v>768</v>
      </c>
      <c r="E2968">
        <v>0.01</v>
      </c>
      <c r="F2968">
        <v>1.4775400000000001</v>
      </c>
      <c r="G2968" s="384">
        <v>0</v>
      </c>
      <c r="H2968">
        <v>0</v>
      </c>
    </row>
    <row r="2969" spans="1:10">
      <c r="A2969">
        <v>2968</v>
      </c>
      <c r="B2969" s="613">
        <v>42458.709027777775</v>
      </c>
      <c r="C2969" s="405" t="s">
        <v>2020</v>
      </c>
      <c r="D2969" s="384">
        <v>768</v>
      </c>
      <c r="E2969">
        <v>0.01</v>
      </c>
      <c r="F2969">
        <v>1.4775400000000001</v>
      </c>
      <c r="G2969" s="384">
        <v>0</v>
      </c>
      <c r="H2969">
        <v>1.4754</v>
      </c>
    </row>
    <row r="2970" spans="1:10">
      <c r="A2970">
        <v>2978</v>
      </c>
      <c r="B2970" s="613">
        <v>42459.21875</v>
      </c>
      <c r="C2970" s="405" t="s">
        <v>2020</v>
      </c>
      <c r="D2970" s="384">
        <v>768</v>
      </c>
      <c r="E2970">
        <v>0.01</v>
      </c>
      <c r="F2970">
        <v>1.4775400000000001</v>
      </c>
      <c r="G2970" s="384">
        <v>0</v>
      </c>
      <c r="H2970">
        <v>1.47706</v>
      </c>
    </row>
    <row r="2971" spans="1:10">
      <c r="A2971">
        <v>2979</v>
      </c>
      <c r="B2971" s="613">
        <v>42459.387499999997</v>
      </c>
      <c r="C2971" s="405" t="s">
        <v>1931</v>
      </c>
      <c r="D2971" s="384">
        <v>768</v>
      </c>
      <c r="E2971">
        <v>0.01</v>
      </c>
      <c r="F2971">
        <v>1.47706</v>
      </c>
      <c r="G2971" s="384">
        <v>0</v>
      </c>
      <c r="H2971">
        <v>1.47706</v>
      </c>
      <c r="I2971">
        <v>0.26</v>
      </c>
      <c r="J2971" s="384">
        <v>3104.57</v>
      </c>
    </row>
    <row r="2972" spans="1:10">
      <c r="A2972">
        <v>2969</v>
      </c>
      <c r="B2972" s="613">
        <v>42458.791666666664</v>
      </c>
      <c r="C2972" s="405" t="s">
        <v>96</v>
      </c>
      <c r="D2972" s="384">
        <v>769</v>
      </c>
      <c r="E2972">
        <v>0.01</v>
      </c>
      <c r="F2972">
        <v>1.48061</v>
      </c>
      <c r="G2972" s="384">
        <v>0</v>
      </c>
      <c r="H2972">
        <v>0</v>
      </c>
    </row>
    <row r="2973" spans="1:10">
      <c r="A2973">
        <v>2970</v>
      </c>
      <c r="B2973" s="613">
        <v>42458.791666666664</v>
      </c>
      <c r="C2973" s="405" t="s">
        <v>2020</v>
      </c>
      <c r="D2973" s="384">
        <v>769</v>
      </c>
      <c r="E2973">
        <v>0.01</v>
      </c>
      <c r="F2973">
        <v>1.48061</v>
      </c>
      <c r="G2973" s="384">
        <v>0</v>
      </c>
      <c r="H2973">
        <v>1.48275</v>
      </c>
    </row>
    <row r="2974" spans="1:10">
      <c r="A2974">
        <v>2973</v>
      </c>
      <c r="B2974" s="613">
        <v>42459.089583333334</v>
      </c>
      <c r="C2974" s="405" t="s">
        <v>2020</v>
      </c>
      <c r="D2974" s="384">
        <v>769</v>
      </c>
      <c r="E2974">
        <v>0.01</v>
      </c>
      <c r="F2974">
        <v>1.48061</v>
      </c>
      <c r="G2974" s="384">
        <v>0</v>
      </c>
      <c r="H2974">
        <v>1.48109</v>
      </c>
    </row>
    <row r="2975" spans="1:10">
      <c r="A2975">
        <v>2974</v>
      </c>
      <c r="B2975" s="613">
        <v>42459.137499999997</v>
      </c>
      <c r="C2975" s="405" t="s">
        <v>1931</v>
      </c>
      <c r="D2975" s="384">
        <v>769</v>
      </c>
      <c r="E2975">
        <v>0.01</v>
      </c>
      <c r="F2975">
        <v>1.48109</v>
      </c>
      <c r="G2975" s="384">
        <v>0</v>
      </c>
      <c r="H2975">
        <v>1.48109</v>
      </c>
      <c r="I2975">
        <v>0.25</v>
      </c>
      <c r="J2975" s="384">
        <v>3101.61</v>
      </c>
    </row>
    <row r="2976" spans="1:10">
      <c r="A2976">
        <v>2971</v>
      </c>
      <c r="B2976" s="613">
        <v>42459.089583333334</v>
      </c>
      <c r="C2976" s="405" t="s">
        <v>96</v>
      </c>
      <c r="D2976" s="384">
        <v>770</v>
      </c>
      <c r="E2976">
        <v>0.01</v>
      </c>
      <c r="F2976">
        <v>1.47729</v>
      </c>
      <c r="G2976" s="384">
        <v>0</v>
      </c>
      <c r="H2976">
        <v>0</v>
      </c>
    </row>
    <row r="2977" spans="1:10">
      <c r="A2977">
        <v>2972</v>
      </c>
      <c r="B2977" s="613">
        <v>42459.089583333334</v>
      </c>
      <c r="C2977" s="405" t="s">
        <v>2020</v>
      </c>
      <c r="D2977" s="384">
        <v>770</v>
      </c>
      <c r="E2977">
        <v>0.01</v>
      </c>
      <c r="F2977">
        <v>1.47729</v>
      </c>
      <c r="G2977" s="384">
        <v>0</v>
      </c>
      <c r="H2977">
        <v>1.48109</v>
      </c>
    </row>
    <row r="2978" spans="1:10">
      <c r="A2978">
        <v>2975</v>
      </c>
      <c r="B2978" s="613">
        <v>42459.137499999997</v>
      </c>
      <c r="C2978" s="405" t="s">
        <v>1931</v>
      </c>
      <c r="D2978" s="384">
        <v>770</v>
      </c>
      <c r="E2978">
        <v>0.01</v>
      </c>
      <c r="F2978">
        <v>1.48109</v>
      </c>
      <c r="G2978" s="384">
        <v>0</v>
      </c>
      <c r="H2978">
        <v>1.48109</v>
      </c>
      <c r="I2978">
        <v>2.7</v>
      </c>
      <c r="J2978" s="384">
        <v>3104.31</v>
      </c>
    </row>
    <row r="2979" spans="1:10">
      <c r="A2979">
        <v>2976</v>
      </c>
      <c r="B2979" s="613">
        <v>42459.21875</v>
      </c>
      <c r="C2979" s="405" t="s">
        <v>97</v>
      </c>
      <c r="D2979" s="384">
        <v>771</v>
      </c>
      <c r="E2979">
        <v>0.01</v>
      </c>
      <c r="F2979">
        <v>1.48085</v>
      </c>
      <c r="G2979" s="384">
        <v>0</v>
      </c>
      <c r="H2979">
        <v>0</v>
      </c>
    </row>
    <row r="2980" spans="1:10">
      <c r="A2980">
        <v>2977</v>
      </c>
      <c r="B2980" s="613">
        <v>42459.21875</v>
      </c>
      <c r="C2980" s="405" t="s">
        <v>2020</v>
      </c>
      <c r="D2980" s="384">
        <v>771</v>
      </c>
      <c r="E2980">
        <v>0.01</v>
      </c>
      <c r="F2980">
        <v>1.48085</v>
      </c>
      <c r="G2980" s="384">
        <v>0</v>
      </c>
      <c r="H2980">
        <v>1.47706</v>
      </c>
    </row>
    <row r="2981" spans="1:10">
      <c r="A2981">
        <v>2980</v>
      </c>
      <c r="B2981" s="613">
        <v>42459.387499999997</v>
      </c>
      <c r="C2981" s="405" t="s">
        <v>1931</v>
      </c>
      <c r="D2981" s="384">
        <v>771</v>
      </c>
      <c r="E2981">
        <v>0.01</v>
      </c>
      <c r="F2981">
        <v>1.47706</v>
      </c>
      <c r="G2981" s="384">
        <v>0</v>
      </c>
      <c r="H2981">
        <v>1.47706</v>
      </c>
      <c r="I2981">
        <v>2.7</v>
      </c>
      <c r="J2981" s="384">
        <v>3107.27</v>
      </c>
    </row>
    <row r="2982" spans="1:10">
      <c r="A2982">
        <v>2981</v>
      </c>
      <c r="B2982" s="613">
        <v>42460.416666666664</v>
      </c>
      <c r="C2982" s="405" t="s">
        <v>96</v>
      </c>
      <c r="D2982" s="384">
        <v>772</v>
      </c>
      <c r="E2982">
        <v>0.01</v>
      </c>
      <c r="F2982">
        <v>1.4847399999999999</v>
      </c>
      <c r="G2982" s="384">
        <v>0</v>
      </c>
      <c r="H2982">
        <v>0</v>
      </c>
    </row>
    <row r="2983" spans="1:10">
      <c r="A2983">
        <v>2982</v>
      </c>
      <c r="B2983" s="613">
        <v>42460.416666666664</v>
      </c>
      <c r="C2983" s="405" t="s">
        <v>2020</v>
      </c>
      <c r="D2983" s="384">
        <v>772</v>
      </c>
      <c r="E2983">
        <v>0.01</v>
      </c>
      <c r="F2983">
        <v>1.4847399999999999</v>
      </c>
      <c r="G2983" s="384">
        <v>0</v>
      </c>
      <c r="H2983">
        <v>1.48688</v>
      </c>
    </row>
    <row r="2984" spans="1:10">
      <c r="A2984">
        <v>2985</v>
      </c>
      <c r="B2984" s="613">
        <v>42460.435416666667</v>
      </c>
      <c r="C2984" s="405" t="s">
        <v>2020</v>
      </c>
      <c r="D2984" s="384">
        <v>772</v>
      </c>
      <c r="E2984">
        <v>0.01</v>
      </c>
      <c r="F2984">
        <v>1.4847399999999999</v>
      </c>
      <c r="G2984" s="384">
        <v>0</v>
      </c>
      <c r="H2984">
        <v>1.48512</v>
      </c>
    </row>
    <row r="2985" spans="1:10">
      <c r="A2985">
        <v>2986</v>
      </c>
      <c r="B2985" s="613">
        <v>42460.803472222222</v>
      </c>
      <c r="C2985" s="405" t="s">
        <v>1931</v>
      </c>
      <c r="D2985" s="384">
        <v>772</v>
      </c>
      <c r="E2985">
        <v>0.01</v>
      </c>
      <c r="F2985">
        <v>1.48512</v>
      </c>
      <c r="G2985" s="384">
        <v>0</v>
      </c>
      <c r="H2985">
        <v>1.48512</v>
      </c>
      <c r="I2985">
        <v>0.18</v>
      </c>
      <c r="J2985" s="384">
        <v>3107.45</v>
      </c>
    </row>
    <row r="2986" spans="1:10">
      <c r="A2986">
        <v>2983</v>
      </c>
      <c r="B2986" s="613">
        <v>42460.435416666667</v>
      </c>
      <c r="C2986" s="405" t="s">
        <v>96</v>
      </c>
      <c r="D2986" s="384">
        <v>773</v>
      </c>
      <c r="E2986">
        <v>0.01</v>
      </c>
      <c r="F2986">
        <v>1.48122</v>
      </c>
      <c r="G2986" s="384">
        <v>0</v>
      </c>
      <c r="H2986">
        <v>0</v>
      </c>
    </row>
    <row r="2987" spans="1:10">
      <c r="A2987">
        <v>2984</v>
      </c>
      <c r="B2987" s="613">
        <v>42460.435416666667</v>
      </c>
      <c r="C2987" s="405" t="s">
        <v>2020</v>
      </c>
      <c r="D2987" s="384">
        <v>773</v>
      </c>
      <c r="E2987">
        <v>0.01</v>
      </c>
      <c r="F2987">
        <v>1.48122</v>
      </c>
      <c r="G2987" s="384">
        <v>0</v>
      </c>
      <c r="H2987">
        <v>1.48512</v>
      </c>
    </row>
    <row r="2988" spans="1:10">
      <c r="A2988">
        <v>2987</v>
      </c>
      <c r="B2988" s="613">
        <v>42460.803472222222</v>
      </c>
      <c r="C2988" s="405" t="s">
        <v>1931</v>
      </c>
      <c r="D2988" s="384">
        <v>773</v>
      </c>
      <c r="E2988">
        <v>0.01</v>
      </c>
      <c r="F2988">
        <v>1.48512</v>
      </c>
      <c r="G2988" s="384">
        <v>0</v>
      </c>
      <c r="H2988">
        <v>1.48512</v>
      </c>
      <c r="I2988">
        <v>2.78</v>
      </c>
      <c r="J2988" s="384">
        <v>3110.23</v>
      </c>
    </row>
    <row r="2989" spans="1:10">
      <c r="A2989">
        <v>2988</v>
      </c>
      <c r="B2989" s="613">
        <v>42461.199305555558</v>
      </c>
      <c r="C2989" s="405" t="s">
        <v>96</v>
      </c>
      <c r="D2989" s="384">
        <v>774</v>
      </c>
      <c r="E2989">
        <v>0.01</v>
      </c>
      <c r="F2989">
        <v>1.48306</v>
      </c>
      <c r="G2989" s="384">
        <v>0</v>
      </c>
      <c r="H2989">
        <v>0</v>
      </c>
    </row>
    <row r="2990" spans="1:10">
      <c r="A2990">
        <v>2989</v>
      </c>
      <c r="B2990" s="613">
        <v>42461.199305555558</v>
      </c>
      <c r="C2990" s="405" t="s">
        <v>2020</v>
      </c>
      <c r="D2990" s="384">
        <v>774</v>
      </c>
      <c r="E2990">
        <v>0.01</v>
      </c>
      <c r="F2990">
        <v>1.48306</v>
      </c>
      <c r="G2990" s="384">
        <v>0</v>
      </c>
      <c r="H2990">
        <v>1.4852000000000001</v>
      </c>
    </row>
    <row r="2991" spans="1:10">
      <c r="A2991">
        <v>2990</v>
      </c>
      <c r="B2991" s="613">
        <v>42461.229861111111</v>
      </c>
      <c r="C2991" s="405" t="s">
        <v>1931</v>
      </c>
      <c r="D2991" s="384">
        <v>774</v>
      </c>
      <c r="E2991">
        <v>0.01</v>
      </c>
      <c r="F2991">
        <v>1.4852000000000001</v>
      </c>
      <c r="G2991" s="384">
        <v>0</v>
      </c>
      <c r="H2991">
        <v>1.4852000000000001</v>
      </c>
      <c r="I2991">
        <v>1.48</v>
      </c>
      <c r="J2991" s="384">
        <v>3111.71</v>
      </c>
    </row>
    <row r="2992" spans="1:10">
      <c r="A2992">
        <v>2991</v>
      </c>
      <c r="B2992" s="613">
        <v>42465.095138888886</v>
      </c>
      <c r="C2992" s="405" t="s">
        <v>96</v>
      </c>
      <c r="D2992" s="384">
        <v>775</v>
      </c>
      <c r="E2992">
        <v>0.01</v>
      </c>
      <c r="F2992">
        <v>1.50298</v>
      </c>
      <c r="G2992" s="384">
        <v>0</v>
      </c>
      <c r="H2992">
        <v>0</v>
      </c>
    </row>
    <row r="2993" spans="1:10">
      <c r="A2993">
        <v>2992</v>
      </c>
      <c r="B2993" s="613">
        <v>42465.095138888886</v>
      </c>
      <c r="C2993" s="405" t="s">
        <v>2020</v>
      </c>
      <c r="D2993" s="384">
        <v>775</v>
      </c>
      <c r="E2993">
        <v>0.01</v>
      </c>
      <c r="F2993">
        <v>1.50298</v>
      </c>
      <c r="G2993" s="384">
        <v>0</v>
      </c>
      <c r="H2993">
        <v>1.50512</v>
      </c>
    </row>
    <row r="2994" spans="1:10">
      <c r="A2994">
        <v>2993</v>
      </c>
      <c r="B2994" s="613">
        <v>42465.168055555558</v>
      </c>
      <c r="C2994" s="405" t="s">
        <v>1931</v>
      </c>
      <c r="D2994" s="384">
        <v>775</v>
      </c>
      <c r="E2994">
        <v>0.01</v>
      </c>
      <c r="F2994">
        <v>1.50512</v>
      </c>
      <c r="G2994" s="384">
        <v>0</v>
      </c>
      <c r="H2994">
        <v>1.50512</v>
      </c>
      <c r="I2994">
        <v>1.48</v>
      </c>
      <c r="J2994" s="384">
        <v>3113.19</v>
      </c>
    </row>
    <row r="2995" spans="1:10">
      <c r="A2995">
        <v>2994</v>
      </c>
      <c r="B2995" s="613">
        <v>42465.376388888886</v>
      </c>
      <c r="C2995" s="405" t="s">
        <v>96</v>
      </c>
      <c r="D2995" s="384">
        <v>776</v>
      </c>
      <c r="E2995">
        <v>0.01</v>
      </c>
      <c r="F2995">
        <v>1.50007</v>
      </c>
      <c r="G2995" s="384">
        <v>0</v>
      </c>
      <c r="H2995">
        <v>0</v>
      </c>
    </row>
    <row r="2996" spans="1:10">
      <c r="A2996">
        <v>2995</v>
      </c>
      <c r="B2996" s="613">
        <v>42465.376388888886</v>
      </c>
      <c r="C2996" s="405" t="s">
        <v>2020</v>
      </c>
      <c r="D2996" s="384">
        <v>776</v>
      </c>
      <c r="E2996">
        <v>0.01</v>
      </c>
      <c r="F2996">
        <v>1.50007</v>
      </c>
      <c r="G2996" s="384">
        <v>0</v>
      </c>
      <c r="H2996">
        <v>1.50221</v>
      </c>
    </row>
    <row r="2997" spans="1:10">
      <c r="A2997">
        <v>2996</v>
      </c>
      <c r="B2997" s="613">
        <v>42465.40347222222</v>
      </c>
      <c r="C2997" s="405" t="s">
        <v>1931</v>
      </c>
      <c r="D2997" s="384">
        <v>776</v>
      </c>
      <c r="E2997">
        <v>0.01</v>
      </c>
      <c r="F2997">
        <v>1.50221</v>
      </c>
      <c r="G2997" s="384">
        <v>0</v>
      </c>
      <c r="H2997">
        <v>1.50221</v>
      </c>
      <c r="I2997">
        <v>1.48</v>
      </c>
      <c r="J2997" s="384">
        <v>3114.67</v>
      </c>
    </row>
    <row r="2998" spans="1:10">
      <c r="A2998">
        <v>2997</v>
      </c>
      <c r="B2998" s="613">
        <v>42465.677083333336</v>
      </c>
      <c r="C2998" s="405" t="s">
        <v>96</v>
      </c>
      <c r="D2998" s="384">
        <v>777</v>
      </c>
      <c r="E2998">
        <v>0.01</v>
      </c>
      <c r="F2998">
        <v>1.5092699999999999</v>
      </c>
      <c r="G2998" s="384">
        <v>0</v>
      </c>
      <c r="H2998">
        <v>0</v>
      </c>
    </row>
    <row r="2999" spans="1:10">
      <c r="A2999">
        <v>2998</v>
      </c>
      <c r="B2999" s="613">
        <v>42465.677083333336</v>
      </c>
      <c r="C2999" s="405" t="s">
        <v>2020</v>
      </c>
      <c r="D2999" s="384">
        <v>777</v>
      </c>
      <c r="E2999">
        <v>0.01</v>
      </c>
      <c r="F2999">
        <v>1.5092699999999999</v>
      </c>
      <c r="G2999" s="384">
        <v>0</v>
      </c>
      <c r="H2999">
        <v>1.5114099999999999</v>
      </c>
    </row>
    <row r="3000" spans="1:10">
      <c r="A3000">
        <v>2999</v>
      </c>
      <c r="B3000" s="613">
        <v>42465.739583333336</v>
      </c>
      <c r="C3000" s="405" t="s">
        <v>1931</v>
      </c>
      <c r="D3000" s="384">
        <v>777</v>
      </c>
      <c r="E3000">
        <v>0.01</v>
      </c>
      <c r="F3000">
        <v>1.5114099999999999</v>
      </c>
      <c r="G3000" s="384">
        <v>0</v>
      </c>
      <c r="H3000">
        <v>1.5114099999999999</v>
      </c>
      <c r="I3000">
        <v>1.48</v>
      </c>
      <c r="J3000" s="384">
        <v>3116.15</v>
      </c>
    </row>
    <row r="3001" spans="1:10">
      <c r="A3001">
        <v>3000</v>
      </c>
      <c r="B3001" s="613">
        <v>42465.761805555558</v>
      </c>
      <c r="C3001" s="405" t="s">
        <v>96</v>
      </c>
      <c r="D3001" s="384">
        <v>778</v>
      </c>
      <c r="E3001">
        <v>0.01</v>
      </c>
      <c r="F3001">
        <v>1.5143</v>
      </c>
      <c r="G3001" s="384">
        <v>0</v>
      </c>
      <c r="H3001">
        <v>0</v>
      </c>
    </row>
    <row r="3002" spans="1:10">
      <c r="A3002">
        <v>3001</v>
      </c>
      <c r="B3002" s="613">
        <v>42465.761805555558</v>
      </c>
      <c r="C3002" s="405" t="s">
        <v>2020</v>
      </c>
      <c r="D3002" s="384">
        <v>778</v>
      </c>
      <c r="E3002">
        <v>0.01</v>
      </c>
      <c r="F3002">
        <v>1.5143</v>
      </c>
      <c r="G3002" s="384">
        <v>0</v>
      </c>
      <c r="H3002">
        <v>1.51644</v>
      </c>
    </row>
    <row r="3003" spans="1:10">
      <c r="A3003">
        <v>3004</v>
      </c>
      <c r="B3003" s="613">
        <v>42465.868750000001</v>
      </c>
      <c r="C3003" s="405" t="s">
        <v>2020</v>
      </c>
      <c r="D3003" s="384">
        <v>778</v>
      </c>
      <c r="E3003">
        <v>0.01</v>
      </c>
      <c r="F3003">
        <v>1.5143</v>
      </c>
      <c r="G3003" s="384">
        <v>0</v>
      </c>
      <c r="H3003">
        <v>1.51478</v>
      </c>
    </row>
    <row r="3004" spans="1:10">
      <c r="A3004">
        <v>3008</v>
      </c>
      <c r="B3004" s="613">
        <v>42466.097916666666</v>
      </c>
      <c r="C3004" s="405" t="s">
        <v>2020</v>
      </c>
      <c r="D3004" s="384">
        <v>778</v>
      </c>
      <c r="E3004">
        <v>0.01</v>
      </c>
      <c r="F3004">
        <v>1.5143</v>
      </c>
      <c r="G3004" s="384">
        <v>0</v>
      </c>
      <c r="H3004">
        <v>1.51311</v>
      </c>
    </row>
    <row r="3005" spans="1:10">
      <c r="A3005">
        <v>3015</v>
      </c>
      <c r="B3005" s="613">
        <v>42466.179166666669</v>
      </c>
      <c r="C3005" s="405" t="s">
        <v>2020</v>
      </c>
      <c r="D3005" s="384">
        <v>778</v>
      </c>
      <c r="E3005">
        <v>0.01</v>
      </c>
      <c r="F3005">
        <v>1.5143</v>
      </c>
      <c r="G3005" s="384">
        <v>0</v>
      </c>
      <c r="H3005">
        <v>1.51024</v>
      </c>
    </row>
    <row r="3006" spans="1:10">
      <c r="A3006">
        <v>3022</v>
      </c>
      <c r="B3006" s="613">
        <v>42467.056944444441</v>
      </c>
      <c r="C3006" s="405" t="s">
        <v>2020</v>
      </c>
      <c r="D3006" s="384">
        <v>778</v>
      </c>
      <c r="E3006">
        <v>0.01</v>
      </c>
      <c r="F3006">
        <v>1.5143</v>
      </c>
      <c r="G3006" s="384">
        <v>0</v>
      </c>
      <c r="H3006">
        <v>1.5066600000000001</v>
      </c>
    </row>
    <row r="3007" spans="1:10">
      <c r="A3007">
        <v>3030</v>
      </c>
      <c r="B3007" s="613">
        <v>42467.482638888891</v>
      </c>
      <c r="C3007" s="405" t="s">
        <v>1931</v>
      </c>
      <c r="D3007" s="384">
        <v>778</v>
      </c>
      <c r="E3007">
        <v>0.01</v>
      </c>
      <c r="F3007">
        <v>1.5066600000000001</v>
      </c>
      <c r="G3007" s="384">
        <v>0</v>
      </c>
      <c r="H3007">
        <v>1.5066600000000001</v>
      </c>
      <c r="I3007">
        <v>-5.74</v>
      </c>
      <c r="J3007" s="384">
        <v>3114.85</v>
      </c>
    </row>
    <row r="3008" spans="1:10">
      <c r="A3008">
        <v>3002</v>
      </c>
      <c r="B3008" s="613">
        <v>42465.868750000001</v>
      </c>
      <c r="C3008" s="405" t="s">
        <v>96</v>
      </c>
      <c r="D3008" s="384">
        <v>779</v>
      </c>
      <c r="E3008">
        <v>0.01</v>
      </c>
      <c r="F3008">
        <v>1.51098</v>
      </c>
      <c r="G3008" s="384">
        <v>0</v>
      </c>
      <c r="H3008">
        <v>0</v>
      </c>
    </row>
    <row r="3009" spans="1:10">
      <c r="A3009">
        <v>3003</v>
      </c>
      <c r="B3009" s="613">
        <v>42465.868750000001</v>
      </c>
      <c r="C3009" s="405" t="s">
        <v>2020</v>
      </c>
      <c r="D3009" s="384">
        <v>779</v>
      </c>
      <c r="E3009">
        <v>0.01</v>
      </c>
      <c r="F3009">
        <v>1.51098</v>
      </c>
      <c r="G3009" s="384">
        <v>0</v>
      </c>
      <c r="H3009">
        <v>1.51478</v>
      </c>
    </row>
    <row r="3010" spans="1:10">
      <c r="A3010">
        <v>3007</v>
      </c>
      <c r="B3010" s="613">
        <v>42466.097916666666</v>
      </c>
      <c r="C3010" s="405" t="s">
        <v>2020</v>
      </c>
      <c r="D3010" s="384">
        <v>779</v>
      </c>
      <c r="E3010">
        <v>0.01</v>
      </c>
      <c r="F3010">
        <v>1.51098</v>
      </c>
      <c r="G3010" s="384">
        <v>0</v>
      </c>
      <c r="H3010">
        <v>1.51311</v>
      </c>
    </row>
    <row r="3011" spans="1:10">
      <c r="A3011">
        <v>3014</v>
      </c>
      <c r="B3011" s="613">
        <v>42466.179166666669</v>
      </c>
      <c r="C3011" s="405" t="s">
        <v>2020</v>
      </c>
      <c r="D3011" s="384">
        <v>779</v>
      </c>
      <c r="E3011">
        <v>0.01</v>
      </c>
      <c r="F3011">
        <v>1.51098</v>
      </c>
      <c r="G3011" s="384">
        <v>0</v>
      </c>
      <c r="H3011">
        <v>1.51024</v>
      </c>
    </row>
    <row r="3012" spans="1:10">
      <c r="A3012">
        <v>3021</v>
      </c>
      <c r="B3012" s="613">
        <v>42467.056944444441</v>
      </c>
      <c r="C3012" s="405" t="s">
        <v>2020</v>
      </c>
      <c r="D3012" s="384">
        <v>779</v>
      </c>
      <c r="E3012">
        <v>0.01</v>
      </c>
      <c r="F3012">
        <v>1.51098</v>
      </c>
      <c r="G3012" s="384">
        <v>0</v>
      </c>
      <c r="H3012">
        <v>1.5066600000000001</v>
      </c>
    </row>
    <row r="3013" spans="1:10">
      <c r="A3013">
        <v>3031</v>
      </c>
      <c r="B3013" s="613">
        <v>42467.482638888891</v>
      </c>
      <c r="C3013" s="405" t="s">
        <v>1931</v>
      </c>
      <c r="D3013" s="384">
        <v>779</v>
      </c>
      <c r="E3013">
        <v>0.01</v>
      </c>
      <c r="F3013">
        <v>1.5066600000000001</v>
      </c>
      <c r="G3013" s="384">
        <v>0</v>
      </c>
      <c r="H3013">
        <v>1.5066600000000001</v>
      </c>
      <c r="I3013">
        <v>-3.29</v>
      </c>
      <c r="J3013" s="384">
        <v>3111.56</v>
      </c>
    </row>
    <row r="3014" spans="1:10">
      <c r="A3014">
        <v>3005</v>
      </c>
      <c r="B3014" s="613">
        <v>42466.097916666666</v>
      </c>
      <c r="C3014" s="405" t="s">
        <v>96</v>
      </c>
      <c r="D3014" s="384">
        <v>780</v>
      </c>
      <c r="E3014">
        <v>0.01</v>
      </c>
      <c r="F3014">
        <v>1.5073399999999999</v>
      </c>
      <c r="G3014" s="384">
        <v>0</v>
      </c>
      <c r="H3014">
        <v>0</v>
      </c>
    </row>
    <row r="3015" spans="1:10">
      <c r="A3015">
        <v>3006</v>
      </c>
      <c r="B3015" s="613">
        <v>42466.097916666666</v>
      </c>
      <c r="C3015" s="405" t="s">
        <v>2020</v>
      </c>
      <c r="D3015" s="384">
        <v>780</v>
      </c>
      <c r="E3015">
        <v>0.01</v>
      </c>
      <c r="F3015">
        <v>1.5073399999999999</v>
      </c>
      <c r="G3015" s="384">
        <v>0</v>
      </c>
      <c r="H3015">
        <v>1.51311</v>
      </c>
    </row>
    <row r="3016" spans="1:10">
      <c r="A3016">
        <v>3013</v>
      </c>
      <c r="B3016" s="613">
        <v>42466.179166666669</v>
      </c>
      <c r="C3016" s="405" t="s">
        <v>2020</v>
      </c>
      <c r="D3016" s="384">
        <v>780</v>
      </c>
      <c r="E3016">
        <v>0.01</v>
      </c>
      <c r="F3016">
        <v>1.5073399999999999</v>
      </c>
      <c r="G3016" s="384">
        <v>0</v>
      </c>
      <c r="H3016">
        <v>1.51024</v>
      </c>
    </row>
    <row r="3017" spans="1:10">
      <c r="A3017">
        <v>3020</v>
      </c>
      <c r="B3017" s="613">
        <v>42467.056944444441</v>
      </c>
      <c r="C3017" s="405" t="s">
        <v>2020</v>
      </c>
      <c r="D3017" s="384">
        <v>780</v>
      </c>
      <c r="E3017">
        <v>0.01</v>
      </c>
      <c r="F3017">
        <v>1.5073399999999999</v>
      </c>
      <c r="G3017" s="384">
        <v>0</v>
      </c>
      <c r="H3017">
        <v>1.5066600000000001</v>
      </c>
    </row>
    <row r="3018" spans="1:10">
      <c r="A3018">
        <v>3032</v>
      </c>
      <c r="B3018" s="613">
        <v>42467.482638888891</v>
      </c>
      <c r="C3018" s="405" t="s">
        <v>1931</v>
      </c>
      <c r="D3018" s="384">
        <v>780</v>
      </c>
      <c r="E3018">
        <v>0.01</v>
      </c>
      <c r="F3018">
        <v>1.5066600000000001</v>
      </c>
      <c r="G3018" s="384">
        <v>0</v>
      </c>
      <c r="H3018">
        <v>1.5066600000000001</v>
      </c>
      <c r="I3018">
        <v>-0.6</v>
      </c>
      <c r="J3018" s="384">
        <v>3110.96</v>
      </c>
    </row>
    <row r="3019" spans="1:10">
      <c r="A3019">
        <v>3009</v>
      </c>
      <c r="B3019" s="613">
        <v>42466.178472222222</v>
      </c>
      <c r="C3019" s="405" t="s">
        <v>97</v>
      </c>
      <c r="D3019" s="384">
        <v>781</v>
      </c>
      <c r="E3019">
        <v>0.01</v>
      </c>
      <c r="F3019">
        <v>1.50386</v>
      </c>
      <c r="G3019" s="384">
        <v>0</v>
      </c>
      <c r="H3019">
        <v>0</v>
      </c>
    </row>
    <row r="3020" spans="1:10">
      <c r="A3020">
        <v>3010</v>
      </c>
      <c r="B3020" s="613">
        <v>42466.178472222222</v>
      </c>
      <c r="C3020" s="405" t="s">
        <v>2020</v>
      </c>
      <c r="D3020" s="384">
        <v>781</v>
      </c>
      <c r="E3020">
        <v>0.01</v>
      </c>
      <c r="F3020">
        <v>1.50386</v>
      </c>
      <c r="G3020" s="384">
        <v>0</v>
      </c>
      <c r="H3020">
        <v>1.5017199999999999</v>
      </c>
    </row>
    <row r="3021" spans="1:10">
      <c r="A3021">
        <v>3016</v>
      </c>
      <c r="B3021" s="613">
        <v>42466.369444444441</v>
      </c>
      <c r="C3021" s="405" t="s">
        <v>1931</v>
      </c>
      <c r="D3021" s="384">
        <v>781</v>
      </c>
      <c r="E3021">
        <v>0.01</v>
      </c>
      <c r="F3021">
        <v>1.5017199999999999</v>
      </c>
      <c r="G3021" s="384">
        <v>0</v>
      </c>
      <c r="H3021">
        <v>1.5017199999999999</v>
      </c>
      <c r="I3021">
        <v>1.48</v>
      </c>
      <c r="J3021" s="384">
        <v>3117.63</v>
      </c>
    </row>
    <row r="3022" spans="1:10">
      <c r="A3022">
        <v>3011</v>
      </c>
      <c r="B3022" s="613">
        <v>42466.179166666669</v>
      </c>
      <c r="C3022" s="405" t="s">
        <v>96</v>
      </c>
      <c r="D3022" s="384">
        <v>782</v>
      </c>
      <c r="E3022">
        <v>0.02</v>
      </c>
      <c r="F3022">
        <v>1.5034400000000001</v>
      </c>
      <c r="G3022" s="384">
        <v>0</v>
      </c>
      <c r="H3022">
        <v>0</v>
      </c>
    </row>
    <row r="3023" spans="1:10">
      <c r="A3023">
        <v>3012</v>
      </c>
      <c r="B3023" s="613">
        <v>42466.179166666669</v>
      </c>
      <c r="C3023" s="405" t="s">
        <v>2020</v>
      </c>
      <c r="D3023" s="384">
        <v>782</v>
      </c>
      <c r="E3023">
        <v>0.02</v>
      </c>
      <c r="F3023">
        <v>1.5034400000000001</v>
      </c>
      <c r="G3023" s="384">
        <v>0</v>
      </c>
      <c r="H3023">
        <v>1.51024</v>
      </c>
    </row>
    <row r="3024" spans="1:10">
      <c r="A3024">
        <v>3019</v>
      </c>
      <c r="B3024" s="613">
        <v>42467.056944444441</v>
      </c>
      <c r="C3024" s="405" t="s">
        <v>2020</v>
      </c>
      <c r="D3024" s="384">
        <v>782</v>
      </c>
      <c r="E3024">
        <v>0.02</v>
      </c>
      <c r="F3024">
        <v>1.5034400000000001</v>
      </c>
      <c r="G3024" s="384">
        <v>0</v>
      </c>
      <c r="H3024">
        <v>1.5066600000000001</v>
      </c>
    </row>
    <row r="3025" spans="1:10">
      <c r="A3025">
        <v>3033</v>
      </c>
      <c r="B3025" s="613">
        <v>42467.482638888891</v>
      </c>
      <c r="C3025" s="405" t="s">
        <v>1931</v>
      </c>
      <c r="D3025" s="384">
        <v>782</v>
      </c>
      <c r="E3025">
        <v>0.02</v>
      </c>
      <c r="F3025">
        <v>1.5066600000000001</v>
      </c>
      <c r="G3025" s="384">
        <v>0</v>
      </c>
      <c r="H3025">
        <v>1.5066600000000001</v>
      </c>
      <c r="I3025">
        <v>4.55</v>
      </c>
      <c r="J3025" s="384">
        <v>3115.51</v>
      </c>
    </row>
    <row r="3026" spans="1:10">
      <c r="A3026">
        <v>3017</v>
      </c>
      <c r="B3026" s="613">
        <v>42467.056944444441</v>
      </c>
      <c r="C3026" s="405" t="s">
        <v>96</v>
      </c>
      <c r="D3026" s="384">
        <v>783</v>
      </c>
      <c r="E3026">
        <v>0.04</v>
      </c>
      <c r="F3026">
        <v>1.4987200000000001</v>
      </c>
      <c r="G3026" s="384">
        <v>0</v>
      </c>
      <c r="H3026">
        <v>0</v>
      </c>
    </row>
    <row r="3027" spans="1:10">
      <c r="A3027">
        <v>3018</v>
      </c>
      <c r="B3027" s="613">
        <v>42467.056944444441</v>
      </c>
      <c r="C3027" s="405" t="s">
        <v>2020</v>
      </c>
      <c r="D3027" s="384">
        <v>783</v>
      </c>
      <c r="E3027">
        <v>0.04</v>
      </c>
      <c r="F3027">
        <v>1.4987200000000001</v>
      </c>
      <c r="G3027" s="384">
        <v>0</v>
      </c>
      <c r="H3027">
        <v>1.5066600000000001</v>
      </c>
    </row>
    <row r="3028" spans="1:10">
      <c r="A3028">
        <v>3034</v>
      </c>
      <c r="B3028" s="613">
        <v>42467.482638888891</v>
      </c>
      <c r="C3028" s="405" t="s">
        <v>1931</v>
      </c>
      <c r="D3028" s="384">
        <v>783</v>
      </c>
      <c r="E3028">
        <v>0.04</v>
      </c>
      <c r="F3028">
        <v>1.5066600000000001</v>
      </c>
      <c r="G3028" s="384">
        <v>0</v>
      </c>
      <c r="H3028">
        <v>1.5066600000000001</v>
      </c>
      <c r="I3028">
        <v>23.04</v>
      </c>
      <c r="J3028" s="384">
        <v>3138.55</v>
      </c>
    </row>
    <row r="3029" spans="1:10">
      <c r="A3029">
        <v>3023</v>
      </c>
      <c r="B3029" s="613">
        <v>42467.166666666664</v>
      </c>
      <c r="C3029" s="405" t="s">
        <v>97</v>
      </c>
      <c r="D3029" s="384">
        <v>784</v>
      </c>
      <c r="E3029">
        <v>0.01</v>
      </c>
      <c r="F3029">
        <v>1.4974499999999999</v>
      </c>
      <c r="G3029" s="384">
        <v>0</v>
      </c>
      <c r="H3029">
        <v>0</v>
      </c>
    </row>
    <row r="3030" spans="1:10">
      <c r="A3030">
        <v>3024</v>
      </c>
      <c r="B3030" s="613">
        <v>42467.166666666664</v>
      </c>
      <c r="C3030" s="405" t="s">
        <v>2020</v>
      </c>
      <c r="D3030" s="384">
        <v>784</v>
      </c>
      <c r="E3030">
        <v>0.01</v>
      </c>
      <c r="F3030">
        <v>1.4974499999999999</v>
      </c>
      <c r="G3030" s="384">
        <v>0</v>
      </c>
      <c r="H3030">
        <v>1.4953099999999999</v>
      </c>
    </row>
    <row r="3031" spans="1:10">
      <c r="A3031">
        <v>3027</v>
      </c>
      <c r="B3031" s="613">
        <v>42467.237500000003</v>
      </c>
      <c r="C3031" s="405" t="s">
        <v>2020</v>
      </c>
      <c r="D3031" s="384">
        <v>784</v>
      </c>
      <c r="E3031">
        <v>0.01</v>
      </c>
      <c r="F3031">
        <v>1.4974499999999999</v>
      </c>
      <c r="G3031" s="384">
        <v>0</v>
      </c>
      <c r="H3031">
        <v>1.49699</v>
      </c>
    </row>
    <row r="3032" spans="1:10">
      <c r="A3032">
        <v>3028</v>
      </c>
      <c r="B3032" s="613">
        <v>42467.295138888891</v>
      </c>
      <c r="C3032" s="405" t="s">
        <v>1931</v>
      </c>
      <c r="D3032" s="384">
        <v>784</v>
      </c>
      <c r="E3032">
        <v>0.01</v>
      </c>
      <c r="F3032">
        <v>1.49699</v>
      </c>
      <c r="G3032" s="384">
        <v>0</v>
      </c>
      <c r="H3032">
        <v>1.49699</v>
      </c>
      <c r="I3032">
        <v>0.24</v>
      </c>
      <c r="J3032" s="384">
        <v>3117.87</v>
      </c>
    </row>
    <row r="3033" spans="1:10">
      <c r="A3033">
        <v>3025</v>
      </c>
      <c r="B3033" s="613">
        <v>42467.237500000003</v>
      </c>
      <c r="C3033" s="405" t="s">
        <v>97</v>
      </c>
      <c r="D3033" s="384">
        <v>785</v>
      </c>
      <c r="E3033">
        <v>0.01</v>
      </c>
      <c r="F3033">
        <v>1.5007999999999999</v>
      </c>
      <c r="G3033" s="384">
        <v>0</v>
      </c>
      <c r="H3033">
        <v>0</v>
      </c>
    </row>
    <row r="3034" spans="1:10">
      <c r="A3034">
        <v>3026</v>
      </c>
      <c r="B3034" s="613">
        <v>42467.237500000003</v>
      </c>
      <c r="C3034" s="405" t="s">
        <v>2020</v>
      </c>
      <c r="D3034" s="384">
        <v>785</v>
      </c>
      <c r="E3034">
        <v>0.01</v>
      </c>
      <c r="F3034">
        <v>1.5007999999999999</v>
      </c>
      <c r="G3034" s="384">
        <v>0</v>
      </c>
      <c r="H3034">
        <v>1.49699</v>
      </c>
    </row>
    <row r="3035" spans="1:10">
      <c r="A3035">
        <v>3029</v>
      </c>
      <c r="B3035" s="613">
        <v>42467.295138888891</v>
      </c>
      <c r="C3035" s="405" t="s">
        <v>1931</v>
      </c>
      <c r="D3035" s="384">
        <v>785</v>
      </c>
      <c r="E3035">
        <v>0.01</v>
      </c>
      <c r="F3035">
        <v>1.49699</v>
      </c>
      <c r="G3035" s="384">
        <v>0</v>
      </c>
      <c r="H3035">
        <v>1.49699</v>
      </c>
      <c r="I3035">
        <v>2.72</v>
      </c>
      <c r="J3035" s="384">
        <v>3120.59</v>
      </c>
    </row>
    <row r="3036" spans="1:10">
      <c r="A3036">
        <v>3035</v>
      </c>
      <c r="B3036" s="613">
        <v>42467.65625</v>
      </c>
      <c r="C3036" s="405" t="s">
        <v>97</v>
      </c>
      <c r="D3036" s="384">
        <v>786</v>
      </c>
      <c r="E3036">
        <v>0.01</v>
      </c>
      <c r="F3036">
        <v>1.5068299999999999</v>
      </c>
      <c r="G3036" s="384">
        <v>0</v>
      </c>
      <c r="H3036">
        <v>0</v>
      </c>
    </row>
    <row r="3037" spans="1:10">
      <c r="A3037">
        <v>3036</v>
      </c>
      <c r="B3037" s="613">
        <v>42467.65625</v>
      </c>
      <c r="C3037" s="405" t="s">
        <v>2020</v>
      </c>
      <c r="D3037" s="384">
        <v>786</v>
      </c>
      <c r="E3037">
        <v>0.01</v>
      </c>
      <c r="F3037">
        <v>1.5068299999999999</v>
      </c>
      <c r="G3037" s="384">
        <v>0</v>
      </c>
      <c r="H3037">
        <v>1.5046900000000001</v>
      </c>
    </row>
    <row r="3038" spans="1:10">
      <c r="A3038">
        <v>3039</v>
      </c>
      <c r="B3038" s="613">
        <v>42467.749305555553</v>
      </c>
      <c r="C3038" s="405" t="s">
        <v>2020</v>
      </c>
      <c r="D3038" s="384">
        <v>786</v>
      </c>
      <c r="E3038">
        <v>0.01</v>
      </c>
      <c r="F3038">
        <v>1.5068299999999999</v>
      </c>
      <c r="G3038" s="384">
        <v>0</v>
      </c>
      <c r="H3038">
        <v>1.50986</v>
      </c>
    </row>
    <row r="3039" spans="1:10">
      <c r="A3039">
        <v>3040</v>
      </c>
      <c r="B3039" s="613">
        <v>42468.136805555558</v>
      </c>
      <c r="C3039" s="405" t="s">
        <v>1931</v>
      </c>
      <c r="D3039" s="384">
        <v>786</v>
      </c>
      <c r="E3039">
        <v>0.01</v>
      </c>
      <c r="F3039">
        <v>1.50986</v>
      </c>
      <c r="G3039" s="384">
        <v>0</v>
      </c>
      <c r="H3039">
        <v>1.50986</v>
      </c>
      <c r="I3039">
        <v>-2.33</v>
      </c>
      <c r="J3039" s="384">
        <v>3136.22</v>
      </c>
    </row>
    <row r="3040" spans="1:10">
      <c r="A3040">
        <v>3037</v>
      </c>
      <c r="B3040" s="613">
        <v>42467.749305555553</v>
      </c>
      <c r="C3040" s="405" t="s">
        <v>97</v>
      </c>
      <c r="D3040" s="384">
        <v>787</v>
      </c>
      <c r="E3040">
        <v>0.01</v>
      </c>
      <c r="F3040">
        <v>1.5171600000000001</v>
      </c>
      <c r="G3040" s="384">
        <v>0</v>
      </c>
      <c r="H3040">
        <v>0</v>
      </c>
    </row>
    <row r="3041" spans="1:10">
      <c r="A3041">
        <v>3038</v>
      </c>
      <c r="B3041" s="613">
        <v>42467.749305555553</v>
      </c>
      <c r="C3041" s="405" t="s">
        <v>2020</v>
      </c>
      <c r="D3041" s="384">
        <v>787</v>
      </c>
      <c r="E3041">
        <v>0.01</v>
      </c>
      <c r="F3041">
        <v>1.5171600000000001</v>
      </c>
      <c r="G3041" s="384">
        <v>0</v>
      </c>
      <c r="H3041">
        <v>1.50986</v>
      </c>
    </row>
    <row r="3042" spans="1:10">
      <c r="A3042">
        <v>3041</v>
      </c>
      <c r="B3042" s="613">
        <v>42468.136805555558</v>
      </c>
      <c r="C3042" s="405" t="s">
        <v>1931</v>
      </c>
      <c r="D3042" s="384">
        <v>787</v>
      </c>
      <c r="E3042">
        <v>0.01</v>
      </c>
      <c r="F3042">
        <v>1.50986</v>
      </c>
      <c r="G3042" s="384">
        <v>0</v>
      </c>
      <c r="H3042">
        <v>1.50986</v>
      </c>
      <c r="I3042">
        <v>5.29</v>
      </c>
      <c r="J3042" s="384">
        <v>3141.51</v>
      </c>
    </row>
    <row r="3043" spans="1:10">
      <c r="A3043">
        <v>3042</v>
      </c>
      <c r="B3043" s="613">
        <v>42468.34375</v>
      </c>
      <c r="C3043" s="405" t="s">
        <v>96</v>
      </c>
      <c r="D3043" s="384">
        <v>788</v>
      </c>
      <c r="E3043">
        <v>0.01</v>
      </c>
      <c r="F3043">
        <v>1.5098499999999999</v>
      </c>
      <c r="G3043" s="384">
        <v>0</v>
      </c>
      <c r="H3043">
        <v>0</v>
      </c>
    </row>
    <row r="3044" spans="1:10">
      <c r="A3044">
        <v>3043</v>
      </c>
      <c r="B3044" s="613">
        <v>42468.34375</v>
      </c>
      <c r="C3044" s="405" t="s">
        <v>2020</v>
      </c>
      <c r="D3044" s="384">
        <v>788</v>
      </c>
      <c r="E3044">
        <v>0.01</v>
      </c>
      <c r="F3044">
        <v>1.5098499999999999</v>
      </c>
      <c r="G3044" s="384">
        <v>0</v>
      </c>
      <c r="H3044">
        <v>1.5119899999999999</v>
      </c>
    </row>
    <row r="3045" spans="1:10">
      <c r="A3045">
        <v>3046</v>
      </c>
      <c r="B3045" s="613">
        <v>42468.39166666667</v>
      </c>
      <c r="C3045" s="405" t="s">
        <v>2020</v>
      </c>
      <c r="D3045" s="384">
        <v>788</v>
      </c>
      <c r="E3045">
        <v>0.01</v>
      </c>
      <c r="F3045">
        <v>1.5098499999999999</v>
      </c>
      <c r="G3045" s="384">
        <v>0</v>
      </c>
      <c r="H3045">
        <v>1.5103200000000001</v>
      </c>
    </row>
    <row r="3046" spans="1:10">
      <c r="A3046">
        <v>3053</v>
      </c>
      <c r="B3046" s="613">
        <v>42468.626388888886</v>
      </c>
      <c r="C3046" s="405" t="s">
        <v>2020</v>
      </c>
      <c r="D3046" s="384">
        <v>788</v>
      </c>
      <c r="E3046">
        <v>0.01</v>
      </c>
      <c r="F3046">
        <v>1.5098499999999999</v>
      </c>
      <c r="G3046" s="384">
        <v>0</v>
      </c>
      <c r="H3046">
        <v>1.5086599999999999</v>
      </c>
    </row>
    <row r="3047" spans="1:10">
      <c r="A3047">
        <v>3054</v>
      </c>
      <c r="B3047" s="613">
        <v>42468.646527777775</v>
      </c>
      <c r="C3047" s="405" t="s">
        <v>1931</v>
      </c>
      <c r="D3047" s="384">
        <v>788</v>
      </c>
      <c r="E3047">
        <v>0.01</v>
      </c>
      <c r="F3047">
        <v>1.5086599999999999</v>
      </c>
      <c r="G3047" s="384">
        <v>0</v>
      </c>
      <c r="H3047">
        <v>1.5086599999999999</v>
      </c>
      <c r="I3047">
        <v>-0.98</v>
      </c>
      <c r="J3047" s="384">
        <v>3142.01</v>
      </c>
    </row>
    <row r="3048" spans="1:10">
      <c r="A3048">
        <v>3044</v>
      </c>
      <c r="B3048" s="613">
        <v>42468.39166666667</v>
      </c>
      <c r="C3048" s="405" t="s">
        <v>96</v>
      </c>
      <c r="D3048" s="384">
        <v>789</v>
      </c>
      <c r="E3048">
        <v>0.01</v>
      </c>
      <c r="F3048">
        <v>1.50651</v>
      </c>
      <c r="G3048" s="384">
        <v>0</v>
      </c>
      <c r="H3048">
        <v>0</v>
      </c>
    </row>
    <row r="3049" spans="1:10">
      <c r="A3049">
        <v>3045</v>
      </c>
      <c r="B3049" s="613">
        <v>42468.39166666667</v>
      </c>
      <c r="C3049" s="405" t="s">
        <v>2020</v>
      </c>
      <c r="D3049" s="384">
        <v>789</v>
      </c>
      <c r="E3049">
        <v>0.01</v>
      </c>
      <c r="F3049">
        <v>1.50651</v>
      </c>
      <c r="G3049" s="384">
        <v>0</v>
      </c>
      <c r="H3049">
        <v>1.5103200000000001</v>
      </c>
    </row>
    <row r="3050" spans="1:10">
      <c r="A3050">
        <v>3052</v>
      </c>
      <c r="B3050" s="613">
        <v>42468.626388888886</v>
      </c>
      <c r="C3050" s="405" t="s">
        <v>2020</v>
      </c>
      <c r="D3050" s="384">
        <v>789</v>
      </c>
      <c r="E3050">
        <v>0.01</v>
      </c>
      <c r="F3050">
        <v>1.50651</v>
      </c>
      <c r="G3050" s="384">
        <v>0</v>
      </c>
      <c r="H3050">
        <v>1.5086599999999999</v>
      </c>
    </row>
    <row r="3051" spans="1:10">
      <c r="A3051">
        <v>3055</v>
      </c>
      <c r="B3051" s="613">
        <v>42468.646527777775</v>
      </c>
      <c r="C3051" s="405" t="s">
        <v>1931</v>
      </c>
      <c r="D3051" s="384">
        <v>789</v>
      </c>
      <c r="E3051">
        <v>0.01</v>
      </c>
      <c r="F3051">
        <v>1.5086599999999999</v>
      </c>
      <c r="G3051" s="384">
        <v>0</v>
      </c>
      <c r="H3051">
        <v>1.5086599999999999</v>
      </c>
      <c r="I3051">
        <v>1.49</v>
      </c>
      <c r="J3051" s="384">
        <v>3143.5</v>
      </c>
    </row>
    <row r="3052" spans="1:10">
      <c r="A3052">
        <v>3047</v>
      </c>
      <c r="B3052" s="613">
        <v>42468.604166666664</v>
      </c>
      <c r="C3052" s="405" t="s">
        <v>97</v>
      </c>
      <c r="D3052" s="384">
        <v>790</v>
      </c>
      <c r="E3052">
        <v>0.01</v>
      </c>
      <c r="F3052">
        <v>1.5070300000000001</v>
      </c>
      <c r="G3052" s="384">
        <v>0</v>
      </c>
      <c r="H3052">
        <v>0</v>
      </c>
    </row>
    <row r="3053" spans="1:10">
      <c r="A3053">
        <v>3048</v>
      </c>
      <c r="B3053" s="613">
        <v>42468.604166666664</v>
      </c>
      <c r="C3053" s="405" t="s">
        <v>2020</v>
      </c>
      <c r="D3053" s="384">
        <v>790</v>
      </c>
      <c r="E3053">
        <v>0.01</v>
      </c>
      <c r="F3053">
        <v>1.5070300000000001</v>
      </c>
      <c r="G3053" s="384">
        <v>0</v>
      </c>
      <c r="H3053">
        <v>1.5048900000000001</v>
      </c>
    </row>
    <row r="3054" spans="1:10">
      <c r="A3054">
        <v>3049</v>
      </c>
      <c r="B3054" s="613">
        <v>42468.606249999997</v>
      </c>
      <c r="C3054" s="405" t="s">
        <v>1931</v>
      </c>
      <c r="D3054" s="384">
        <v>790</v>
      </c>
      <c r="E3054">
        <v>0.01</v>
      </c>
      <c r="F3054">
        <v>1.5048900000000001</v>
      </c>
      <c r="G3054" s="384">
        <v>0</v>
      </c>
      <c r="H3054">
        <v>1.5048900000000001</v>
      </c>
      <c r="I3054">
        <v>1.48</v>
      </c>
      <c r="J3054" s="384">
        <v>3142.99</v>
      </c>
    </row>
    <row r="3055" spans="1:10">
      <c r="A3055">
        <v>3050</v>
      </c>
      <c r="B3055" s="613">
        <v>42468.626388888886</v>
      </c>
      <c r="C3055" s="405" t="s">
        <v>96</v>
      </c>
      <c r="D3055" s="384">
        <v>791</v>
      </c>
      <c r="E3055">
        <v>0.01</v>
      </c>
      <c r="F3055">
        <v>1.50291</v>
      </c>
      <c r="G3055" s="384">
        <v>0</v>
      </c>
      <c r="H3055">
        <v>0</v>
      </c>
    </row>
    <row r="3056" spans="1:10">
      <c r="A3056">
        <v>3051</v>
      </c>
      <c r="B3056" s="613">
        <v>42468.626388888886</v>
      </c>
      <c r="C3056" s="405" t="s">
        <v>2020</v>
      </c>
      <c r="D3056" s="384">
        <v>791</v>
      </c>
      <c r="E3056">
        <v>0.01</v>
      </c>
      <c r="F3056">
        <v>1.50291</v>
      </c>
      <c r="G3056" s="384">
        <v>0</v>
      </c>
      <c r="H3056">
        <v>1.5086599999999999</v>
      </c>
    </row>
    <row r="3057" spans="1:10">
      <c r="A3057">
        <v>3056</v>
      </c>
      <c r="B3057" s="613">
        <v>42468.646527777775</v>
      </c>
      <c r="C3057" s="405" t="s">
        <v>1931</v>
      </c>
      <c r="D3057" s="384">
        <v>791</v>
      </c>
      <c r="E3057">
        <v>0.01</v>
      </c>
      <c r="F3057">
        <v>1.5086599999999999</v>
      </c>
      <c r="G3057" s="384">
        <v>0</v>
      </c>
      <c r="H3057">
        <v>1.5086599999999999</v>
      </c>
      <c r="I3057">
        <v>4.1500000000000004</v>
      </c>
      <c r="J3057" s="384">
        <v>3147.65</v>
      </c>
    </row>
    <row r="3058" spans="1:10">
      <c r="A3058">
        <v>3057</v>
      </c>
      <c r="B3058" s="613">
        <v>42468.709027777775</v>
      </c>
      <c r="C3058" s="405" t="s">
        <v>96</v>
      </c>
      <c r="D3058" s="384">
        <v>792</v>
      </c>
      <c r="E3058">
        <v>0.01</v>
      </c>
      <c r="F3058">
        <v>1.5077499999999999</v>
      </c>
      <c r="G3058" s="384">
        <v>0</v>
      </c>
      <c r="H3058">
        <v>0</v>
      </c>
    </row>
    <row r="3059" spans="1:10">
      <c r="A3059">
        <v>3058</v>
      </c>
      <c r="B3059" s="613">
        <v>42468.709027777775</v>
      </c>
      <c r="C3059" s="405" t="s">
        <v>2020</v>
      </c>
      <c r="D3059" s="384">
        <v>792</v>
      </c>
      <c r="E3059">
        <v>0.01</v>
      </c>
      <c r="F3059">
        <v>1.5077499999999999</v>
      </c>
      <c r="G3059" s="384">
        <v>0</v>
      </c>
      <c r="H3059">
        <v>1.50989</v>
      </c>
    </row>
    <row r="3060" spans="1:10">
      <c r="A3060">
        <v>3059</v>
      </c>
      <c r="B3060" s="613">
        <v>42468.741666666669</v>
      </c>
      <c r="C3060" s="405" t="s">
        <v>1931</v>
      </c>
      <c r="D3060" s="384">
        <v>792</v>
      </c>
      <c r="E3060">
        <v>0.01</v>
      </c>
      <c r="F3060">
        <v>1.50989</v>
      </c>
      <c r="G3060" s="384">
        <v>0</v>
      </c>
      <c r="H3060">
        <v>1.50989</v>
      </c>
      <c r="I3060">
        <v>1.48</v>
      </c>
      <c r="J3060" s="384">
        <v>3149.13</v>
      </c>
    </row>
    <row r="3061" spans="1:10">
      <c r="A3061">
        <v>3060</v>
      </c>
      <c r="B3061" s="613">
        <v>42471.136111111111</v>
      </c>
      <c r="C3061" s="405" t="s">
        <v>96</v>
      </c>
      <c r="D3061" s="384">
        <v>793</v>
      </c>
      <c r="E3061">
        <v>0.01</v>
      </c>
      <c r="F3061">
        <v>1.5142</v>
      </c>
      <c r="G3061" s="384">
        <v>0</v>
      </c>
      <c r="H3061">
        <v>0</v>
      </c>
    </row>
    <row r="3062" spans="1:10">
      <c r="A3062">
        <v>3061</v>
      </c>
      <c r="B3062" s="613">
        <v>42471.136111111111</v>
      </c>
      <c r="C3062" s="405" t="s">
        <v>2020</v>
      </c>
      <c r="D3062" s="384">
        <v>793</v>
      </c>
      <c r="E3062">
        <v>0.01</v>
      </c>
      <c r="F3062">
        <v>1.5142</v>
      </c>
      <c r="G3062" s="384">
        <v>0</v>
      </c>
      <c r="H3062">
        <v>1.51634</v>
      </c>
    </row>
    <row r="3063" spans="1:10">
      <c r="A3063">
        <v>3064</v>
      </c>
      <c r="B3063" s="613">
        <v>42471.177777777775</v>
      </c>
      <c r="C3063" s="405" t="s">
        <v>2020</v>
      </c>
      <c r="D3063" s="384">
        <v>793</v>
      </c>
      <c r="E3063">
        <v>0.01</v>
      </c>
      <c r="F3063">
        <v>1.5142</v>
      </c>
      <c r="G3063" s="384">
        <v>0</v>
      </c>
      <c r="H3063">
        <v>1.5146900000000001</v>
      </c>
    </row>
    <row r="3064" spans="1:10">
      <c r="A3064">
        <v>3071</v>
      </c>
      <c r="B3064" s="613">
        <v>42471.293055555558</v>
      </c>
      <c r="C3064" s="405" t="s">
        <v>2020</v>
      </c>
      <c r="D3064" s="384">
        <v>793</v>
      </c>
      <c r="E3064">
        <v>0.01</v>
      </c>
      <c r="F3064">
        <v>1.5142</v>
      </c>
      <c r="G3064" s="384">
        <v>0</v>
      </c>
      <c r="H3064">
        <v>1.5130300000000001</v>
      </c>
    </row>
    <row r="3065" spans="1:10">
      <c r="A3065">
        <v>3074</v>
      </c>
      <c r="B3065" s="613">
        <v>42471.353472222225</v>
      </c>
      <c r="C3065" s="405" t="s">
        <v>1931</v>
      </c>
      <c r="D3065" s="384">
        <v>793</v>
      </c>
      <c r="E3065">
        <v>0.01</v>
      </c>
      <c r="F3065">
        <v>1.5130300000000001</v>
      </c>
      <c r="G3065" s="384">
        <v>0</v>
      </c>
      <c r="H3065">
        <v>1.5130300000000001</v>
      </c>
      <c r="I3065">
        <v>-0.97</v>
      </c>
      <c r="J3065" s="384">
        <v>3149.64</v>
      </c>
    </row>
    <row r="3066" spans="1:10">
      <c r="A3066">
        <v>3062</v>
      </c>
      <c r="B3066" s="613">
        <v>42471.177777777775</v>
      </c>
      <c r="C3066" s="405" t="s">
        <v>96</v>
      </c>
      <c r="D3066" s="384">
        <v>794</v>
      </c>
      <c r="E3066">
        <v>0.01</v>
      </c>
      <c r="F3066">
        <v>1.5108999999999999</v>
      </c>
      <c r="G3066" s="384">
        <v>0</v>
      </c>
      <c r="H3066">
        <v>0</v>
      </c>
    </row>
    <row r="3067" spans="1:10">
      <c r="A3067">
        <v>3063</v>
      </c>
      <c r="B3067" s="613">
        <v>42471.177777777775</v>
      </c>
      <c r="C3067" s="405" t="s">
        <v>2020</v>
      </c>
      <c r="D3067" s="384">
        <v>794</v>
      </c>
      <c r="E3067">
        <v>0.01</v>
      </c>
      <c r="F3067">
        <v>1.5108999999999999</v>
      </c>
      <c r="G3067" s="384">
        <v>0</v>
      </c>
      <c r="H3067">
        <v>1.5146900000000001</v>
      </c>
    </row>
    <row r="3068" spans="1:10">
      <c r="A3068">
        <v>3070</v>
      </c>
      <c r="B3068" s="613">
        <v>42471.293055555558</v>
      </c>
      <c r="C3068" s="405" t="s">
        <v>2020</v>
      </c>
      <c r="D3068" s="384">
        <v>794</v>
      </c>
      <c r="E3068">
        <v>0.01</v>
      </c>
      <c r="F3068">
        <v>1.5108999999999999</v>
      </c>
      <c r="G3068" s="384">
        <v>0</v>
      </c>
      <c r="H3068">
        <v>1.5130300000000001</v>
      </c>
    </row>
    <row r="3069" spans="1:10">
      <c r="A3069">
        <v>3075</v>
      </c>
      <c r="B3069" s="613">
        <v>42471.353472222225</v>
      </c>
      <c r="C3069" s="405" t="s">
        <v>1931</v>
      </c>
      <c r="D3069" s="384">
        <v>794</v>
      </c>
      <c r="E3069">
        <v>0.01</v>
      </c>
      <c r="F3069">
        <v>1.5130300000000001</v>
      </c>
      <c r="G3069" s="384">
        <v>0</v>
      </c>
      <c r="H3069">
        <v>1.5130300000000001</v>
      </c>
      <c r="I3069">
        <v>1.47</v>
      </c>
      <c r="J3069" s="384">
        <v>3151.11</v>
      </c>
    </row>
    <row r="3070" spans="1:10">
      <c r="A3070">
        <v>3065</v>
      </c>
      <c r="B3070" s="613">
        <v>42471.178472222222</v>
      </c>
      <c r="C3070" s="405" t="s">
        <v>97</v>
      </c>
      <c r="D3070" s="384">
        <v>795</v>
      </c>
      <c r="E3070">
        <v>0.01</v>
      </c>
      <c r="F3070">
        <v>1.5102899999999999</v>
      </c>
      <c r="G3070" s="384">
        <v>0</v>
      </c>
      <c r="H3070">
        <v>0</v>
      </c>
    </row>
    <row r="3071" spans="1:10">
      <c r="A3071">
        <v>3066</v>
      </c>
      <c r="B3071" s="613">
        <v>42471.178472222222</v>
      </c>
      <c r="C3071" s="405" t="s">
        <v>2020</v>
      </c>
      <c r="D3071" s="384">
        <v>795</v>
      </c>
      <c r="E3071">
        <v>0.01</v>
      </c>
      <c r="F3071">
        <v>1.5102899999999999</v>
      </c>
      <c r="G3071" s="384">
        <v>0</v>
      </c>
      <c r="H3071">
        <v>1.5081500000000001</v>
      </c>
    </row>
    <row r="3072" spans="1:10">
      <c r="A3072">
        <v>3067</v>
      </c>
      <c r="B3072" s="613">
        <v>42471.20416666667</v>
      </c>
      <c r="C3072" s="405" t="s">
        <v>1931</v>
      </c>
      <c r="D3072" s="384">
        <v>795</v>
      </c>
      <c r="E3072">
        <v>0.01</v>
      </c>
      <c r="F3072">
        <v>1.5081500000000001</v>
      </c>
      <c r="G3072" s="384">
        <v>0</v>
      </c>
      <c r="H3072">
        <v>1.5081500000000001</v>
      </c>
      <c r="I3072">
        <v>1.48</v>
      </c>
      <c r="J3072" s="384">
        <v>3150.61</v>
      </c>
    </row>
    <row r="3073" spans="1:10">
      <c r="A3073">
        <v>3068</v>
      </c>
      <c r="B3073" s="613">
        <v>42471.293055555558</v>
      </c>
      <c r="C3073" s="405" t="s">
        <v>96</v>
      </c>
      <c r="D3073" s="384">
        <v>796</v>
      </c>
      <c r="E3073">
        <v>0.01</v>
      </c>
      <c r="F3073">
        <v>1.5072700000000001</v>
      </c>
      <c r="G3073" s="384">
        <v>0</v>
      </c>
      <c r="H3073">
        <v>0</v>
      </c>
    </row>
    <row r="3074" spans="1:10">
      <c r="A3074">
        <v>3069</v>
      </c>
      <c r="B3074" s="613">
        <v>42471.293055555558</v>
      </c>
      <c r="C3074" s="405" t="s">
        <v>2020</v>
      </c>
      <c r="D3074" s="384">
        <v>796</v>
      </c>
      <c r="E3074">
        <v>0.01</v>
      </c>
      <c r="F3074">
        <v>1.5072700000000001</v>
      </c>
      <c r="G3074" s="384">
        <v>0</v>
      </c>
      <c r="H3074">
        <v>1.5130300000000001</v>
      </c>
    </row>
    <row r="3075" spans="1:10">
      <c r="A3075">
        <v>3076</v>
      </c>
      <c r="B3075" s="613">
        <v>42471.353472222225</v>
      </c>
      <c r="C3075" s="405" t="s">
        <v>1931</v>
      </c>
      <c r="D3075" s="384">
        <v>796</v>
      </c>
      <c r="E3075">
        <v>0.01</v>
      </c>
      <c r="F3075">
        <v>1.5130300000000001</v>
      </c>
      <c r="G3075" s="384">
        <v>0</v>
      </c>
      <c r="H3075">
        <v>1.5130300000000001</v>
      </c>
      <c r="I3075">
        <v>4.1500000000000004</v>
      </c>
      <c r="J3075" s="384">
        <v>3155.26</v>
      </c>
    </row>
    <row r="3076" spans="1:10">
      <c r="A3076">
        <v>3072</v>
      </c>
      <c r="B3076" s="613">
        <v>42471.333333333336</v>
      </c>
      <c r="C3076" s="405" t="s">
        <v>97</v>
      </c>
      <c r="D3076" s="384">
        <v>797</v>
      </c>
      <c r="E3076">
        <v>0.01</v>
      </c>
      <c r="F3076">
        <v>1.50851</v>
      </c>
      <c r="G3076" s="384">
        <v>0</v>
      </c>
      <c r="H3076">
        <v>0</v>
      </c>
    </row>
    <row r="3077" spans="1:10">
      <c r="A3077">
        <v>3073</v>
      </c>
      <c r="B3077" s="613">
        <v>42471.333333333336</v>
      </c>
      <c r="C3077" s="405" t="s">
        <v>2020</v>
      </c>
      <c r="D3077" s="384">
        <v>797</v>
      </c>
      <c r="E3077">
        <v>0.01</v>
      </c>
      <c r="F3077">
        <v>1.50851</v>
      </c>
      <c r="G3077" s="384">
        <v>0</v>
      </c>
      <c r="H3077">
        <v>1.50637</v>
      </c>
    </row>
    <row r="3078" spans="1:10">
      <c r="A3078">
        <v>3079</v>
      </c>
      <c r="B3078" s="613">
        <v>42471.35833333333</v>
      </c>
      <c r="C3078" s="405" t="s">
        <v>2020</v>
      </c>
      <c r="D3078" s="384">
        <v>797</v>
      </c>
      <c r="E3078">
        <v>0.01</v>
      </c>
      <c r="F3078">
        <v>1.50851</v>
      </c>
      <c r="G3078" s="384">
        <v>0</v>
      </c>
      <c r="H3078">
        <v>1.5090600000000001</v>
      </c>
    </row>
    <row r="3079" spans="1:10">
      <c r="A3079">
        <v>3080</v>
      </c>
      <c r="B3079" s="613">
        <v>42471.407638888886</v>
      </c>
      <c r="C3079" s="405" t="s">
        <v>1931</v>
      </c>
      <c r="D3079" s="384">
        <v>797</v>
      </c>
      <c r="E3079">
        <v>0.01</v>
      </c>
      <c r="F3079">
        <v>1.5090600000000001</v>
      </c>
      <c r="G3079" s="384">
        <v>0</v>
      </c>
      <c r="H3079">
        <v>1.5090600000000001</v>
      </c>
      <c r="I3079">
        <v>-0.5</v>
      </c>
      <c r="J3079" s="384">
        <v>3154.76</v>
      </c>
    </row>
    <row r="3080" spans="1:10">
      <c r="A3080">
        <v>3077</v>
      </c>
      <c r="B3080" s="613">
        <v>42471.35833333333</v>
      </c>
      <c r="C3080" s="405" t="s">
        <v>97</v>
      </c>
      <c r="D3080" s="384">
        <v>798</v>
      </c>
      <c r="E3080">
        <v>0.01</v>
      </c>
      <c r="F3080">
        <v>1.5138799999999999</v>
      </c>
      <c r="G3080" s="384">
        <v>0</v>
      </c>
      <c r="H3080">
        <v>0</v>
      </c>
    </row>
    <row r="3081" spans="1:10">
      <c r="A3081">
        <v>3078</v>
      </c>
      <c r="B3081" s="613">
        <v>42471.35833333333</v>
      </c>
      <c r="C3081" s="405" t="s">
        <v>2020</v>
      </c>
      <c r="D3081" s="384">
        <v>798</v>
      </c>
      <c r="E3081">
        <v>0.01</v>
      </c>
      <c r="F3081">
        <v>1.5138799999999999</v>
      </c>
      <c r="G3081" s="384">
        <v>0</v>
      </c>
      <c r="H3081">
        <v>1.5090600000000001</v>
      </c>
    </row>
    <row r="3082" spans="1:10">
      <c r="A3082">
        <v>3081</v>
      </c>
      <c r="B3082" s="613">
        <v>42471.407638888886</v>
      </c>
      <c r="C3082" s="405" t="s">
        <v>1931</v>
      </c>
      <c r="D3082" s="384">
        <v>798</v>
      </c>
      <c r="E3082">
        <v>0.01</v>
      </c>
      <c r="F3082">
        <v>1.5090600000000001</v>
      </c>
      <c r="G3082" s="384">
        <v>0</v>
      </c>
      <c r="H3082">
        <v>1.5090600000000001</v>
      </c>
      <c r="I3082">
        <v>3.46</v>
      </c>
      <c r="J3082" s="384">
        <v>3158.22</v>
      </c>
    </row>
    <row r="3083" spans="1:10">
      <c r="A3083">
        <v>3082</v>
      </c>
      <c r="B3083" s="613">
        <v>42471.428472222222</v>
      </c>
      <c r="C3083" s="405" t="s">
        <v>97</v>
      </c>
      <c r="D3083" s="384">
        <v>799</v>
      </c>
      <c r="E3083">
        <v>0.01</v>
      </c>
      <c r="F3083">
        <v>1.5063500000000001</v>
      </c>
      <c r="G3083" s="384">
        <v>0</v>
      </c>
      <c r="H3083">
        <v>0</v>
      </c>
    </row>
    <row r="3084" spans="1:10">
      <c r="A3084">
        <v>3083</v>
      </c>
      <c r="B3084" s="613">
        <v>42471.428472222222</v>
      </c>
      <c r="C3084" s="405" t="s">
        <v>2020</v>
      </c>
      <c r="D3084" s="384">
        <v>799</v>
      </c>
      <c r="E3084">
        <v>0.01</v>
      </c>
      <c r="F3084">
        <v>1.5063500000000001</v>
      </c>
      <c r="G3084" s="384">
        <v>0</v>
      </c>
      <c r="H3084">
        <v>1.50421</v>
      </c>
    </row>
    <row r="3085" spans="1:10">
      <c r="A3085">
        <v>3084</v>
      </c>
      <c r="B3085" s="613">
        <v>42471.61041666667</v>
      </c>
      <c r="C3085" s="405" t="s">
        <v>1931</v>
      </c>
      <c r="D3085" s="384">
        <v>799</v>
      </c>
      <c r="E3085">
        <v>0.01</v>
      </c>
      <c r="F3085">
        <v>1.50421</v>
      </c>
      <c r="G3085" s="384">
        <v>0</v>
      </c>
      <c r="H3085">
        <v>1.50421</v>
      </c>
      <c r="I3085">
        <v>1.48</v>
      </c>
      <c r="J3085" s="384">
        <v>3159.7</v>
      </c>
    </row>
    <row r="3086" spans="1:10">
      <c r="A3086">
        <v>3085</v>
      </c>
      <c r="B3086" s="613">
        <v>42471.615277777775</v>
      </c>
      <c r="C3086" s="405" t="s">
        <v>97</v>
      </c>
      <c r="D3086" s="384">
        <v>800</v>
      </c>
      <c r="E3086">
        <v>0.01</v>
      </c>
      <c r="F3086">
        <v>1.5024999999999999</v>
      </c>
      <c r="G3086" s="384">
        <v>0</v>
      </c>
      <c r="H3086">
        <v>0</v>
      </c>
    </row>
    <row r="3087" spans="1:10">
      <c r="A3087">
        <v>3086</v>
      </c>
      <c r="B3087" s="613">
        <v>42471.615277777775</v>
      </c>
      <c r="C3087" s="405" t="s">
        <v>2020</v>
      </c>
      <c r="D3087" s="384">
        <v>800</v>
      </c>
      <c r="E3087">
        <v>0.01</v>
      </c>
      <c r="F3087">
        <v>1.5024999999999999</v>
      </c>
      <c r="G3087" s="384">
        <v>0</v>
      </c>
      <c r="H3087">
        <v>1.5003599999999999</v>
      </c>
    </row>
    <row r="3088" spans="1:10">
      <c r="A3088">
        <v>3087</v>
      </c>
      <c r="B3088" s="613">
        <v>42471.63958333333</v>
      </c>
      <c r="C3088" s="405" t="s">
        <v>1931</v>
      </c>
      <c r="D3088" s="384">
        <v>800</v>
      </c>
      <c r="E3088">
        <v>0.01</v>
      </c>
      <c r="F3088">
        <v>1.5003599999999999</v>
      </c>
      <c r="G3088" s="384">
        <v>0</v>
      </c>
      <c r="H3088">
        <v>1.5003599999999999</v>
      </c>
      <c r="I3088">
        <v>1.48</v>
      </c>
      <c r="J3088" s="384">
        <v>3161.18</v>
      </c>
    </row>
    <row r="3089" spans="1:10">
      <c r="A3089">
        <v>3088</v>
      </c>
      <c r="B3089" s="613">
        <v>42471.667361111111</v>
      </c>
      <c r="C3089" s="405" t="s">
        <v>97</v>
      </c>
      <c r="D3089" s="384">
        <v>801</v>
      </c>
      <c r="E3089">
        <v>0.01</v>
      </c>
      <c r="F3089">
        <v>1.50023</v>
      </c>
      <c r="G3089" s="384">
        <v>0</v>
      </c>
      <c r="H3089">
        <v>0</v>
      </c>
    </row>
    <row r="3090" spans="1:10">
      <c r="A3090">
        <v>3089</v>
      </c>
      <c r="B3090" s="613">
        <v>42471.667361111111</v>
      </c>
      <c r="C3090" s="405" t="s">
        <v>2020</v>
      </c>
      <c r="D3090" s="384">
        <v>801</v>
      </c>
      <c r="E3090">
        <v>0.01</v>
      </c>
      <c r="F3090">
        <v>1.50023</v>
      </c>
      <c r="G3090" s="384">
        <v>0</v>
      </c>
      <c r="H3090">
        <v>1.4980899999999999</v>
      </c>
    </row>
    <row r="3091" spans="1:10">
      <c r="A3091">
        <v>3092</v>
      </c>
      <c r="B3091" s="613">
        <v>42472.0625</v>
      </c>
      <c r="C3091" s="405" t="s">
        <v>2020</v>
      </c>
      <c r="D3091" s="384">
        <v>801</v>
      </c>
      <c r="E3091">
        <v>0.01</v>
      </c>
      <c r="F3091">
        <v>1.50023</v>
      </c>
      <c r="G3091" s="384">
        <v>0</v>
      </c>
      <c r="H3091">
        <v>1.4997499999999999</v>
      </c>
    </row>
    <row r="3092" spans="1:10">
      <c r="A3092">
        <v>3093</v>
      </c>
      <c r="B3092" s="613">
        <v>42472.147916666669</v>
      </c>
      <c r="C3092" s="405" t="s">
        <v>1931</v>
      </c>
      <c r="D3092" s="384">
        <v>801</v>
      </c>
      <c r="E3092">
        <v>0.01</v>
      </c>
      <c r="F3092">
        <v>1.4997499999999999</v>
      </c>
      <c r="G3092" s="384">
        <v>0</v>
      </c>
      <c r="H3092">
        <v>1.4997499999999999</v>
      </c>
      <c r="I3092">
        <v>0.25</v>
      </c>
      <c r="J3092" s="384">
        <v>3161.43</v>
      </c>
    </row>
    <row r="3093" spans="1:10">
      <c r="A3093">
        <v>3090</v>
      </c>
      <c r="B3093" s="613">
        <v>42472.0625</v>
      </c>
      <c r="C3093" s="405" t="s">
        <v>97</v>
      </c>
      <c r="D3093" s="384">
        <v>802</v>
      </c>
      <c r="E3093">
        <v>0.01</v>
      </c>
      <c r="F3093">
        <v>1.5035400000000001</v>
      </c>
      <c r="G3093" s="384">
        <v>0</v>
      </c>
      <c r="H3093">
        <v>0</v>
      </c>
    </row>
    <row r="3094" spans="1:10">
      <c r="A3094">
        <v>3091</v>
      </c>
      <c r="B3094" s="613">
        <v>42472.0625</v>
      </c>
      <c r="C3094" s="405" t="s">
        <v>2020</v>
      </c>
      <c r="D3094" s="384">
        <v>802</v>
      </c>
      <c r="E3094">
        <v>0.01</v>
      </c>
      <c r="F3094">
        <v>1.5035400000000001</v>
      </c>
      <c r="G3094" s="384">
        <v>0</v>
      </c>
      <c r="H3094">
        <v>1.4997499999999999</v>
      </c>
    </row>
    <row r="3095" spans="1:10">
      <c r="A3095">
        <v>3094</v>
      </c>
      <c r="B3095" s="613">
        <v>42472.147916666669</v>
      </c>
      <c r="C3095" s="405" t="s">
        <v>1931</v>
      </c>
      <c r="D3095" s="384">
        <v>802</v>
      </c>
      <c r="E3095">
        <v>0.01</v>
      </c>
      <c r="F3095">
        <v>1.4997499999999999</v>
      </c>
      <c r="G3095" s="384">
        <v>0</v>
      </c>
      <c r="H3095">
        <v>1.4997499999999999</v>
      </c>
      <c r="I3095">
        <v>2.7</v>
      </c>
      <c r="J3095" s="384">
        <v>3164.13</v>
      </c>
    </row>
    <row r="3096" spans="1:10">
      <c r="A3096">
        <v>3095</v>
      </c>
      <c r="B3096" s="613">
        <v>42472.615277777775</v>
      </c>
      <c r="C3096" s="405" t="s">
        <v>97</v>
      </c>
      <c r="D3096" s="384">
        <v>803</v>
      </c>
      <c r="E3096">
        <v>0.01</v>
      </c>
      <c r="F3096">
        <v>1.4856400000000001</v>
      </c>
      <c r="G3096" s="384">
        <v>0</v>
      </c>
      <c r="H3096">
        <v>0</v>
      </c>
    </row>
    <row r="3097" spans="1:10">
      <c r="A3097">
        <v>3096</v>
      </c>
      <c r="B3097" s="613">
        <v>42472.615277777775</v>
      </c>
      <c r="C3097" s="405" t="s">
        <v>2020</v>
      </c>
      <c r="D3097" s="384">
        <v>803</v>
      </c>
      <c r="E3097">
        <v>0.01</v>
      </c>
      <c r="F3097">
        <v>1.4856400000000001</v>
      </c>
      <c r="G3097" s="384">
        <v>0</v>
      </c>
      <c r="H3097">
        <v>1.4835</v>
      </c>
    </row>
    <row r="3098" spans="1:10">
      <c r="A3098">
        <v>3099</v>
      </c>
      <c r="B3098" s="613">
        <v>42472.646527777775</v>
      </c>
      <c r="C3098" s="405" t="s">
        <v>2020</v>
      </c>
      <c r="D3098" s="384">
        <v>803</v>
      </c>
      <c r="E3098">
        <v>0.01</v>
      </c>
      <c r="F3098">
        <v>1.4856400000000001</v>
      </c>
      <c r="G3098" s="384">
        <v>0</v>
      </c>
      <c r="H3098">
        <v>1.4851700000000001</v>
      </c>
    </row>
    <row r="3099" spans="1:10">
      <c r="A3099">
        <v>3100</v>
      </c>
      <c r="B3099" s="613">
        <v>42472.772916666669</v>
      </c>
      <c r="C3099" s="405" t="s">
        <v>1931</v>
      </c>
      <c r="D3099" s="384">
        <v>803</v>
      </c>
      <c r="E3099">
        <v>0.01</v>
      </c>
      <c r="F3099">
        <v>1.4851700000000001</v>
      </c>
      <c r="G3099" s="384">
        <v>0</v>
      </c>
      <c r="H3099">
        <v>1.4851700000000001</v>
      </c>
      <c r="I3099">
        <v>0.24</v>
      </c>
      <c r="J3099" s="384">
        <v>3164.37</v>
      </c>
    </row>
    <row r="3100" spans="1:10">
      <c r="A3100">
        <v>3097</v>
      </c>
      <c r="B3100" s="613">
        <v>42472.646527777775</v>
      </c>
      <c r="C3100" s="405" t="s">
        <v>97</v>
      </c>
      <c r="D3100" s="384">
        <v>804</v>
      </c>
      <c r="E3100">
        <v>0.01</v>
      </c>
      <c r="F3100">
        <v>1.4889699999999999</v>
      </c>
      <c r="G3100" s="384">
        <v>0</v>
      </c>
      <c r="H3100">
        <v>0</v>
      </c>
    </row>
    <row r="3101" spans="1:10">
      <c r="A3101">
        <v>3098</v>
      </c>
      <c r="B3101" s="613">
        <v>42472.646527777775</v>
      </c>
      <c r="C3101" s="405" t="s">
        <v>2020</v>
      </c>
      <c r="D3101" s="384">
        <v>804</v>
      </c>
      <c r="E3101">
        <v>0.01</v>
      </c>
      <c r="F3101">
        <v>1.4889699999999999</v>
      </c>
      <c r="G3101" s="384">
        <v>0</v>
      </c>
      <c r="H3101">
        <v>1.4851700000000001</v>
      </c>
    </row>
    <row r="3102" spans="1:10">
      <c r="A3102">
        <v>3101</v>
      </c>
      <c r="B3102" s="613">
        <v>42472.772916666669</v>
      </c>
      <c r="C3102" s="405" t="s">
        <v>1931</v>
      </c>
      <c r="D3102" s="384">
        <v>804</v>
      </c>
      <c r="E3102">
        <v>0.01</v>
      </c>
      <c r="F3102">
        <v>1.4851700000000001</v>
      </c>
      <c r="G3102" s="384">
        <v>0</v>
      </c>
      <c r="H3102">
        <v>1.4851700000000001</v>
      </c>
      <c r="I3102">
        <v>2.7</v>
      </c>
      <c r="J3102" s="384">
        <v>3167.07</v>
      </c>
    </row>
    <row r="3103" spans="1:10">
      <c r="A3103">
        <v>3102</v>
      </c>
      <c r="B3103" s="613">
        <v>42474.418055555558</v>
      </c>
      <c r="C3103" s="405" t="s">
        <v>97</v>
      </c>
      <c r="D3103" s="384">
        <v>805</v>
      </c>
      <c r="E3103">
        <v>0.01</v>
      </c>
      <c r="F3103">
        <v>1.4668099999999999</v>
      </c>
      <c r="G3103" s="384">
        <v>0</v>
      </c>
      <c r="H3103">
        <v>0</v>
      </c>
    </row>
    <row r="3104" spans="1:10">
      <c r="A3104">
        <v>3103</v>
      </c>
      <c r="B3104" s="613">
        <v>42474.418055555558</v>
      </c>
      <c r="C3104" s="405" t="s">
        <v>2020</v>
      </c>
      <c r="D3104" s="384">
        <v>805</v>
      </c>
      <c r="E3104">
        <v>0.01</v>
      </c>
      <c r="F3104">
        <v>1.4668099999999999</v>
      </c>
      <c r="G3104" s="384">
        <v>0</v>
      </c>
      <c r="H3104">
        <v>1.4646699999999999</v>
      </c>
    </row>
    <row r="3105" spans="1:10">
      <c r="A3105">
        <v>3104</v>
      </c>
      <c r="B3105" s="613">
        <v>42474.477777777778</v>
      </c>
      <c r="C3105" s="405" t="s">
        <v>1931</v>
      </c>
      <c r="D3105" s="384">
        <v>805</v>
      </c>
      <c r="E3105">
        <v>0.01</v>
      </c>
      <c r="F3105">
        <v>1.4646699999999999</v>
      </c>
      <c r="G3105" s="384">
        <v>0</v>
      </c>
      <c r="H3105">
        <v>1.4646699999999999</v>
      </c>
      <c r="I3105">
        <v>1.48</v>
      </c>
      <c r="J3105" s="384">
        <v>3168.55</v>
      </c>
    </row>
    <row r="3106" spans="1:10">
      <c r="A3106">
        <v>3105</v>
      </c>
      <c r="B3106" s="613">
        <v>42474.479166666664</v>
      </c>
      <c r="C3106" s="405" t="s">
        <v>97</v>
      </c>
      <c r="D3106" s="384">
        <v>806</v>
      </c>
      <c r="E3106">
        <v>0.01</v>
      </c>
      <c r="F3106">
        <v>1.46427</v>
      </c>
      <c r="G3106" s="384">
        <v>0</v>
      </c>
      <c r="H3106">
        <v>0</v>
      </c>
    </row>
    <row r="3107" spans="1:10">
      <c r="A3107">
        <v>3106</v>
      </c>
      <c r="B3107" s="613">
        <v>42474.479166666664</v>
      </c>
      <c r="C3107" s="405" t="s">
        <v>2020</v>
      </c>
      <c r="D3107" s="384">
        <v>806</v>
      </c>
      <c r="E3107">
        <v>0.01</v>
      </c>
      <c r="F3107">
        <v>1.46427</v>
      </c>
      <c r="G3107" s="384">
        <v>0</v>
      </c>
      <c r="H3107">
        <v>1.4621299999999999</v>
      </c>
    </row>
    <row r="3108" spans="1:10">
      <c r="A3108">
        <v>3107</v>
      </c>
      <c r="B3108" s="613">
        <v>42474.496527777781</v>
      </c>
      <c r="C3108" s="405" t="s">
        <v>1931</v>
      </c>
      <c r="D3108" s="384">
        <v>806</v>
      </c>
      <c r="E3108">
        <v>0.01</v>
      </c>
      <c r="F3108">
        <v>1.4621299999999999</v>
      </c>
      <c r="G3108" s="384">
        <v>0</v>
      </c>
      <c r="H3108">
        <v>1.4621299999999999</v>
      </c>
      <c r="I3108">
        <v>1.48</v>
      </c>
      <c r="J3108" s="384">
        <v>3170.03</v>
      </c>
    </row>
    <row r="3109" spans="1:10">
      <c r="A3109">
        <v>3108</v>
      </c>
      <c r="B3109" s="613">
        <v>42475.708333333336</v>
      </c>
      <c r="C3109" s="405" t="s">
        <v>97</v>
      </c>
      <c r="D3109" s="384">
        <v>807</v>
      </c>
      <c r="E3109">
        <v>0.01</v>
      </c>
      <c r="F3109">
        <v>1.46614</v>
      </c>
      <c r="G3109" s="384">
        <v>0</v>
      </c>
      <c r="H3109">
        <v>0</v>
      </c>
    </row>
    <row r="3110" spans="1:10">
      <c r="A3110">
        <v>3109</v>
      </c>
      <c r="B3110" s="613">
        <v>42475.708333333336</v>
      </c>
      <c r="C3110" s="405" t="s">
        <v>2020</v>
      </c>
      <c r="D3110" s="384">
        <v>807</v>
      </c>
      <c r="E3110">
        <v>0.01</v>
      </c>
      <c r="F3110">
        <v>1.46614</v>
      </c>
      <c r="G3110" s="384">
        <v>0</v>
      </c>
      <c r="H3110">
        <v>1.464</v>
      </c>
    </row>
    <row r="3111" spans="1:10">
      <c r="A3111">
        <v>3110</v>
      </c>
      <c r="B3111" s="613">
        <v>42475.737500000003</v>
      </c>
      <c r="C3111" s="405" t="s">
        <v>1931</v>
      </c>
      <c r="D3111" s="384">
        <v>807</v>
      </c>
      <c r="E3111">
        <v>0.01</v>
      </c>
      <c r="F3111">
        <v>1.464</v>
      </c>
      <c r="G3111" s="384">
        <v>0</v>
      </c>
      <c r="H3111">
        <v>1.464</v>
      </c>
      <c r="I3111">
        <v>1.48</v>
      </c>
      <c r="J3111" s="384">
        <v>3171.51</v>
      </c>
    </row>
    <row r="3112" spans="1:10">
      <c r="A3112">
        <v>3111</v>
      </c>
      <c r="B3112" s="613">
        <v>42478.179166666669</v>
      </c>
      <c r="C3112" s="405" t="s">
        <v>97</v>
      </c>
      <c r="D3112" s="384">
        <v>808</v>
      </c>
      <c r="E3112">
        <v>0.01</v>
      </c>
      <c r="F3112">
        <v>1.47122</v>
      </c>
      <c r="G3112" s="384">
        <v>0</v>
      </c>
      <c r="H3112">
        <v>0</v>
      </c>
    </row>
    <row r="3113" spans="1:10">
      <c r="A3113">
        <v>3112</v>
      </c>
      <c r="B3113" s="613">
        <v>42478.179166666669</v>
      </c>
      <c r="C3113" s="405" t="s">
        <v>2020</v>
      </c>
      <c r="D3113" s="384">
        <v>808</v>
      </c>
      <c r="E3113">
        <v>0.01</v>
      </c>
      <c r="F3113">
        <v>1.47122</v>
      </c>
      <c r="G3113" s="384">
        <v>0</v>
      </c>
      <c r="H3113">
        <v>1.4690799999999999</v>
      </c>
    </row>
    <row r="3114" spans="1:10">
      <c r="A3114">
        <v>3115</v>
      </c>
      <c r="B3114" s="613">
        <v>42478.365277777775</v>
      </c>
      <c r="C3114" s="405" t="s">
        <v>2020</v>
      </c>
      <c r="D3114" s="384">
        <v>808</v>
      </c>
      <c r="E3114">
        <v>0.01</v>
      </c>
      <c r="F3114">
        <v>1.47122</v>
      </c>
      <c r="G3114" s="384">
        <v>0</v>
      </c>
      <c r="H3114">
        <v>1.4707300000000001</v>
      </c>
    </row>
    <row r="3115" spans="1:10">
      <c r="A3115">
        <v>3116</v>
      </c>
      <c r="B3115" s="613">
        <v>42478.411805555559</v>
      </c>
      <c r="C3115" s="405" t="s">
        <v>1931</v>
      </c>
      <c r="D3115" s="384">
        <v>808</v>
      </c>
      <c r="E3115">
        <v>0.01</v>
      </c>
      <c r="F3115">
        <v>1.4707300000000001</v>
      </c>
      <c r="G3115" s="384">
        <v>0</v>
      </c>
      <c r="H3115">
        <v>1.4707300000000001</v>
      </c>
      <c r="I3115">
        <v>0.26</v>
      </c>
      <c r="J3115" s="384">
        <v>3171.77</v>
      </c>
    </row>
    <row r="3116" spans="1:10">
      <c r="A3116">
        <v>3113</v>
      </c>
      <c r="B3116" s="613">
        <v>42478.365277777775</v>
      </c>
      <c r="C3116" s="405" t="s">
        <v>97</v>
      </c>
      <c r="D3116" s="384">
        <v>809</v>
      </c>
      <c r="E3116">
        <v>0.01</v>
      </c>
      <c r="F3116">
        <v>1.4745200000000001</v>
      </c>
      <c r="G3116" s="384">
        <v>0</v>
      </c>
      <c r="H3116">
        <v>0</v>
      </c>
    </row>
    <row r="3117" spans="1:10">
      <c r="A3117">
        <v>3114</v>
      </c>
      <c r="B3117" s="613">
        <v>42478.365277777775</v>
      </c>
      <c r="C3117" s="405" t="s">
        <v>2020</v>
      </c>
      <c r="D3117" s="384">
        <v>809</v>
      </c>
      <c r="E3117">
        <v>0.01</v>
      </c>
      <c r="F3117">
        <v>1.4745200000000001</v>
      </c>
      <c r="G3117" s="384">
        <v>0</v>
      </c>
      <c r="H3117">
        <v>1.4707300000000001</v>
      </c>
    </row>
    <row r="3118" spans="1:10">
      <c r="A3118">
        <v>3117</v>
      </c>
      <c r="B3118" s="613">
        <v>42478.411805555559</v>
      </c>
      <c r="C3118" s="405" t="s">
        <v>1931</v>
      </c>
      <c r="D3118" s="384">
        <v>809</v>
      </c>
      <c r="E3118">
        <v>0.01</v>
      </c>
      <c r="F3118">
        <v>1.4707300000000001</v>
      </c>
      <c r="G3118" s="384">
        <v>0</v>
      </c>
      <c r="H3118">
        <v>1.4707300000000001</v>
      </c>
      <c r="I3118">
        <v>2.7</v>
      </c>
      <c r="J3118" s="384">
        <v>3174.47</v>
      </c>
    </row>
    <row r="3119" spans="1:10">
      <c r="A3119">
        <v>3118</v>
      </c>
      <c r="B3119" s="613">
        <v>42478.594444444447</v>
      </c>
      <c r="C3119" s="405" t="s">
        <v>96</v>
      </c>
      <c r="D3119" s="384">
        <v>810</v>
      </c>
      <c r="E3119">
        <v>0.01</v>
      </c>
      <c r="F3119">
        <v>1.46896</v>
      </c>
      <c r="G3119" s="384">
        <v>0</v>
      </c>
      <c r="H3119">
        <v>0</v>
      </c>
    </row>
    <row r="3120" spans="1:10">
      <c r="A3120">
        <v>3119</v>
      </c>
      <c r="B3120" s="613">
        <v>42478.594444444447</v>
      </c>
      <c r="C3120" s="405" t="s">
        <v>2020</v>
      </c>
      <c r="D3120" s="384">
        <v>810</v>
      </c>
      <c r="E3120">
        <v>0.01</v>
      </c>
      <c r="F3120">
        <v>1.46896</v>
      </c>
      <c r="G3120" s="384">
        <v>0</v>
      </c>
      <c r="H3120">
        <v>1.4711000000000001</v>
      </c>
    </row>
    <row r="3121" spans="1:10">
      <c r="A3121">
        <v>3122</v>
      </c>
      <c r="B3121" s="613">
        <v>42478.666666666664</v>
      </c>
      <c r="C3121" s="405" t="s">
        <v>2020</v>
      </c>
      <c r="D3121" s="384">
        <v>810</v>
      </c>
      <c r="E3121">
        <v>0.01</v>
      </c>
      <c r="F3121">
        <v>1.46896</v>
      </c>
      <c r="G3121" s="384">
        <v>0</v>
      </c>
      <c r="H3121">
        <v>1.4692700000000001</v>
      </c>
    </row>
    <row r="3122" spans="1:10">
      <c r="A3122">
        <v>3126</v>
      </c>
      <c r="B3122" s="613">
        <v>42478.737500000003</v>
      </c>
      <c r="C3122" s="405" t="s">
        <v>2020</v>
      </c>
      <c r="D3122" s="384">
        <v>810</v>
      </c>
      <c r="E3122">
        <v>0.01</v>
      </c>
      <c r="F3122">
        <v>1.46896</v>
      </c>
      <c r="G3122" s="384">
        <v>0</v>
      </c>
      <c r="H3122">
        <v>1.46696</v>
      </c>
    </row>
    <row r="3123" spans="1:10">
      <c r="A3123">
        <v>3131</v>
      </c>
      <c r="B3123" s="613">
        <v>42479.078472222223</v>
      </c>
      <c r="C3123" s="405" t="s">
        <v>2020</v>
      </c>
      <c r="D3123" s="384">
        <v>810</v>
      </c>
      <c r="E3123">
        <v>0.01</v>
      </c>
      <c r="F3123">
        <v>1.46896</v>
      </c>
      <c r="G3123" s="384">
        <v>0</v>
      </c>
      <c r="H3123">
        <v>1.46333</v>
      </c>
    </row>
    <row r="3124" spans="1:10">
      <c r="A3124">
        <v>3137</v>
      </c>
      <c r="B3124" s="613">
        <v>42480.71875</v>
      </c>
      <c r="C3124" s="405" t="s">
        <v>2020</v>
      </c>
      <c r="D3124" s="384">
        <v>810</v>
      </c>
      <c r="E3124">
        <v>0.01</v>
      </c>
      <c r="F3124">
        <v>1.46896</v>
      </c>
      <c r="G3124" s="384">
        <v>0</v>
      </c>
      <c r="H3124">
        <v>1.4592499999999999</v>
      </c>
    </row>
    <row r="3125" spans="1:10">
      <c r="A3125">
        <v>3144</v>
      </c>
      <c r="B3125" s="613">
        <v>42481.444444444445</v>
      </c>
      <c r="C3125" s="405" t="s">
        <v>2020</v>
      </c>
      <c r="D3125" s="384">
        <v>810</v>
      </c>
      <c r="E3125">
        <v>0.01</v>
      </c>
      <c r="F3125">
        <v>1.46896</v>
      </c>
      <c r="G3125" s="384">
        <v>0</v>
      </c>
      <c r="H3125">
        <v>1.45431</v>
      </c>
    </row>
    <row r="3126" spans="1:10">
      <c r="A3126">
        <v>3145</v>
      </c>
      <c r="B3126" s="613">
        <v>42481.613888888889</v>
      </c>
      <c r="C3126" s="405" t="s">
        <v>1931</v>
      </c>
      <c r="D3126" s="384">
        <v>810</v>
      </c>
      <c r="E3126">
        <v>0.01</v>
      </c>
      <c r="F3126">
        <v>1.45431</v>
      </c>
      <c r="G3126" s="384">
        <v>0</v>
      </c>
      <c r="H3126">
        <v>1.45431</v>
      </c>
      <c r="I3126">
        <v>-10.91</v>
      </c>
      <c r="J3126" s="384">
        <v>3163.56</v>
      </c>
    </row>
    <row r="3127" spans="1:10">
      <c r="A3127">
        <v>3120</v>
      </c>
      <c r="B3127" s="613">
        <v>42478.666666666664</v>
      </c>
      <c r="C3127" s="405" t="s">
        <v>96</v>
      </c>
      <c r="D3127" s="384">
        <v>811</v>
      </c>
      <c r="E3127">
        <v>0.01</v>
      </c>
      <c r="F3127">
        <v>1.4653</v>
      </c>
      <c r="G3127" s="384">
        <v>0</v>
      </c>
      <c r="H3127">
        <v>0</v>
      </c>
    </row>
    <row r="3128" spans="1:10">
      <c r="A3128">
        <v>3121</v>
      </c>
      <c r="B3128" s="613">
        <v>42478.666666666664</v>
      </c>
      <c r="C3128" s="405" t="s">
        <v>2020</v>
      </c>
      <c r="D3128" s="384">
        <v>811</v>
      </c>
      <c r="E3128">
        <v>0.01</v>
      </c>
      <c r="F3128">
        <v>1.4653</v>
      </c>
      <c r="G3128" s="384">
        <v>0</v>
      </c>
      <c r="H3128">
        <v>1.4692700000000001</v>
      </c>
    </row>
    <row r="3129" spans="1:10">
      <c r="A3129">
        <v>3125</v>
      </c>
      <c r="B3129" s="613">
        <v>42478.737500000003</v>
      </c>
      <c r="C3129" s="405" t="s">
        <v>2020</v>
      </c>
      <c r="D3129" s="384">
        <v>811</v>
      </c>
      <c r="E3129">
        <v>0.01</v>
      </c>
      <c r="F3129">
        <v>1.4653</v>
      </c>
      <c r="G3129" s="384">
        <v>0</v>
      </c>
      <c r="H3129">
        <v>1.46696</v>
      </c>
    </row>
    <row r="3130" spans="1:10">
      <c r="A3130">
        <v>3130</v>
      </c>
      <c r="B3130" s="613">
        <v>42479.078472222223</v>
      </c>
      <c r="C3130" s="405" t="s">
        <v>2020</v>
      </c>
      <c r="D3130" s="384">
        <v>811</v>
      </c>
      <c r="E3130">
        <v>0.01</v>
      </c>
      <c r="F3130">
        <v>1.4653</v>
      </c>
      <c r="G3130" s="384">
        <v>0</v>
      </c>
      <c r="H3130">
        <v>1.46333</v>
      </c>
    </row>
    <row r="3131" spans="1:10">
      <c r="A3131">
        <v>3136</v>
      </c>
      <c r="B3131" s="613">
        <v>42480.71875</v>
      </c>
      <c r="C3131" s="405" t="s">
        <v>2020</v>
      </c>
      <c r="D3131" s="384">
        <v>811</v>
      </c>
      <c r="E3131">
        <v>0.01</v>
      </c>
      <c r="F3131">
        <v>1.4653</v>
      </c>
      <c r="G3131" s="384">
        <v>0</v>
      </c>
      <c r="H3131">
        <v>1.4592499999999999</v>
      </c>
    </row>
    <row r="3132" spans="1:10">
      <c r="A3132">
        <v>3143</v>
      </c>
      <c r="B3132" s="613">
        <v>42481.444444444445</v>
      </c>
      <c r="C3132" s="405" t="s">
        <v>2020</v>
      </c>
      <c r="D3132" s="384">
        <v>811</v>
      </c>
      <c r="E3132">
        <v>0.01</v>
      </c>
      <c r="F3132">
        <v>1.4653</v>
      </c>
      <c r="G3132" s="384">
        <v>0</v>
      </c>
      <c r="H3132">
        <v>1.45431</v>
      </c>
    </row>
    <row r="3133" spans="1:10">
      <c r="A3133">
        <v>3146</v>
      </c>
      <c r="B3133" s="613">
        <v>42481.613888888889</v>
      </c>
      <c r="C3133" s="405" t="s">
        <v>1931</v>
      </c>
      <c r="D3133" s="384">
        <v>811</v>
      </c>
      <c r="E3133">
        <v>0.01</v>
      </c>
      <c r="F3133">
        <v>1.45431</v>
      </c>
      <c r="G3133" s="384">
        <v>0</v>
      </c>
      <c r="H3133">
        <v>1.45431</v>
      </c>
      <c r="I3133">
        <v>-8.2100000000000009</v>
      </c>
      <c r="J3133" s="384">
        <v>3155.35</v>
      </c>
    </row>
    <row r="3134" spans="1:10">
      <c r="A3134">
        <v>3123</v>
      </c>
      <c r="B3134" s="613">
        <v>42478.737500000003</v>
      </c>
      <c r="C3134" s="405" t="s">
        <v>96</v>
      </c>
      <c r="D3134" s="384">
        <v>812</v>
      </c>
      <c r="E3134">
        <v>0.01</v>
      </c>
      <c r="F3134">
        <v>1.45991</v>
      </c>
      <c r="G3134" s="384">
        <v>0</v>
      </c>
      <c r="H3134">
        <v>0</v>
      </c>
    </row>
    <row r="3135" spans="1:10">
      <c r="A3135">
        <v>3124</v>
      </c>
      <c r="B3135" s="613">
        <v>42478.737500000003</v>
      </c>
      <c r="C3135" s="405" t="s">
        <v>2020</v>
      </c>
      <c r="D3135" s="384">
        <v>812</v>
      </c>
      <c r="E3135">
        <v>0.01</v>
      </c>
      <c r="F3135">
        <v>1.45991</v>
      </c>
      <c r="G3135" s="384">
        <v>0</v>
      </c>
      <c r="H3135">
        <v>1.46696</v>
      </c>
    </row>
    <row r="3136" spans="1:10">
      <c r="A3136">
        <v>3129</v>
      </c>
      <c r="B3136" s="613">
        <v>42479.078472222223</v>
      </c>
      <c r="C3136" s="405" t="s">
        <v>2020</v>
      </c>
      <c r="D3136" s="384">
        <v>812</v>
      </c>
      <c r="E3136">
        <v>0.01</v>
      </c>
      <c r="F3136">
        <v>1.45991</v>
      </c>
      <c r="G3136" s="384">
        <v>0</v>
      </c>
      <c r="H3136">
        <v>1.46333</v>
      </c>
    </row>
    <row r="3137" spans="1:10">
      <c r="A3137">
        <v>3135</v>
      </c>
      <c r="B3137" s="613">
        <v>42480.71875</v>
      </c>
      <c r="C3137" s="405" t="s">
        <v>2020</v>
      </c>
      <c r="D3137" s="384">
        <v>812</v>
      </c>
      <c r="E3137">
        <v>0.01</v>
      </c>
      <c r="F3137">
        <v>1.45991</v>
      </c>
      <c r="G3137" s="384">
        <v>0</v>
      </c>
      <c r="H3137">
        <v>1.4592499999999999</v>
      </c>
    </row>
    <row r="3138" spans="1:10">
      <c r="A3138">
        <v>3142</v>
      </c>
      <c r="B3138" s="613">
        <v>42481.444444444445</v>
      </c>
      <c r="C3138" s="405" t="s">
        <v>2020</v>
      </c>
      <c r="D3138" s="384">
        <v>812</v>
      </c>
      <c r="E3138">
        <v>0.01</v>
      </c>
      <c r="F3138">
        <v>1.45991</v>
      </c>
      <c r="G3138" s="384">
        <v>0</v>
      </c>
      <c r="H3138">
        <v>1.45431</v>
      </c>
    </row>
    <row r="3139" spans="1:10">
      <c r="A3139">
        <v>3147</v>
      </c>
      <c r="B3139" s="613">
        <v>42481.613888888889</v>
      </c>
      <c r="C3139" s="405" t="s">
        <v>1931</v>
      </c>
      <c r="D3139" s="384">
        <v>812</v>
      </c>
      <c r="E3139">
        <v>0.01</v>
      </c>
      <c r="F3139">
        <v>1.45431</v>
      </c>
      <c r="G3139" s="384">
        <v>0</v>
      </c>
      <c r="H3139">
        <v>1.45431</v>
      </c>
      <c r="I3139">
        <v>-4.2300000000000004</v>
      </c>
      <c r="J3139" s="384">
        <v>3151.12</v>
      </c>
    </row>
    <row r="3140" spans="1:10">
      <c r="A3140">
        <v>3127</v>
      </c>
      <c r="B3140" s="613">
        <v>42479.078472222223</v>
      </c>
      <c r="C3140" s="405" t="s">
        <v>96</v>
      </c>
      <c r="D3140" s="384">
        <v>813</v>
      </c>
      <c r="E3140">
        <v>0.02</v>
      </c>
      <c r="F3140">
        <v>1.4554</v>
      </c>
      <c r="G3140" s="384">
        <v>0</v>
      </c>
      <c r="H3140">
        <v>0</v>
      </c>
    </row>
    <row r="3141" spans="1:10">
      <c r="A3141">
        <v>3128</v>
      </c>
      <c r="B3141" s="613">
        <v>42479.078472222223</v>
      </c>
      <c r="C3141" s="405" t="s">
        <v>2020</v>
      </c>
      <c r="D3141" s="384">
        <v>813</v>
      </c>
      <c r="E3141">
        <v>0.02</v>
      </c>
      <c r="F3141">
        <v>1.4554</v>
      </c>
      <c r="G3141" s="384">
        <v>0</v>
      </c>
      <c r="H3141">
        <v>1.46333</v>
      </c>
    </row>
    <row r="3142" spans="1:10">
      <c r="A3142">
        <v>3134</v>
      </c>
      <c r="B3142" s="613">
        <v>42480.71875</v>
      </c>
      <c r="C3142" s="405" t="s">
        <v>2020</v>
      </c>
      <c r="D3142" s="384">
        <v>813</v>
      </c>
      <c r="E3142">
        <v>0.02</v>
      </c>
      <c r="F3142">
        <v>1.4554</v>
      </c>
      <c r="G3142" s="384">
        <v>0</v>
      </c>
      <c r="H3142">
        <v>1.4592499999999999</v>
      </c>
    </row>
    <row r="3143" spans="1:10">
      <c r="A3143">
        <v>3141</v>
      </c>
      <c r="B3143" s="613">
        <v>42481.444444444445</v>
      </c>
      <c r="C3143" s="405" t="s">
        <v>2020</v>
      </c>
      <c r="D3143" s="384">
        <v>813</v>
      </c>
      <c r="E3143">
        <v>0.02</v>
      </c>
      <c r="F3143">
        <v>1.4554</v>
      </c>
      <c r="G3143" s="384">
        <v>0</v>
      </c>
      <c r="H3143">
        <v>1.45431</v>
      </c>
    </row>
    <row r="3144" spans="1:10">
      <c r="A3144">
        <v>3148</v>
      </c>
      <c r="B3144" s="613">
        <v>42481.613888888889</v>
      </c>
      <c r="C3144" s="405" t="s">
        <v>1931</v>
      </c>
      <c r="D3144" s="384">
        <v>813</v>
      </c>
      <c r="E3144">
        <v>0.02</v>
      </c>
      <c r="F3144">
        <v>1.45431</v>
      </c>
      <c r="G3144" s="384">
        <v>0</v>
      </c>
      <c r="H3144">
        <v>1.45431</v>
      </c>
      <c r="I3144">
        <v>-1.81</v>
      </c>
      <c r="J3144" s="384">
        <v>3149.31</v>
      </c>
    </row>
    <row r="3145" spans="1:10">
      <c r="A3145">
        <v>3132</v>
      </c>
      <c r="B3145" s="613">
        <v>42480.71875</v>
      </c>
      <c r="C3145" s="405" t="s">
        <v>96</v>
      </c>
      <c r="D3145" s="384">
        <v>814</v>
      </c>
      <c r="E3145">
        <v>0.04</v>
      </c>
      <c r="F3145">
        <v>1.45069</v>
      </c>
      <c r="G3145" s="384">
        <v>0</v>
      </c>
      <c r="H3145">
        <v>0</v>
      </c>
    </row>
    <row r="3146" spans="1:10">
      <c r="A3146">
        <v>3133</v>
      </c>
      <c r="B3146" s="613">
        <v>42480.71875</v>
      </c>
      <c r="C3146" s="405" t="s">
        <v>2020</v>
      </c>
      <c r="D3146" s="384">
        <v>814</v>
      </c>
      <c r="E3146">
        <v>0.04</v>
      </c>
      <c r="F3146">
        <v>1.45069</v>
      </c>
      <c r="G3146" s="384">
        <v>0</v>
      </c>
      <c r="H3146">
        <v>1.4592499999999999</v>
      </c>
    </row>
    <row r="3147" spans="1:10">
      <c r="A3147">
        <v>3140</v>
      </c>
      <c r="B3147" s="613">
        <v>42481.444444444445</v>
      </c>
      <c r="C3147" s="405" t="s">
        <v>2020</v>
      </c>
      <c r="D3147" s="384">
        <v>814</v>
      </c>
      <c r="E3147">
        <v>0.04</v>
      </c>
      <c r="F3147">
        <v>1.45069</v>
      </c>
      <c r="G3147" s="384">
        <v>0</v>
      </c>
      <c r="H3147">
        <v>1.45431</v>
      </c>
    </row>
    <row r="3148" spans="1:10">
      <c r="A3148">
        <v>3149</v>
      </c>
      <c r="B3148" s="613">
        <v>42481.613888888889</v>
      </c>
      <c r="C3148" s="405" t="s">
        <v>1931</v>
      </c>
      <c r="D3148" s="384">
        <v>814</v>
      </c>
      <c r="E3148">
        <v>0.04</v>
      </c>
      <c r="F3148">
        <v>1.45431</v>
      </c>
      <c r="G3148" s="384">
        <v>0</v>
      </c>
      <c r="H3148">
        <v>1.45431</v>
      </c>
      <c r="I3148">
        <v>10.29</v>
      </c>
      <c r="J3148" s="384">
        <v>3159.6</v>
      </c>
    </row>
    <row r="3149" spans="1:10">
      <c r="A3149">
        <v>3138</v>
      </c>
      <c r="B3149" s="613">
        <v>42481.444444444445</v>
      </c>
      <c r="C3149" s="405" t="s">
        <v>96</v>
      </c>
      <c r="D3149" s="384">
        <v>815</v>
      </c>
      <c r="E3149">
        <v>0.08</v>
      </c>
      <c r="F3149">
        <v>1.44486</v>
      </c>
      <c r="G3149" s="384">
        <v>0</v>
      </c>
      <c r="H3149">
        <v>0</v>
      </c>
    </row>
    <row r="3150" spans="1:10">
      <c r="A3150">
        <v>3139</v>
      </c>
      <c r="B3150" s="613">
        <v>42481.444444444445</v>
      </c>
      <c r="C3150" s="405" t="s">
        <v>2020</v>
      </c>
      <c r="D3150" s="384">
        <v>815</v>
      </c>
      <c r="E3150">
        <v>0.08</v>
      </c>
      <c r="F3150">
        <v>1.44486</v>
      </c>
      <c r="G3150" s="384">
        <v>0</v>
      </c>
      <c r="H3150">
        <v>1.45431</v>
      </c>
    </row>
    <row r="3151" spans="1:10">
      <c r="A3151">
        <v>3150</v>
      </c>
      <c r="B3151" s="613">
        <v>42481.613888888889</v>
      </c>
      <c r="C3151" s="405" t="s">
        <v>1931</v>
      </c>
      <c r="D3151" s="384">
        <v>815</v>
      </c>
      <c r="E3151">
        <v>0.08</v>
      </c>
      <c r="F3151">
        <v>1.45431</v>
      </c>
      <c r="G3151" s="384">
        <v>0</v>
      </c>
      <c r="H3151">
        <v>1.45431</v>
      </c>
      <c r="I3151">
        <v>55</v>
      </c>
      <c r="J3151" s="384">
        <v>3214.6</v>
      </c>
    </row>
    <row r="3152" spans="1:10">
      <c r="A3152">
        <v>3151</v>
      </c>
      <c r="B3152" s="613">
        <v>42481.709027777775</v>
      </c>
      <c r="C3152" s="405" t="s">
        <v>96</v>
      </c>
      <c r="D3152" s="384">
        <v>816</v>
      </c>
      <c r="E3152">
        <v>0.01</v>
      </c>
      <c r="F3152">
        <v>1.45346</v>
      </c>
      <c r="G3152" s="384">
        <v>0</v>
      </c>
      <c r="H3152">
        <v>0</v>
      </c>
    </row>
    <row r="3153" spans="1:10">
      <c r="A3153">
        <v>3152</v>
      </c>
      <c r="B3153" s="613">
        <v>42481.709027777775</v>
      </c>
      <c r="C3153" s="405" t="s">
        <v>2020</v>
      </c>
      <c r="D3153" s="384">
        <v>816</v>
      </c>
      <c r="E3153">
        <v>0.01</v>
      </c>
      <c r="F3153">
        <v>1.45346</v>
      </c>
      <c r="G3153" s="384">
        <v>0</v>
      </c>
      <c r="H3153">
        <v>1.4556</v>
      </c>
    </row>
    <row r="3154" spans="1:10">
      <c r="A3154">
        <v>3153</v>
      </c>
      <c r="B3154" s="613">
        <v>42481.731249999997</v>
      </c>
      <c r="C3154" s="405" t="s">
        <v>1931</v>
      </c>
      <c r="D3154" s="384">
        <v>816</v>
      </c>
      <c r="E3154">
        <v>0.01</v>
      </c>
      <c r="F3154">
        <v>1.4556</v>
      </c>
      <c r="G3154" s="384">
        <v>0</v>
      </c>
      <c r="H3154">
        <v>1.4556</v>
      </c>
      <c r="I3154">
        <v>1.48</v>
      </c>
      <c r="J3154" s="384">
        <v>3216.08</v>
      </c>
    </row>
    <row r="3155" spans="1:10">
      <c r="A3155">
        <v>3154</v>
      </c>
      <c r="B3155" s="613">
        <v>42482.428472222222</v>
      </c>
      <c r="C3155" s="405" t="s">
        <v>97</v>
      </c>
      <c r="D3155" s="384">
        <v>817</v>
      </c>
      <c r="E3155">
        <v>0.01</v>
      </c>
      <c r="F3155">
        <v>1.4549300000000001</v>
      </c>
      <c r="G3155" s="384">
        <v>0</v>
      </c>
      <c r="H3155">
        <v>0</v>
      </c>
    </row>
    <row r="3156" spans="1:10">
      <c r="A3156">
        <v>3155</v>
      </c>
      <c r="B3156" s="613">
        <v>42482.428472222222</v>
      </c>
      <c r="C3156" s="405" t="s">
        <v>2020</v>
      </c>
      <c r="D3156" s="384">
        <v>817</v>
      </c>
      <c r="E3156">
        <v>0.01</v>
      </c>
      <c r="F3156">
        <v>1.4549300000000001</v>
      </c>
      <c r="G3156" s="384">
        <v>0</v>
      </c>
      <c r="H3156">
        <v>1.45279</v>
      </c>
    </row>
    <row r="3157" spans="1:10">
      <c r="A3157">
        <v>3156</v>
      </c>
      <c r="B3157" s="613">
        <v>42482.666666666664</v>
      </c>
      <c r="C3157" s="405" t="s">
        <v>1931</v>
      </c>
      <c r="D3157" s="384">
        <v>817</v>
      </c>
      <c r="E3157">
        <v>0.01</v>
      </c>
      <c r="F3157">
        <v>1.45279</v>
      </c>
      <c r="G3157" s="384">
        <v>0</v>
      </c>
      <c r="H3157">
        <v>1.45279</v>
      </c>
      <c r="I3157">
        <v>1.48</v>
      </c>
      <c r="J3157" s="384">
        <v>3217.56</v>
      </c>
    </row>
    <row r="3158" spans="1:10">
      <c r="A3158">
        <v>3157</v>
      </c>
      <c r="B3158" s="613">
        <v>42482.688194444447</v>
      </c>
      <c r="C3158" s="405" t="s">
        <v>97</v>
      </c>
      <c r="D3158" s="384">
        <v>818</v>
      </c>
      <c r="E3158">
        <v>0.01</v>
      </c>
      <c r="F3158">
        <v>1.45225</v>
      </c>
      <c r="G3158" s="384">
        <v>0</v>
      </c>
      <c r="H3158">
        <v>0</v>
      </c>
    </row>
    <row r="3159" spans="1:10">
      <c r="A3159">
        <v>3158</v>
      </c>
      <c r="B3159" s="613">
        <v>42482.688194444447</v>
      </c>
      <c r="C3159" s="405" t="s">
        <v>2020</v>
      </c>
      <c r="D3159" s="384">
        <v>818</v>
      </c>
      <c r="E3159">
        <v>0.01</v>
      </c>
      <c r="F3159">
        <v>1.45225</v>
      </c>
      <c r="G3159" s="384">
        <v>0</v>
      </c>
      <c r="H3159">
        <v>1.45011</v>
      </c>
    </row>
    <row r="3160" spans="1:10">
      <c r="A3160">
        <v>3161</v>
      </c>
      <c r="B3160" s="613">
        <v>42482.745833333334</v>
      </c>
      <c r="C3160" s="405" t="s">
        <v>2020</v>
      </c>
      <c r="D3160" s="384">
        <v>818</v>
      </c>
      <c r="E3160">
        <v>0.01</v>
      </c>
      <c r="F3160">
        <v>1.45225</v>
      </c>
      <c r="G3160" s="384">
        <v>0</v>
      </c>
      <c r="H3160">
        <v>1.4525999999999999</v>
      </c>
    </row>
    <row r="3161" spans="1:10">
      <c r="A3161">
        <v>3165</v>
      </c>
      <c r="B3161" s="613">
        <v>42485.279861111114</v>
      </c>
      <c r="C3161" s="405" t="s">
        <v>2020</v>
      </c>
      <c r="D3161" s="384">
        <v>818</v>
      </c>
      <c r="E3161">
        <v>0.01</v>
      </c>
      <c r="F3161">
        <v>1.45225</v>
      </c>
      <c r="G3161" s="384">
        <v>0</v>
      </c>
      <c r="H3161">
        <v>1.4545399999999999</v>
      </c>
    </row>
    <row r="3162" spans="1:10">
      <c r="A3162">
        <v>3170</v>
      </c>
      <c r="B3162" s="613">
        <v>42487.156944444447</v>
      </c>
      <c r="C3162" s="405" t="s">
        <v>2020</v>
      </c>
      <c r="D3162" s="384">
        <v>818</v>
      </c>
      <c r="E3162">
        <v>0.01</v>
      </c>
      <c r="F3162">
        <v>1.45225</v>
      </c>
      <c r="G3162" s="384">
        <v>0</v>
      </c>
      <c r="H3162">
        <v>1.46109</v>
      </c>
    </row>
    <row r="3163" spans="1:10">
      <c r="A3163">
        <v>3179</v>
      </c>
      <c r="B3163" s="613">
        <v>42487.220833333333</v>
      </c>
      <c r="C3163" s="405" t="s">
        <v>2020</v>
      </c>
      <c r="D3163" s="384">
        <v>818</v>
      </c>
      <c r="E3163">
        <v>0.01</v>
      </c>
      <c r="F3163">
        <v>1.45225</v>
      </c>
      <c r="G3163" s="384">
        <v>0</v>
      </c>
      <c r="H3163">
        <v>1.4672799999999999</v>
      </c>
    </row>
    <row r="3164" spans="1:10">
      <c r="A3164">
        <v>3186</v>
      </c>
      <c r="B3164" s="613">
        <v>42487.393750000003</v>
      </c>
      <c r="C3164" s="405" t="s">
        <v>2020</v>
      </c>
      <c r="D3164" s="384">
        <v>818</v>
      </c>
      <c r="E3164">
        <v>0.01</v>
      </c>
      <c r="F3164">
        <v>1.45225</v>
      </c>
      <c r="G3164" s="384">
        <v>0</v>
      </c>
      <c r="H3164">
        <v>1.47448</v>
      </c>
    </row>
    <row r="3165" spans="1:10">
      <c r="A3165">
        <v>3194</v>
      </c>
      <c r="B3165" s="613">
        <v>42487.698611111111</v>
      </c>
      <c r="C3165" s="405" t="s">
        <v>2020</v>
      </c>
      <c r="D3165" s="384">
        <v>818</v>
      </c>
      <c r="E3165">
        <v>0.01</v>
      </c>
      <c r="F3165">
        <v>1.45225</v>
      </c>
      <c r="G3165" s="384">
        <v>0</v>
      </c>
      <c r="H3165">
        <v>1.4835</v>
      </c>
    </row>
    <row r="3166" spans="1:10">
      <c r="A3166">
        <v>3195</v>
      </c>
      <c r="B3166" s="613">
        <v>42488.365972222222</v>
      </c>
      <c r="C3166" s="405" t="s">
        <v>1931</v>
      </c>
      <c r="D3166" s="384">
        <v>818</v>
      </c>
      <c r="E3166">
        <v>0.01</v>
      </c>
      <c r="F3166">
        <v>1.4835</v>
      </c>
      <c r="G3166" s="384">
        <v>0</v>
      </c>
      <c r="H3166">
        <v>1.4835</v>
      </c>
      <c r="I3166">
        <v>-23.17</v>
      </c>
      <c r="J3166" s="384">
        <v>3195.87</v>
      </c>
    </row>
    <row r="3167" spans="1:10">
      <c r="A3167">
        <v>3159</v>
      </c>
      <c r="B3167" s="613">
        <v>42482.745833333334</v>
      </c>
      <c r="C3167" s="405" t="s">
        <v>97</v>
      </c>
      <c r="D3167" s="384">
        <v>819</v>
      </c>
      <c r="E3167">
        <v>0.01</v>
      </c>
      <c r="F3167">
        <v>1.45723</v>
      </c>
      <c r="G3167" s="384">
        <v>0</v>
      </c>
      <c r="H3167">
        <v>0</v>
      </c>
    </row>
    <row r="3168" spans="1:10">
      <c r="A3168">
        <v>3160</v>
      </c>
      <c r="B3168" s="613">
        <v>42482.745833333334</v>
      </c>
      <c r="C3168" s="405" t="s">
        <v>2020</v>
      </c>
      <c r="D3168" s="384">
        <v>819</v>
      </c>
      <c r="E3168">
        <v>0.01</v>
      </c>
      <c r="F3168">
        <v>1.45723</v>
      </c>
      <c r="G3168" s="384">
        <v>0</v>
      </c>
      <c r="H3168">
        <v>1.4525999999999999</v>
      </c>
    </row>
    <row r="3169" spans="1:10">
      <c r="A3169">
        <v>3164</v>
      </c>
      <c r="B3169" s="613">
        <v>42485.279861111114</v>
      </c>
      <c r="C3169" s="405" t="s">
        <v>2020</v>
      </c>
      <c r="D3169" s="384">
        <v>819</v>
      </c>
      <c r="E3169">
        <v>0.01</v>
      </c>
      <c r="F3169">
        <v>1.45723</v>
      </c>
      <c r="G3169" s="384">
        <v>0</v>
      </c>
      <c r="H3169">
        <v>1.4545399999999999</v>
      </c>
    </row>
    <row r="3170" spans="1:10">
      <c r="A3170">
        <v>3169</v>
      </c>
      <c r="B3170" s="613">
        <v>42487.156944444447</v>
      </c>
      <c r="C3170" s="405" t="s">
        <v>2020</v>
      </c>
      <c r="D3170" s="384">
        <v>819</v>
      </c>
      <c r="E3170">
        <v>0.01</v>
      </c>
      <c r="F3170">
        <v>1.45723</v>
      </c>
      <c r="G3170" s="384">
        <v>0</v>
      </c>
      <c r="H3170">
        <v>1.46109</v>
      </c>
    </row>
    <row r="3171" spans="1:10">
      <c r="A3171">
        <v>3178</v>
      </c>
      <c r="B3171" s="613">
        <v>42487.220833333333</v>
      </c>
      <c r="C3171" s="405" t="s">
        <v>2020</v>
      </c>
      <c r="D3171" s="384">
        <v>819</v>
      </c>
      <c r="E3171">
        <v>0.01</v>
      </c>
      <c r="F3171">
        <v>1.45723</v>
      </c>
      <c r="G3171" s="384">
        <v>0</v>
      </c>
      <c r="H3171">
        <v>1.4672799999999999</v>
      </c>
    </row>
    <row r="3172" spans="1:10">
      <c r="A3172">
        <v>3185</v>
      </c>
      <c r="B3172" s="613">
        <v>42487.393750000003</v>
      </c>
      <c r="C3172" s="405" t="s">
        <v>2020</v>
      </c>
      <c r="D3172" s="384">
        <v>819</v>
      </c>
      <c r="E3172">
        <v>0.01</v>
      </c>
      <c r="F3172">
        <v>1.45723</v>
      </c>
      <c r="G3172" s="384">
        <v>0</v>
      </c>
      <c r="H3172">
        <v>1.47448</v>
      </c>
    </row>
    <row r="3173" spans="1:10">
      <c r="A3173">
        <v>3193</v>
      </c>
      <c r="B3173" s="613">
        <v>42487.698611111111</v>
      </c>
      <c r="C3173" s="405" t="s">
        <v>2020</v>
      </c>
      <c r="D3173" s="384">
        <v>819</v>
      </c>
      <c r="E3173">
        <v>0.01</v>
      </c>
      <c r="F3173">
        <v>1.45723</v>
      </c>
      <c r="G3173" s="384">
        <v>0</v>
      </c>
      <c r="H3173">
        <v>1.4835</v>
      </c>
    </row>
    <row r="3174" spans="1:10">
      <c r="A3174">
        <v>3196</v>
      </c>
      <c r="B3174" s="613">
        <v>42488.365972222222</v>
      </c>
      <c r="C3174" s="405" t="s">
        <v>1931</v>
      </c>
      <c r="D3174" s="384">
        <v>819</v>
      </c>
      <c r="E3174">
        <v>0.01</v>
      </c>
      <c r="F3174">
        <v>1.4835</v>
      </c>
      <c r="G3174" s="384">
        <v>0</v>
      </c>
      <c r="H3174">
        <v>1.4835</v>
      </c>
      <c r="I3174">
        <v>-19.489999999999998</v>
      </c>
      <c r="J3174" s="384">
        <v>3176.38</v>
      </c>
    </row>
    <row r="3175" spans="1:10">
      <c r="A3175">
        <v>3162</v>
      </c>
      <c r="B3175" s="613">
        <v>42485.279861111114</v>
      </c>
      <c r="C3175" s="405" t="s">
        <v>97</v>
      </c>
      <c r="D3175" s="384">
        <v>820</v>
      </c>
      <c r="E3175">
        <v>0.01</v>
      </c>
      <c r="F3175">
        <v>1.4608399999999999</v>
      </c>
      <c r="G3175" s="384">
        <v>0</v>
      </c>
      <c r="H3175">
        <v>0</v>
      </c>
    </row>
    <row r="3176" spans="1:10">
      <c r="A3176">
        <v>3163</v>
      </c>
      <c r="B3176" s="613">
        <v>42485.279861111114</v>
      </c>
      <c r="C3176" s="405" t="s">
        <v>2020</v>
      </c>
      <c r="D3176" s="384">
        <v>820</v>
      </c>
      <c r="E3176">
        <v>0.01</v>
      </c>
      <c r="F3176">
        <v>1.4608399999999999</v>
      </c>
      <c r="G3176" s="384">
        <v>0</v>
      </c>
      <c r="H3176">
        <v>1.4545399999999999</v>
      </c>
    </row>
    <row r="3177" spans="1:10">
      <c r="A3177">
        <v>3168</v>
      </c>
      <c r="B3177" s="613">
        <v>42487.156944444447</v>
      </c>
      <c r="C3177" s="405" t="s">
        <v>2020</v>
      </c>
      <c r="D3177" s="384">
        <v>820</v>
      </c>
      <c r="E3177">
        <v>0.01</v>
      </c>
      <c r="F3177">
        <v>1.4608399999999999</v>
      </c>
      <c r="G3177" s="384">
        <v>0</v>
      </c>
      <c r="H3177">
        <v>1.46109</v>
      </c>
    </row>
    <row r="3178" spans="1:10">
      <c r="A3178">
        <v>3177</v>
      </c>
      <c r="B3178" s="613">
        <v>42487.220833333333</v>
      </c>
      <c r="C3178" s="405" t="s">
        <v>2020</v>
      </c>
      <c r="D3178" s="384">
        <v>820</v>
      </c>
      <c r="E3178">
        <v>0.01</v>
      </c>
      <c r="F3178">
        <v>1.4608399999999999</v>
      </c>
      <c r="G3178" s="384">
        <v>0</v>
      </c>
      <c r="H3178">
        <v>1.4672799999999999</v>
      </c>
    </row>
    <row r="3179" spans="1:10">
      <c r="A3179">
        <v>3184</v>
      </c>
      <c r="B3179" s="613">
        <v>42487.393750000003</v>
      </c>
      <c r="C3179" s="405" t="s">
        <v>2020</v>
      </c>
      <c r="D3179" s="384">
        <v>820</v>
      </c>
      <c r="E3179">
        <v>0.01</v>
      </c>
      <c r="F3179">
        <v>1.4608399999999999</v>
      </c>
      <c r="G3179" s="384">
        <v>0</v>
      </c>
      <c r="H3179">
        <v>1.47448</v>
      </c>
    </row>
    <row r="3180" spans="1:10">
      <c r="A3180">
        <v>3192</v>
      </c>
      <c r="B3180" s="613">
        <v>42487.698611111111</v>
      </c>
      <c r="C3180" s="405" t="s">
        <v>2020</v>
      </c>
      <c r="D3180" s="384">
        <v>820</v>
      </c>
      <c r="E3180">
        <v>0.01</v>
      </c>
      <c r="F3180">
        <v>1.4608399999999999</v>
      </c>
      <c r="G3180" s="384">
        <v>0</v>
      </c>
      <c r="H3180">
        <v>1.4835</v>
      </c>
    </row>
    <row r="3181" spans="1:10">
      <c r="A3181">
        <v>3197</v>
      </c>
      <c r="B3181" s="613">
        <v>42488.365972222222</v>
      </c>
      <c r="C3181" s="405" t="s">
        <v>1931</v>
      </c>
      <c r="D3181" s="384">
        <v>820</v>
      </c>
      <c r="E3181">
        <v>0.01</v>
      </c>
      <c r="F3181">
        <v>1.4835</v>
      </c>
      <c r="G3181" s="384">
        <v>0</v>
      </c>
      <c r="H3181">
        <v>1.4835</v>
      </c>
      <c r="I3181">
        <v>-16.829999999999998</v>
      </c>
      <c r="J3181" s="384">
        <v>3159.55</v>
      </c>
    </row>
    <row r="3182" spans="1:10">
      <c r="A3182">
        <v>3166</v>
      </c>
      <c r="B3182" s="613">
        <v>42487.156944444447</v>
      </c>
      <c r="C3182" s="405" t="s">
        <v>97</v>
      </c>
      <c r="D3182" s="384">
        <v>821</v>
      </c>
      <c r="E3182">
        <v>0.02</v>
      </c>
      <c r="F3182">
        <v>1.4734</v>
      </c>
      <c r="G3182" s="384">
        <v>0</v>
      </c>
      <c r="H3182">
        <v>0</v>
      </c>
    </row>
    <row r="3183" spans="1:10">
      <c r="A3183">
        <v>3167</v>
      </c>
      <c r="B3183" s="613">
        <v>42487.156944444447</v>
      </c>
      <c r="C3183" s="405" t="s">
        <v>2020</v>
      </c>
      <c r="D3183" s="384">
        <v>821</v>
      </c>
      <c r="E3183">
        <v>0.02</v>
      </c>
      <c r="F3183">
        <v>1.4734</v>
      </c>
      <c r="G3183" s="384">
        <v>0</v>
      </c>
      <c r="H3183">
        <v>1.46109</v>
      </c>
    </row>
    <row r="3184" spans="1:10">
      <c r="A3184">
        <v>3176</v>
      </c>
      <c r="B3184" s="613">
        <v>42487.220833333333</v>
      </c>
      <c r="C3184" s="405" t="s">
        <v>2020</v>
      </c>
      <c r="D3184" s="384">
        <v>821</v>
      </c>
      <c r="E3184">
        <v>0.02</v>
      </c>
      <c r="F3184">
        <v>1.4734</v>
      </c>
      <c r="G3184" s="384">
        <v>0</v>
      </c>
      <c r="H3184">
        <v>1.4672799999999999</v>
      </c>
    </row>
    <row r="3185" spans="1:10">
      <c r="A3185">
        <v>3183</v>
      </c>
      <c r="B3185" s="613">
        <v>42487.393750000003</v>
      </c>
      <c r="C3185" s="405" t="s">
        <v>2020</v>
      </c>
      <c r="D3185" s="384">
        <v>821</v>
      </c>
      <c r="E3185">
        <v>0.02</v>
      </c>
      <c r="F3185">
        <v>1.4734</v>
      </c>
      <c r="G3185" s="384">
        <v>0</v>
      </c>
      <c r="H3185">
        <v>1.47448</v>
      </c>
    </row>
    <row r="3186" spans="1:10">
      <c r="A3186">
        <v>3191</v>
      </c>
      <c r="B3186" s="613">
        <v>42487.698611111111</v>
      </c>
      <c r="C3186" s="405" t="s">
        <v>2020</v>
      </c>
      <c r="D3186" s="384">
        <v>821</v>
      </c>
      <c r="E3186">
        <v>0.02</v>
      </c>
      <c r="F3186">
        <v>1.4734</v>
      </c>
      <c r="G3186" s="384">
        <v>0</v>
      </c>
      <c r="H3186">
        <v>1.4835</v>
      </c>
    </row>
    <row r="3187" spans="1:10">
      <c r="A3187">
        <v>3198</v>
      </c>
      <c r="B3187" s="613">
        <v>42488.365972222222</v>
      </c>
      <c r="C3187" s="405" t="s">
        <v>1931</v>
      </c>
      <c r="D3187" s="384">
        <v>821</v>
      </c>
      <c r="E3187">
        <v>0.02</v>
      </c>
      <c r="F3187">
        <v>1.4835</v>
      </c>
      <c r="G3187" s="384">
        <v>0</v>
      </c>
      <c r="H3187">
        <v>1.4835</v>
      </c>
      <c r="I3187">
        <v>-15.11</v>
      </c>
      <c r="J3187" s="384">
        <v>3144.44</v>
      </c>
    </row>
    <row r="3188" spans="1:10">
      <c r="A3188">
        <v>3171</v>
      </c>
      <c r="B3188" s="613">
        <v>42487.209027777775</v>
      </c>
      <c r="C3188" s="405" t="s">
        <v>96</v>
      </c>
      <c r="D3188" s="384">
        <v>822</v>
      </c>
      <c r="E3188">
        <v>0.01</v>
      </c>
      <c r="F3188">
        <v>1.4763200000000001</v>
      </c>
      <c r="G3188" s="384">
        <v>0</v>
      </c>
      <c r="H3188">
        <v>0</v>
      </c>
    </row>
    <row r="3189" spans="1:10">
      <c r="A3189">
        <v>3172</v>
      </c>
      <c r="B3189" s="613">
        <v>42487.209027777775</v>
      </c>
      <c r="C3189" s="405" t="s">
        <v>2020</v>
      </c>
      <c r="D3189" s="384">
        <v>822</v>
      </c>
      <c r="E3189">
        <v>0.01</v>
      </c>
      <c r="F3189">
        <v>1.4763200000000001</v>
      </c>
      <c r="G3189" s="384">
        <v>0</v>
      </c>
      <c r="H3189">
        <v>1.4784600000000001</v>
      </c>
    </row>
    <row r="3190" spans="1:10">
      <c r="A3190">
        <v>3173</v>
      </c>
      <c r="B3190" s="613">
        <v>42487.220833333333</v>
      </c>
      <c r="C3190" s="405" t="s">
        <v>1931</v>
      </c>
      <c r="D3190" s="384">
        <v>822</v>
      </c>
      <c r="E3190">
        <v>0.01</v>
      </c>
      <c r="F3190">
        <v>1.4784600000000001</v>
      </c>
      <c r="G3190" s="384">
        <v>0</v>
      </c>
      <c r="H3190">
        <v>1.4784600000000001</v>
      </c>
      <c r="I3190">
        <v>1.48</v>
      </c>
      <c r="J3190" s="384">
        <v>3219.04</v>
      </c>
    </row>
    <row r="3191" spans="1:10">
      <c r="A3191">
        <v>3174</v>
      </c>
      <c r="B3191" s="613">
        <v>42487.220833333333</v>
      </c>
      <c r="C3191" s="405" t="s">
        <v>97</v>
      </c>
      <c r="D3191" s="384">
        <v>823</v>
      </c>
      <c r="E3191">
        <v>0.04</v>
      </c>
      <c r="F3191">
        <v>1.47848</v>
      </c>
      <c r="G3191" s="384">
        <v>0</v>
      </c>
      <c r="H3191">
        <v>0</v>
      </c>
    </row>
    <row r="3192" spans="1:10">
      <c r="A3192">
        <v>3175</v>
      </c>
      <c r="B3192" s="613">
        <v>42487.220833333333</v>
      </c>
      <c r="C3192" s="405" t="s">
        <v>2020</v>
      </c>
      <c r="D3192" s="384">
        <v>823</v>
      </c>
      <c r="E3192">
        <v>0.04</v>
      </c>
      <c r="F3192">
        <v>1.47848</v>
      </c>
      <c r="G3192" s="384">
        <v>0</v>
      </c>
      <c r="H3192">
        <v>1.4672799999999999</v>
      </c>
    </row>
    <row r="3193" spans="1:10">
      <c r="A3193">
        <v>3182</v>
      </c>
      <c r="B3193" s="613">
        <v>42487.393750000003</v>
      </c>
      <c r="C3193" s="405" t="s">
        <v>2020</v>
      </c>
      <c r="D3193" s="384">
        <v>823</v>
      </c>
      <c r="E3193">
        <v>0.04</v>
      </c>
      <c r="F3193">
        <v>1.47848</v>
      </c>
      <c r="G3193" s="384">
        <v>0</v>
      </c>
      <c r="H3193">
        <v>1.47448</v>
      </c>
    </row>
    <row r="3194" spans="1:10">
      <c r="A3194">
        <v>3190</v>
      </c>
      <c r="B3194" s="613">
        <v>42487.698611111111</v>
      </c>
      <c r="C3194" s="405" t="s">
        <v>2020</v>
      </c>
      <c r="D3194" s="384">
        <v>823</v>
      </c>
      <c r="E3194">
        <v>0.04</v>
      </c>
      <c r="F3194">
        <v>1.47848</v>
      </c>
      <c r="G3194" s="384">
        <v>0</v>
      </c>
      <c r="H3194">
        <v>1.4835</v>
      </c>
    </row>
    <row r="3195" spans="1:10">
      <c r="A3195">
        <v>3199</v>
      </c>
      <c r="B3195" s="613">
        <v>42488.365972222222</v>
      </c>
      <c r="C3195" s="405" t="s">
        <v>1931</v>
      </c>
      <c r="D3195" s="384">
        <v>823</v>
      </c>
      <c r="E3195">
        <v>0.04</v>
      </c>
      <c r="F3195">
        <v>1.4835</v>
      </c>
      <c r="G3195" s="384">
        <v>0</v>
      </c>
      <c r="H3195">
        <v>1.4835</v>
      </c>
      <c r="I3195">
        <v>-15.23</v>
      </c>
      <c r="J3195" s="384">
        <v>3129.21</v>
      </c>
    </row>
    <row r="3196" spans="1:10">
      <c r="A3196">
        <v>3180</v>
      </c>
      <c r="B3196" s="613">
        <v>42487.393750000003</v>
      </c>
      <c r="C3196" s="405" t="s">
        <v>97</v>
      </c>
      <c r="D3196" s="384">
        <v>824</v>
      </c>
      <c r="E3196">
        <v>0.08</v>
      </c>
      <c r="F3196">
        <v>1.48647</v>
      </c>
      <c r="G3196" s="384">
        <v>0</v>
      </c>
      <c r="H3196">
        <v>0</v>
      </c>
    </row>
    <row r="3197" spans="1:10">
      <c r="A3197">
        <v>3181</v>
      </c>
      <c r="B3197" s="613">
        <v>42487.393750000003</v>
      </c>
      <c r="C3197" s="405" t="s">
        <v>2020</v>
      </c>
      <c r="D3197" s="384">
        <v>824</v>
      </c>
      <c r="E3197">
        <v>0.08</v>
      </c>
      <c r="F3197">
        <v>1.48647</v>
      </c>
      <c r="G3197" s="384">
        <v>0</v>
      </c>
      <c r="H3197">
        <v>1.47448</v>
      </c>
    </row>
    <row r="3198" spans="1:10">
      <c r="A3198">
        <v>3189</v>
      </c>
      <c r="B3198" s="613">
        <v>42487.698611111111</v>
      </c>
      <c r="C3198" s="405" t="s">
        <v>2020</v>
      </c>
      <c r="D3198" s="384">
        <v>824</v>
      </c>
      <c r="E3198">
        <v>0.08</v>
      </c>
      <c r="F3198">
        <v>1.48647</v>
      </c>
      <c r="G3198" s="384">
        <v>0</v>
      </c>
      <c r="H3198">
        <v>1.4835</v>
      </c>
    </row>
    <row r="3199" spans="1:10">
      <c r="A3199">
        <v>3200</v>
      </c>
      <c r="B3199" s="613">
        <v>42488.365972222222</v>
      </c>
      <c r="C3199" s="405" t="s">
        <v>1931</v>
      </c>
      <c r="D3199" s="384">
        <v>824</v>
      </c>
      <c r="E3199">
        <v>0.08</v>
      </c>
      <c r="F3199">
        <v>1.4835</v>
      </c>
      <c r="G3199" s="384">
        <v>0</v>
      </c>
      <c r="H3199">
        <v>1.4835</v>
      </c>
      <c r="I3199">
        <v>16.75</v>
      </c>
      <c r="J3199" s="384">
        <v>3145.96</v>
      </c>
    </row>
    <row r="3200" spans="1:10">
      <c r="A3200">
        <v>3187</v>
      </c>
      <c r="B3200" s="613">
        <v>42487.698611111111</v>
      </c>
      <c r="C3200" s="405" t="s">
        <v>97</v>
      </c>
      <c r="D3200" s="384">
        <v>825</v>
      </c>
      <c r="E3200">
        <v>0.28000000000000003</v>
      </c>
      <c r="F3200">
        <v>1.4931099999999999</v>
      </c>
      <c r="G3200" s="384">
        <v>0</v>
      </c>
      <c r="H3200">
        <v>0</v>
      </c>
    </row>
    <row r="3201" spans="1:10">
      <c r="A3201">
        <v>3188</v>
      </c>
      <c r="B3201" s="613">
        <v>42487.698611111111</v>
      </c>
      <c r="C3201" s="405" t="s">
        <v>2020</v>
      </c>
      <c r="D3201" s="384">
        <v>825</v>
      </c>
      <c r="E3201">
        <v>0.28000000000000003</v>
      </c>
      <c r="F3201">
        <v>1.4931099999999999</v>
      </c>
      <c r="G3201" s="384">
        <v>0</v>
      </c>
      <c r="H3201">
        <v>1.4835</v>
      </c>
    </row>
    <row r="3202" spans="1:10">
      <c r="A3202">
        <v>3201</v>
      </c>
      <c r="B3202" s="613">
        <v>42488.365972222222</v>
      </c>
      <c r="C3202" s="405" t="s">
        <v>1931</v>
      </c>
      <c r="D3202" s="384">
        <v>825</v>
      </c>
      <c r="E3202">
        <v>0.28000000000000003</v>
      </c>
      <c r="F3202">
        <v>1.4835</v>
      </c>
      <c r="G3202" s="384">
        <v>0</v>
      </c>
      <c r="H3202">
        <v>1.4835</v>
      </c>
      <c r="I3202">
        <v>195.84</v>
      </c>
      <c r="J3202" s="384">
        <v>3341.8</v>
      </c>
    </row>
    <row r="3203" spans="1:10">
      <c r="A3203">
        <v>3202</v>
      </c>
      <c r="B3203" s="613">
        <v>42488.501388888886</v>
      </c>
      <c r="C3203" s="405" t="s">
        <v>97</v>
      </c>
      <c r="D3203" s="384">
        <v>826</v>
      </c>
      <c r="E3203">
        <v>0.01</v>
      </c>
      <c r="F3203">
        <v>1.4876499999999999</v>
      </c>
      <c r="G3203" s="384">
        <v>0</v>
      </c>
      <c r="H3203">
        <v>0</v>
      </c>
    </row>
    <row r="3204" spans="1:10">
      <c r="A3204">
        <v>3203</v>
      </c>
      <c r="B3204" s="613">
        <v>42488.501388888886</v>
      </c>
      <c r="C3204" s="405" t="s">
        <v>2020</v>
      </c>
      <c r="D3204" s="384">
        <v>826</v>
      </c>
      <c r="E3204">
        <v>0.01</v>
      </c>
      <c r="F3204">
        <v>1.4876499999999999</v>
      </c>
      <c r="G3204" s="384">
        <v>0</v>
      </c>
      <c r="H3204">
        <v>1.4855100000000001</v>
      </c>
    </row>
    <row r="3205" spans="1:10">
      <c r="A3205">
        <v>3206</v>
      </c>
      <c r="B3205" s="613">
        <v>42488.552083333336</v>
      </c>
      <c r="C3205" s="405" t="s">
        <v>2020</v>
      </c>
      <c r="D3205" s="384">
        <v>826</v>
      </c>
      <c r="E3205">
        <v>0.01</v>
      </c>
      <c r="F3205">
        <v>1.4876499999999999</v>
      </c>
      <c r="G3205" s="384">
        <v>0</v>
      </c>
      <c r="H3205">
        <v>1.4871700000000001</v>
      </c>
    </row>
    <row r="3206" spans="1:10">
      <c r="A3206">
        <v>3207</v>
      </c>
      <c r="B3206" s="613">
        <v>42488.686111111114</v>
      </c>
      <c r="C3206" s="405" t="s">
        <v>1931</v>
      </c>
      <c r="D3206" s="384">
        <v>826</v>
      </c>
      <c r="E3206">
        <v>0.01</v>
      </c>
      <c r="F3206">
        <v>1.4871700000000001</v>
      </c>
      <c r="G3206" s="384">
        <v>0</v>
      </c>
      <c r="H3206">
        <v>1.4871700000000001</v>
      </c>
      <c r="I3206">
        <v>0.25</v>
      </c>
      <c r="J3206" s="384">
        <v>3342.05</v>
      </c>
    </row>
    <row r="3207" spans="1:10">
      <c r="A3207">
        <v>3204</v>
      </c>
      <c r="B3207" s="613">
        <v>42488.552083333336</v>
      </c>
      <c r="C3207" s="405" t="s">
        <v>97</v>
      </c>
      <c r="D3207" s="384">
        <v>827</v>
      </c>
      <c r="E3207">
        <v>0.01</v>
      </c>
      <c r="F3207">
        <v>1.4909699999999999</v>
      </c>
      <c r="G3207" s="384">
        <v>0</v>
      </c>
      <c r="H3207">
        <v>0</v>
      </c>
    </row>
    <row r="3208" spans="1:10">
      <c r="A3208">
        <v>3205</v>
      </c>
      <c r="B3208" s="613">
        <v>42488.552083333336</v>
      </c>
      <c r="C3208" s="405" t="s">
        <v>2020</v>
      </c>
      <c r="D3208" s="384">
        <v>827</v>
      </c>
      <c r="E3208">
        <v>0.01</v>
      </c>
      <c r="F3208">
        <v>1.4909699999999999</v>
      </c>
      <c r="G3208" s="384">
        <v>0</v>
      </c>
      <c r="H3208">
        <v>1.4871700000000001</v>
      </c>
    </row>
    <row r="3209" spans="1:10">
      <c r="A3209">
        <v>3208</v>
      </c>
      <c r="B3209" s="613">
        <v>42488.686111111114</v>
      </c>
      <c r="C3209" s="405" t="s">
        <v>1931</v>
      </c>
      <c r="D3209" s="384">
        <v>827</v>
      </c>
      <c r="E3209">
        <v>0.01</v>
      </c>
      <c r="F3209">
        <v>1.4871700000000001</v>
      </c>
      <c r="G3209" s="384">
        <v>0</v>
      </c>
      <c r="H3209">
        <v>1.4871700000000001</v>
      </c>
      <c r="I3209">
        <v>2.7</v>
      </c>
      <c r="J3209" s="384">
        <v>3344.75</v>
      </c>
    </row>
    <row r="3210" spans="1:10">
      <c r="A3210">
        <v>3209</v>
      </c>
      <c r="B3210" s="613">
        <v>42489.667361111111</v>
      </c>
      <c r="C3210" s="405" t="s">
        <v>96</v>
      </c>
      <c r="D3210" s="384">
        <v>828</v>
      </c>
      <c r="E3210">
        <v>0.01</v>
      </c>
      <c r="F3210">
        <v>1.5024500000000001</v>
      </c>
      <c r="G3210" s="384">
        <v>0</v>
      </c>
      <c r="H3210">
        <v>0</v>
      </c>
    </row>
    <row r="3211" spans="1:10">
      <c r="A3211">
        <v>3210</v>
      </c>
      <c r="B3211" s="613">
        <v>42489.667361111111</v>
      </c>
      <c r="C3211" s="405" t="s">
        <v>2020</v>
      </c>
      <c r="D3211" s="384">
        <v>828</v>
      </c>
      <c r="E3211">
        <v>0.01</v>
      </c>
      <c r="F3211">
        <v>1.5024500000000001</v>
      </c>
      <c r="G3211" s="384">
        <v>0</v>
      </c>
      <c r="H3211">
        <v>1.5045900000000001</v>
      </c>
    </row>
    <row r="3212" spans="1:10">
      <c r="A3212">
        <v>3216</v>
      </c>
      <c r="B3212" s="613">
        <v>42489.729861111111</v>
      </c>
      <c r="C3212" s="405" t="s">
        <v>1931</v>
      </c>
      <c r="D3212" s="384">
        <v>828</v>
      </c>
      <c r="E3212">
        <v>0.01</v>
      </c>
      <c r="F3212">
        <v>1.5045900000000001</v>
      </c>
      <c r="G3212" s="384">
        <v>0</v>
      </c>
      <c r="H3212">
        <v>1.5045900000000001</v>
      </c>
      <c r="I3212">
        <v>1.48</v>
      </c>
      <c r="J3212" s="384">
        <v>3346.23</v>
      </c>
    </row>
    <row r="3213" spans="1:10">
      <c r="A3213">
        <v>3211</v>
      </c>
      <c r="B3213" s="613">
        <v>42489.6875</v>
      </c>
      <c r="C3213" s="405" t="s">
        <v>97</v>
      </c>
      <c r="D3213" s="384">
        <v>829</v>
      </c>
      <c r="E3213">
        <v>0.01</v>
      </c>
      <c r="F3213">
        <v>1.5010699999999999</v>
      </c>
      <c r="G3213" s="384">
        <v>0</v>
      </c>
      <c r="H3213">
        <v>0</v>
      </c>
    </row>
    <row r="3214" spans="1:10">
      <c r="A3214">
        <v>3212</v>
      </c>
      <c r="B3214" s="613">
        <v>42489.6875</v>
      </c>
      <c r="C3214" s="405" t="s">
        <v>2020</v>
      </c>
      <c r="D3214" s="384">
        <v>829</v>
      </c>
      <c r="E3214">
        <v>0.01</v>
      </c>
      <c r="F3214">
        <v>1.5010699999999999</v>
      </c>
      <c r="G3214" s="384">
        <v>0</v>
      </c>
      <c r="H3214">
        <v>1.4989300000000001</v>
      </c>
    </row>
    <row r="3215" spans="1:10">
      <c r="A3215">
        <v>3215</v>
      </c>
      <c r="B3215" s="613">
        <v>42489.729861111111</v>
      </c>
      <c r="C3215" s="405" t="s">
        <v>2020</v>
      </c>
      <c r="D3215" s="384">
        <v>829</v>
      </c>
      <c r="E3215">
        <v>0.01</v>
      </c>
      <c r="F3215">
        <v>1.5010699999999999</v>
      </c>
      <c r="G3215" s="384">
        <v>0</v>
      </c>
      <c r="H3215">
        <v>1.5005900000000001</v>
      </c>
    </row>
    <row r="3216" spans="1:10">
      <c r="A3216">
        <v>3220</v>
      </c>
      <c r="B3216" s="613">
        <v>42492.15902777778</v>
      </c>
      <c r="C3216" s="405" t="s">
        <v>2020</v>
      </c>
      <c r="D3216" s="384">
        <v>829</v>
      </c>
      <c r="E3216">
        <v>0.01</v>
      </c>
      <c r="F3216">
        <v>1.5010699999999999</v>
      </c>
      <c r="G3216" s="384">
        <v>0</v>
      </c>
      <c r="H3216">
        <v>1.50224</v>
      </c>
    </row>
    <row r="3217" spans="1:10">
      <c r="A3217">
        <v>3221</v>
      </c>
      <c r="B3217" s="613">
        <v>42492.55972222222</v>
      </c>
      <c r="C3217" s="405" t="s">
        <v>1931</v>
      </c>
      <c r="D3217" s="384">
        <v>829</v>
      </c>
      <c r="E3217">
        <v>0.01</v>
      </c>
      <c r="F3217">
        <v>1.50224</v>
      </c>
      <c r="G3217" s="384">
        <v>0</v>
      </c>
      <c r="H3217">
        <v>1.50224</v>
      </c>
      <c r="I3217">
        <v>-0.96</v>
      </c>
      <c r="J3217" s="384">
        <v>3345.27</v>
      </c>
    </row>
    <row r="3218" spans="1:10">
      <c r="A3218">
        <v>3213</v>
      </c>
      <c r="B3218" s="613">
        <v>42489.729861111111</v>
      </c>
      <c r="C3218" s="405" t="s">
        <v>97</v>
      </c>
      <c r="D3218" s="384">
        <v>830</v>
      </c>
      <c r="E3218">
        <v>0.01</v>
      </c>
      <c r="F3218">
        <v>1.5043800000000001</v>
      </c>
      <c r="G3218" s="384">
        <v>0</v>
      </c>
      <c r="H3218">
        <v>0</v>
      </c>
    </row>
    <row r="3219" spans="1:10">
      <c r="A3219">
        <v>3214</v>
      </c>
      <c r="B3219" s="613">
        <v>42489.729861111111</v>
      </c>
      <c r="C3219" s="405" t="s">
        <v>2020</v>
      </c>
      <c r="D3219" s="384">
        <v>830</v>
      </c>
      <c r="E3219">
        <v>0.01</v>
      </c>
      <c r="F3219">
        <v>1.5043800000000001</v>
      </c>
      <c r="G3219" s="384">
        <v>0</v>
      </c>
      <c r="H3219">
        <v>1.5005900000000001</v>
      </c>
    </row>
    <row r="3220" spans="1:10">
      <c r="A3220">
        <v>3219</v>
      </c>
      <c r="B3220" s="613">
        <v>42492.15902777778</v>
      </c>
      <c r="C3220" s="405" t="s">
        <v>2020</v>
      </c>
      <c r="D3220" s="384">
        <v>830</v>
      </c>
      <c r="E3220">
        <v>0.01</v>
      </c>
      <c r="F3220">
        <v>1.5043800000000001</v>
      </c>
      <c r="G3220" s="384">
        <v>0</v>
      </c>
      <c r="H3220">
        <v>1.50224</v>
      </c>
    </row>
    <row r="3221" spans="1:10">
      <c r="A3221">
        <v>3222</v>
      </c>
      <c r="B3221" s="613">
        <v>42492.55972222222</v>
      </c>
      <c r="C3221" s="405" t="s">
        <v>1931</v>
      </c>
      <c r="D3221" s="384">
        <v>830</v>
      </c>
      <c r="E3221">
        <v>0.01</v>
      </c>
      <c r="F3221">
        <v>1.50224</v>
      </c>
      <c r="G3221" s="384">
        <v>0</v>
      </c>
      <c r="H3221">
        <v>1.50224</v>
      </c>
      <c r="I3221">
        <v>1.48</v>
      </c>
      <c r="J3221" s="384">
        <v>3346.75</v>
      </c>
    </row>
    <row r="3222" spans="1:10">
      <c r="A3222">
        <v>3217</v>
      </c>
      <c r="B3222" s="613">
        <v>42492.15902777778</v>
      </c>
      <c r="C3222" s="405" t="s">
        <v>97</v>
      </c>
      <c r="D3222" s="384">
        <v>831</v>
      </c>
      <c r="E3222">
        <v>0.01</v>
      </c>
      <c r="F3222">
        <v>1.5079800000000001</v>
      </c>
      <c r="G3222" s="384">
        <v>0</v>
      </c>
      <c r="H3222">
        <v>0</v>
      </c>
    </row>
    <row r="3223" spans="1:10">
      <c r="A3223">
        <v>3218</v>
      </c>
      <c r="B3223" s="613">
        <v>42492.15902777778</v>
      </c>
      <c r="C3223" s="405" t="s">
        <v>2020</v>
      </c>
      <c r="D3223" s="384">
        <v>831</v>
      </c>
      <c r="E3223">
        <v>0.01</v>
      </c>
      <c r="F3223">
        <v>1.5079800000000001</v>
      </c>
      <c r="G3223" s="384">
        <v>0</v>
      </c>
      <c r="H3223">
        <v>1.50224</v>
      </c>
    </row>
    <row r="3224" spans="1:10">
      <c r="A3224">
        <v>3223</v>
      </c>
      <c r="B3224" s="613">
        <v>42492.55972222222</v>
      </c>
      <c r="C3224" s="405" t="s">
        <v>1931</v>
      </c>
      <c r="D3224" s="384">
        <v>831</v>
      </c>
      <c r="E3224">
        <v>0.01</v>
      </c>
      <c r="F3224">
        <v>1.50224</v>
      </c>
      <c r="G3224" s="384">
        <v>0</v>
      </c>
      <c r="H3224">
        <v>1.50224</v>
      </c>
      <c r="I3224">
        <v>4.1399999999999997</v>
      </c>
      <c r="J3224" s="384">
        <v>3350.89</v>
      </c>
    </row>
    <row r="3225" spans="1:10">
      <c r="A3225">
        <v>3224</v>
      </c>
      <c r="B3225" s="613">
        <v>42493.458333333336</v>
      </c>
      <c r="C3225" s="405" t="s">
        <v>96</v>
      </c>
      <c r="D3225" s="384">
        <v>832</v>
      </c>
      <c r="E3225">
        <v>0.01</v>
      </c>
      <c r="F3225">
        <v>1.52637</v>
      </c>
      <c r="G3225" s="384">
        <v>0</v>
      </c>
      <c r="H3225">
        <v>0</v>
      </c>
    </row>
    <row r="3226" spans="1:10">
      <c r="A3226">
        <v>3225</v>
      </c>
      <c r="B3226" s="613">
        <v>42493.458333333336</v>
      </c>
      <c r="C3226" s="405" t="s">
        <v>2020</v>
      </c>
      <c r="D3226" s="384">
        <v>832</v>
      </c>
      <c r="E3226">
        <v>0.01</v>
      </c>
      <c r="F3226">
        <v>1.52637</v>
      </c>
      <c r="G3226" s="384">
        <v>0</v>
      </c>
      <c r="H3226">
        <v>1.52851</v>
      </c>
    </row>
    <row r="3227" spans="1:10">
      <c r="A3227">
        <v>3226</v>
      </c>
      <c r="B3227" s="613">
        <v>42493.461805555555</v>
      </c>
      <c r="C3227" s="405" t="s">
        <v>1931</v>
      </c>
      <c r="D3227" s="384">
        <v>832</v>
      </c>
      <c r="E3227">
        <v>0.01</v>
      </c>
      <c r="F3227">
        <v>1.52851</v>
      </c>
      <c r="G3227" s="384">
        <v>0</v>
      </c>
      <c r="H3227">
        <v>1.52851</v>
      </c>
      <c r="I3227">
        <v>1.48</v>
      </c>
      <c r="J3227" s="384">
        <v>3352.37</v>
      </c>
    </row>
    <row r="3228" spans="1:10">
      <c r="A3228">
        <v>3227</v>
      </c>
      <c r="B3228" s="613">
        <v>42495.657638888886</v>
      </c>
      <c r="C3228" s="405" t="s">
        <v>96</v>
      </c>
      <c r="D3228" s="384">
        <v>833</v>
      </c>
      <c r="E3228">
        <v>0.01</v>
      </c>
      <c r="F3228">
        <v>1.5269600000000001</v>
      </c>
      <c r="G3228" s="384">
        <v>0</v>
      </c>
      <c r="H3228">
        <v>0</v>
      </c>
    </row>
    <row r="3229" spans="1:10">
      <c r="A3229">
        <v>3228</v>
      </c>
      <c r="B3229" s="613">
        <v>42495.657638888886</v>
      </c>
      <c r="C3229" s="405" t="s">
        <v>2020</v>
      </c>
      <c r="D3229" s="384">
        <v>833</v>
      </c>
      <c r="E3229">
        <v>0.01</v>
      </c>
      <c r="F3229">
        <v>1.5269600000000001</v>
      </c>
      <c r="G3229" s="384">
        <v>0</v>
      </c>
      <c r="H3229">
        <v>1.5290999999999999</v>
      </c>
    </row>
    <row r="3230" spans="1:10">
      <c r="A3230">
        <v>3229</v>
      </c>
      <c r="B3230" s="613">
        <v>42496.145833333336</v>
      </c>
      <c r="C3230" s="405" t="s">
        <v>1931</v>
      </c>
      <c r="D3230" s="384">
        <v>833</v>
      </c>
      <c r="E3230">
        <v>0.01</v>
      </c>
      <c r="F3230">
        <v>1.5290999999999999</v>
      </c>
      <c r="G3230" s="384">
        <v>0</v>
      </c>
      <c r="H3230">
        <v>1.5290999999999999</v>
      </c>
      <c r="I3230">
        <v>1.48</v>
      </c>
      <c r="J3230" s="384">
        <v>3353.85</v>
      </c>
    </row>
    <row r="3231" spans="1:10">
      <c r="A3231">
        <v>3230</v>
      </c>
      <c r="B3231" s="613">
        <v>42496.209027777775</v>
      </c>
      <c r="C3231" s="405" t="s">
        <v>96</v>
      </c>
      <c r="D3231" s="384">
        <v>834</v>
      </c>
      <c r="E3231">
        <v>0.01</v>
      </c>
      <c r="F3231">
        <v>1.54243</v>
      </c>
      <c r="G3231" s="384">
        <v>0</v>
      </c>
      <c r="H3231">
        <v>0</v>
      </c>
    </row>
    <row r="3232" spans="1:10">
      <c r="A3232">
        <v>3231</v>
      </c>
      <c r="B3232" s="613">
        <v>42496.209027777775</v>
      </c>
      <c r="C3232" s="405" t="s">
        <v>2020</v>
      </c>
      <c r="D3232" s="384">
        <v>834</v>
      </c>
      <c r="E3232">
        <v>0.01</v>
      </c>
      <c r="F3232">
        <v>1.54243</v>
      </c>
      <c r="G3232" s="384">
        <v>0</v>
      </c>
      <c r="H3232">
        <v>1.54457</v>
      </c>
    </row>
    <row r="3233" spans="1:10">
      <c r="A3233">
        <v>3232</v>
      </c>
      <c r="B3233" s="613">
        <v>42496.241666666669</v>
      </c>
      <c r="C3233" s="405" t="s">
        <v>1931</v>
      </c>
      <c r="D3233" s="384">
        <v>834</v>
      </c>
      <c r="E3233">
        <v>0.01</v>
      </c>
      <c r="F3233">
        <v>1.54457</v>
      </c>
      <c r="G3233" s="384">
        <v>0</v>
      </c>
      <c r="H3233">
        <v>1.54457</v>
      </c>
      <c r="I3233">
        <v>1.48</v>
      </c>
      <c r="J3233" s="384">
        <v>3355.33</v>
      </c>
    </row>
    <row r="3234" spans="1:10">
      <c r="A3234">
        <v>3233</v>
      </c>
      <c r="B3234" s="613">
        <v>42499.385416666664</v>
      </c>
      <c r="C3234" s="405" t="s">
        <v>96</v>
      </c>
      <c r="D3234" s="384">
        <v>835</v>
      </c>
      <c r="E3234">
        <v>0.01</v>
      </c>
      <c r="F3234">
        <v>1.5522199999999999</v>
      </c>
      <c r="G3234" s="384">
        <v>0</v>
      </c>
      <c r="H3234">
        <v>0</v>
      </c>
    </row>
    <row r="3235" spans="1:10">
      <c r="A3235">
        <v>3234</v>
      </c>
      <c r="B3235" s="613">
        <v>42499.385416666664</v>
      </c>
      <c r="C3235" s="405" t="s">
        <v>2020</v>
      </c>
      <c r="D3235" s="384">
        <v>835</v>
      </c>
      <c r="E3235">
        <v>0.01</v>
      </c>
      <c r="F3235">
        <v>1.5522199999999999</v>
      </c>
      <c r="G3235" s="384">
        <v>0</v>
      </c>
      <c r="H3235">
        <v>1.55436</v>
      </c>
    </row>
    <row r="3236" spans="1:10">
      <c r="A3236">
        <v>3237</v>
      </c>
      <c r="B3236" s="613">
        <v>42499.45</v>
      </c>
      <c r="C3236" s="405" t="s">
        <v>2020</v>
      </c>
      <c r="D3236" s="384">
        <v>835</v>
      </c>
      <c r="E3236">
        <v>0.01</v>
      </c>
      <c r="F3236">
        <v>1.5522199999999999</v>
      </c>
      <c r="G3236" s="384">
        <v>0</v>
      </c>
      <c r="H3236">
        <v>1.5527</v>
      </c>
    </row>
    <row r="3237" spans="1:10">
      <c r="A3237">
        <v>3238</v>
      </c>
      <c r="B3237" s="613">
        <v>42499.579861111109</v>
      </c>
      <c r="C3237" s="405" t="s">
        <v>1931</v>
      </c>
      <c r="D3237" s="384">
        <v>835</v>
      </c>
      <c r="E3237">
        <v>0.01</v>
      </c>
      <c r="F3237">
        <v>1.5527</v>
      </c>
      <c r="G3237" s="384">
        <v>0</v>
      </c>
      <c r="H3237">
        <v>1.5527</v>
      </c>
      <c r="I3237">
        <v>0.25</v>
      </c>
      <c r="J3237" s="384">
        <v>3355.58</v>
      </c>
    </row>
    <row r="3238" spans="1:10">
      <c r="A3238">
        <v>3235</v>
      </c>
      <c r="B3238" s="613">
        <v>42499.45</v>
      </c>
      <c r="C3238" s="405" t="s">
        <v>96</v>
      </c>
      <c r="D3238" s="384">
        <v>836</v>
      </c>
      <c r="E3238">
        <v>0.01</v>
      </c>
      <c r="F3238">
        <v>1.54891</v>
      </c>
      <c r="G3238" s="384">
        <v>0</v>
      </c>
      <c r="H3238">
        <v>0</v>
      </c>
    </row>
    <row r="3239" spans="1:10">
      <c r="A3239">
        <v>3236</v>
      </c>
      <c r="B3239" s="613">
        <v>42499.45</v>
      </c>
      <c r="C3239" s="405" t="s">
        <v>2020</v>
      </c>
      <c r="D3239" s="384">
        <v>836</v>
      </c>
      <c r="E3239">
        <v>0.01</v>
      </c>
      <c r="F3239">
        <v>1.54891</v>
      </c>
      <c r="G3239" s="384">
        <v>0</v>
      </c>
      <c r="H3239">
        <v>1.5527</v>
      </c>
    </row>
    <row r="3240" spans="1:10">
      <c r="A3240">
        <v>3239</v>
      </c>
      <c r="B3240" s="613">
        <v>42499.579861111109</v>
      </c>
      <c r="C3240" s="405" t="s">
        <v>1931</v>
      </c>
      <c r="D3240" s="384">
        <v>836</v>
      </c>
      <c r="E3240">
        <v>0.01</v>
      </c>
      <c r="F3240">
        <v>1.5527</v>
      </c>
      <c r="G3240" s="384">
        <v>0</v>
      </c>
      <c r="H3240">
        <v>1.5527</v>
      </c>
      <c r="I3240">
        <v>2.7</v>
      </c>
      <c r="J3240" s="384">
        <v>3358.28</v>
      </c>
    </row>
    <row r="3241" spans="1:10">
      <c r="A3241">
        <v>3240</v>
      </c>
      <c r="B3241" s="613">
        <v>42500.365277777775</v>
      </c>
      <c r="C3241" s="405" t="s">
        <v>97</v>
      </c>
      <c r="D3241" s="384">
        <v>837</v>
      </c>
      <c r="E3241">
        <v>0.01</v>
      </c>
      <c r="F3241">
        <v>1.5511299999999999</v>
      </c>
      <c r="G3241" s="384">
        <v>0</v>
      </c>
      <c r="H3241">
        <v>0</v>
      </c>
    </row>
    <row r="3242" spans="1:10">
      <c r="A3242">
        <v>3241</v>
      </c>
      <c r="B3242" s="613">
        <v>42500.365277777775</v>
      </c>
      <c r="C3242" s="405" t="s">
        <v>2020</v>
      </c>
      <c r="D3242" s="384">
        <v>837</v>
      </c>
      <c r="E3242">
        <v>0.01</v>
      </c>
      <c r="F3242">
        <v>1.5511299999999999</v>
      </c>
      <c r="G3242" s="384">
        <v>0</v>
      </c>
      <c r="H3242">
        <v>1.5489900000000001</v>
      </c>
    </row>
    <row r="3243" spans="1:10">
      <c r="A3243">
        <v>3242</v>
      </c>
      <c r="B3243" s="613">
        <v>42500.45</v>
      </c>
      <c r="C3243" s="405" t="s">
        <v>1931</v>
      </c>
      <c r="D3243" s="384">
        <v>837</v>
      </c>
      <c r="E3243">
        <v>0.01</v>
      </c>
      <c r="F3243">
        <v>1.5489900000000001</v>
      </c>
      <c r="G3243" s="384">
        <v>0</v>
      </c>
      <c r="H3243">
        <v>1.5489900000000001</v>
      </c>
      <c r="I3243">
        <v>1.48</v>
      </c>
      <c r="J3243" s="384">
        <v>3359.76</v>
      </c>
    </row>
    <row r="3244" spans="1:10">
      <c r="A3244">
        <v>3243</v>
      </c>
      <c r="B3244" s="613">
        <v>42502.189583333333</v>
      </c>
      <c r="C3244" s="405" t="s">
        <v>96</v>
      </c>
      <c r="D3244" s="384">
        <v>838</v>
      </c>
      <c r="E3244">
        <v>0.01</v>
      </c>
      <c r="F3244">
        <v>1.55799</v>
      </c>
      <c r="G3244" s="384">
        <v>0</v>
      </c>
      <c r="H3244">
        <v>0</v>
      </c>
    </row>
    <row r="3245" spans="1:10">
      <c r="A3245">
        <v>3244</v>
      </c>
      <c r="B3245" s="613">
        <v>42502.189583333333</v>
      </c>
      <c r="C3245" s="405" t="s">
        <v>2020</v>
      </c>
      <c r="D3245" s="384">
        <v>838</v>
      </c>
      <c r="E3245">
        <v>0.01</v>
      </c>
      <c r="F3245">
        <v>1.55799</v>
      </c>
      <c r="G3245" s="384">
        <v>0</v>
      </c>
      <c r="H3245">
        <v>1.56013</v>
      </c>
    </row>
    <row r="3246" spans="1:10">
      <c r="A3246">
        <v>3247</v>
      </c>
      <c r="B3246" s="613">
        <v>42502.438194444447</v>
      </c>
      <c r="C3246" s="405" t="s">
        <v>2020</v>
      </c>
      <c r="D3246" s="384">
        <v>838</v>
      </c>
      <c r="E3246">
        <v>0.01</v>
      </c>
      <c r="F3246">
        <v>1.55799</v>
      </c>
      <c r="G3246" s="384">
        <v>0</v>
      </c>
      <c r="H3246">
        <v>1.5584800000000001</v>
      </c>
    </row>
    <row r="3247" spans="1:10">
      <c r="A3247">
        <v>3251</v>
      </c>
      <c r="B3247" s="613">
        <v>42502.660416666666</v>
      </c>
      <c r="C3247" s="405" t="s">
        <v>2020</v>
      </c>
      <c r="D3247" s="384">
        <v>838</v>
      </c>
      <c r="E3247">
        <v>0.01</v>
      </c>
      <c r="F3247">
        <v>1.55799</v>
      </c>
      <c r="G3247" s="384">
        <v>0</v>
      </c>
      <c r="H3247">
        <v>1.5566199999999999</v>
      </c>
    </row>
    <row r="3248" spans="1:10">
      <c r="A3248">
        <v>3252</v>
      </c>
      <c r="B3248" s="613">
        <v>42502.753472222219</v>
      </c>
      <c r="C3248" s="405" t="s">
        <v>1931</v>
      </c>
      <c r="D3248" s="384">
        <v>838</v>
      </c>
      <c r="E3248">
        <v>0.01</v>
      </c>
      <c r="F3248">
        <v>1.5566199999999999</v>
      </c>
      <c r="G3248" s="384">
        <v>0</v>
      </c>
      <c r="H3248">
        <v>1.5566199999999999</v>
      </c>
      <c r="I3248">
        <v>-1.1100000000000001</v>
      </c>
      <c r="J3248" s="384">
        <v>3358.65</v>
      </c>
    </row>
    <row r="3249" spans="1:10">
      <c r="A3249">
        <v>3245</v>
      </c>
      <c r="B3249" s="613">
        <v>42502.438194444447</v>
      </c>
      <c r="C3249" s="405" t="s">
        <v>96</v>
      </c>
      <c r="D3249" s="384">
        <v>839</v>
      </c>
      <c r="E3249">
        <v>0.01</v>
      </c>
      <c r="F3249">
        <v>1.5546899999999999</v>
      </c>
      <c r="G3249" s="384">
        <v>0</v>
      </c>
      <c r="H3249">
        <v>0</v>
      </c>
    </row>
    <row r="3250" spans="1:10">
      <c r="A3250">
        <v>3246</v>
      </c>
      <c r="B3250" s="613">
        <v>42502.438194444447</v>
      </c>
      <c r="C3250" s="405" t="s">
        <v>2020</v>
      </c>
      <c r="D3250" s="384">
        <v>839</v>
      </c>
      <c r="E3250">
        <v>0.01</v>
      </c>
      <c r="F3250">
        <v>1.5546899999999999</v>
      </c>
      <c r="G3250" s="384">
        <v>0</v>
      </c>
      <c r="H3250">
        <v>1.5584800000000001</v>
      </c>
    </row>
    <row r="3251" spans="1:10">
      <c r="A3251">
        <v>3250</v>
      </c>
      <c r="B3251" s="613">
        <v>42502.660416666666</v>
      </c>
      <c r="C3251" s="405" t="s">
        <v>2020</v>
      </c>
      <c r="D3251" s="384">
        <v>839</v>
      </c>
      <c r="E3251">
        <v>0.01</v>
      </c>
      <c r="F3251">
        <v>1.5546899999999999</v>
      </c>
      <c r="G3251" s="384">
        <v>0</v>
      </c>
      <c r="H3251">
        <v>1.5566199999999999</v>
      </c>
    </row>
    <row r="3252" spans="1:10">
      <c r="A3252">
        <v>3253</v>
      </c>
      <c r="B3252" s="613">
        <v>42502.753472222219</v>
      </c>
      <c r="C3252" s="405" t="s">
        <v>1931</v>
      </c>
      <c r="D3252" s="384">
        <v>839</v>
      </c>
      <c r="E3252">
        <v>0.01</v>
      </c>
      <c r="F3252">
        <v>1.5566199999999999</v>
      </c>
      <c r="G3252" s="384">
        <v>0</v>
      </c>
      <c r="H3252">
        <v>1.5566199999999999</v>
      </c>
      <c r="I3252">
        <v>1.33</v>
      </c>
      <c r="J3252" s="384">
        <v>3359.98</v>
      </c>
    </row>
    <row r="3253" spans="1:10">
      <c r="A3253">
        <v>3248</v>
      </c>
      <c r="B3253" s="613">
        <v>42502.660416666666</v>
      </c>
      <c r="C3253" s="405" t="s">
        <v>96</v>
      </c>
      <c r="D3253" s="384">
        <v>840</v>
      </c>
      <c r="E3253">
        <v>0.01</v>
      </c>
      <c r="F3253">
        <v>1.55047</v>
      </c>
      <c r="G3253" s="384">
        <v>0</v>
      </c>
      <c r="H3253">
        <v>0</v>
      </c>
    </row>
    <row r="3254" spans="1:10">
      <c r="A3254">
        <v>3249</v>
      </c>
      <c r="B3254" s="613">
        <v>42502.660416666666</v>
      </c>
      <c r="C3254" s="405" t="s">
        <v>2020</v>
      </c>
      <c r="D3254" s="384">
        <v>840</v>
      </c>
      <c r="E3254">
        <v>0.01</v>
      </c>
      <c r="F3254">
        <v>1.55047</v>
      </c>
      <c r="G3254" s="384">
        <v>0</v>
      </c>
      <c r="H3254">
        <v>1.5566199999999999</v>
      </c>
    </row>
    <row r="3255" spans="1:10">
      <c r="A3255">
        <v>3254</v>
      </c>
      <c r="B3255" s="613">
        <v>42502.753472222219</v>
      </c>
      <c r="C3255" s="405" t="s">
        <v>1931</v>
      </c>
      <c r="D3255" s="384">
        <v>840</v>
      </c>
      <c r="E3255">
        <v>0.01</v>
      </c>
      <c r="F3255">
        <v>1.5566199999999999</v>
      </c>
      <c r="G3255" s="384">
        <v>0</v>
      </c>
      <c r="H3255">
        <v>1.5566199999999999</v>
      </c>
      <c r="I3255">
        <v>4.4400000000000004</v>
      </c>
      <c r="J3255" s="384">
        <v>3364.42</v>
      </c>
    </row>
    <row r="3256" spans="1:10">
      <c r="A3256">
        <v>3255</v>
      </c>
      <c r="B3256" s="613">
        <v>42502.84375</v>
      </c>
      <c r="C3256" s="405" t="s">
        <v>97</v>
      </c>
      <c r="D3256" s="384">
        <v>841</v>
      </c>
      <c r="E3256">
        <v>0.01</v>
      </c>
      <c r="F3256">
        <v>1.5517700000000001</v>
      </c>
      <c r="G3256" s="384">
        <v>0</v>
      </c>
      <c r="H3256">
        <v>0</v>
      </c>
    </row>
    <row r="3257" spans="1:10">
      <c r="A3257">
        <v>3256</v>
      </c>
      <c r="B3257" s="613">
        <v>42502.84375</v>
      </c>
      <c r="C3257" s="405" t="s">
        <v>2020</v>
      </c>
      <c r="D3257" s="384">
        <v>841</v>
      </c>
      <c r="E3257">
        <v>0.01</v>
      </c>
      <c r="F3257">
        <v>1.5517700000000001</v>
      </c>
      <c r="G3257" s="384">
        <v>0</v>
      </c>
      <c r="H3257">
        <v>1.5496300000000001</v>
      </c>
    </row>
    <row r="3258" spans="1:10">
      <c r="A3258">
        <v>3259</v>
      </c>
      <c r="B3258" s="613">
        <v>42503.067361111112</v>
      </c>
      <c r="C3258" s="405" t="s">
        <v>2020</v>
      </c>
      <c r="D3258" s="384">
        <v>841</v>
      </c>
      <c r="E3258">
        <v>0.01</v>
      </c>
      <c r="F3258">
        <v>1.5517700000000001</v>
      </c>
      <c r="G3258" s="384">
        <v>0</v>
      </c>
      <c r="H3258">
        <v>1.5512900000000001</v>
      </c>
    </row>
    <row r="3259" spans="1:10">
      <c r="A3259">
        <v>3263</v>
      </c>
      <c r="B3259" s="613">
        <v>42503.158333333333</v>
      </c>
      <c r="C3259" s="405" t="s">
        <v>2020</v>
      </c>
      <c r="D3259" s="384">
        <v>841</v>
      </c>
      <c r="E3259">
        <v>0.01</v>
      </c>
      <c r="F3259">
        <v>1.5517700000000001</v>
      </c>
      <c r="G3259" s="384">
        <v>0</v>
      </c>
      <c r="H3259">
        <v>1.5533699999999999</v>
      </c>
    </row>
    <row r="3260" spans="1:10">
      <c r="A3260">
        <v>3264</v>
      </c>
      <c r="B3260" s="613">
        <v>42503.61041666667</v>
      </c>
      <c r="C3260" s="405" t="s">
        <v>1931</v>
      </c>
      <c r="D3260" s="384">
        <v>841</v>
      </c>
      <c r="E3260">
        <v>0.01</v>
      </c>
      <c r="F3260">
        <v>1.5533699999999999</v>
      </c>
      <c r="G3260" s="384">
        <v>0</v>
      </c>
      <c r="H3260">
        <v>1.5533699999999999</v>
      </c>
      <c r="I3260">
        <v>-1.28</v>
      </c>
      <c r="J3260" s="384">
        <v>3363.14</v>
      </c>
    </row>
    <row r="3261" spans="1:10">
      <c r="A3261">
        <v>3257</v>
      </c>
      <c r="B3261" s="613">
        <v>42503.067361111112</v>
      </c>
      <c r="C3261" s="405" t="s">
        <v>97</v>
      </c>
      <c r="D3261" s="384">
        <v>842</v>
      </c>
      <c r="E3261">
        <v>0.01</v>
      </c>
      <c r="F3261">
        <v>1.55508</v>
      </c>
      <c r="G3261" s="384">
        <v>0</v>
      </c>
      <c r="H3261">
        <v>0</v>
      </c>
    </row>
    <row r="3262" spans="1:10">
      <c r="A3262">
        <v>3258</v>
      </c>
      <c r="B3262" s="613">
        <v>42503.067361111112</v>
      </c>
      <c r="C3262" s="405" t="s">
        <v>2020</v>
      </c>
      <c r="D3262" s="384">
        <v>842</v>
      </c>
      <c r="E3262">
        <v>0.01</v>
      </c>
      <c r="F3262">
        <v>1.55508</v>
      </c>
      <c r="G3262" s="384">
        <v>0</v>
      </c>
      <c r="H3262">
        <v>1.5512900000000001</v>
      </c>
    </row>
    <row r="3263" spans="1:10">
      <c r="A3263">
        <v>3262</v>
      </c>
      <c r="B3263" s="613">
        <v>42503.158333333333</v>
      </c>
      <c r="C3263" s="405" t="s">
        <v>2020</v>
      </c>
      <c r="D3263" s="384">
        <v>842</v>
      </c>
      <c r="E3263">
        <v>0.01</v>
      </c>
      <c r="F3263">
        <v>1.55508</v>
      </c>
      <c r="G3263" s="384">
        <v>0</v>
      </c>
      <c r="H3263">
        <v>1.5533699999999999</v>
      </c>
    </row>
    <row r="3264" spans="1:10">
      <c r="A3264">
        <v>3265</v>
      </c>
      <c r="B3264" s="613">
        <v>42503.61041666667</v>
      </c>
      <c r="C3264" s="405" t="s">
        <v>1931</v>
      </c>
      <c r="D3264" s="384">
        <v>842</v>
      </c>
      <c r="E3264">
        <v>0.01</v>
      </c>
      <c r="F3264">
        <v>1.5533699999999999</v>
      </c>
      <c r="G3264" s="384">
        <v>0</v>
      </c>
      <c r="H3264">
        <v>1.5533699999999999</v>
      </c>
      <c r="I3264">
        <v>1.1599999999999999</v>
      </c>
      <c r="J3264" s="384">
        <v>3364.3</v>
      </c>
    </row>
    <row r="3265" spans="1:10">
      <c r="A3265">
        <v>3260</v>
      </c>
      <c r="B3265" s="613">
        <v>42503.158333333333</v>
      </c>
      <c r="C3265" s="405" t="s">
        <v>97</v>
      </c>
      <c r="D3265" s="384">
        <v>843</v>
      </c>
      <c r="E3265">
        <v>0.01</v>
      </c>
      <c r="F3265">
        <v>1.5599799999999999</v>
      </c>
      <c r="G3265" s="384">
        <v>0</v>
      </c>
      <c r="H3265">
        <v>0</v>
      </c>
    </row>
    <row r="3266" spans="1:10">
      <c r="A3266">
        <v>3261</v>
      </c>
      <c r="B3266" s="613">
        <v>42503.158333333333</v>
      </c>
      <c r="C3266" s="405" t="s">
        <v>2020</v>
      </c>
      <c r="D3266" s="384">
        <v>843</v>
      </c>
      <c r="E3266">
        <v>0.01</v>
      </c>
      <c r="F3266">
        <v>1.5599799999999999</v>
      </c>
      <c r="G3266" s="384">
        <v>0</v>
      </c>
      <c r="H3266">
        <v>1.5533699999999999</v>
      </c>
    </row>
    <row r="3267" spans="1:10">
      <c r="A3267">
        <v>3266</v>
      </c>
      <c r="B3267" s="613">
        <v>42503.61041666667</v>
      </c>
      <c r="C3267" s="405" t="s">
        <v>1931</v>
      </c>
      <c r="D3267" s="384">
        <v>843</v>
      </c>
      <c r="E3267">
        <v>0.01</v>
      </c>
      <c r="F3267">
        <v>1.5533699999999999</v>
      </c>
      <c r="G3267" s="384">
        <v>0</v>
      </c>
      <c r="H3267">
        <v>1.5533699999999999</v>
      </c>
      <c r="I3267">
        <v>4.78</v>
      </c>
      <c r="J3267" s="384">
        <v>3369.08</v>
      </c>
    </row>
    <row r="3268" spans="1:10">
      <c r="A3268">
        <v>3267</v>
      </c>
      <c r="B3268" s="613">
        <v>42508.09375</v>
      </c>
      <c r="C3268" s="405" t="s">
        <v>96</v>
      </c>
      <c r="D3268" s="384">
        <v>844</v>
      </c>
      <c r="E3268">
        <v>0.01</v>
      </c>
      <c r="F3268">
        <v>1.54857</v>
      </c>
      <c r="G3268" s="384">
        <v>0</v>
      </c>
      <c r="H3268">
        <v>0</v>
      </c>
    </row>
    <row r="3269" spans="1:10">
      <c r="A3269">
        <v>3268</v>
      </c>
      <c r="B3269" s="613">
        <v>42508.09375</v>
      </c>
      <c r="C3269" s="405" t="s">
        <v>2020</v>
      </c>
      <c r="D3269" s="384">
        <v>844</v>
      </c>
      <c r="E3269">
        <v>0.01</v>
      </c>
      <c r="F3269">
        <v>1.54857</v>
      </c>
      <c r="G3269" s="384">
        <v>0</v>
      </c>
      <c r="H3269">
        <v>1.55071</v>
      </c>
    </row>
    <row r="3270" spans="1:10">
      <c r="A3270">
        <v>3269</v>
      </c>
      <c r="B3270" s="613">
        <v>42508.147222222222</v>
      </c>
      <c r="C3270" s="405" t="s">
        <v>1931</v>
      </c>
      <c r="D3270" s="384">
        <v>844</v>
      </c>
      <c r="E3270">
        <v>0.01</v>
      </c>
      <c r="F3270">
        <v>1.55071</v>
      </c>
      <c r="G3270" s="384">
        <v>0</v>
      </c>
      <c r="H3270">
        <v>1.55071</v>
      </c>
      <c r="I3270">
        <v>1.48</v>
      </c>
      <c r="J3270" s="384">
        <v>3370.56</v>
      </c>
    </row>
    <row r="3271" spans="1:10">
      <c r="A3271">
        <v>3270</v>
      </c>
      <c r="B3271" s="613">
        <v>42509.614583333336</v>
      </c>
      <c r="C3271" s="405" t="s">
        <v>97</v>
      </c>
      <c r="D3271" s="384">
        <v>845</v>
      </c>
      <c r="E3271">
        <v>0.01</v>
      </c>
      <c r="F3271">
        <v>1.5561100000000001</v>
      </c>
      <c r="G3271" s="384">
        <v>0</v>
      </c>
      <c r="H3271">
        <v>0</v>
      </c>
    </row>
    <row r="3272" spans="1:10">
      <c r="A3272">
        <v>3271</v>
      </c>
      <c r="B3272" s="613">
        <v>42509.614583333336</v>
      </c>
      <c r="C3272" s="405" t="s">
        <v>2020</v>
      </c>
      <c r="D3272" s="384">
        <v>845</v>
      </c>
      <c r="E3272">
        <v>0.01</v>
      </c>
      <c r="F3272">
        <v>1.5561100000000001</v>
      </c>
      <c r="G3272" s="384">
        <v>0</v>
      </c>
      <c r="H3272">
        <v>1.5539700000000001</v>
      </c>
    </row>
    <row r="3273" spans="1:10">
      <c r="A3273">
        <v>3272</v>
      </c>
      <c r="B3273" s="613">
        <v>42509.635416666664</v>
      </c>
      <c r="C3273" s="405" t="s">
        <v>1931</v>
      </c>
      <c r="D3273" s="384">
        <v>845</v>
      </c>
      <c r="E3273">
        <v>0.01</v>
      </c>
      <c r="F3273">
        <v>1.5539700000000001</v>
      </c>
      <c r="G3273" s="384">
        <v>0</v>
      </c>
      <c r="H3273">
        <v>1.5539700000000001</v>
      </c>
      <c r="I3273">
        <v>1.48</v>
      </c>
      <c r="J3273" s="384">
        <v>3372.04</v>
      </c>
    </row>
    <row r="3274" spans="1:10">
      <c r="A3274">
        <v>3273</v>
      </c>
      <c r="B3274" s="613">
        <v>42509.636111111111</v>
      </c>
      <c r="C3274" s="405" t="s">
        <v>97</v>
      </c>
      <c r="D3274" s="384">
        <v>846</v>
      </c>
      <c r="E3274">
        <v>0.01</v>
      </c>
      <c r="F3274">
        <v>1.5536399999999999</v>
      </c>
      <c r="G3274" s="384">
        <v>0</v>
      </c>
      <c r="H3274">
        <v>0</v>
      </c>
    </row>
    <row r="3275" spans="1:10">
      <c r="A3275">
        <v>3274</v>
      </c>
      <c r="B3275" s="613">
        <v>42509.636111111111</v>
      </c>
      <c r="C3275" s="405" t="s">
        <v>2020</v>
      </c>
      <c r="D3275" s="384">
        <v>846</v>
      </c>
      <c r="E3275">
        <v>0.01</v>
      </c>
      <c r="F3275">
        <v>1.5536399999999999</v>
      </c>
      <c r="G3275" s="384">
        <v>0</v>
      </c>
      <c r="H3275">
        <v>1.5515000000000001</v>
      </c>
    </row>
    <row r="3276" spans="1:10">
      <c r="A3276">
        <v>3275</v>
      </c>
      <c r="B3276" s="613">
        <v>42509.8125</v>
      </c>
      <c r="C3276" s="405" t="s">
        <v>1931</v>
      </c>
      <c r="D3276" s="384">
        <v>846</v>
      </c>
      <c r="E3276">
        <v>0.01</v>
      </c>
      <c r="F3276">
        <v>1.5515000000000001</v>
      </c>
      <c r="G3276" s="384">
        <v>0</v>
      </c>
      <c r="H3276">
        <v>1.5515000000000001</v>
      </c>
      <c r="I3276">
        <v>1.48</v>
      </c>
      <c r="J3276" s="384">
        <v>3373.52</v>
      </c>
    </row>
    <row r="3277" spans="1:10">
      <c r="A3277">
        <v>3276</v>
      </c>
      <c r="B3277" s="613">
        <v>42514.324305555558</v>
      </c>
      <c r="C3277" s="405" t="s">
        <v>96</v>
      </c>
      <c r="D3277" s="384">
        <v>847</v>
      </c>
      <c r="E3277">
        <v>0.01</v>
      </c>
      <c r="F3277">
        <v>1.5604499999999999</v>
      </c>
      <c r="G3277" s="384">
        <v>0</v>
      </c>
      <c r="H3277">
        <v>0</v>
      </c>
    </row>
    <row r="3278" spans="1:10">
      <c r="A3278">
        <v>3277</v>
      </c>
      <c r="B3278" s="613">
        <v>42514.324305555558</v>
      </c>
      <c r="C3278" s="405" t="s">
        <v>2020</v>
      </c>
      <c r="D3278" s="384">
        <v>847</v>
      </c>
      <c r="E3278">
        <v>0.01</v>
      </c>
      <c r="F3278">
        <v>1.5604499999999999</v>
      </c>
      <c r="G3278" s="384">
        <v>0</v>
      </c>
      <c r="H3278">
        <v>1.5625899999999999</v>
      </c>
    </row>
    <row r="3279" spans="1:10">
      <c r="A3279">
        <v>3278</v>
      </c>
      <c r="B3279" s="613">
        <v>42514.36041666667</v>
      </c>
      <c r="C3279" s="405" t="s">
        <v>1931</v>
      </c>
      <c r="D3279" s="384">
        <v>847</v>
      </c>
      <c r="E3279">
        <v>0.01</v>
      </c>
      <c r="F3279">
        <v>1.5625899999999999</v>
      </c>
      <c r="G3279" s="384">
        <v>0</v>
      </c>
      <c r="H3279">
        <v>1.5625899999999999</v>
      </c>
      <c r="I3279">
        <v>1.48</v>
      </c>
      <c r="J3279" s="384">
        <v>3375</v>
      </c>
    </row>
    <row r="3280" spans="1:10">
      <c r="A3280">
        <v>3279</v>
      </c>
      <c r="B3280" s="613">
        <v>42515.500694444447</v>
      </c>
      <c r="C3280" s="405" t="s">
        <v>97</v>
      </c>
      <c r="D3280" s="384">
        <v>848</v>
      </c>
      <c r="E3280">
        <v>0.01</v>
      </c>
      <c r="F3280">
        <v>1.54738</v>
      </c>
      <c r="G3280" s="384">
        <v>0</v>
      </c>
      <c r="H3280">
        <v>0</v>
      </c>
    </row>
    <row r="3281" spans="1:10">
      <c r="A3281">
        <v>3280</v>
      </c>
      <c r="B3281" s="613">
        <v>42515.500694444447</v>
      </c>
      <c r="C3281" s="405" t="s">
        <v>2020</v>
      </c>
      <c r="D3281" s="384">
        <v>848</v>
      </c>
      <c r="E3281">
        <v>0.01</v>
      </c>
      <c r="F3281">
        <v>1.54738</v>
      </c>
      <c r="G3281" s="384">
        <v>0</v>
      </c>
      <c r="H3281">
        <v>1.5452399999999999</v>
      </c>
    </row>
    <row r="3282" spans="1:10">
      <c r="A3282">
        <v>3283</v>
      </c>
      <c r="B3282" s="613">
        <v>42515.729166666664</v>
      </c>
      <c r="C3282" s="405" t="s">
        <v>2020</v>
      </c>
      <c r="D3282" s="384">
        <v>848</v>
      </c>
      <c r="E3282">
        <v>0.01</v>
      </c>
      <c r="F3282">
        <v>1.54738</v>
      </c>
      <c r="G3282" s="384">
        <v>0</v>
      </c>
      <c r="H3282">
        <v>1.5479700000000001</v>
      </c>
    </row>
    <row r="3283" spans="1:10">
      <c r="A3283">
        <v>3284</v>
      </c>
      <c r="B3283" s="613">
        <v>42515.943055555559</v>
      </c>
      <c r="C3283" s="405" t="s">
        <v>1931</v>
      </c>
      <c r="D3283" s="384">
        <v>848</v>
      </c>
      <c r="E3283">
        <v>0.01</v>
      </c>
      <c r="F3283">
        <v>1.5479700000000001</v>
      </c>
      <c r="G3283" s="384">
        <v>0</v>
      </c>
      <c r="H3283">
        <v>1.5479700000000001</v>
      </c>
      <c r="I3283">
        <v>-0.53</v>
      </c>
      <c r="J3283" s="384">
        <v>3374.47</v>
      </c>
    </row>
    <row r="3284" spans="1:10">
      <c r="A3284">
        <v>3281</v>
      </c>
      <c r="B3284" s="613">
        <v>42515.729166666664</v>
      </c>
      <c r="C3284" s="405" t="s">
        <v>97</v>
      </c>
      <c r="D3284" s="384">
        <v>849</v>
      </c>
      <c r="E3284">
        <v>0.01</v>
      </c>
      <c r="F3284">
        <v>1.55284</v>
      </c>
      <c r="G3284" s="384">
        <v>0</v>
      </c>
      <c r="H3284">
        <v>0</v>
      </c>
    </row>
    <row r="3285" spans="1:10">
      <c r="A3285">
        <v>3282</v>
      </c>
      <c r="B3285" s="613">
        <v>42515.729166666664</v>
      </c>
      <c r="C3285" s="405" t="s">
        <v>2020</v>
      </c>
      <c r="D3285" s="384">
        <v>849</v>
      </c>
      <c r="E3285">
        <v>0.01</v>
      </c>
      <c r="F3285">
        <v>1.55284</v>
      </c>
      <c r="G3285" s="384">
        <v>0</v>
      </c>
      <c r="H3285">
        <v>1.5479700000000001</v>
      </c>
    </row>
    <row r="3286" spans="1:10">
      <c r="A3286">
        <v>3285</v>
      </c>
      <c r="B3286" s="613">
        <v>42515.943055555559</v>
      </c>
      <c r="C3286" s="405" t="s">
        <v>1931</v>
      </c>
      <c r="D3286" s="384">
        <v>849</v>
      </c>
      <c r="E3286">
        <v>0.01</v>
      </c>
      <c r="F3286">
        <v>1.5479700000000001</v>
      </c>
      <c r="G3286" s="384">
        <v>0</v>
      </c>
      <c r="H3286">
        <v>1.5479700000000001</v>
      </c>
      <c r="I3286">
        <v>3.5</v>
      </c>
      <c r="J3286" s="384">
        <v>3377.97</v>
      </c>
    </row>
    <row r="3287" spans="1:10">
      <c r="A3287">
        <v>3286</v>
      </c>
      <c r="B3287" s="613">
        <v>42517.625694444447</v>
      </c>
      <c r="C3287" s="405" t="s">
        <v>96</v>
      </c>
      <c r="D3287" s="384">
        <v>850</v>
      </c>
      <c r="E3287">
        <v>0.01</v>
      </c>
      <c r="F3287">
        <v>1.5496000000000001</v>
      </c>
      <c r="G3287" s="384">
        <v>0</v>
      </c>
      <c r="H3287">
        <v>0</v>
      </c>
    </row>
    <row r="3288" spans="1:10">
      <c r="A3288">
        <v>3287</v>
      </c>
      <c r="B3288" s="613">
        <v>42517.625694444447</v>
      </c>
      <c r="C3288" s="405" t="s">
        <v>2020</v>
      </c>
      <c r="D3288" s="384">
        <v>850</v>
      </c>
      <c r="E3288">
        <v>0.01</v>
      </c>
      <c r="F3288">
        <v>1.5496000000000001</v>
      </c>
      <c r="G3288" s="384">
        <v>0</v>
      </c>
      <c r="H3288">
        <v>1.5517399999999999</v>
      </c>
    </row>
    <row r="3289" spans="1:10">
      <c r="A3289">
        <v>3290</v>
      </c>
      <c r="B3289" s="613">
        <v>42517.738888888889</v>
      </c>
      <c r="C3289" s="405" t="s">
        <v>2020</v>
      </c>
      <c r="D3289" s="384">
        <v>850</v>
      </c>
      <c r="E3289">
        <v>0.01</v>
      </c>
      <c r="F3289">
        <v>1.5496000000000001</v>
      </c>
      <c r="G3289" s="384">
        <v>0</v>
      </c>
      <c r="H3289">
        <v>1.5499400000000001</v>
      </c>
    </row>
    <row r="3290" spans="1:10">
      <c r="A3290">
        <v>3291</v>
      </c>
      <c r="B3290" s="613">
        <v>42520.13958333333</v>
      </c>
      <c r="C3290" s="405" t="s">
        <v>1931</v>
      </c>
      <c r="D3290" s="384">
        <v>850</v>
      </c>
      <c r="E3290">
        <v>0.01</v>
      </c>
      <c r="F3290">
        <v>1.5499400000000001</v>
      </c>
      <c r="G3290" s="384">
        <v>0</v>
      </c>
      <c r="H3290">
        <v>1.5499400000000001</v>
      </c>
      <c r="I3290">
        <v>0.15</v>
      </c>
      <c r="J3290" s="384">
        <v>3378.12</v>
      </c>
    </row>
    <row r="3291" spans="1:10">
      <c r="A3291">
        <v>3288</v>
      </c>
      <c r="B3291" s="613">
        <v>42517.738888888889</v>
      </c>
      <c r="C3291" s="405" t="s">
        <v>96</v>
      </c>
      <c r="D3291" s="384">
        <v>851</v>
      </c>
      <c r="E3291">
        <v>0.01</v>
      </c>
      <c r="F3291">
        <v>1.546</v>
      </c>
      <c r="G3291" s="384">
        <v>0</v>
      </c>
      <c r="H3291">
        <v>0</v>
      </c>
    </row>
    <row r="3292" spans="1:10">
      <c r="A3292">
        <v>3289</v>
      </c>
      <c r="B3292" s="613">
        <v>42517.738888888889</v>
      </c>
      <c r="C3292" s="405" t="s">
        <v>2020</v>
      </c>
      <c r="D3292" s="384">
        <v>851</v>
      </c>
      <c r="E3292">
        <v>0.01</v>
      </c>
      <c r="F3292">
        <v>1.546</v>
      </c>
      <c r="G3292" s="384">
        <v>0</v>
      </c>
      <c r="H3292">
        <v>1.5499400000000001</v>
      </c>
    </row>
    <row r="3293" spans="1:10">
      <c r="A3293">
        <v>3292</v>
      </c>
      <c r="B3293" s="613">
        <v>42520.13958333333</v>
      </c>
      <c r="C3293" s="405" t="s">
        <v>1931</v>
      </c>
      <c r="D3293" s="384">
        <v>851</v>
      </c>
      <c r="E3293">
        <v>0.01</v>
      </c>
      <c r="F3293">
        <v>1.5499400000000001</v>
      </c>
      <c r="G3293" s="384">
        <v>0</v>
      </c>
      <c r="H3293">
        <v>1.5499400000000001</v>
      </c>
      <c r="I3293">
        <v>2.8</v>
      </c>
      <c r="J3293" s="384">
        <v>3380.92</v>
      </c>
    </row>
    <row r="3294" spans="1:10">
      <c r="A3294">
        <v>3293</v>
      </c>
      <c r="B3294" s="613">
        <v>42520.145833333336</v>
      </c>
      <c r="C3294" s="405" t="s">
        <v>96</v>
      </c>
      <c r="D3294" s="384">
        <v>852</v>
      </c>
      <c r="E3294">
        <v>0.01</v>
      </c>
      <c r="F3294">
        <v>1.5524199999999999</v>
      </c>
      <c r="G3294" s="384">
        <v>0</v>
      </c>
      <c r="H3294">
        <v>0</v>
      </c>
    </row>
    <row r="3295" spans="1:10">
      <c r="A3295">
        <v>3294</v>
      </c>
      <c r="B3295" s="613">
        <v>42520.145833333336</v>
      </c>
      <c r="C3295" s="405" t="s">
        <v>2020</v>
      </c>
      <c r="D3295" s="384">
        <v>852</v>
      </c>
      <c r="E3295">
        <v>0.01</v>
      </c>
      <c r="F3295">
        <v>1.5524199999999999</v>
      </c>
      <c r="G3295" s="384">
        <v>0</v>
      </c>
      <c r="H3295">
        <v>1.5545599999999999</v>
      </c>
    </row>
    <row r="3296" spans="1:10">
      <c r="A3296">
        <v>3297</v>
      </c>
      <c r="B3296" s="613">
        <v>42520.204861111109</v>
      </c>
      <c r="C3296" s="405" t="s">
        <v>2020</v>
      </c>
      <c r="D3296" s="384">
        <v>852</v>
      </c>
      <c r="E3296">
        <v>0.01</v>
      </c>
      <c r="F3296">
        <v>1.5524199999999999</v>
      </c>
      <c r="G3296" s="384">
        <v>0</v>
      </c>
      <c r="H3296">
        <v>1.55287</v>
      </c>
    </row>
    <row r="3297" spans="1:10">
      <c r="A3297">
        <v>3298</v>
      </c>
      <c r="B3297" s="613">
        <v>42520.441666666666</v>
      </c>
      <c r="C3297" s="405" t="s">
        <v>1931</v>
      </c>
      <c r="D3297" s="384">
        <v>852</v>
      </c>
      <c r="E3297">
        <v>0.01</v>
      </c>
      <c r="F3297">
        <v>1.55287</v>
      </c>
      <c r="G3297" s="384">
        <v>0</v>
      </c>
      <c r="H3297">
        <v>1.55287</v>
      </c>
      <c r="I3297">
        <v>0.23</v>
      </c>
      <c r="J3297" s="384">
        <v>3381.15</v>
      </c>
    </row>
    <row r="3298" spans="1:10">
      <c r="A3298">
        <v>3295</v>
      </c>
      <c r="B3298" s="613">
        <v>42520.204861111109</v>
      </c>
      <c r="C3298" s="405" t="s">
        <v>96</v>
      </c>
      <c r="D3298" s="384">
        <v>853</v>
      </c>
      <c r="E3298">
        <v>0.01</v>
      </c>
      <c r="F3298">
        <v>1.54905</v>
      </c>
      <c r="G3298" s="384">
        <v>0</v>
      </c>
      <c r="H3298">
        <v>0</v>
      </c>
    </row>
    <row r="3299" spans="1:10">
      <c r="A3299">
        <v>3296</v>
      </c>
      <c r="B3299" s="613">
        <v>42520.204861111109</v>
      </c>
      <c r="C3299" s="405" t="s">
        <v>2020</v>
      </c>
      <c r="D3299" s="384">
        <v>853</v>
      </c>
      <c r="E3299">
        <v>0.01</v>
      </c>
      <c r="F3299">
        <v>1.54905</v>
      </c>
      <c r="G3299" s="384">
        <v>0</v>
      </c>
      <c r="H3299">
        <v>1.55287</v>
      </c>
    </row>
    <row r="3300" spans="1:10">
      <c r="A3300">
        <v>3299</v>
      </c>
      <c r="B3300" s="613">
        <v>42520.441666666666</v>
      </c>
      <c r="C3300" s="405" t="s">
        <v>1931</v>
      </c>
      <c r="D3300" s="384">
        <v>853</v>
      </c>
      <c r="E3300">
        <v>0.01</v>
      </c>
      <c r="F3300">
        <v>1.55287</v>
      </c>
      <c r="G3300" s="384">
        <v>0</v>
      </c>
      <c r="H3300">
        <v>1.55287</v>
      </c>
      <c r="I3300">
        <v>2.72</v>
      </c>
      <c r="J3300" s="384">
        <v>3383.87</v>
      </c>
    </row>
    <row r="3301" spans="1:10">
      <c r="A3301">
        <v>3300</v>
      </c>
      <c r="B3301" s="613">
        <v>42521.418749999997</v>
      </c>
      <c r="C3301" s="405" t="s">
        <v>96</v>
      </c>
      <c r="D3301" s="384">
        <v>854</v>
      </c>
      <c r="E3301">
        <v>0.01</v>
      </c>
      <c r="F3301">
        <v>1.53921</v>
      </c>
      <c r="G3301" s="384">
        <v>0</v>
      </c>
      <c r="H3301">
        <v>0</v>
      </c>
    </row>
    <row r="3302" spans="1:10">
      <c r="A3302">
        <v>3301</v>
      </c>
      <c r="B3302" s="613">
        <v>42521.418749999997</v>
      </c>
      <c r="C3302" s="405" t="s">
        <v>2020</v>
      </c>
      <c r="D3302" s="384">
        <v>854</v>
      </c>
      <c r="E3302">
        <v>0.01</v>
      </c>
      <c r="F3302">
        <v>1.53921</v>
      </c>
      <c r="G3302" s="384">
        <v>0</v>
      </c>
      <c r="H3302">
        <v>1.54135</v>
      </c>
    </row>
    <row r="3303" spans="1:10">
      <c r="A3303">
        <v>3302</v>
      </c>
      <c r="B3303" s="613">
        <v>42521.647916666669</v>
      </c>
      <c r="C3303" s="405" t="s">
        <v>1931</v>
      </c>
      <c r="D3303" s="384">
        <v>854</v>
      </c>
      <c r="E3303">
        <v>0.01</v>
      </c>
      <c r="F3303">
        <v>1.54135</v>
      </c>
      <c r="G3303" s="384">
        <v>0</v>
      </c>
      <c r="H3303">
        <v>1.54135</v>
      </c>
      <c r="I3303">
        <v>1.48</v>
      </c>
      <c r="J3303" s="384">
        <v>3385.35</v>
      </c>
    </row>
    <row r="3304" spans="1:10">
      <c r="A3304">
        <v>3303</v>
      </c>
      <c r="B3304" s="613">
        <v>42522.168055555558</v>
      </c>
      <c r="C3304" s="405" t="s">
        <v>97</v>
      </c>
      <c r="D3304" s="384">
        <v>855</v>
      </c>
      <c r="E3304">
        <v>0.01</v>
      </c>
      <c r="F3304">
        <v>1.52569</v>
      </c>
      <c r="G3304" s="384">
        <v>0</v>
      </c>
      <c r="H3304">
        <v>0</v>
      </c>
    </row>
    <row r="3305" spans="1:10">
      <c r="A3305">
        <v>3304</v>
      </c>
      <c r="B3305" s="613">
        <v>42522.168055555558</v>
      </c>
      <c r="C3305" s="405" t="s">
        <v>2020</v>
      </c>
      <c r="D3305" s="384">
        <v>855</v>
      </c>
      <c r="E3305">
        <v>0.01</v>
      </c>
      <c r="F3305">
        <v>1.52569</v>
      </c>
      <c r="G3305" s="384">
        <v>0</v>
      </c>
      <c r="H3305">
        <v>1.52355</v>
      </c>
    </row>
    <row r="3306" spans="1:10">
      <c r="A3306">
        <v>3307</v>
      </c>
      <c r="B3306" s="613">
        <v>42522.234722222223</v>
      </c>
      <c r="C3306" s="405" t="s">
        <v>2020</v>
      </c>
      <c r="D3306" s="384">
        <v>855</v>
      </c>
      <c r="E3306">
        <v>0.01</v>
      </c>
      <c r="F3306">
        <v>1.52569</v>
      </c>
      <c r="G3306" s="384">
        <v>0</v>
      </c>
      <c r="H3306">
        <v>1.52521</v>
      </c>
    </row>
    <row r="3307" spans="1:10">
      <c r="A3307">
        <v>3311</v>
      </c>
      <c r="B3307" s="613">
        <v>42522.371527777781</v>
      </c>
      <c r="C3307" s="405" t="s">
        <v>2020</v>
      </c>
      <c r="D3307" s="384">
        <v>855</v>
      </c>
      <c r="E3307">
        <v>0.01</v>
      </c>
      <c r="F3307">
        <v>1.52569</v>
      </c>
      <c r="G3307" s="384">
        <v>0</v>
      </c>
      <c r="H3307">
        <v>1.5268600000000001</v>
      </c>
    </row>
    <row r="3308" spans="1:10">
      <c r="A3308">
        <v>3316</v>
      </c>
      <c r="B3308" s="613">
        <v>42522.416666666664</v>
      </c>
      <c r="C3308" s="405" t="s">
        <v>2020</v>
      </c>
      <c r="D3308" s="384">
        <v>855</v>
      </c>
      <c r="E3308">
        <v>0.01</v>
      </c>
      <c r="F3308">
        <v>1.52569</v>
      </c>
      <c r="G3308" s="384">
        <v>0</v>
      </c>
      <c r="H3308">
        <v>1.52973</v>
      </c>
    </row>
    <row r="3309" spans="1:10">
      <c r="A3309">
        <v>3322</v>
      </c>
      <c r="B3309" s="613">
        <v>42522.748611111114</v>
      </c>
      <c r="C3309" s="405" t="s">
        <v>2020</v>
      </c>
      <c r="D3309" s="384">
        <v>855</v>
      </c>
      <c r="E3309">
        <v>0.01</v>
      </c>
      <c r="F3309">
        <v>1.52569</v>
      </c>
      <c r="G3309" s="384">
        <v>0</v>
      </c>
      <c r="H3309">
        <v>1.5333399999999999</v>
      </c>
    </row>
    <row r="3310" spans="1:10">
      <c r="A3310">
        <v>3329</v>
      </c>
      <c r="B3310" s="613">
        <v>42523.192361111112</v>
      </c>
      <c r="C3310" s="405" t="s">
        <v>2020</v>
      </c>
      <c r="D3310" s="384">
        <v>855</v>
      </c>
      <c r="E3310">
        <v>0.01</v>
      </c>
      <c r="F3310">
        <v>1.52569</v>
      </c>
      <c r="G3310" s="384">
        <v>0</v>
      </c>
      <c r="H3310">
        <v>1.5384199999999999</v>
      </c>
    </row>
    <row r="3311" spans="1:10">
      <c r="A3311">
        <v>3339</v>
      </c>
      <c r="B3311" s="613">
        <v>42524.315972222219</v>
      </c>
      <c r="C3311" s="405" t="s">
        <v>1931</v>
      </c>
      <c r="D3311" s="384">
        <v>855</v>
      </c>
      <c r="E3311">
        <v>0.01</v>
      </c>
      <c r="F3311">
        <v>1.5384199999999999</v>
      </c>
      <c r="G3311" s="384">
        <v>0</v>
      </c>
      <c r="H3311">
        <v>1.5384199999999999</v>
      </c>
      <c r="I3311">
        <v>-9.5</v>
      </c>
      <c r="J3311" s="384">
        <v>3375.85</v>
      </c>
    </row>
    <row r="3312" spans="1:10">
      <c r="A3312">
        <v>3305</v>
      </c>
      <c r="B3312" s="613">
        <v>42522.234722222223</v>
      </c>
      <c r="C3312" s="405" t="s">
        <v>97</v>
      </c>
      <c r="D3312" s="384">
        <v>856</v>
      </c>
      <c r="E3312">
        <v>0.01</v>
      </c>
      <c r="F3312">
        <v>1.5289999999999999</v>
      </c>
      <c r="G3312" s="384">
        <v>0</v>
      </c>
      <c r="H3312">
        <v>0</v>
      </c>
    </row>
    <row r="3313" spans="1:10">
      <c r="A3313">
        <v>3306</v>
      </c>
      <c r="B3313" s="613">
        <v>42522.234722222223</v>
      </c>
      <c r="C3313" s="405" t="s">
        <v>2020</v>
      </c>
      <c r="D3313" s="384">
        <v>856</v>
      </c>
      <c r="E3313">
        <v>0.01</v>
      </c>
      <c r="F3313">
        <v>1.5289999999999999</v>
      </c>
      <c r="G3313" s="384">
        <v>0</v>
      </c>
      <c r="H3313">
        <v>1.52521</v>
      </c>
    </row>
    <row r="3314" spans="1:10">
      <c r="A3314">
        <v>3310</v>
      </c>
      <c r="B3314" s="613">
        <v>42522.371527777781</v>
      </c>
      <c r="C3314" s="405" t="s">
        <v>2020</v>
      </c>
      <c r="D3314" s="384">
        <v>856</v>
      </c>
      <c r="E3314">
        <v>0.01</v>
      </c>
      <c r="F3314">
        <v>1.5289999999999999</v>
      </c>
      <c r="G3314" s="384">
        <v>0</v>
      </c>
      <c r="H3314">
        <v>1.5268600000000001</v>
      </c>
    </row>
    <row r="3315" spans="1:10">
      <c r="A3315">
        <v>3315</v>
      </c>
      <c r="B3315" s="613">
        <v>42522.416666666664</v>
      </c>
      <c r="C3315" s="405" t="s">
        <v>2020</v>
      </c>
      <c r="D3315" s="384">
        <v>856</v>
      </c>
      <c r="E3315">
        <v>0.01</v>
      </c>
      <c r="F3315">
        <v>1.5289999999999999</v>
      </c>
      <c r="G3315" s="384">
        <v>0</v>
      </c>
      <c r="H3315">
        <v>1.52973</v>
      </c>
    </row>
    <row r="3316" spans="1:10">
      <c r="A3316">
        <v>3321</v>
      </c>
      <c r="B3316" s="613">
        <v>42522.748611111114</v>
      </c>
      <c r="C3316" s="405" t="s">
        <v>2020</v>
      </c>
      <c r="D3316" s="384">
        <v>856</v>
      </c>
      <c r="E3316">
        <v>0.01</v>
      </c>
      <c r="F3316">
        <v>1.5289999999999999</v>
      </c>
      <c r="G3316" s="384">
        <v>0</v>
      </c>
      <c r="H3316">
        <v>1.5333399999999999</v>
      </c>
    </row>
    <row r="3317" spans="1:10">
      <c r="A3317">
        <v>3328</v>
      </c>
      <c r="B3317" s="613">
        <v>42523.192361111112</v>
      </c>
      <c r="C3317" s="405" t="s">
        <v>2020</v>
      </c>
      <c r="D3317" s="384">
        <v>856</v>
      </c>
      <c r="E3317">
        <v>0.01</v>
      </c>
      <c r="F3317">
        <v>1.5289999999999999</v>
      </c>
      <c r="G3317" s="384">
        <v>0</v>
      </c>
      <c r="H3317">
        <v>1.5384199999999999</v>
      </c>
    </row>
    <row r="3318" spans="1:10">
      <c r="A3318">
        <v>3340</v>
      </c>
      <c r="B3318" s="613">
        <v>42524.315972222219</v>
      </c>
      <c r="C3318" s="405" t="s">
        <v>1931</v>
      </c>
      <c r="D3318" s="384">
        <v>856</v>
      </c>
      <c r="E3318">
        <v>0.01</v>
      </c>
      <c r="F3318">
        <v>1.5384199999999999</v>
      </c>
      <c r="G3318" s="384">
        <v>0</v>
      </c>
      <c r="H3318">
        <v>1.5384199999999999</v>
      </c>
      <c r="I3318">
        <v>-7.06</v>
      </c>
      <c r="J3318" s="384">
        <v>3368.79</v>
      </c>
    </row>
    <row r="3319" spans="1:10">
      <c r="A3319">
        <v>3308</v>
      </c>
      <c r="B3319" s="613">
        <v>42522.371527777781</v>
      </c>
      <c r="C3319" s="405" t="s">
        <v>97</v>
      </c>
      <c r="D3319" s="384">
        <v>857</v>
      </c>
      <c r="E3319">
        <v>0.01</v>
      </c>
      <c r="F3319">
        <v>1.53261</v>
      </c>
      <c r="G3319" s="384">
        <v>0</v>
      </c>
      <c r="H3319">
        <v>0</v>
      </c>
    </row>
    <row r="3320" spans="1:10">
      <c r="A3320">
        <v>3309</v>
      </c>
      <c r="B3320" s="613">
        <v>42522.371527777781</v>
      </c>
      <c r="C3320" s="405" t="s">
        <v>2020</v>
      </c>
      <c r="D3320" s="384">
        <v>857</v>
      </c>
      <c r="E3320">
        <v>0.01</v>
      </c>
      <c r="F3320">
        <v>1.53261</v>
      </c>
      <c r="G3320" s="384">
        <v>0</v>
      </c>
      <c r="H3320">
        <v>1.5268600000000001</v>
      </c>
    </row>
    <row r="3321" spans="1:10">
      <c r="A3321">
        <v>3314</v>
      </c>
      <c r="B3321" s="613">
        <v>42522.416666666664</v>
      </c>
      <c r="C3321" s="405" t="s">
        <v>2020</v>
      </c>
      <c r="D3321" s="384">
        <v>857</v>
      </c>
      <c r="E3321">
        <v>0.01</v>
      </c>
      <c r="F3321">
        <v>1.53261</v>
      </c>
      <c r="G3321" s="384">
        <v>0</v>
      </c>
      <c r="H3321">
        <v>1.52973</v>
      </c>
    </row>
    <row r="3322" spans="1:10">
      <c r="A3322">
        <v>3320</v>
      </c>
      <c r="B3322" s="613">
        <v>42522.748611111114</v>
      </c>
      <c r="C3322" s="405" t="s">
        <v>2020</v>
      </c>
      <c r="D3322" s="384">
        <v>857</v>
      </c>
      <c r="E3322">
        <v>0.01</v>
      </c>
      <c r="F3322">
        <v>1.53261</v>
      </c>
      <c r="G3322" s="384">
        <v>0</v>
      </c>
      <c r="H3322">
        <v>1.5333399999999999</v>
      </c>
    </row>
    <row r="3323" spans="1:10">
      <c r="A3323">
        <v>3327</v>
      </c>
      <c r="B3323" s="613">
        <v>42523.192361111112</v>
      </c>
      <c r="C3323" s="405" t="s">
        <v>2020</v>
      </c>
      <c r="D3323" s="384">
        <v>857</v>
      </c>
      <c r="E3323">
        <v>0.01</v>
      </c>
      <c r="F3323">
        <v>1.53261</v>
      </c>
      <c r="G3323" s="384">
        <v>0</v>
      </c>
      <c r="H3323">
        <v>1.5384199999999999</v>
      </c>
    </row>
    <row r="3324" spans="1:10">
      <c r="A3324">
        <v>3341</v>
      </c>
      <c r="B3324" s="613">
        <v>42524.315972222219</v>
      </c>
      <c r="C3324" s="405" t="s">
        <v>1931</v>
      </c>
      <c r="D3324" s="384">
        <v>857</v>
      </c>
      <c r="E3324">
        <v>0.01</v>
      </c>
      <c r="F3324">
        <v>1.5384199999999999</v>
      </c>
      <c r="G3324" s="384">
        <v>0</v>
      </c>
      <c r="H3324">
        <v>1.5384199999999999</v>
      </c>
      <c r="I3324">
        <v>-4.3899999999999997</v>
      </c>
      <c r="J3324" s="384">
        <v>3364.4</v>
      </c>
    </row>
    <row r="3325" spans="1:10">
      <c r="A3325">
        <v>3312</v>
      </c>
      <c r="B3325" s="613">
        <v>42522.416666666664</v>
      </c>
      <c r="C3325" s="405" t="s">
        <v>97</v>
      </c>
      <c r="D3325" s="384">
        <v>858</v>
      </c>
      <c r="E3325">
        <v>0.02</v>
      </c>
      <c r="F3325">
        <v>1.5365200000000001</v>
      </c>
      <c r="G3325" s="384">
        <v>0</v>
      </c>
      <c r="H3325">
        <v>0</v>
      </c>
    </row>
    <row r="3326" spans="1:10">
      <c r="A3326">
        <v>3313</v>
      </c>
      <c r="B3326" s="613">
        <v>42522.416666666664</v>
      </c>
      <c r="C3326" s="405" t="s">
        <v>2020</v>
      </c>
      <c r="D3326" s="384">
        <v>858</v>
      </c>
      <c r="E3326">
        <v>0.02</v>
      </c>
      <c r="F3326">
        <v>1.5365200000000001</v>
      </c>
      <c r="G3326" s="384">
        <v>0</v>
      </c>
      <c r="H3326">
        <v>1.52973</v>
      </c>
    </row>
    <row r="3327" spans="1:10">
      <c r="A3327">
        <v>3319</v>
      </c>
      <c r="B3327" s="613">
        <v>42522.748611111114</v>
      </c>
      <c r="C3327" s="405" t="s">
        <v>2020</v>
      </c>
      <c r="D3327" s="384">
        <v>858</v>
      </c>
      <c r="E3327">
        <v>0.02</v>
      </c>
      <c r="F3327">
        <v>1.5365200000000001</v>
      </c>
      <c r="G3327" s="384">
        <v>0</v>
      </c>
      <c r="H3327">
        <v>1.5333399999999999</v>
      </c>
    </row>
    <row r="3328" spans="1:10">
      <c r="A3328">
        <v>3326</v>
      </c>
      <c r="B3328" s="613">
        <v>42523.192361111112</v>
      </c>
      <c r="C3328" s="405" t="s">
        <v>2020</v>
      </c>
      <c r="D3328" s="384">
        <v>858</v>
      </c>
      <c r="E3328">
        <v>0.02</v>
      </c>
      <c r="F3328">
        <v>1.5365200000000001</v>
      </c>
      <c r="G3328" s="384">
        <v>0</v>
      </c>
      <c r="H3328">
        <v>1.5384199999999999</v>
      </c>
    </row>
    <row r="3329" spans="1:10">
      <c r="A3329">
        <v>3342</v>
      </c>
      <c r="B3329" s="613">
        <v>42524.315972222219</v>
      </c>
      <c r="C3329" s="405" t="s">
        <v>1931</v>
      </c>
      <c r="D3329" s="384">
        <v>858</v>
      </c>
      <c r="E3329">
        <v>0.02</v>
      </c>
      <c r="F3329">
        <v>1.5384199999999999</v>
      </c>
      <c r="G3329" s="384">
        <v>0</v>
      </c>
      <c r="H3329">
        <v>1.5384199999999999</v>
      </c>
      <c r="I3329">
        <v>-3</v>
      </c>
      <c r="J3329" s="384">
        <v>3361.4</v>
      </c>
    </row>
    <row r="3330" spans="1:10">
      <c r="A3330">
        <v>3317</v>
      </c>
      <c r="B3330" s="613">
        <v>42522.748611111114</v>
      </c>
      <c r="C3330" s="405" t="s">
        <v>97</v>
      </c>
      <c r="D3330" s="384">
        <v>859</v>
      </c>
      <c r="E3330">
        <v>0.04</v>
      </c>
      <c r="F3330">
        <v>1.5412999999999999</v>
      </c>
      <c r="G3330" s="384">
        <v>0</v>
      </c>
      <c r="H3330">
        <v>0</v>
      </c>
    </row>
    <row r="3331" spans="1:10">
      <c r="A3331">
        <v>3318</v>
      </c>
      <c r="B3331" s="613">
        <v>42522.748611111114</v>
      </c>
      <c r="C3331" s="405" t="s">
        <v>2020</v>
      </c>
      <c r="D3331" s="384">
        <v>859</v>
      </c>
      <c r="E3331">
        <v>0.04</v>
      </c>
      <c r="F3331">
        <v>1.5412999999999999</v>
      </c>
      <c r="G3331" s="384">
        <v>0</v>
      </c>
      <c r="H3331">
        <v>1.5333399999999999</v>
      </c>
    </row>
    <row r="3332" spans="1:10">
      <c r="A3332">
        <v>3325</v>
      </c>
      <c r="B3332" s="613">
        <v>42523.192361111112</v>
      </c>
      <c r="C3332" s="405" t="s">
        <v>2020</v>
      </c>
      <c r="D3332" s="384">
        <v>859</v>
      </c>
      <c r="E3332">
        <v>0.04</v>
      </c>
      <c r="F3332">
        <v>1.5412999999999999</v>
      </c>
      <c r="G3332" s="384">
        <v>0</v>
      </c>
      <c r="H3332">
        <v>1.5384199999999999</v>
      </c>
    </row>
    <row r="3333" spans="1:10">
      <c r="A3333">
        <v>3343</v>
      </c>
      <c r="B3333" s="613">
        <v>42524.315972222219</v>
      </c>
      <c r="C3333" s="405" t="s">
        <v>1931</v>
      </c>
      <c r="D3333" s="384">
        <v>859</v>
      </c>
      <c r="E3333">
        <v>0.04</v>
      </c>
      <c r="F3333">
        <v>1.5384199999999999</v>
      </c>
      <c r="G3333" s="384">
        <v>0</v>
      </c>
      <c r="H3333">
        <v>1.5384199999999999</v>
      </c>
      <c r="I3333">
        <v>8.1</v>
      </c>
      <c r="J3333" s="384">
        <v>3369.5</v>
      </c>
    </row>
    <row r="3334" spans="1:10">
      <c r="A3334">
        <v>3323</v>
      </c>
      <c r="B3334" s="613">
        <v>42523.192361111112</v>
      </c>
      <c r="C3334" s="405" t="s">
        <v>97</v>
      </c>
      <c r="D3334" s="384">
        <v>860</v>
      </c>
      <c r="E3334">
        <v>0.08</v>
      </c>
      <c r="F3334">
        <v>1.54803</v>
      </c>
      <c r="G3334" s="384">
        <v>0</v>
      </c>
      <c r="H3334">
        <v>0</v>
      </c>
    </row>
    <row r="3335" spans="1:10">
      <c r="A3335">
        <v>3324</v>
      </c>
      <c r="B3335" s="613">
        <v>42523.192361111112</v>
      </c>
      <c r="C3335" s="405" t="s">
        <v>2020</v>
      </c>
      <c r="D3335" s="384">
        <v>860</v>
      </c>
      <c r="E3335">
        <v>0.08</v>
      </c>
      <c r="F3335">
        <v>1.54803</v>
      </c>
      <c r="G3335" s="384">
        <v>0</v>
      </c>
      <c r="H3335">
        <v>1.5384199999999999</v>
      </c>
    </row>
    <row r="3336" spans="1:10">
      <c r="A3336">
        <v>3344</v>
      </c>
      <c r="B3336" s="613">
        <v>42524.315972222219</v>
      </c>
      <c r="C3336" s="405" t="s">
        <v>1931</v>
      </c>
      <c r="D3336" s="384">
        <v>860</v>
      </c>
      <c r="E3336">
        <v>0.08</v>
      </c>
      <c r="F3336">
        <v>1.5384199999999999</v>
      </c>
      <c r="G3336" s="384">
        <v>0</v>
      </c>
      <c r="H3336">
        <v>1.5384199999999999</v>
      </c>
      <c r="I3336">
        <v>55.95</v>
      </c>
      <c r="J3336" s="384">
        <v>3425.45</v>
      </c>
    </row>
    <row r="3337" spans="1:10">
      <c r="A3337">
        <v>3330</v>
      </c>
      <c r="B3337" s="613">
        <v>42523.615277777775</v>
      </c>
      <c r="C3337" s="405" t="s">
        <v>96</v>
      </c>
      <c r="D3337" s="384">
        <v>861</v>
      </c>
      <c r="E3337">
        <v>0.01</v>
      </c>
      <c r="F3337">
        <v>1.55375</v>
      </c>
      <c r="G3337" s="384">
        <v>0</v>
      </c>
      <c r="H3337">
        <v>0</v>
      </c>
    </row>
    <row r="3338" spans="1:10">
      <c r="A3338">
        <v>3331</v>
      </c>
      <c r="B3338" s="613">
        <v>42523.615277777775</v>
      </c>
      <c r="C3338" s="405" t="s">
        <v>2020</v>
      </c>
      <c r="D3338" s="384">
        <v>861</v>
      </c>
      <c r="E3338">
        <v>0.01</v>
      </c>
      <c r="F3338">
        <v>1.55375</v>
      </c>
      <c r="G3338" s="384">
        <v>0</v>
      </c>
      <c r="H3338">
        <v>1.55589</v>
      </c>
    </row>
    <row r="3339" spans="1:10">
      <c r="A3339">
        <v>3334</v>
      </c>
      <c r="B3339" s="613">
        <v>42523.671527777777</v>
      </c>
      <c r="C3339" s="405" t="s">
        <v>2020</v>
      </c>
      <c r="D3339" s="384">
        <v>861</v>
      </c>
      <c r="E3339">
        <v>0.01</v>
      </c>
      <c r="F3339">
        <v>1.55375</v>
      </c>
      <c r="G3339" s="384">
        <v>0</v>
      </c>
      <c r="H3339">
        <v>1.5515099999999999</v>
      </c>
    </row>
    <row r="3340" spans="1:10">
      <c r="A3340">
        <v>3338</v>
      </c>
      <c r="B3340" s="613">
        <v>42524.101388888892</v>
      </c>
      <c r="C3340" s="405" t="s">
        <v>2020</v>
      </c>
      <c r="D3340" s="384">
        <v>861</v>
      </c>
      <c r="E3340">
        <v>0.01</v>
      </c>
      <c r="F3340">
        <v>1.55375</v>
      </c>
      <c r="G3340" s="384">
        <v>0</v>
      </c>
      <c r="H3340">
        <v>1.54895</v>
      </c>
    </row>
    <row r="3341" spans="1:10">
      <c r="A3341">
        <v>3349</v>
      </c>
      <c r="B3341" s="613">
        <v>42524.38958333333</v>
      </c>
      <c r="C3341" s="405" t="s">
        <v>2020</v>
      </c>
      <c r="D3341" s="384">
        <v>861</v>
      </c>
      <c r="E3341">
        <v>0.01</v>
      </c>
      <c r="F3341">
        <v>1.55375</v>
      </c>
      <c r="G3341" s="384">
        <v>0</v>
      </c>
      <c r="H3341">
        <v>1.5453600000000001</v>
      </c>
    </row>
    <row r="3342" spans="1:10">
      <c r="A3342">
        <v>3350</v>
      </c>
      <c r="B3342" s="613">
        <v>42524.617361111108</v>
      </c>
      <c r="C3342" s="405" t="s">
        <v>1931</v>
      </c>
      <c r="D3342" s="384">
        <v>861</v>
      </c>
      <c r="E3342">
        <v>0.01</v>
      </c>
      <c r="F3342">
        <v>1.5453600000000001</v>
      </c>
      <c r="G3342" s="384">
        <v>0</v>
      </c>
      <c r="H3342">
        <v>1.5453600000000001</v>
      </c>
      <c r="I3342">
        <v>-6.3</v>
      </c>
      <c r="J3342" s="384">
        <v>3419.15</v>
      </c>
    </row>
    <row r="3343" spans="1:10">
      <c r="A3343">
        <v>3332</v>
      </c>
      <c r="B3343" s="613">
        <v>42523.671527777777</v>
      </c>
      <c r="C3343" s="405" t="s">
        <v>96</v>
      </c>
      <c r="D3343" s="384">
        <v>862</v>
      </c>
      <c r="E3343">
        <v>0.01</v>
      </c>
      <c r="F3343">
        <v>1.5449999999999999</v>
      </c>
      <c r="G3343" s="384">
        <v>0</v>
      </c>
      <c r="H3343">
        <v>0</v>
      </c>
    </row>
    <row r="3344" spans="1:10">
      <c r="A3344">
        <v>3333</v>
      </c>
      <c r="B3344" s="613">
        <v>42523.671527777777</v>
      </c>
      <c r="C3344" s="405" t="s">
        <v>2020</v>
      </c>
      <c r="D3344" s="384">
        <v>862</v>
      </c>
      <c r="E3344">
        <v>0.01</v>
      </c>
      <c r="F3344">
        <v>1.5449999999999999</v>
      </c>
      <c r="G3344" s="384">
        <v>0</v>
      </c>
      <c r="H3344">
        <v>1.5515099999999999</v>
      </c>
    </row>
    <row r="3345" spans="1:10">
      <c r="A3345">
        <v>3337</v>
      </c>
      <c r="B3345" s="613">
        <v>42524.101388888892</v>
      </c>
      <c r="C3345" s="405" t="s">
        <v>2020</v>
      </c>
      <c r="D3345" s="384">
        <v>862</v>
      </c>
      <c r="E3345">
        <v>0.01</v>
      </c>
      <c r="F3345">
        <v>1.5449999999999999</v>
      </c>
      <c r="G3345" s="384">
        <v>0</v>
      </c>
      <c r="H3345">
        <v>1.54895</v>
      </c>
    </row>
    <row r="3346" spans="1:10">
      <c r="A3346">
        <v>3348</v>
      </c>
      <c r="B3346" s="613">
        <v>42524.38958333333</v>
      </c>
      <c r="C3346" s="405" t="s">
        <v>2020</v>
      </c>
      <c r="D3346" s="384">
        <v>862</v>
      </c>
      <c r="E3346">
        <v>0.01</v>
      </c>
      <c r="F3346">
        <v>1.5449999999999999</v>
      </c>
      <c r="G3346" s="384">
        <v>0</v>
      </c>
      <c r="H3346">
        <v>1.5453600000000001</v>
      </c>
    </row>
    <row r="3347" spans="1:10">
      <c r="A3347">
        <v>3351</v>
      </c>
      <c r="B3347" s="613">
        <v>42524.617361111108</v>
      </c>
      <c r="C3347" s="405" t="s">
        <v>1931</v>
      </c>
      <c r="D3347" s="384">
        <v>862</v>
      </c>
      <c r="E3347">
        <v>0.01</v>
      </c>
      <c r="F3347">
        <v>1.5453600000000001</v>
      </c>
      <c r="G3347" s="384">
        <v>0</v>
      </c>
      <c r="H3347">
        <v>1.5453600000000001</v>
      </c>
      <c r="I3347">
        <v>0.16</v>
      </c>
      <c r="J3347" s="384">
        <v>3419.31</v>
      </c>
    </row>
    <row r="3348" spans="1:10">
      <c r="A3348">
        <v>3335</v>
      </c>
      <c r="B3348" s="613">
        <v>42524.101388888892</v>
      </c>
      <c r="C3348" s="405" t="s">
        <v>96</v>
      </c>
      <c r="D3348" s="384">
        <v>863</v>
      </c>
      <c r="E3348">
        <v>0.01</v>
      </c>
      <c r="F3348">
        <v>1.5414000000000001</v>
      </c>
      <c r="G3348" s="384">
        <v>0</v>
      </c>
      <c r="H3348">
        <v>0</v>
      </c>
    </row>
    <row r="3349" spans="1:10">
      <c r="A3349">
        <v>3336</v>
      </c>
      <c r="B3349" s="613">
        <v>42524.101388888892</v>
      </c>
      <c r="C3349" s="405" t="s">
        <v>2020</v>
      </c>
      <c r="D3349" s="384">
        <v>863</v>
      </c>
      <c r="E3349">
        <v>0.01</v>
      </c>
      <c r="F3349">
        <v>1.5414000000000001</v>
      </c>
      <c r="G3349" s="384">
        <v>0</v>
      </c>
      <c r="H3349">
        <v>1.54895</v>
      </c>
    </row>
    <row r="3350" spans="1:10">
      <c r="A3350">
        <v>3347</v>
      </c>
      <c r="B3350" s="613">
        <v>42524.38958333333</v>
      </c>
      <c r="C3350" s="405" t="s">
        <v>2020</v>
      </c>
      <c r="D3350" s="384">
        <v>863</v>
      </c>
      <c r="E3350">
        <v>0.01</v>
      </c>
      <c r="F3350">
        <v>1.5414000000000001</v>
      </c>
      <c r="G3350" s="384">
        <v>0</v>
      </c>
      <c r="H3350">
        <v>1.5453600000000001</v>
      </c>
    </row>
    <row r="3351" spans="1:10">
      <c r="A3351">
        <v>3352</v>
      </c>
      <c r="B3351" s="613">
        <v>42524.617361111108</v>
      </c>
      <c r="C3351" s="405" t="s">
        <v>1931</v>
      </c>
      <c r="D3351" s="384">
        <v>863</v>
      </c>
      <c r="E3351">
        <v>0.01</v>
      </c>
      <c r="F3351">
        <v>1.5453600000000001</v>
      </c>
      <c r="G3351" s="384">
        <v>0</v>
      </c>
      <c r="H3351">
        <v>1.5453600000000001</v>
      </c>
      <c r="I3351">
        <v>2.82</v>
      </c>
      <c r="J3351" s="384">
        <v>3422.13</v>
      </c>
    </row>
    <row r="3352" spans="1:10">
      <c r="A3352">
        <v>3345</v>
      </c>
      <c r="B3352" s="613">
        <v>42524.38958333333</v>
      </c>
      <c r="C3352" s="405" t="s">
        <v>96</v>
      </c>
      <c r="D3352" s="384">
        <v>864</v>
      </c>
      <c r="E3352">
        <v>0.02</v>
      </c>
      <c r="F3352">
        <v>1.53749</v>
      </c>
      <c r="G3352" s="384">
        <v>0</v>
      </c>
      <c r="H3352">
        <v>0</v>
      </c>
    </row>
    <row r="3353" spans="1:10">
      <c r="A3353">
        <v>3346</v>
      </c>
      <c r="B3353" s="613">
        <v>42524.38958333333</v>
      </c>
      <c r="C3353" s="405" t="s">
        <v>2020</v>
      </c>
      <c r="D3353" s="384">
        <v>864</v>
      </c>
      <c r="E3353">
        <v>0.02</v>
      </c>
      <c r="F3353">
        <v>1.53749</v>
      </c>
      <c r="G3353" s="384">
        <v>0</v>
      </c>
      <c r="H3353">
        <v>1.5453600000000001</v>
      </c>
    </row>
    <row r="3354" spans="1:10">
      <c r="A3354">
        <v>3353</v>
      </c>
      <c r="B3354" s="613">
        <v>42524.617361111108</v>
      </c>
      <c r="C3354" s="405" t="s">
        <v>1931</v>
      </c>
      <c r="D3354" s="384">
        <v>864</v>
      </c>
      <c r="E3354">
        <v>0.02</v>
      </c>
      <c r="F3354">
        <v>1.5453600000000001</v>
      </c>
      <c r="G3354" s="384">
        <v>0</v>
      </c>
      <c r="H3354">
        <v>1.5453600000000001</v>
      </c>
      <c r="I3354">
        <v>11.42</v>
      </c>
      <c r="J3354" s="384">
        <v>3433.55</v>
      </c>
    </row>
    <row r="3355" spans="1:10">
      <c r="A3355">
        <v>3354</v>
      </c>
      <c r="B3355" s="613">
        <v>42529.677777777775</v>
      </c>
      <c r="C3355" s="405" t="s">
        <v>96</v>
      </c>
      <c r="D3355" s="384">
        <v>865</v>
      </c>
      <c r="E3355">
        <v>0.01</v>
      </c>
      <c r="F3355">
        <v>1.5271300000000001</v>
      </c>
      <c r="G3355" s="384">
        <v>0</v>
      </c>
      <c r="H3355">
        <v>0</v>
      </c>
    </row>
    <row r="3356" spans="1:10">
      <c r="A3356">
        <v>3355</v>
      </c>
      <c r="B3356" s="613">
        <v>42529.677777777775</v>
      </c>
      <c r="C3356" s="405" t="s">
        <v>2020</v>
      </c>
      <c r="D3356" s="384">
        <v>865</v>
      </c>
      <c r="E3356">
        <v>0.01</v>
      </c>
      <c r="F3356">
        <v>1.5271300000000001</v>
      </c>
      <c r="G3356" s="384">
        <v>0</v>
      </c>
      <c r="H3356">
        <v>1.5292699999999999</v>
      </c>
    </row>
    <row r="3357" spans="1:10">
      <c r="A3357">
        <v>3360</v>
      </c>
      <c r="B3357" s="613">
        <v>42529.887499999997</v>
      </c>
      <c r="C3357" s="405" t="s">
        <v>2020</v>
      </c>
      <c r="D3357" s="384">
        <v>865</v>
      </c>
      <c r="E3357">
        <v>0.01</v>
      </c>
      <c r="F3357">
        <v>1.5271300000000001</v>
      </c>
      <c r="G3357" s="384">
        <v>0</v>
      </c>
      <c r="H3357">
        <v>1.5276099999999999</v>
      </c>
    </row>
    <row r="3358" spans="1:10">
      <c r="A3358">
        <v>3365</v>
      </c>
      <c r="B3358" s="613">
        <v>42530.06527777778</v>
      </c>
      <c r="C3358" s="405" t="s">
        <v>2020</v>
      </c>
      <c r="D3358" s="384">
        <v>865</v>
      </c>
      <c r="E3358">
        <v>0.01</v>
      </c>
      <c r="F3358">
        <v>1.5271300000000001</v>
      </c>
      <c r="G3358" s="384">
        <v>0</v>
      </c>
      <c r="H3358">
        <v>1.5259100000000001</v>
      </c>
    </row>
    <row r="3359" spans="1:10">
      <c r="A3359">
        <v>3366</v>
      </c>
      <c r="B3359" s="613">
        <v>42530.130555555559</v>
      </c>
      <c r="C3359" s="405" t="s">
        <v>1931</v>
      </c>
      <c r="D3359" s="384">
        <v>865</v>
      </c>
      <c r="E3359">
        <v>0.01</v>
      </c>
      <c r="F3359">
        <v>1.5259100000000001</v>
      </c>
      <c r="G3359" s="384">
        <v>0</v>
      </c>
      <c r="H3359">
        <v>1.5259100000000001</v>
      </c>
      <c r="I3359">
        <v>-1</v>
      </c>
      <c r="J3359" s="384">
        <v>3434.03</v>
      </c>
    </row>
    <row r="3360" spans="1:10">
      <c r="A3360">
        <v>3356</v>
      </c>
      <c r="B3360" s="613">
        <v>42529.709722222222</v>
      </c>
      <c r="C3360" s="405" t="s">
        <v>97</v>
      </c>
      <c r="D3360" s="384">
        <v>866</v>
      </c>
      <c r="E3360">
        <v>0.01</v>
      </c>
      <c r="F3360">
        <v>1.5249999999999999</v>
      </c>
      <c r="G3360" s="384">
        <v>0</v>
      </c>
      <c r="H3360">
        <v>0</v>
      </c>
    </row>
    <row r="3361" spans="1:10">
      <c r="A3361">
        <v>3357</v>
      </c>
      <c r="B3361" s="613">
        <v>42529.709722222222</v>
      </c>
      <c r="C3361" s="405" t="s">
        <v>2020</v>
      </c>
      <c r="D3361" s="384">
        <v>866</v>
      </c>
      <c r="E3361">
        <v>0.01</v>
      </c>
      <c r="F3361">
        <v>1.5249999999999999</v>
      </c>
      <c r="G3361" s="384">
        <v>0</v>
      </c>
      <c r="H3361">
        <v>1.5228600000000001</v>
      </c>
    </row>
    <row r="3362" spans="1:10">
      <c r="A3362">
        <v>3361</v>
      </c>
      <c r="B3362" s="613">
        <v>42529.958333333336</v>
      </c>
      <c r="C3362" s="405" t="s">
        <v>1931</v>
      </c>
      <c r="D3362" s="384">
        <v>866</v>
      </c>
      <c r="E3362">
        <v>0.01</v>
      </c>
      <c r="F3362">
        <v>1.5228600000000001</v>
      </c>
      <c r="G3362" s="384">
        <v>0</v>
      </c>
      <c r="H3362">
        <v>1.5228600000000001</v>
      </c>
      <c r="I3362">
        <v>1.48</v>
      </c>
      <c r="J3362" s="384">
        <v>3435.03</v>
      </c>
    </row>
    <row r="3363" spans="1:10">
      <c r="A3363">
        <v>3358</v>
      </c>
      <c r="B3363" s="613">
        <v>42529.887499999997</v>
      </c>
      <c r="C3363" s="405" t="s">
        <v>96</v>
      </c>
      <c r="D3363" s="384">
        <v>867</v>
      </c>
      <c r="E3363">
        <v>0.01</v>
      </c>
      <c r="F3363">
        <v>1.5238100000000001</v>
      </c>
      <c r="G3363" s="384">
        <v>0</v>
      </c>
      <c r="H3363">
        <v>0</v>
      </c>
    </row>
    <row r="3364" spans="1:10">
      <c r="A3364">
        <v>3359</v>
      </c>
      <c r="B3364" s="613">
        <v>42529.887499999997</v>
      </c>
      <c r="C3364" s="405" t="s">
        <v>2020</v>
      </c>
      <c r="D3364" s="384">
        <v>867</v>
      </c>
      <c r="E3364">
        <v>0.01</v>
      </c>
      <c r="F3364">
        <v>1.5238100000000001</v>
      </c>
      <c r="G3364" s="384">
        <v>0</v>
      </c>
      <c r="H3364">
        <v>1.5276099999999999</v>
      </c>
    </row>
    <row r="3365" spans="1:10">
      <c r="A3365">
        <v>3364</v>
      </c>
      <c r="B3365" s="613">
        <v>42530.06527777778</v>
      </c>
      <c r="C3365" s="405" t="s">
        <v>2020</v>
      </c>
      <c r="D3365" s="384">
        <v>867</v>
      </c>
      <c r="E3365">
        <v>0.01</v>
      </c>
      <c r="F3365">
        <v>1.5238100000000001</v>
      </c>
      <c r="G3365" s="384">
        <v>0</v>
      </c>
      <c r="H3365">
        <v>1.5259100000000001</v>
      </c>
    </row>
    <row r="3366" spans="1:10">
      <c r="A3366">
        <v>3367</v>
      </c>
      <c r="B3366" s="613">
        <v>42530.130555555559</v>
      </c>
      <c r="C3366" s="405" t="s">
        <v>1931</v>
      </c>
      <c r="D3366" s="384">
        <v>867</v>
      </c>
      <c r="E3366">
        <v>0.01</v>
      </c>
      <c r="F3366">
        <v>1.5259100000000001</v>
      </c>
      <c r="G3366" s="384">
        <v>0</v>
      </c>
      <c r="H3366">
        <v>1.5259100000000001</v>
      </c>
      <c r="I3366">
        <v>1.45</v>
      </c>
      <c r="J3366" s="384">
        <v>3435.48</v>
      </c>
    </row>
    <row r="3367" spans="1:10">
      <c r="A3367">
        <v>3362</v>
      </c>
      <c r="B3367" s="613">
        <v>42530.06527777778</v>
      </c>
      <c r="C3367" s="405" t="s">
        <v>96</v>
      </c>
      <c r="D3367" s="384">
        <v>868</v>
      </c>
      <c r="E3367">
        <v>0.01</v>
      </c>
      <c r="F3367">
        <v>1.5200899999999999</v>
      </c>
      <c r="G3367" s="384">
        <v>0</v>
      </c>
      <c r="H3367">
        <v>0</v>
      </c>
    </row>
    <row r="3368" spans="1:10">
      <c r="A3368">
        <v>3363</v>
      </c>
      <c r="B3368" s="613">
        <v>42530.06527777778</v>
      </c>
      <c r="C3368" s="405" t="s">
        <v>2020</v>
      </c>
      <c r="D3368" s="384">
        <v>868</v>
      </c>
      <c r="E3368">
        <v>0.01</v>
      </c>
      <c r="F3368">
        <v>1.5200899999999999</v>
      </c>
      <c r="G3368" s="384">
        <v>0</v>
      </c>
      <c r="H3368">
        <v>1.5259100000000001</v>
      </c>
    </row>
    <row r="3369" spans="1:10">
      <c r="A3369">
        <v>3368</v>
      </c>
      <c r="B3369" s="613">
        <v>42530.130555555559</v>
      </c>
      <c r="C3369" s="405" t="s">
        <v>1931</v>
      </c>
      <c r="D3369" s="384">
        <v>868</v>
      </c>
      <c r="E3369">
        <v>0.01</v>
      </c>
      <c r="F3369">
        <v>1.5259100000000001</v>
      </c>
      <c r="G3369" s="384">
        <v>0</v>
      </c>
      <c r="H3369">
        <v>1.5259100000000001</v>
      </c>
      <c r="I3369">
        <v>4.2</v>
      </c>
      <c r="J3369" s="384">
        <v>3439.68</v>
      </c>
    </row>
    <row r="3370" spans="1:10">
      <c r="A3370">
        <v>3369</v>
      </c>
      <c r="B3370" s="613">
        <v>42530.386111111111</v>
      </c>
      <c r="C3370" s="405" t="s">
        <v>96</v>
      </c>
      <c r="D3370" s="384">
        <v>869</v>
      </c>
      <c r="E3370">
        <v>0.01</v>
      </c>
      <c r="F3370">
        <v>1.5288900000000001</v>
      </c>
      <c r="G3370" s="384">
        <v>0</v>
      </c>
      <c r="H3370">
        <v>0</v>
      </c>
    </row>
    <row r="3371" spans="1:10">
      <c r="A3371">
        <v>3370</v>
      </c>
      <c r="B3371" s="613">
        <v>42530.386111111111</v>
      </c>
      <c r="C3371" s="405" t="s">
        <v>2020</v>
      </c>
      <c r="D3371" s="384">
        <v>869</v>
      </c>
      <c r="E3371">
        <v>0.01</v>
      </c>
      <c r="F3371">
        <v>1.5288900000000001</v>
      </c>
      <c r="G3371" s="384">
        <v>0</v>
      </c>
      <c r="H3371">
        <v>1.5310299999999999</v>
      </c>
    </row>
    <row r="3372" spans="1:10">
      <c r="A3372">
        <v>3373</v>
      </c>
      <c r="B3372" s="613">
        <v>42530.551388888889</v>
      </c>
      <c r="C3372" s="405" t="s">
        <v>2020</v>
      </c>
      <c r="D3372" s="384">
        <v>869</v>
      </c>
      <c r="E3372">
        <v>0.01</v>
      </c>
      <c r="F3372">
        <v>1.5288900000000001</v>
      </c>
      <c r="G3372" s="384">
        <v>0</v>
      </c>
      <c r="H3372">
        <v>1.52922</v>
      </c>
    </row>
    <row r="3373" spans="1:10">
      <c r="A3373">
        <v>3377</v>
      </c>
      <c r="B3373" s="613">
        <v>42530.902777777781</v>
      </c>
      <c r="C3373" s="405" t="s">
        <v>2020</v>
      </c>
      <c r="D3373" s="384">
        <v>869</v>
      </c>
      <c r="E3373">
        <v>0.01</v>
      </c>
      <c r="F3373">
        <v>1.5288900000000001</v>
      </c>
      <c r="G3373" s="384">
        <v>0</v>
      </c>
      <c r="H3373">
        <v>1.5274799999999999</v>
      </c>
    </row>
    <row r="3374" spans="1:10">
      <c r="A3374">
        <v>3378</v>
      </c>
      <c r="B3374" s="613">
        <v>42531.39166666667</v>
      </c>
      <c r="C3374" s="405" t="s">
        <v>1931</v>
      </c>
      <c r="D3374" s="384">
        <v>869</v>
      </c>
      <c r="E3374">
        <v>0.01</v>
      </c>
      <c r="F3374">
        <v>1.5274799999999999</v>
      </c>
      <c r="G3374" s="384">
        <v>0</v>
      </c>
      <c r="H3374">
        <v>1.5274799999999999</v>
      </c>
      <c r="I3374">
        <v>-1.1499999999999999</v>
      </c>
      <c r="J3374" s="384">
        <v>3438.53</v>
      </c>
    </row>
    <row r="3375" spans="1:10">
      <c r="A3375">
        <v>3371</v>
      </c>
      <c r="B3375" s="613">
        <v>42530.551388888889</v>
      </c>
      <c r="C3375" s="405" t="s">
        <v>96</v>
      </c>
      <c r="D3375" s="384">
        <v>870</v>
      </c>
      <c r="E3375">
        <v>0.01</v>
      </c>
      <c r="F3375">
        <v>1.5252699999999999</v>
      </c>
      <c r="G3375" s="384">
        <v>0</v>
      </c>
      <c r="H3375">
        <v>0</v>
      </c>
    </row>
    <row r="3376" spans="1:10">
      <c r="A3376">
        <v>3372</v>
      </c>
      <c r="B3376" s="613">
        <v>42530.551388888889</v>
      </c>
      <c r="C3376" s="405" t="s">
        <v>2020</v>
      </c>
      <c r="D3376" s="384">
        <v>870</v>
      </c>
      <c r="E3376">
        <v>0.01</v>
      </c>
      <c r="F3376">
        <v>1.5252699999999999</v>
      </c>
      <c r="G3376" s="384">
        <v>0</v>
      </c>
      <c r="H3376">
        <v>1.52922</v>
      </c>
    </row>
    <row r="3377" spans="1:10">
      <c r="A3377">
        <v>3376</v>
      </c>
      <c r="B3377" s="613">
        <v>42530.902777777781</v>
      </c>
      <c r="C3377" s="405" t="s">
        <v>2020</v>
      </c>
      <c r="D3377" s="384">
        <v>870</v>
      </c>
      <c r="E3377">
        <v>0.01</v>
      </c>
      <c r="F3377">
        <v>1.5252699999999999</v>
      </c>
      <c r="G3377" s="384">
        <v>0</v>
      </c>
      <c r="H3377">
        <v>1.5274799999999999</v>
      </c>
    </row>
    <row r="3378" spans="1:10">
      <c r="A3378">
        <v>3379</v>
      </c>
      <c r="B3378" s="613">
        <v>42531.39166666667</v>
      </c>
      <c r="C3378" s="405" t="s">
        <v>1931</v>
      </c>
      <c r="D3378" s="384">
        <v>870</v>
      </c>
      <c r="E3378">
        <v>0.01</v>
      </c>
      <c r="F3378">
        <v>1.5274799999999999</v>
      </c>
      <c r="G3378" s="384">
        <v>0</v>
      </c>
      <c r="H3378">
        <v>1.5274799999999999</v>
      </c>
      <c r="I3378">
        <v>1.53</v>
      </c>
      <c r="J3378" s="384">
        <v>3440.06</v>
      </c>
    </row>
    <row r="3379" spans="1:10">
      <c r="A3379">
        <v>3374</v>
      </c>
      <c r="B3379" s="613">
        <v>42530.902777777781</v>
      </c>
      <c r="C3379" s="405" t="s">
        <v>96</v>
      </c>
      <c r="D3379" s="384">
        <v>871</v>
      </c>
      <c r="E3379">
        <v>0.01</v>
      </c>
      <c r="F3379">
        <v>1.5215799999999999</v>
      </c>
      <c r="G3379" s="384">
        <v>0</v>
      </c>
      <c r="H3379">
        <v>0</v>
      </c>
    </row>
    <row r="3380" spans="1:10">
      <c r="A3380">
        <v>3375</v>
      </c>
      <c r="B3380" s="613">
        <v>42530.902777777781</v>
      </c>
      <c r="C3380" s="405" t="s">
        <v>2020</v>
      </c>
      <c r="D3380" s="384">
        <v>871</v>
      </c>
      <c r="E3380">
        <v>0.01</v>
      </c>
      <c r="F3380">
        <v>1.5215799999999999</v>
      </c>
      <c r="G3380" s="384">
        <v>0</v>
      </c>
      <c r="H3380">
        <v>1.5274799999999999</v>
      </c>
    </row>
    <row r="3381" spans="1:10">
      <c r="A3381">
        <v>3380</v>
      </c>
      <c r="B3381" s="613">
        <v>42531.39166666667</v>
      </c>
      <c r="C3381" s="405" t="s">
        <v>1931</v>
      </c>
      <c r="D3381" s="384">
        <v>871</v>
      </c>
      <c r="E3381">
        <v>0.01</v>
      </c>
      <c r="F3381">
        <v>1.5274799999999999</v>
      </c>
      <c r="G3381" s="384">
        <v>0</v>
      </c>
      <c r="H3381">
        <v>1.5274799999999999</v>
      </c>
      <c r="I3381">
        <v>4.25</v>
      </c>
      <c r="J3381" s="384">
        <v>3444.31</v>
      </c>
    </row>
    <row r="3382" spans="1:10">
      <c r="A3382">
        <v>3381</v>
      </c>
      <c r="B3382" s="613">
        <v>42531.677777777775</v>
      </c>
      <c r="C3382" s="405" t="s">
        <v>96</v>
      </c>
      <c r="D3382" s="384">
        <v>872</v>
      </c>
      <c r="E3382">
        <v>0.01</v>
      </c>
      <c r="F3382">
        <v>1.5261199999999999</v>
      </c>
      <c r="G3382" s="384">
        <v>0</v>
      </c>
      <c r="H3382">
        <v>0</v>
      </c>
    </row>
    <row r="3383" spans="1:10">
      <c r="A3383">
        <v>3382</v>
      </c>
      <c r="B3383" s="613">
        <v>42531.677777777775</v>
      </c>
      <c r="C3383" s="405" t="s">
        <v>2020</v>
      </c>
      <c r="D3383" s="384">
        <v>872</v>
      </c>
      <c r="E3383">
        <v>0.01</v>
      </c>
      <c r="F3383">
        <v>1.5261199999999999</v>
      </c>
      <c r="G3383" s="384">
        <v>0</v>
      </c>
      <c r="H3383">
        <v>1.52826</v>
      </c>
    </row>
    <row r="3384" spans="1:10">
      <c r="A3384">
        <v>3385</v>
      </c>
      <c r="B3384" s="613">
        <v>42534.361111111109</v>
      </c>
      <c r="C3384" s="405" t="s">
        <v>2020</v>
      </c>
      <c r="D3384" s="384">
        <v>872</v>
      </c>
      <c r="E3384">
        <v>0.01</v>
      </c>
      <c r="F3384">
        <v>1.5261199999999999</v>
      </c>
      <c r="G3384" s="384">
        <v>0</v>
      </c>
      <c r="H3384">
        <v>1.5266</v>
      </c>
    </row>
    <row r="3385" spans="1:10">
      <c r="A3385">
        <v>3386</v>
      </c>
      <c r="B3385" s="613">
        <v>42534.707638888889</v>
      </c>
      <c r="C3385" s="405" t="s">
        <v>1931</v>
      </c>
      <c r="D3385" s="384">
        <v>872</v>
      </c>
      <c r="E3385">
        <v>0.01</v>
      </c>
      <c r="F3385">
        <v>1.5266</v>
      </c>
      <c r="G3385" s="384">
        <v>0</v>
      </c>
      <c r="H3385">
        <v>1.5266</v>
      </c>
      <c r="I3385">
        <v>0.26</v>
      </c>
      <c r="J3385" s="384">
        <v>3444.57</v>
      </c>
    </row>
    <row r="3386" spans="1:10">
      <c r="A3386">
        <v>3383</v>
      </c>
      <c r="B3386" s="613">
        <v>42534.361111111109</v>
      </c>
      <c r="C3386" s="405" t="s">
        <v>96</v>
      </c>
      <c r="D3386" s="384">
        <v>873</v>
      </c>
      <c r="E3386">
        <v>0.01</v>
      </c>
      <c r="F3386">
        <v>1.52281</v>
      </c>
      <c r="G3386" s="384">
        <v>0</v>
      </c>
      <c r="H3386">
        <v>0</v>
      </c>
    </row>
    <row r="3387" spans="1:10">
      <c r="A3387">
        <v>3384</v>
      </c>
      <c r="B3387" s="613">
        <v>42534.361111111109</v>
      </c>
      <c r="C3387" s="405" t="s">
        <v>2020</v>
      </c>
      <c r="D3387" s="384">
        <v>873</v>
      </c>
      <c r="E3387">
        <v>0.01</v>
      </c>
      <c r="F3387">
        <v>1.52281</v>
      </c>
      <c r="G3387" s="384">
        <v>0</v>
      </c>
      <c r="H3387">
        <v>1.5266</v>
      </c>
    </row>
    <row r="3388" spans="1:10">
      <c r="A3388">
        <v>3387</v>
      </c>
      <c r="B3388" s="613">
        <v>42534.707638888889</v>
      </c>
      <c r="C3388" s="405" t="s">
        <v>1931</v>
      </c>
      <c r="D3388" s="384">
        <v>873</v>
      </c>
      <c r="E3388">
        <v>0.01</v>
      </c>
      <c r="F3388">
        <v>1.5266</v>
      </c>
      <c r="G3388" s="384">
        <v>0</v>
      </c>
      <c r="H3388">
        <v>1.5266</v>
      </c>
      <c r="I3388">
        <v>2.7</v>
      </c>
      <c r="J3388" s="384">
        <v>3447.27</v>
      </c>
    </row>
    <row r="3389" spans="1:10">
      <c r="A3389">
        <v>3388</v>
      </c>
      <c r="B3389" s="613">
        <v>42535.416666666664</v>
      </c>
      <c r="C3389" s="405" t="s">
        <v>96</v>
      </c>
      <c r="D3389" s="384">
        <v>874</v>
      </c>
      <c r="E3389">
        <v>0.01</v>
      </c>
      <c r="F3389">
        <v>1.5290699999999999</v>
      </c>
      <c r="G3389" s="384">
        <v>0</v>
      </c>
      <c r="H3389">
        <v>0</v>
      </c>
    </row>
    <row r="3390" spans="1:10">
      <c r="A3390">
        <v>3389</v>
      </c>
      <c r="B3390" s="613">
        <v>42535.416666666664</v>
      </c>
      <c r="C3390" s="405" t="s">
        <v>2020</v>
      </c>
      <c r="D3390" s="384">
        <v>874</v>
      </c>
      <c r="E3390">
        <v>0.01</v>
      </c>
      <c r="F3390">
        <v>1.5290699999999999</v>
      </c>
      <c r="G3390" s="384">
        <v>0</v>
      </c>
      <c r="H3390">
        <v>1.53121</v>
      </c>
    </row>
    <row r="3391" spans="1:10">
      <c r="A3391">
        <v>3392</v>
      </c>
      <c r="B3391" s="613">
        <v>42535.615277777775</v>
      </c>
      <c r="C3391" s="405" t="s">
        <v>2020</v>
      </c>
      <c r="D3391" s="384">
        <v>874</v>
      </c>
      <c r="E3391">
        <v>0.01</v>
      </c>
      <c r="F3391">
        <v>1.5290699999999999</v>
      </c>
      <c r="G3391" s="384">
        <v>0</v>
      </c>
      <c r="H3391">
        <v>1.52956</v>
      </c>
    </row>
    <row r="3392" spans="1:10">
      <c r="A3392">
        <v>3396</v>
      </c>
      <c r="B3392" s="613">
        <v>42535.645833333336</v>
      </c>
      <c r="C3392" s="405" t="s">
        <v>2020</v>
      </c>
      <c r="D3392" s="384">
        <v>874</v>
      </c>
      <c r="E3392">
        <v>0.01</v>
      </c>
      <c r="F3392">
        <v>1.5290699999999999</v>
      </c>
      <c r="G3392" s="384">
        <v>0</v>
      </c>
      <c r="H3392">
        <v>1.52789</v>
      </c>
    </row>
    <row r="3393" spans="1:10">
      <c r="A3393">
        <v>3401</v>
      </c>
      <c r="B3393" s="613">
        <v>42536.43472222222</v>
      </c>
      <c r="C3393" s="405" t="s">
        <v>2020</v>
      </c>
      <c r="D3393" s="384">
        <v>874</v>
      </c>
      <c r="E3393">
        <v>0.01</v>
      </c>
      <c r="F3393">
        <v>1.5290699999999999</v>
      </c>
      <c r="G3393" s="384">
        <v>0</v>
      </c>
      <c r="H3393">
        <v>1.52501</v>
      </c>
    </row>
    <row r="3394" spans="1:10">
      <c r="A3394">
        <v>3402</v>
      </c>
      <c r="B3394" s="613">
        <v>42537.186111111114</v>
      </c>
      <c r="C3394" s="405" t="s">
        <v>1931</v>
      </c>
      <c r="D3394" s="384">
        <v>874</v>
      </c>
      <c r="E3394">
        <v>0.01</v>
      </c>
      <c r="F3394">
        <v>1.52501</v>
      </c>
      <c r="G3394" s="384">
        <v>0</v>
      </c>
      <c r="H3394">
        <v>1.52501</v>
      </c>
      <c r="I3394">
        <v>-3.1</v>
      </c>
      <c r="J3394" s="384">
        <v>3444.17</v>
      </c>
    </row>
    <row r="3395" spans="1:10">
      <c r="A3395">
        <v>3390</v>
      </c>
      <c r="B3395" s="613">
        <v>42535.615277777775</v>
      </c>
      <c r="C3395" s="405" t="s">
        <v>96</v>
      </c>
      <c r="D3395" s="384">
        <v>875</v>
      </c>
      <c r="E3395">
        <v>0.01</v>
      </c>
      <c r="F3395">
        <v>1.5257700000000001</v>
      </c>
      <c r="G3395" s="384">
        <v>0</v>
      </c>
      <c r="H3395">
        <v>0</v>
      </c>
    </row>
    <row r="3396" spans="1:10">
      <c r="A3396">
        <v>3391</v>
      </c>
      <c r="B3396" s="613">
        <v>42535.615277777775</v>
      </c>
      <c r="C3396" s="405" t="s">
        <v>2020</v>
      </c>
      <c r="D3396" s="384">
        <v>875</v>
      </c>
      <c r="E3396">
        <v>0.01</v>
      </c>
      <c r="F3396">
        <v>1.5257700000000001</v>
      </c>
      <c r="G3396" s="384">
        <v>0</v>
      </c>
      <c r="H3396">
        <v>1.52956</v>
      </c>
    </row>
    <row r="3397" spans="1:10">
      <c r="A3397">
        <v>3395</v>
      </c>
      <c r="B3397" s="613">
        <v>42535.645833333336</v>
      </c>
      <c r="C3397" s="405" t="s">
        <v>2020</v>
      </c>
      <c r="D3397" s="384">
        <v>875</v>
      </c>
      <c r="E3397">
        <v>0.01</v>
      </c>
      <c r="F3397">
        <v>1.5257700000000001</v>
      </c>
      <c r="G3397" s="384">
        <v>0</v>
      </c>
      <c r="H3397">
        <v>1.52789</v>
      </c>
    </row>
    <row r="3398" spans="1:10">
      <c r="A3398">
        <v>3400</v>
      </c>
      <c r="B3398" s="613">
        <v>42536.43472222222</v>
      </c>
      <c r="C3398" s="405" t="s">
        <v>2020</v>
      </c>
      <c r="D3398" s="384">
        <v>875</v>
      </c>
      <c r="E3398">
        <v>0.01</v>
      </c>
      <c r="F3398">
        <v>1.5257700000000001</v>
      </c>
      <c r="G3398" s="384">
        <v>0</v>
      </c>
      <c r="H3398">
        <v>1.52501</v>
      </c>
    </row>
    <row r="3399" spans="1:10">
      <c r="A3399">
        <v>3403</v>
      </c>
      <c r="B3399" s="613">
        <v>42537.186111111114</v>
      </c>
      <c r="C3399" s="405" t="s">
        <v>1931</v>
      </c>
      <c r="D3399" s="384">
        <v>875</v>
      </c>
      <c r="E3399">
        <v>0.01</v>
      </c>
      <c r="F3399">
        <v>1.52501</v>
      </c>
      <c r="G3399" s="384">
        <v>0</v>
      </c>
      <c r="H3399">
        <v>1.52501</v>
      </c>
      <c r="I3399">
        <v>-0.66</v>
      </c>
      <c r="J3399" s="384">
        <v>3443.51</v>
      </c>
    </row>
    <row r="3400" spans="1:10">
      <c r="A3400">
        <v>3393</v>
      </c>
      <c r="B3400" s="613">
        <v>42535.645833333336</v>
      </c>
      <c r="C3400" s="405" t="s">
        <v>96</v>
      </c>
      <c r="D3400" s="384">
        <v>876</v>
      </c>
      <c r="E3400">
        <v>0.01</v>
      </c>
      <c r="F3400">
        <v>1.5221100000000001</v>
      </c>
      <c r="G3400" s="384">
        <v>0</v>
      </c>
      <c r="H3400">
        <v>0</v>
      </c>
    </row>
    <row r="3401" spans="1:10">
      <c r="A3401">
        <v>3394</v>
      </c>
      <c r="B3401" s="613">
        <v>42535.645833333336</v>
      </c>
      <c r="C3401" s="405" t="s">
        <v>2020</v>
      </c>
      <c r="D3401" s="384">
        <v>876</v>
      </c>
      <c r="E3401">
        <v>0.01</v>
      </c>
      <c r="F3401">
        <v>1.5221100000000001</v>
      </c>
      <c r="G3401" s="384">
        <v>0</v>
      </c>
      <c r="H3401">
        <v>1.52789</v>
      </c>
    </row>
    <row r="3402" spans="1:10">
      <c r="A3402">
        <v>3399</v>
      </c>
      <c r="B3402" s="613">
        <v>42536.43472222222</v>
      </c>
      <c r="C3402" s="405" t="s">
        <v>2020</v>
      </c>
      <c r="D3402" s="384">
        <v>876</v>
      </c>
      <c r="E3402">
        <v>0.01</v>
      </c>
      <c r="F3402">
        <v>1.5221100000000001</v>
      </c>
      <c r="G3402" s="384">
        <v>0</v>
      </c>
      <c r="H3402">
        <v>1.52501</v>
      </c>
    </row>
    <row r="3403" spans="1:10">
      <c r="A3403">
        <v>3404</v>
      </c>
      <c r="B3403" s="613">
        <v>42537.186111111114</v>
      </c>
      <c r="C3403" s="405" t="s">
        <v>1931</v>
      </c>
      <c r="D3403" s="384">
        <v>876</v>
      </c>
      <c r="E3403">
        <v>0.01</v>
      </c>
      <c r="F3403">
        <v>1.52501</v>
      </c>
      <c r="G3403" s="384">
        <v>0</v>
      </c>
      <c r="H3403">
        <v>1.52501</v>
      </c>
      <c r="I3403">
        <v>2.04</v>
      </c>
      <c r="J3403" s="384">
        <v>3445.55</v>
      </c>
    </row>
    <row r="3404" spans="1:10">
      <c r="A3404">
        <v>3397</v>
      </c>
      <c r="B3404" s="613">
        <v>42536.43472222222</v>
      </c>
      <c r="C3404" s="405" t="s">
        <v>96</v>
      </c>
      <c r="D3404" s="384">
        <v>877</v>
      </c>
      <c r="E3404">
        <v>0.02</v>
      </c>
      <c r="F3404">
        <v>1.5182</v>
      </c>
      <c r="G3404" s="384">
        <v>0</v>
      </c>
      <c r="H3404">
        <v>0</v>
      </c>
    </row>
    <row r="3405" spans="1:10">
      <c r="A3405">
        <v>3398</v>
      </c>
      <c r="B3405" s="613">
        <v>42536.43472222222</v>
      </c>
      <c r="C3405" s="405" t="s">
        <v>2020</v>
      </c>
      <c r="D3405" s="384">
        <v>877</v>
      </c>
      <c r="E3405">
        <v>0.02</v>
      </c>
      <c r="F3405">
        <v>1.5182</v>
      </c>
      <c r="G3405" s="384">
        <v>0</v>
      </c>
      <c r="H3405">
        <v>1.52501</v>
      </c>
    </row>
    <row r="3406" spans="1:10">
      <c r="A3406">
        <v>3405</v>
      </c>
      <c r="B3406" s="613">
        <v>42537.186111111114</v>
      </c>
      <c r="C3406" s="405" t="s">
        <v>1931</v>
      </c>
      <c r="D3406" s="384">
        <v>877</v>
      </c>
      <c r="E3406">
        <v>0.02</v>
      </c>
      <c r="F3406">
        <v>1.52501</v>
      </c>
      <c r="G3406" s="384">
        <v>0</v>
      </c>
      <c r="H3406">
        <v>1.52501</v>
      </c>
      <c r="I3406">
        <v>9.85</v>
      </c>
      <c r="J3406" s="384">
        <v>3455.4</v>
      </c>
    </row>
    <row r="3407" spans="1:10">
      <c r="A3407">
        <v>3406</v>
      </c>
      <c r="B3407" s="613">
        <v>42537.354166666664</v>
      </c>
      <c r="C3407" s="405" t="s">
        <v>96</v>
      </c>
      <c r="D3407" s="384">
        <v>878</v>
      </c>
      <c r="E3407">
        <v>0.01</v>
      </c>
      <c r="F3407">
        <v>1.52918</v>
      </c>
      <c r="G3407" s="384">
        <v>0</v>
      </c>
      <c r="H3407">
        <v>0</v>
      </c>
    </row>
    <row r="3408" spans="1:10">
      <c r="A3408">
        <v>3407</v>
      </c>
      <c r="B3408" s="613">
        <v>42537.354166666664</v>
      </c>
      <c r="C3408" s="405" t="s">
        <v>2020</v>
      </c>
      <c r="D3408" s="384">
        <v>878</v>
      </c>
      <c r="E3408">
        <v>0.01</v>
      </c>
      <c r="F3408">
        <v>1.52918</v>
      </c>
      <c r="G3408" s="384">
        <v>0</v>
      </c>
      <c r="H3408">
        <v>1.53132</v>
      </c>
    </row>
    <row r="3409" spans="1:10">
      <c r="A3409">
        <v>3408</v>
      </c>
      <c r="B3409" s="613">
        <v>42537.35833333333</v>
      </c>
      <c r="C3409" s="405" t="s">
        <v>1931</v>
      </c>
      <c r="D3409" s="384">
        <v>878</v>
      </c>
      <c r="E3409">
        <v>0.01</v>
      </c>
      <c r="F3409">
        <v>1.53132</v>
      </c>
      <c r="G3409" s="384">
        <v>0</v>
      </c>
      <c r="H3409">
        <v>1.53132</v>
      </c>
      <c r="I3409">
        <v>1.48</v>
      </c>
      <c r="J3409" s="384">
        <v>3456.88</v>
      </c>
    </row>
    <row r="3410" spans="1:10">
      <c r="A3410">
        <v>3409</v>
      </c>
      <c r="B3410" s="613">
        <v>42537.469444444447</v>
      </c>
      <c r="C3410" s="405" t="s">
        <v>97</v>
      </c>
      <c r="D3410" s="384">
        <v>879</v>
      </c>
      <c r="E3410">
        <v>0.01</v>
      </c>
      <c r="F3410">
        <v>1.5278099999999999</v>
      </c>
      <c r="G3410" s="384">
        <v>0</v>
      </c>
      <c r="H3410">
        <v>0</v>
      </c>
    </row>
    <row r="3411" spans="1:10">
      <c r="A3411">
        <v>3410</v>
      </c>
      <c r="B3411" s="613">
        <v>42537.469444444447</v>
      </c>
      <c r="C3411" s="405" t="s">
        <v>2020</v>
      </c>
      <c r="D3411" s="384">
        <v>879</v>
      </c>
      <c r="E3411">
        <v>0.01</v>
      </c>
      <c r="F3411">
        <v>1.5278099999999999</v>
      </c>
      <c r="G3411" s="384">
        <v>0</v>
      </c>
      <c r="H3411">
        <v>1.5256700000000001</v>
      </c>
    </row>
    <row r="3412" spans="1:10">
      <c r="A3412">
        <v>3411</v>
      </c>
      <c r="B3412" s="613">
        <v>42537.5</v>
      </c>
      <c r="C3412" s="405" t="s">
        <v>1931</v>
      </c>
      <c r="D3412" s="384">
        <v>879</v>
      </c>
      <c r="E3412">
        <v>0.01</v>
      </c>
      <c r="F3412">
        <v>1.5256700000000001</v>
      </c>
      <c r="G3412" s="384">
        <v>0</v>
      </c>
      <c r="H3412">
        <v>1.5256700000000001</v>
      </c>
      <c r="I3412">
        <v>1.48</v>
      </c>
      <c r="J3412" s="384">
        <v>3458.36</v>
      </c>
    </row>
    <row r="3413" spans="1:10">
      <c r="A3413">
        <v>3412</v>
      </c>
      <c r="B3413" s="613">
        <v>42538.157638888886</v>
      </c>
      <c r="C3413" s="405" t="s">
        <v>97</v>
      </c>
      <c r="D3413" s="384">
        <v>880</v>
      </c>
      <c r="E3413">
        <v>0.01</v>
      </c>
      <c r="F3413">
        <v>1.5225900000000001</v>
      </c>
      <c r="G3413" s="384">
        <v>0</v>
      </c>
      <c r="H3413">
        <v>0</v>
      </c>
    </row>
    <row r="3414" spans="1:10">
      <c r="A3414">
        <v>3413</v>
      </c>
      <c r="B3414" s="613">
        <v>42538.157638888886</v>
      </c>
      <c r="C3414" s="405" t="s">
        <v>2020</v>
      </c>
      <c r="D3414" s="384">
        <v>880</v>
      </c>
      <c r="E3414">
        <v>0.01</v>
      </c>
      <c r="F3414">
        <v>1.5225900000000001</v>
      </c>
      <c r="G3414" s="384">
        <v>0</v>
      </c>
      <c r="H3414">
        <v>1.5204500000000001</v>
      </c>
    </row>
    <row r="3415" spans="1:10">
      <c r="A3415">
        <v>3414</v>
      </c>
      <c r="B3415" s="613">
        <v>42538.384027777778</v>
      </c>
      <c r="C3415" s="405" t="s">
        <v>1931</v>
      </c>
      <c r="D3415" s="384">
        <v>880</v>
      </c>
      <c r="E3415">
        <v>0.01</v>
      </c>
      <c r="F3415">
        <v>1.5204500000000001</v>
      </c>
      <c r="G3415" s="384">
        <v>0</v>
      </c>
      <c r="H3415">
        <v>1.5204500000000001</v>
      </c>
      <c r="I3415">
        <v>1.48</v>
      </c>
      <c r="J3415" s="384">
        <v>3459.84</v>
      </c>
    </row>
    <row r="3416" spans="1:10">
      <c r="A3416">
        <v>3415</v>
      </c>
      <c r="B3416" s="613">
        <v>42541.708333333336</v>
      </c>
      <c r="C3416" s="405" t="s">
        <v>96</v>
      </c>
      <c r="D3416" s="384">
        <v>881</v>
      </c>
      <c r="E3416">
        <v>0.01</v>
      </c>
      <c r="F3416">
        <v>1.51901</v>
      </c>
      <c r="G3416" s="384">
        <v>0</v>
      </c>
      <c r="H3416">
        <v>0</v>
      </c>
    </row>
    <row r="3417" spans="1:10">
      <c r="A3417">
        <v>3416</v>
      </c>
      <c r="B3417" s="613">
        <v>42541.708333333336</v>
      </c>
      <c r="C3417" s="405" t="s">
        <v>2020</v>
      </c>
      <c r="D3417" s="384">
        <v>881</v>
      </c>
      <c r="E3417">
        <v>0.01</v>
      </c>
      <c r="F3417">
        <v>1.51901</v>
      </c>
      <c r="G3417" s="384">
        <v>0</v>
      </c>
      <c r="H3417">
        <v>1.52115</v>
      </c>
    </row>
    <row r="3418" spans="1:10">
      <c r="A3418">
        <v>3419</v>
      </c>
      <c r="B3418" s="613">
        <v>42541.966666666667</v>
      </c>
      <c r="C3418" s="405" t="s">
        <v>2020</v>
      </c>
      <c r="D3418" s="384">
        <v>881</v>
      </c>
      <c r="E3418">
        <v>0.01</v>
      </c>
      <c r="F3418">
        <v>1.51901</v>
      </c>
      <c r="G3418" s="384">
        <v>0</v>
      </c>
      <c r="H3418">
        <v>1.5194700000000001</v>
      </c>
    </row>
    <row r="3419" spans="1:10">
      <c r="A3419">
        <v>3423</v>
      </c>
      <c r="B3419" s="613">
        <v>42542.445833333331</v>
      </c>
      <c r="C3419" s="405" t="s">
        <v>2020</v>
      </c>
      <c r="D3419" s="384">
        <v>881</v>
      </c>
      <c r="E3419">
        <v>0.01</v>
      </c>
      <c r="F3419">
        <v>1.51901</v>
      </c>
      <c r="G3419" s="384">
        <v>0</v>
      </c>
      <c r="H3419">
        <v>1.5178</v>
      </c>
    </row>
    <row r="3420" spans="1:10">
      <c r="A3420">
        <v>3428</v>
      </c>
      <c r="B3420" s="613">
        <v>42542.638888888891</v>
      </c>
      <c r="C3420" s="405" t="s">
        <v>2020</v>
      </c>
      <c r="D3420" s="384">
        <v>881</v>
      </c>
      <c r="E3420">
        <v>0.01</v>
      </c>
      <c r="F3420">
        <v>1.51901</v>
      </c>
      <c r="G3420" s="384">
        <v>0</v>
      </c>
      <c r="H3420">
        <v>1.51431</v>
      </c>
    </row>
    <row r="3421" spans="1:10">
      <c r="A3421">
        <v>3434</v>
      </c>
      <c r="B3421" s="613">
        <v>42544.419444444444</v>
      </c>
      <c r="C3421" s="405" t="s">
        <v>2020</v>
      </c>
      <c r="D3421" s="384">
        <v>881</v>
      </c>
      <c r="E3421">
        <v>0.01</v>
      </c>
      <c r="F3421">
        <v>1.51901</v>
      </c>
      <c r="G3421" s="384">
        <v>0</v>
      </c>
      <c r="H3421">
        <v>1.5103200000000001</v>
      </c>
    </row>
    <row r="3422" spans="1:10">
      <c r="A3422">
        <v>3441</v>
      </c>
      <c r="B3422" s="613">
        <v>42544.75</v>
      </c>
      <c r="C3422" s="405" t="s">
        <v>2020</v>
      </c>
      <c r="D3422" s="384">
        <v>881</v>
      </c>
      <c r="E3422">
        <v>0.01</v>
      </c>
      <c r="F3422">
        <v>1.51901</v>
      </c>
      <c r="G3422" s="384">
        <v>0</v>
      </c>
      <c r="H3422">
        <v>1.5056</v>
      </c>
    </row>
    <row r="3423" spans="1:10">
      <c r="A3423">
        <v>3442</v>
      </c>
      <c r="B3423" s="613">
        <v>42545.059027777781</v>
      </c>
      <c r="C3423" s="405" t="s">
        <v>1931</v>
      </c>
      <c r="D3423" s="384">
        <v>881</v>
      </c>
      <c r="E3423">
        <v>0.01</v>
      </c>
      <c r="F3423">
        <v>1.5056</v>
      </c>
      <c r="G3423" s="384">
        <v>0</v>
      </c>
      <c r="H3423">
        <v>1.5056</v>
      </c>
      <c r="I3423">
        <v>-10</v>
      </c>
      <c r="J3423" s="384">
        <v>3449.84</v>
      </c>
    </row>
    <row r="3424" spans="1:10">
      <c r="A3424">
        <v>3417</v>
      </c>
      <c r="B3424" s="613">
        <v>42541.966666666667</v>
      </c>
      <c r="C3424" s="405" t="s">
        <v>96</v>
      </c>
      <c r="D3424" s="384">
        <v>882</v>
      </c>
      <c r="E3424">
        <v>0.01</v>
      </c>
      <c r="F3424">
        <v>1.51566</v>
      </c>
      <c r="G3424" s="384">
        <v>0</v>
      </c>
      <c r="H3424">
        <v>0</v>
      </c>
    </row>
    <row r="3425" spans="1:10">
      <c r="A3425">
        <v>3418</v>
      </c>
      <c r="B3425" s="613">
        <v>42541.966666666667</v>
      </c>
      <c r="C3425" s="405" t="s">
        <v>2020</v>
      </c>
      <c r="D3425" s="384">
        <v>882</v>
      </c>
      <c r="E3425">
        <v>0.01</v>
      </c>
      <c r="F3425">
        <v>1.51566</v>
      </c>
      <c r="G3425" s="384">
        <v>0</v>
      </c>
      <c r="H3425">
        <v>1.5194700000000001</v>
      </c>
    </row>
    <row r="3426" spans="1:10">
      <c r="A3426">
        <v>3422</v>
      </c>
      <c r="B3426" s="613">
        <v>42542.445833333331</v>
      </c>
      <c r="C3426" s="405" t="s">
        <v>2020</v>
      </c>
      <c r="D3426" s="384">
        <v>882</v>
      </c>
      <c r="E3426">
        <v>0.01</v>
      </c>
      <c r="F3426">
        <v>1.51566</v>
      </c>
      <c r="G3426" s="384">
        <v>0</v>
      </c>
      <c r="H3426">
        <v>1.5178</v>
      </c>
    </row>
    <row r="3427" spans="1:10">
      <c r="A3427">
        <v>3427</v>
      </c>
      <c r="B3427" s="613">
        <v>42542.638888888891</v>
      </c>
      <c r="C3427" s="405" t="s">
        <v>2020</v>
      </c>
      <c r="D3427" s="384">
        <v>882</v>
      </c>
      <c r="E3427">
        <v>0.01</v>
      </c>
      <c r="F3427">
        <v>1.51566</v>
      </c>
      <c r="G3427" s="384">
        <v>0</v>
      </c>
      <c r="H3427">
        <v>1.51431</v>
      </c>
    </row>
    <row r="3428" spans="1:10">
      <c r="A3428">
        <v>3433</v>
      </c>
      <c r="B3428" s="613">
        <v>42544.419444444444</v>
      </c>
      <c r="C3428" s="405" t="s">
        <v>2020</v>
      </c>
      <c r="D3428" s="384">
        <v>882</v>
      </c>
      <c r="E3428">
        <v>0.01</v>
      </c>
      <c r="F3428">
        <v>1.51566</v>
      </c>
      <c r="G3428" s="384">
        <v>0</v>
      </c>
      <c r="H3428">
        <v>1.5103200000000001</v>
      </c>
    </row>
    <row r="3429" spans="1:10">
      <c r="A3429">
        <v>3440</v>
      </c>
      <c r="B3429" s="613">
        <v>42544.75</v>
      </c>
      <c r="C3429" s="405" t="s">
        <v>2020</v>
      </c>
      <c r="D3429" s="384">
        <v>882</v>
      </c>
      <c r="E3429">
        <v>0.01</v>
      </c>
      <c r="F3429">
        <v>1.51566</v>
      </c>
      <c r="G3429" s="384">
        <v>0</v>
      </c>
      <c r="H3429">
        <v>1.5056</v>
      </c>
    </row>
    <row r="3430" spans="1:10">
      <c r="A3430">
        <v>3443</v>
      </c>
      <c r="B3430" s="613">
        <v>42545.059027777781</v>
      </c>
      <c r="C3430" s="405" t="s">
        <v>1931</v>
      </c>
      <c r="D3430" s="384">
        <v>882</v>
      </c>
      <c r="E3430">
        <v>0.01</v>
      </c>
      <c r="F3430">
        <v>1.5056</v>
      </c>
      <c r="G3430" s="384">
        <v>0</v>
      </c>
      <c r="H3430">
        <v>1.5056</v>
      </c>
      <c r="I3430">
        <v>-7.53</v>
      </c>
      <c r="J3430" s="384">
        <v>3442.31</v>
      </c>
    </row>
    <row r="3431" spans="1:10">
      <c r="A3431">
        <v>3420</v>
      </c>
      <c r="B3431" s="613">
        <v>42542.445833333331</v>
      </c>
      <c r="C3431" s="405" t="s">
        <v>96</v>
      </c>
      <c r="D3431" s="384">
        <v>883</v>
      </c>
      <c r="E3431">
        <v>0.01</v>
      </c>
      <c r="F3431">
        <v>1.51203</v>
      </c>
      <c r="G3431" s="384">
        <v>0</v>
      </c>
      <c r="H3431">
        <v>0</v>
      </c>
    </row>
    <row r="3432" spans="1:10">
      <c r="A3432">
        <v>3421</v>
      </c>
      <c r="B3432" s="613">
        <v>42542.445833333331</v>
      </c>
      <c r="C3432" s="405" t="s">
        <v>2020</v>
      </c>
      <c r="D3432" s="384">
        <v>883</v>
      </c>
      <c r="E3432">
        <v>0.01</v>
      </c>
      <c r="F3432">
        <v>1.51203</v>
      </c>
      <c r="G3432" s="384">
        <v>0</v>
      </c>
      <c r="H3432">
        <v>1.5178</v>
      </c>
    </row>
    <row r="3433" spans="1:10">
      <c r="A3433">
        <v>3426</v>
      </c>
      <c r="B3433" s="613">
        <v>42542.638888888891</v>
      </c>
      <c r="C3433" s="405" t="s">
        <v>2020</v>
      </c>
      <c r="D3433" s="384">
        <v>883</v>
      </c>
      <c r="E3433">
        <v>0.01</v>
      </c>
      <c r="F3433">
        <v>1.51203</v>
      </c>
      <c r="G3433" s="384">
        <v>0</v>
      </c>
      <c r="H3433">
        <v>1.51431</v>
      </c>
    </row>
    <row r="3434" spans="1:10">
      <c r="A3434">
        <v>3432</v>
      </c>
      <c r="B3434" s="613">
        <v>42544.419444444444</v>
      </c>
      <c r="C3434" s="405" t="s">
        <v>2020</v>
      </c>
      <c r="D3434" s="384">
        <v>883</v>
      </c>
      <c r="E3434">
        <v>0.01</v>
      </c>
      <c r="F3434">
        <v>1.51203</v>
      </c>
      <c r="G3434" s="384">
        <v>0</v>
      </c>
      <c r="H3434">
        <v>1.5103200000000001</v>
      </c>
    </row>
    <row r="3435" spans="1:10">
      <c r="A3435">
        <v>3439</v>
      </c>
      <c r="B3435" s="613">
        <v>42544.75</v>
      </c>
      <c r="C3435" s="405" t="s">
        <v>2020</v>
      </c>
      <c r="D3435" s="384">
        <v>883</v>
      </c>
      <c r="E3435">
        <v>0.01</v>
      </c>
      <c r="F3435">
        <v>1.51203</v>
      </c>
      <c r="G3435" s="384">
        <v>0</v>
      </c>
      <c r="H3435">
        <v>1.5056</v>
      </c>
    </row>
    <row r="3436" spans="1:10">
      <c r="A3436">
        <v>3444</v>
      </c>
      <c r="B3436" s="613">
        <v>42545.059027777781</v>
      </c>
      <c r="C3436" s="405" t="s">
        <v>1931</v>
      </c>
      <c r="D3436" s="384">
        <v>883</v>
      </c>
      <c r="E3436">
        <v>0.01</v>
      </c>
      <c r="F3436">
        <v>1.5056</v>
      </c>
      <c r="G3436" s="384">
        <v>0</v>
      </c>
      <c r="H3436">
        <v>1.5056</v>
      </c>
      <c r="I3436">
        <v>-4.8499999999999996</v>
      </c>
      <c r="J3436" s="384">
        <v>3437.46</v>
      </c>
    </row>
    <row r="3437" spans="1:10">
      <c r="A3437">
        <v>3424</v>
      </c>
      <c r="B3437" s="613">
        <v>42542.638888888891</v>
      </c>
      <c r="C3437" s="405" t="s">
        <v>96</v>
      </c>
      <c r="D3437" s="384">
        <v>884</v>
      </c>
      <c r="E3437">
        <v>0.02</v>
      </c>
      <c r="F3437">
        <v>1.5065900000000001</v>
      </c>
      <c r="G3437" s="384">
        <v>0</v>
      </c>
      <c r="H3437">
        <v>0</v>
      </c>
    </row>
    <row r="3438" spans="1:10">
      <c r="A3438">
        <v>3425</v>
      </c>
      <c r="B3438" s="613">
        <v>42542.638888888891</v>
      </c>
      <c r="C3438" s="405" t="s">
        <v>2020</v>
      </c>
      <c r="D3438" s="384">
        <v>884</v>
      </c>
      <c r="E3438">
        <v>0.02</v>
      </c>
      <c r="F3438">
        <v>1.5065900000000001</v>
      </c>
      <c r="G3438" s="384">
        <v>0</v>
      </c>
      <c r="H3438">
        <v>1.51431</v>
      </c>
    </row>
    <row r="3439" spans="1:10">
      <c r="A3439">
        <v>3431</v>
      </c>
      <c r="B3439" s="613">
        <v>42544.419444444444</v>
      </c>
      <c r="C3439" s="405" t="s">
        <v>2020</v>
      </c>
      <c r="D3439" s="384">
        <v>884</v>
      </c>
      <c r="E3439">
        <v>0.02</v>
      </c>
      <c r="F3439">
        <v>1.5065900000000001</v>
      </c>
      <c r="G3439" s="384">
        <v>0</v>
      </c>
      <c r="H3439">
        <v>1.5103200000000001</v>
      </c>
    </row>
    <row r="3440" spans="1:10">
      <c r="A3440">
        <v>3438</v>
      </c>
      <c r="B3440" s="613">
        <v>42544.75</v>
      </c>
      <c r="C3440" s="405" t="s">
        <v>2020</v>
      </c>
      <c r="D3440" s="384">
        <v>884</v>
      </c>
      <c r="E3440">
        <v>0.02</v>
      </c>
      <c r="F3440">
        <v>1.5065900000000001</v>
      </c>
      <c r="G3440" s="384">
        <v>0</v>
      </c>
      <c r="H3440">
        <v>1.5056</v>
      </c>
    </row>
    <row r="3441" spans="1:10">
      <c r="A3441">
        <v>3445</v>
      </c>
      <c r="B3441" s="613">
        <v>42545.059027777781</v>
      </c>
      <c r="C3441" s="405" t="s">
        <v>1931</v>
      </c>
      <c r="D3441" s="384">
        <v>884</v>
      </c>
      <c r="E3441">
        <v>0.02</v>
      </c>
      <c r="F3441">
        <v>1.5056</v>
      </c>
      <c r="G3441" s="384">
        <v>0</v>
      </c>
      <c r="H3441">
        <v>1.5056</v>
      </c>
      <c r="I3441">
        <v>-1.66</v>
      </c>
      <c r="J3441" s="384">
        <v>3435.8</v>
      </c>
    </row>
    <row r="3442" spans="1:10">
      <c r="A3442">
        <v>3429</v>
      </c>
      <c r="B3442" s="613">
        <v>42544.419444444444</v>
      </c>
      <c r="C3442" s="405" t="s">
        <v>96</v>
      </c>
      <c r="D3442" s="384">
        <v>885</v>
      </c>
      <c r="E3442">
        <v>0.04</v>
      </c>
      <c r="F3442">
        <v>1.5018800000000001</v>
      </c>
      <c r="G3442" s="384">
        <v>0</v>
      </c>
      <c r="H3442">
        <v>0</v>
      </c>
    </row>
    <row r="3443" spans="1:10">
      <c r="A3443">
        <v>3430</v>
      </c>
      <c r="B3443" s="613">
        <v>42544.419444444444</v>
      </c>
      <c r="C3443" s="405" t="s">
        <v>2020</v>
      </c>
      <c r="D3443" s="384">
        <v>885</v>
      </c>
      <c r="E3443">
        <v>0.04</v>
      </c>
      <c r="F3443">
        <v>1.5018800000000001</v>
      </c>
      <c r="G3443" s="384">
        <v>0</v>
      </c>
      <c r="H3443">
        <v>1.5103200000000001</v>
      </c>
    </row>
    <row r="3444" spans="1:10">
      <c r="A3444">
        <v>3437</v>
      </c>
      <c r="B3444" s="613">
        <v>42544.75</v>
      </c>
      <c r="C3444" s="405" t="s">
        <v>2020</v>
      </c>
      <c r="D3444" s="384">
        <v>885</v>
      </c>
      <c r="E3444">
        <v>0.04</v>
      </c>
      <c r="F3444">
        <v>1.5018800000000001</v>
      </c>
      <c r="G3444" s="384">
        <v>0</v>
      </c>
      <c r="H3444">
        <v>1.5056</v>
      </c>
    </row>
    <row r="3445" spans="1:10">
      <c r="A3445">
        <v>3446</v>
      </c>
      <c r="B3445" s="613">
        <v>42545.059027777781</v>
      </c>
      <c r="C3445" s="405" t="s">
        <v>1931</v>
      </c>
      <c r="D3445" s="384">
        <v>885</v>
      </c>
      <c r="E3445">
        <v>0.04</v>
      </c>
      <c r="F3445">
        <v>1.5056</v>
      </c>
      <c r="G3445" s="384">
        <v>0</v>
      </c>
      <c r="H3445">
        <v>1.5056</v>
      </c>
      <c r="I3445">
        <v>10.59</v>
      </c>
      <c r="J3445" s="384">
        <v>3446.39</v>
      </c>
    </row>
    <row r="3446" spans="1:10">
      <c r="A3446">
        <v>3435</v>
      </c>
      <c r="B3446" s="613">
        <v>42544.75</v>
      </c>
      <c r="C3446" s="405" t="s">
        <v>96</v>
      </c>
      <c r="D3446" s="384">
        <v>886</v>
      </c>
      <c r="E3446">
        <v>0.08</v>
      </c>
      <c r="F3446">
        <v>1.49638</v>
      </c>
      <c r="G3446" s="384">
        <v>0</v>
      </c>
      <c r="H3446">
        <v>0</v>
      </c>
    </row>
    <row r="3447" spans="1:10">
      <c r="A3447">
        <v>3436</v>
      </c>
      <c r="B3447" s="613">
        <v>42544.75</v>
      </c>
      <c r="C3447" s="405" t="s">
        <v>2020</v>
      </c>
      <c r="D3447" s="384">
        <v>886</v>
      </c>
      <c r="E3447">
        <v>0.08</v>
      </c>
      <c r="F3447">
        <v>1.49638</v>
      </c>
      <c r="G3447" s="384">
        <v>0</v>
      </c>
      <c r="H3447">
        <v>1.5056</v>
      </c>
    </row>
    <row r="3448" spans="1:10">
      <c r="A3448">
        <v>3447</v>
      </c>
      <c r="B3448" s="613">
        <v>42545.059027777781</v>
      </c>
      <c r="C3448" s="405" t="s">
        <v>1931</v>
      </c>
      <c r="D3448" s="384">
        <v>886</v>
      </c>
      <c r="E3448">
        <v>0.08</v>
      </c>
      <c r="F3448">
        <v>1.5056</v>
      </c>
      <c r="G3448" s="384">
        <v>0</v>
      </c>
      <c r="H3448">
        <v>1.5056</v>
      </c>
      <c r="I3448">
        <v>53.65</v>
      </c>
      <c r="J3448" s="384">
        <v>3500.04</v>
      </c>
    </row>
    <row r="3449" spans="1:10">
      <c r="A3449">
        <v>3448</v>
      </c>
      <c r="B3449" s="613">
        <v>42545.635416666664</v>
      </c>
      <c r="C3449" s="405" t="s">
        <v>96</v>
      </c>
      <c r="D3449" s="384">
        <v>887</v>
      </c>
      <c r="E3449">
        <v>0.01</v>
      </c>
      <c r="F3449">
        <v>1.48522</v>
      </c>
      <c r="G3449" s="384">
        <v>0</v>
      </c>
      <c r="H3449">
        <v>0</v>
      </c>
    </row>
    <row r="3450" spans="1:10">
      <c r="A3450">
        <v>3449</v>
      </c>
      <c r="B3450" s="613">
        <v>42545.635416666664</v>
      </c>
      <c r="C3450" s="405" t="s">
        <v>2020</v>
      </c>
      <c r="D3450" s="384">
        <v>887</v>
      </c>
      <c r="E3450">
        <v>0.01</v>
      </c>
      <c r="F3450">
        <v>1.48522</v>
      </c>
      <c r="G3450" s="384">
        <v>0</v>
      </c>
      <c r="H3450">
        <v>1.48736</v>
      </c>
    </row>
    <row r="3451" spans="1:10">
      <c r="A3451">
        <v>3450</v>
      </c>
      <c r="B3451" s="613">
        <v>42545.655555555553</v>
      </c>
      <c r="C3451" s="405" t="s">
        <v>1931</v>
      </c>
      <c r="D3451" s="384">
        <v>887</v>
      </c>
      <c r="E3451">
        <v>0.01</v>
      </c>
      <c r="F3451">
        <v>1.48736</v>
      </c>
      <c r="G3451" s="384">
        <v>0</v>
      </c>
      <c r="H3451">
        <v>1.48736</v>
      </c>
      <c r="I3451">
        <v>1.48</v>
      </c>
      <c r="J3451" s="384">
        <v>3501.52</v>
      </c>
    </row>
    <row r="3452" spans="1:10">
      <c r="A3452">
        <v>3451</v>
      </c>
      <c r="B3452" s="613">
        <v>42545.709722222222</v>
      </c>
      <c r="C3452" s="405" t="s">
        <v>96</v>
      </c>
      <c r="D3452" s="384">
        <v>888</v>
      </c>
      <c r="E3452">
        <v>0.01</v>
      </c>
      <c r="F3452">
        <v>1.4844900000000001</v>
      </c>
      <c r="G3452" s="384">
        <v>0</v>
      </c>
      <c r="H3452">
        <v>0</v>
      </c>
    </row>
    <row r="3453" spans="1:10">
      <c r="A3453">
        <v>3452</v>
      </c>
      <c r="B3453" s="613">
        <v>42545.709722222222</v>
      </c>
      <c r="C3453" s="405" t="s">
        <v>2020</v>
      </c>
      <c r="D3453" s="384">
        <v>888</v>
      </c>
      <c r="E3453">
        <v>0.01</v>
      </c>
      <c r="F3453">
        <v>1.4844900000000001</v>
      </c>
      <c r="G3453" s="384">
        <v>0</v>
      </c>
      <c r="H3453">
        <v>1.4866299999999999</v>
      </c>
    </row>
    <row r="3454" spans="1:10">
      <c r="A3454">
        <v>3453</v>
      </c>
      <c r="B3454" s="613">
        <v>42545.720833333333</v>
      </c>
      <c r="C3454" s="405" t="s">
        <v>1931</v>
      </c>
      <c r="D3454" s="384">
        <v>888</v>
      </c>
      <c r="E3454">
        <v>0.01</v>
      </c>
      <c r="F3454">
        <v>1.4866299999999999</v>
      </c>
      <c r="G3454" s="384">
        <v>0</v>
      </c>
      <c r="H3454">
        <v>1.4866299999999999</v>
      </c>
      <c r="I3454">
        <v>1.48</v>
      </c>
      <c r="J3454" s="384">
        <v>3503</v>
      </c>
    </row>
    <row r="3455" spans="1:10">
      <c r="A3455">
        <v>3454</v>
      </c>
      <c r="B3455" s="613">
        <v>42545.793055555558</v>
      </c>
      <c r="C3455" s="405" t="s">
        <v>97</v>
      </c>
      <c r="D3455" s="384">
        <v>889</v>
      </c>
      <c r="E3455">
        <v>0.01</v>
      </c>
      <c r="F3455">
        <v>1.49403</v>
      </c>
      <c r="G3455" s="384">
        <v>0</v>
      </c>
      <c r="H3455">
        <v>0</v>
      </c>
    </row>
    <row r="3456" spans="1:10">
      <c r="A3456">
        <v>3455</v>
      </c>
      <c r="B3456" s="613">
        <v>42545.793055555558</v>
      </c>
      <c r="C3456" s="405" t="s">
        <v>2020</v>
      </c>
      <c r="D3456" s="384">
        <v>889</v>
      </c>
      <c r="E3456">
        <v>0.01</v>
      </c>
      <c r="F3456">
        <v>1.49403</v>
      </c>
      <c r="G3456" s="384">
        <v>0</v>
      </c>
      <c r="H3456">
        <v>1.4918899999999999</v>
      </c>
    </row>
    <row r="3457" spans="1:10">
      <c r="A3457">
        <v>3456</v>
      </c>
      <c r="B3457" s="613">
        <v>42545.801388888889</v>
      </c>
      <c r="C3457" s="405" t="s">
        <v>1931</v>
      </c>
      <c r="D3457" s="384">
        <v>889</v>
      </c>
      <c r="E3457">
        <v>0.01</v>
      </c>
      <c r="F3457">
        <v>1.4918899999999999</v>
      </c>
      <c r="G3457" s="384">
        <v>0</v>
      </c>
      <c r="H3457">
        <v>1.4918899999999999</v>
      </c>
      <c r="I3457">
        <v>1.48</v>
      </c>
      <c r="J3457" s="384">
        <v>3504.48</v>
      </c>
    </row>
    <row r="3458" spans="1:10">
      <c r="A3458">
        <v>3457</v>
      </c>
      <c r="B3458" s="613">
        <v>42548.09375</v>
      </c>
      <c r="C3458" s="405" t="s">
        <v>96</v>
      </c>
      <c r="D3458" s="384">
        <v>890</v>
      </c>
      <c r="E3458">
        <v>0.01</v>
      </c>
      <c r="F3458">
        <v>1.48607</v>
      </c>
      <c r="G3458" s="384">
        <v>0</v>
      </c>
      <c r="H3458">
        <v>0</v>
      </c>
    </row>
    <row r="3459" spans="1:10">
      <c r="A3459">
        <v>3458</v>
      </c>
      <c r="B3459" s="613">
        <v>42548.09375</v>
      </c>
      <c r="C3459" s="405" t="s">
        <v>2020</v>
      </c>
      <c r="D3459" s="384">
        <v>890</v>
      </c>
      <c r="E3459">
        <v>0.01</v>
      </c>
      <c r="F3459">
        <v>1.48607</v>
      </c>
      <c r="G3459" s="384">
        <v>0</v>
      </c>
      <c r="H3459">
        <v>1.48821</v>
      </c>
    </row>
    <row r="3460" spans="1:10">
      <c r="A3460">
        <v>3459</v>
      </c>
      <c r="B3460" s="613">
        <v>42548.137499999997</v>
      </c>
      <c r="C3460" s="405" t="s">
        <v>1931</v>
      </c>
      <c r="D3460" s="384">
        <v>890</v>
      </c>
      <c r="E3460">
        <v>0.01</v>
      </c>
      <c r="F3460">
        <v>1.48821</v>
      </c>
      <c r="G3460" s="384">
        <v>0</v>
      </c>
      <c r="H3460">
        <v>1.48821</v>
      </c>
      <c r="I3460">
        <v>1.48</v>
      </c>
      <c r="J3460" s="384">
        <v>3505.96</v>
      </c>
    </row>
    <row r="3461" spans="1:10">
      <c r="A3461">
        <v>3460</v>
      </c>
      <c r="B3461" s="613">
        <v>42548.293055555558</v>
      </c>
      <c r="C3461" s="405" t="s">
        <v>96</v>
      </c>
      <c r="D3461" s="384">
        <v>891</v>
      </c>
      <c r="E3461">
        <v>0.01</v>
      </c>
      <c r="F3461">
        <v>1.48729</v>
      </c>
      <c r="G3461" s="384">
        <v>0</v>
      </c>
      <c r="H3461">
        <v>0</v>
      </c>
    </row>
    <row r="3462" spans="1:10">
      <c r="A3462">
        <v>3461</v>
      </c>
      <c r="B3462" s="613">
        <v>42548.293055555558</v>
      </c>
      <c r="C3462" s="405" t="s">
        <v>2020</v>
      </c>
      <c r="D3462" s="384">
        <v>891</v>
      </c>
      <c r="E3462">
        <v>0.01</v>
      </c>
      <c r="F3462">
        <v>1.48729</v>
      </c>
      <c r="G3462" s="384">
        <v>0</v>
      </c>
      <c r="H3462">
        <v>1.48943</v>
      </c>
    </row>
    <row r="3463" spans="1:10">
      <c r="A3463">
        <v>3462</v>
      </c>
      <c r="B3463" s="613">
        <v>42548.32916666667</v>
      </c>
      <c r="C3463" s="405" t="s">
        <v>1931</v>
      </c>
      <c r="D3463" s="384">
        <v>891</v>
      </c>
      <c r="E3463">
        <v>0.01</v>
      </c>
      <c r="F3463">
        <v>1.48943</v>
      </c>
      <c r="G3463" s="384">
        <v>0</v>
      </c>
      <c r="H3463">
        <v>1.48943</v>
      </c>
      <c r="I3463">
        <v>1.48</v>
      </c>
      <c r="J3463" s="384">
        <v>3507.44</v>
      </c>
    </row>
    <row r="3464" spans="1:10">
      <c r="A3464">
        <v>3463</v>
      </c>
      <c r="B3464" s="613">
        <v>42548.584027777775</v>
      </c>
      <c r="C3464" s="405" t="s">
        <v>96</v>
      </c>
      <c r="D3464" s="384">
        <v>892</v>
      </c>
      <c r="E3464">
        <v>0.01</v>
      </c>
      <c r="F3464">
        <v>1.4865299999999999</v>
      </c>
      <c r="G3464" s="384">
        <v>0</v>
      </c>
      <c r="H3464">
        <v>0</v>
      </c>
    </row>
    <row r="3465" spans="1:10">
      <c r="A3465">
        <v>3464</v>
      </c>
      <c r="B3465" s="613">
        <v>42548.584027777775</v>
      </c>
      <c r="C3465" s="405" t="s">
        <v>2020</v>
      </c>
      <c r="D3465" s="384">
        <v>892</v>
      </c>
      <c r="E3465">
        <v>0.01</v>
      </c>
      <c r="F3465">
        <v>1.4865299999999999</v>
      </c>
      <c r="G3465" s="384">
        <v>0</v>
      </c>
      <c r="H3465">
        <v>1.4886699999999999</v>
      </c>
    </row>
    <row r="3466" spans="1:10">
      <c r="A3466">
        <v>3465</v>
      </c>
      <c r="B3466" s="613">
        <v>42548.666666666664</v>
      </c>
      <c r="C3466" s="405" t="s">
        <v>1931</v>
      </c>
      <c r="D3466" s="384">
        <v>892</v>
      </c>
      <c r="E3466">
        <v>0.01</v>
      </c>
      <c r="F3466">
        <v>1.4886699999999999</v>
      </c>
      <c r="G3466" s="384">
        <v>0</v>
      </c>
      <c r="H3466">
        <v>1.4886699999999999</v>
      </c>
      <c r="I3466">
        <v>1.48</v>
      </c>
      <c r="J3466" s="384">
        <v>3508.92</v>
      </c>
    </row>
    <row r="3467" spans="1:10">
      <c r="A3467">
        <v>3466</v>
      </c>
      <c r="B3467" s="613">
        <v>42551.345833333333</v>
      </c>
      <c r="C3467" s="405" t="s">
        <v>96</v>
      </c>
      <c r="D3467" s="384">
        <v>893</v>
      </c>
      <c r="E3467">
        <v>0.01</v>
      </c>
      <c r="F3467">
        <v>1.4964299999999999</v>
      </c>
      <c r="G3467" s="384">
        <v>0</v>
      </c>
      <c r="H3467">
        <v>0</v>
      </c>
    </row>
    <row r="3468" spans="1:10">
      <c r="A3468">
        <v>3467</v>
      </c>
      <c r="B3468" s="613">
        <v>42551.345833333333</v>
      </c>
      <c r="C3468" s="405" t="s">
        <v>2020</v>
      </c>
      <c r="D3468" s="384">
        <v>893</v>
      </c>
      <c r="E3468">
        <v>0.01</v>
      </c>
      <c r="F3468">
        <v>1.4964299999999999</v>
      </c>
      <c r="G3468" s="384">
        <v>0</v>
      </c>
      <c r="H3468">
        <v>1.49857</v>
      </c>
    </row>
    <row r="3469" spans="1:10">
      <c r="A3469">
        <v>3468</v>
      </c>
      <c r="B3469" s="613">
        <v>42551.381944444445</v>
      </c>
      <c r="C3469" s="405" t="s">
        <v>1931</v>
      </c>
      <c r="D3469" s="384">
        <v>893</v>
      </c>
      <c r="E3469">
        <v>0.01</v>
      </c>
      <c r="F3469">
        <v>1.49857</v>
      </c>
      <c r="G3469" s="384">
        <v>0</v>
      </c>
      <c r="H3469">
        <v>1.49857</v>
      </c>
      <c r="I3469">
        <v>1.48</v>
      </c>
      <c r="J3469" s="384">
        <v>3510.4</v>
      </c>
    </row>
    <row r="3470" spans="1:10">
      <c r="A3470">
        <v>3469</v>
      </c>
      <c r="B3470" s="613">
        <v>42551.396527777775</v>
      </c>
      <c r="C3470" s="405" t="s">
        <v>97</v>
      </c>
      <c r="D3470" s="384">
        <v>894</v>
      </c>
      <c r="E3470">
        <v>0.01</v>
      </c>
      <c r="F3470">
        <v>1.4992099999999999</v>
      </c>
      <c r="G3470" s="384">
        <v>0</v>
      </c>
      <c r="H3470">
        <v>0</v>
      </c>
    </row>
    <row r="3471" spans="1:10">
      <c r="A3471">
        <v>3470</v>
      </c>
      <c r="B3471" s="613">
        <v>42551.396527777775</v>
      </c>
      <c r="C3471" s="405" t="s">
        <v>2020</v>
      </c>
      <c r="D3471" s="384">
        <v>894</v>
      </c>
      <c r="E3471">
        <v>0.01</v>
      </c>
      <c r="F3471">
        <v>1.4992099999999999</v>
      </c>
      <c r="G3471" s="384">
        <v>0</v>
      </c>
      <c r="H3471">
        <v>1.4970699999999999</v>
      </c>
    </row>
    <row r="3472" spans="1:10">
      <c r="A3472">
        <v>3471</v>
      </c>
      <c r="B3472" s="613">
        <v>42551.40347222222</v>
      </c>
      <c r="C3472" s="405" t="s">
        <v>1931</v>
      </c>
      <c r="D3472" s="384">
        <v>894</v>
      </c>
      <c r="E3472">
        <v>0.01</v>
      </c>
      <c r="F3472">
        <v>1.4970699999999999</v>
      </c>
      <c r="G3472" s="384">
        <v>0</v>
      </c>
      <c r="H3472">
        <v>1.4970699999999999</v>
      </c>
      <c r="I3472">
        <v>1.48</v>
      </c>
      <c r="J3472" s="384">
        <v>3511.88</v>
      </c>
    </row>
    <row r="3473" spans="1:10">
      <c r="A3473">
        <v>3472</v>
      </c>
      <c r="B3473" s="613">
        <v>42556.720138888886</v>
      </c>
      <c r="C3473" s="405" t="s">
        <v>97</v>
      </c>
      <c r="D3473" s="384">
        <v>895</v>
      </c>
      <c r="E3473">
        <v>0.01</v>
      </c>
      <c r="F3473">
        <v>1.48739</v>
      </c>
      <c r="G3473" s="384">
        <v>0</v>
      </c>
      <c r="H3473">
        <v>0</v>
      </c>
    </row>
    <row r="3474" spans="1:10">
      <c r="A3474">
        <v>3473</v>
      </c>
      <c r="B3474" s="613">
        <v>42556.720138888886</v>
      </c>
      <c r="C3474" s="405" t="s">
        <v>2020</v>
      </c>
      <c r="D3474" s="384">
        <v>895</v>
      </c>
      <c r="E3474">
        <v>0.01</v>
      </c>
      <c r="F3474">
        <v>1.48739</v>
      </c>
      <c r="G3474" s="384">
        <v>0</v>
      </c>
      <c r="H3474">
        <v>1.48525</v>
      </c>
    </row>
    <row r="3475" spans="1:10">
      <c r="A3475">
        <v>3474</v>
      </c>
      <c r="B3475" s="613">
        <v>42556.742361111108</v>
      </c>
      <c r="C3475" s="405" t="s">
        <v>1931</v>
      </c>
      <c r="D3475" s="384">
        <v>895</v>
      </c>
      <c r="E3475">
        <v>0.01</v>
      </c>
      <c r="F3475">
        <v>1.48525</v>
      </c>
      <c r="G3475" s="384">
        <v>0</v>
      </c>
      <c r="H3475">
        <v>1.48525</v>
      </c>
      <c r="I3475">
        <v>1.48</v>
      </c>
      <c r="J3475" s="384">
        <v>3513.36</v>
      </c>
    </row>
    <row r="3476" spans="1:10">
      <c r="A3476">
        <v>3475</v>
      </c>
      <c r="B3476" s="613">
        <v>42557.115972222222</v>
      </c>
      <c r="C3476" s="405" t="s">
        <v>97</v>
      </c>
      <c r="D3476" s="384">
        <v>896</v>
      </c>
      <c r="E3476">
        <v>0.01</v>
      </c>
      <c r="F3476">
        <v>1.48621</v>
      </c>
      <c r="G3476" s="384">
        <v>0</v>
      </c>
      <c r="H3476">
        <v>0</v>
      </c>
    </row>
    <row r="3477" spans="1:10">
      <c r="A3477">
        <v>3476</v>
      </c>
      <c r="B3477" s="613">
        <v>42557.115972222222</v>
      </c>
      <c r="C3477" s="405" t="s">
        <v>2020</v>
      </c>
      <c r="D3477" s="384">
        <v>896</v>
      </c>
      <c r="E3477">
        <v>0.01</v>
      </c>
      <c r="F3477">
        <v>1.48621</v>
      </c>
      <c r="G3477" s="384">
        <v>0</v>
      </c>
      <c r="H3477">
        <v>1.48407</v>
      </c>
    </row>
    <row r="3478" spans="1:10">
      <c r="A3478">
        <v>3479</v>
      </c>
      <c r="B3478" s="613">
        <v>42557.222916666666</v>
      </c>
      <c r="C3478" s="405" t="s">
        <v>2020</v>
      </c>
      <c r="D3478" s="384">
        <v>896</v>
      </c>
      <c r="E3478">
        <v>0.01</v>
      </c>
      <c r="F3478">
        <v>1.48621</v>
      </c>
      <c r="G3478" s="384">
        <v>0</v>
      </c>
      <c r="H3478">
        <v>1.4857499999999999</v>
      </c>
    </row>
    <row r="3479" spans="1:10">
      <c r="A3479">
        <v>3480</v>
      </c>
      <c r="B3479" s="613">
        <v>42557.319444444445</v>
      </c>
      <c r="C3479" s="405" t="s">
        <v>1931</v>
      </c>
      <c r="D3479" s="384">
        <v>896</v>
      </c>
      <c r="E3479">
        <v>0.01</v>
      </c>
      <c r="F3479">
        <v>1.4857499999999999</v>
      </c>
      <c r="G3479" s="384">
        <v>0</v>
      </c>
      <c r="H3479">
        <v>1.4857499999999999</v>
      </c>
      <c r="I3479">
        <v>0.24</v>
      </c>
      <c r="J3479" s="384">
        <v>3513.6</v>
      </c>
    </row>
    <row r="3480" spans="1:10">
      <c r="A3480">
        <v>3477</v>
      </c>
      <c r="B3480" s="613">
        <v>42557.222916666666</v>
      </c>
      <c r="C3480" s="405" t="s">
        <v>97</v>
      </c>
      <c r="D3480" s="384">
        <v>897</v>
      </c>
      <c r="E3480">
        <v>0.01</v>
      </c>
      <c r="F3480">
        <v>1.48956</v>
      </c>
      <c r="G3480" s="384">
        <v>0</v>
      </c>
      <c r="H3480">
        <v>0</v>
      </c>
    </row>
    <row r="3481" spans="1:10">
      <c r="A3481">
        <v>3478</v>
      </c>
      <c r="B3481" s="613">
        <v>42557.222916666666</v>
      </c>
      <c r="C3481" s="405" t="s">
        <v>2020</v>
      </c>
      <c r="D3481" s="384">
        <v>897</v>
      </c>
      <c r="E3481">
        <v>0.01</v>
      </c>
      <c r="F3481">
        <v>1.48956</v>
      </c>
      <c r="G3481" s="384">
        <v>0</v>
      </c>
      <c r="H3481">
        <v>1.4857499999999999</v>
      </c>
    </row>
    <row r="3482" spans="1:10">
      <c r="A3482">
        <v>3481</v>
      </c>
      <c r="B3482" s="613">
        <v>42557.319444444445</v>
      </c>
      <c r="C3482" s="405" t="s">
        <v>1931</v>
      </c>
      <c r="D3482" s="384">
        <v>897</v>
      </c>
      <c r="E3482">
        <v>0.01</v>
      </c>
      <c r="F3482">
        <v>1.4857499999999999</v>
      </c>
      <c r="G3482" s="384">
        <v>0</v>
      </c>
      <c r="H3482">
        <v>1.4857499999999999</v>
      </c>
      <c r="I3482">
        <v>2.71</v>
      </c>
      <c r="J3482" s="384">
        <v>3516.31</v>
      </c>
    </row>
    <row r="3483" spans="1:10">
      <c r="A3483">
        <v>3482</v>
      </c>
      <c r="B3483" s="613">
        <v>42557.490277777775</v>
      </c>
      <c r="C3483" s="405" t="s">
        <v>97</v>
      </c>
      <c r="D3483" s="384">
        <v>898</v>
      </c>
      <c r="E3483">
        <v>0.01</v>
      </c>
      <c r="F3483">
        <v>1.4800899999999999</v>
      </c>
      <c r="G3483" s="384">
        <v>0</v>
      </c>
      <c r="H3483">
        <v>0</v>
      </c>
    </row>
    <row r="3484" spans="1:10">
      <c r="A3484">
        <v>3483</v>
      </c>
      <c r="B3484" s="613">
        <v>42557.490277777775</v>
      </c>
      <c r="C3484" s="405" t="s">
        <v>2020</v>
      </c>
      <c r="D3484" s="384">
        <v>898</v>
      </c>
      <c r="E3484">
        <v>0.01</v>
      </c>
      <c r="F3484">
        <v>1.4800899999999999</v>
      </c>
      <c r="G3484" s="384">
        <v>0</v>
      </c>
      <c r="H3484">
        <v>1.4779500000000001</v>
      </c>
    </row>
    <row r="3485" spans="1:10">
      <c r="A3485">
        <v>3484</v>
      </c>
      <c r="B3485" s="613">
        <v>42557.658333333333</v>
      </c>
      <c r="C3485" s="405" t="s">
        <v>1931</v>
      </c>
      <c r="D3485" s="384">
        <v>898</v>
      </c>
      <c r="E3485">
        <v>0.01</v>
      </c>
      <c r="F3485">
        <v>1.4779500000000001</v>
      </c>
      <c r="G3485" s="384">
        <v>0</v>
      </c>
      <c r="H3485">
        <v>1.4779500000000001</v>
      </c>
      <c r="I3485">
        <v>1.48</v>
      </c>
      <c r="J3485" s="384">
        <v>3517.79</v>
      </c>
    </row>
    <row r="3486" spans="1:10">
      <c r="A3486">
        <v>3485</v>
      </c>
      <c r="B3486" s="613">
        <v>42558.418055555558</v>
      </c>
      <c r="C3486" s="405" t="s">
        <v>97</v>
      </c>
      <c r="D3486" s="384">
        <v>899</v>
      </c>
      <c r="E3486">
        <v>0.01</v>
      </c>
      <c r="F3486">
        <v>1.4713700000000001</v>
      </c>
      <c r="G3486" s="384">
        <v>0</v>
      </c>
      <c r="H3486">
        <v>0</v>
      </c>
    </row>
    <row r="3487" spans="1:10">
      <c r="A3487">
        <v>3486</v>
      </c>
      <c r="B3487" s="613">
        <v>42558.418055555558</v>
      </c>
      <c r="C3487" s="405" t="s">
        <v>2020</v>
      </c>
      <c r="D3487" s="384">
        <v>899</v>
      </c>
      <c r="E3487">
        <v>0.01</v>
      </c>
      <c r="F3487">
        <v>1.4713700000000001</v>
      </c>
      <c r="G3487" s="384">
        <v>0</v>
      </c>
      <c r="H3487">
        <v>1.46923</v>
      </c>
    </row>
    <row r="3488" spans="1:10">
      <c r="A3488">
        <v>3489</v>
      </c>
      <c r="B3488" s="613">
        <v>42558.552777777775</v>
      </c>
      <c r="C3488" s="405" t="s">
        <v>2020</v>
      </c>
      <c r="D3488" s="384">
        <v>899</v>
      </c>
      <c r="E3488">
        <v>0.01</v>
      </c>
      <c r="F3488">
        <v>1.4713700000000001</v>
      </c>
      <c r="G3488" s="384">
        <v>0</v>
      </c>
      <c r="H3488">
        <v>1.47089</v>
      </c>
    </row>
    <row r="3489" spans="1:10">
      <c r="A3489">
        <v>3493</v>
      </c>
      <c r="B3489" s="613">
        <v>42558.787499999999</v>
      </c>
      <c r="C3489" s="405" t="s">
        <v>2020</v>
      </c>
      <c r="D3489" s="384">
        <v>899</v>
      </c>
      <c r="E3489">
        <v>0.01</v>
      </c>
      <c r="F3489">
        <v>1.4713700000000001</v>
      </c>
      <c r="G3489" s="384">
        <v>0</v>
      </c>
      <c r="H3489">
        <v>1.47255</v>
      </c>
    </row>
    <row r="3490" spans="1:10">
      <c r="A3490">
        <v>3494</v>
      </c>
      <c r="B3490" s="613">
        <v>42559.55</v>
      </c>
      <c r="C3490" s="405" t="s">
        <v>1931</v>
      </c>
      <c r="D3490" s="384">
        <v>899</v>
      </c>
      <c r="E3490">
        <v>0.01</v>
      </c>
      <c r="F3490">
        <v>1.47255</v>
      </c>
      <c r="G3490" s="384">
        <v>0</v>
      </c>
      <c r="H3490">
        <v>1.47255</v>
      </c>
      <c r="I3490">
        <v>-0.98</v>
      </c>
      <c r="J3490" s="384">
        <v>3516.81</v>
      </c>
    </row>
    <row r="3491" spans="1:10">
      <c r="A3491">
        <v>3487</v>
      </c>
      <c r="B3491" s="613">
        <v>42558.552777777775</v>
      </c>
      <c r="C3491" s="405" t="s">
        <v>97</v>
      </c>
      <c r="D3491" s="384">
        <v>900</v>
      </c>
      <c r="E3491">
        <v>0.01</v>
      </c>
      <c r="F3491">
        <v>1.47468</v>
      </c>
      <c r="G3491" s="384">
        <v>0</v>
      </c>
      <c r="H3491">
        <v>0</v>
      </c>
    </row>
    <row r="3492" spans="1:10">
      <c r="A3492">
        <v>3488</v>
      </c>
      <c r="B3492" s="613">
        <v>42558.552777777775</v>
      </c>
      <c r="C3492" s="405" t="s">
        <v>2020</v>
      </c>
      <c r="D3492" s="384">
        <v>900</v>
      </c>
      <c r="E3492">
        <v>0.01</v>
      </c>
      <c r="F3492">
        <v>1.47468</v>
      </c>
      <c r="G3492" s="384">
        <v>0</v>
      </c>
      <c r="H3492">
        <v>1.47089</v>
      </c>
    </row>
    <row r="3493" spans="1:10">
      <c r="A3493">
        <v>3492</v>
      </c>
      <c r="B3493" s="613">
        <v>42558.787499999999</v>
      </c>
      <c r="C3493" s="405" t="s">
        <v>2020</v>
      </c>
      <c r="D3493" s="384">
        <v>900</v>
      </c>
      <c r="E3493">
        <v>0.01</v>
      </c>
      <c r="F3493">
        <v>1.47468</v>
      </c>
      <c r="G3493" s="384">
        <v>0</v>
      </c>
      <c r="H3493">
        <v>1.47255</v>
      </c>
    </row>
    <row r="3494" spans="1:10">
      <c r="A3494">
        <v>3495</v>
      </c>
      <c r="B3494" s="613">
        <v>42559.55</v>
      </c>
      <c r="C3494" s="405" t="s">
        <v>1931</v>
      </c>
      <c r="D3494" s="384">
        <v>900</v>
      </c>
      <c r="E3494">
        <v>0.01</v>
      </c>
      <c r="F3494">
        <v>1.47255</v>
      </c>
      <c r="G3494" s="384">
        <v>0</v>
      </c>
      <c r="H3494">
        <v>1.47255</v>
      </c>
      <c r="I3494">
        <v>1.47</v>
      </c>
      <c r="J3494" s="384">
        <v>3518.28</v>
      </c>
    </row>
    <row r="3495" spans="1:10">
      <c r="A3495">
        <v>3490</v>
      </c>
      <c r="B3495" s="613">
        <v>42558.787499999999</v>
      </c>
      <c r="C3495" s="405" t="s">
        <v>97</v>
      </c>
      <c r="D3495" s="384">
        <v>901</v>
      </c>
      <c r="E3495">
        <v>0.01</v>
      </c>
      <c r="F3495">
        <v>1.4782999999999999</v>
      </c>
      <c r="G3495" s="384">
        <v>0</v>
      </c>
      <c r="H3495">
        <v>0</v>
      </c>
    </row>
    <row r="3496" spans="1:10">
      <c r="A3496">
        <v>3491</v>
      </c>
      <c r="B3496" s="613">
        <v>42558.787499999999</v>
      </c>
      <c r="C3496" s="405" t="s">
        <v>2020</v>
      </c>
      <c r="D3496" s="384">
        <v>901</v>
      </c>
      <c r="E3496">
        <v>0.01</v>
      </c>
      <c r="F3496">
        <v>1.4782999999999999</v>
      </c>
      <c r="G3496" s="384">
        <v>0</v>
      </c>
      <c r="H3496">
        <v>1.47255</v>
      </c>
    </row>
    <row r="3497" spans="1:10">
      <c r="A3497">
        <v>3496</v>
      </c>
      <c r="B3497" s="613">
        <v>42559.55</v>
      </c>
      <c r="C3497" s="405" t="s">
        <v>1931</v>
      </c>
      <c r="D3497" s="384">
        <v>901</v>
      </c>
      <c r="E3497">
        <v>0.01</v>
      </c>
      <c r="F3497">
        <v>1.47255</v>
      </c>
      <c r="G3497" s="384">
        <v>0</v>
      </c>
      <c r="H3497">
        <v>1.47255</v>
      </c>
      <c r="I3497">
        <v>4.1399999999999997</v>
      </c>
      <c r="J3497" s="384">
        <v>3522.42</v>
      </c>
    </row>
    <row r="3498" spans="1:10">
      <c r="A3498">
        <v>3497</v>
      </c>
      <c r="B3498" s="613">
        <v>42562.666666666664</v>
      </c>
      <c r="C3498" s="405" t="s">
        <v>97</v>
      </c>
      <c r="D3498" s="384">
        <v>902</v>
      </c>
      <c r="E3498">
        <v>0.01</v>
      </c>
      <c r="F3498">
        <v>1.4665999999999999</v>
      </c>
      <c r="G3498" s="384">
        <v>0</v>
      </c>
      <c r="H3498">
        <v>0</v>
      </c>
    </row>
    <row r="3499" spans="1:10">
      <c r="A3499">
        <v>3498</v>
      </c>
      <c r="B3499" s="613">
        <v>42562.666666666664</v>
      </c>
      <c r="C3499" s="405" t="s">
        <v>2020</v>
      </c>
      <c r="D3499" s="384">
        <v>902</v>
      </c>
      <c r="E3499">
        <v>0.01</v>
      </c>
      <c r="F3499">
        <v>1.4665999999999999</v>
      </c>
      <c r="G3499" s="384">
        <v>0</v>
      </c>
      <c r="H3499">
        <v>1.4644600000000001</v>
      </c>
    </row>
    <row r="3500" spans="1:10">
      <c r="A3500">
        <v>3499</v>
      </c>
      <c r="B3500" s="613">
        <v>42563.136805555558</v>
      </c>
      <c r="C3500" s="405" t="s">
        <v>1931</v>
      </c>
      <c r="D3500" s="384">
        <v>902</v>
      </c>
      <c r="E3500">
        <v>0.01</v>
      </c>
      <c r="F3500">
        <v>1.4644600000000001</v>
      </c>
      <c r="G3500" s="384">
        <v>0</v>
      </c>
      <c r="H3500">
        <v>1.4644600000000001</v>
      </c>
      <c r="I3500">
        <v>1.48</v>
      </c>
      <c r="J3500" s="384">
        <v>3523.9</v>
      </c>
    </row>
    <row r="3501" spans="1:10">
      <c r="A3501">
        <v>3500</v>
      </c>
      <c r="B3501" s="613">
        <v>42564.1875</v>
      </c>
      <c r="C3501" s="405" t="s">
        <v>96</v>
      </c>
      <c r="D3501" s="384">
        <v>903</v>
      </c>
      <c r="E3501">
        <v>0.01</v>
      </c>
      <c r="F3501">
        <v>1.4565300000000001</v>
      </c>
      <c r="G3501" s="384">
        <v>0</v>
      </c>
      <c r="H3501">
        <v>0</v>
      </c>
    </row>
    <row r="3502" spans="1:10">
      <c r="A3502">
        <v>3501</v>
      </c>
      <c r="B3502" s="613">
        <v>42564.1875</v>
      </c>
      <c r="C3502" s="405" t="s">
        <v>2020</v>
      </c>
      <c r="D3502" s="384">
        <v>903</v>
      </c>
      <c r="E3502">
        <v>0.01</v>
      </c>
      <c r="F3502">
        <v>1.4565300000000001</v>
      </c>
      <c r="G3502" s="384">
        <v>0</v>
      </c>
      <c r="H3502">
        <v>1.4586699999999999</v>
      </c>
    </row>
    <row r="3503" spans="1:10">
      <c r="A3503">
        <v>3502</v>
      </c>
      <c r="B3503" s="613">
        <v>42564.345833333333</v>
      </c>
      <c r="C3503" s="405" t="s">
        <v>1931</v>
      </c>
      <c r="D3503" s="384">
        <v>903</v>
      </c>
      <c r="E3503">
        <v>0.01</v>
      </c>
      <c r="F3503">
        <v>1.4586699999999999</v>
      </c>
      <c r="G3503" s="384">
        <v>0</v>
      </c>
      <c r="H3503">
        <v>1.4586699999999999</v>
      </c>
      <c r="I3503">
        <v>1.48</v>
      </c>
      <c r="J3503" s="384">
        <v>3525.38</v>
      </c>
    </row>
    <row r="3504" spans="1:10">
      <c r="A3504">
        <v>3503</v>
      </c>
      <c r="B3504" s="613">
        <v>42564.709027777775</v>
      </c>
      <c r="C3504" s="405" t="s">
        <v>97</v>
      </c>
      <c r="D3504" s="384">
        <v>904</v>
      </c>
      <c r="E3504">
        <v>0.01</v>
      </c>
      <c r="F3504">
        <v>1.4552</v>
      </c>
      <c r="G3504" s="384">
        <v>0</v>
      </c>
      <c r="H3504">
        <v>0</v>
      </c>
    </row>
    <row r="3505" spans="1:10">
      <c r="A3505">
        <v>3504</v>
      </c>
      <c r="B3505" s="613">
        <v>42564.709027777775</v>
      </c>
      <c r="C3505" s="405" t="s">
        <v>2020</v>
      </c>
      <c r="D3505" s="384">
        <v>904</v>
      </c>
      <c r="E3505">
        <v>0.01</v>
      </c>
      <c r="F3505">
        <v>1.4552</v>
      </c>
      <c r="G3505" s="384">
        <v>0</v>
      </c>
      <c r="H3505">
        <v>1.45306</v>
      </c>
    </row>
    <row r="3506" spans="1:10">
      <c r="A3506">
        <v>3507</v>
      </c>
      <c r="B3506" s="613">
        <v>42564.77847222222</v>
      </c>
      <c r="C3506" s="405" t="s">
        <v>2020</v>
      </c>
      <c r="D3506" s="384">
        <v>904</v>
      </c>
      <c r="E3506">
        <v>0.01</v>
      </c>
      <c r="F3506">
        <v>1.4552</v>
      </c>
      <c r="G3506" s="384">
        <v>0</v>
      </c>
      <c r="H3506">
        <v>1.45472</v>
      </c>
    </row>
    <row r="3507" spans="1:10">
      <c r="A3507">
        <v>3508</v>
      </c>
      <c r="B3507" s="613">
        <v>42565.147222222222</v>
      </c>
      <c r="C3507" s="405" t="s">
        <v>1931</v>
      </c>
      <c r="D3507" s="384">
        <v>904</v>
      </c>
      <c r="E3507">
        <v>0.01</v>
      </c>
      <c r="F3507">
        <v>1.45472</v>
      </c>
      <c r="G3507" s="384">
        <v>0</v>
      </c>
      <c r="H3507">
        <v>1.45472</v>
      </c>
      <c r="I3507">
        <v>0.26</v>
      </c>
      <c r="J3507" s="384">
        <v>3525.64</v>
      </c>
    </row>
    <row r="3508" spans="1:10">
      <c r="A3508">
        <v>3505</v>
      </c>
      <c r="B3508" s="613">
        <v>42564.77847222222</v>
      </c>
      <c r="C3508" s="405" t="s">
        <v>97</v>
      </c>
      <c r="D3508" s="384">
        <v>905</v>
      </c>
      <c r="E3508">
        <v>0.01</v>
      </c>
      <c r="F3508">
        <v>1.45852</v>
      </c>
      <c r="G3508" s="384">
        <v>0</v>
      </c>
      <c r="H3508">
        <v>0</v>
      </c>
    </row>
    <row r="3509" spans="1:10">
      <c r="A3509">
        <v>3506</v>
      </c>
      <c r="B3509" s="613">
        <v>42564.77847222222</v>
      </c>
      <c r="C3509" s="405" t="s">
        <v>2020</v>
      </c>
      <c r="D3509" s="384">
        <v>905</v>
      </c>
      <c r="E3509">
        <v>0.01</v>
      </c>
      <c r="F3509">
        <v>1.45852</v>
      </c>
      <c r="G3509" s="384">
        <v>0</v>
      </c>
      <c r="H3509">
        <v>1.45472</v>
      </c>
    </row>
    <row r="3510" spans="1:10">
      <c r="A3510">
        <v>3509</v>
      </c>
      <c r="B3510" s="613">
        <v>42565.147222222222</v>
      </c>
      <c r="C3510" s="405" t="s">
        <v>1931</v>
      </c>
      <c r="D3510" s="384">
        <v>905</v>
      </c>
      <c r="E3510">
        <v>0.01</v>
      </c>
      <c r="F3510">
        <v>1.45472</v>
      </c>
      <c r="G3510" s="384">
        <v>0</v>
      </c>
      <c r="H3510">
        <v>1.45472</v>
      </c>
      <c r="I3510">
        <v>2.71</v>
      </c>
      <c r="J3510" s="384">
        <v>3528.35</v>
      </c>
    </row>
    <row r="3511" spans="1:10">
      <c r="A3511">
        <v>3510</v>
      </c>
      <c r="B3511" s="613">
        <v>42565.157638888886</v>
      </c>
      <c r="C3511" s="405" t="s">
        <v>96</v>
      </c>
      <c r="D3511" s="384">
        <v>906</v>
      </c>
      <c r="E3511">
        <v>0.01</v>
      </c>
      <c r="F3511">
        <v>1.45723</v>
      </c>
      <c r="G3511" s="384">
        <v>0</v>
      </c>
      <c r="H3511">
        <v>0</v>
      </c>
    </row>
    <row r="3512" spans="1:10">
      <c r="A3512">
        <v>3511</v>
      </c>
      <c r="B3512" s="613">
        <v>42565.157638888886</v>
      </c>
      <c r="C3512" s="405" t="s">
        <v>2020</v>
      </c>
      <c r="D3512" s="384">
        <v>906</v>
      </c>
      <c r="E3512">
        <v>0.01</v>
      </c>
      <c r="F3512">
        <v>1.45723</v>
      </c>
      <c r="G3512" s="384">
        <v>0</v>
      </c>
      <c r="H3512">
        <v>1.4593700000000001</v>
      </c>
    </row>
    <row r="3513" spans="1:10">
      <c r="A3513">
        <v>3512</v>
      </c>
      <c r="B3513" s="613">
        <v>42565.257638888892</v>
      </c>
      <c r="C3513" s="405" t="s">
        <v>1931</v>
      </c>
      <c r="D3513" s="384">
        <v>906</v>
      </c>
      <c r="E3513">
        <v>0.01</v>
      </c>
      <c r="F3513">
        <v>1.4593700000000001</v>
      </c>
      <c r="G3513" s="384">
        <v>0</v>
      </c>
      <c r="H3513">
        <v>1.4593700000000001</v>
      </c>
      <c r="I3513">
        <v>1.48</v>
      </c>
      <c r="J3513" s="384">
        <v>3529.83</v>
      </c>
    </row>
    <row r="3514" spans="1:10">
      <c r="A3514">
        <v>3513</v>
      </c>
      <c r="B3514" s="613">
        <v>42565.656944444447</v>
      </c>
      <c r="C3514" s="405" t="s">
        <v>96</v>
      </c>
      <c r="D3514" s="384">
        <v>907</v>
      </c>
      <c r="E3514">
        <v>0.01</v>
      </c>
      <c r="F3514">
        <v>1.4578599999999999</v>
      </c>
      <c r="G3514" s="384">
        <v>0</v>
      </c>
      <c r="H3514">
        <v>0</v>
      </c>
    </row>
    <row r="3515" spans="1:10">
      <c r="A3515">
        <v>3514</v>
      </c>
      <c r="B3515" s="613">
        <v>42565.656944444447</v>
      </c>
      <c r="C3515" s="405" t="s">
        <v>2020</v>
      </c>
      <c r="D3515" s="384">
        <v>907</v>
      </c>
      <c r="E3515">
        <v>0.01</v>
      </c>
      <c r="F3515">
        <v>1.4578599999999999</v>
      </c>
      <c r="G3515" s="384">
        <v>0</v>
      </c>
      <c r="H3515">
        <v>1.46</v>
      </c>
    </row>
    <row r="3516" spans="1:10">
      <c r="A3516">
        <v>3517</v>
      </c>
      <c r="B3516" s="613">
        <v>42565.729166666664</v>
      </c>
      <c r="C3516" s="405" t="s">
        <v>2020</v>
      </c>
      <c r="D3516" s="384">
        <v>907</v>
      </c>
      <c r="E3516">
        <v>0.01</v>
      </c>
      <c r="F3516">
        <v>1.4578599999999999</v>
      </c>
      <c r="G3516" s="384">
        <v>0</v>
      </c>
      <c r="H3516">
        <v>1.45835</v>
      </c>
    </row>
    <row r="3517" spans="1:10">
      <c r="A3517">
        <v>3518</v>
      </c>
      <c r="B3517" s="613">
        <v>42566.058333333334</v>
      </c>
      <c r="C3517" s="405" t="s">
        <v>1931</v>
      </c>
      <c r="D3517" s="384">
        <v>907</v>
      </c>
      <c r="E3517">
        <v>0.01</v>
      </c>
      <c r="F3517">
        <v>1.45835</v>
      </c>
      <c r="G3517" s="384">
        <v>0</v>
      </c>
      <c r="H3517">
        <v>1.45835</v>
      </c>
      <c r="I3517">
        <v>0.27</v>
      </c>
      <c r="J3517" s="384">
        <v>3530.1</v>
      </c>
    </row>
    <row r="3518" spans="1:10">
      <c r="A3518">
        <v>3515</v>
      </c>
      <c r="B3518" s="613">
        <v>42565.729166666664</v>
      </c>
      <c r="C3518" s="405" t="s">
        <v>96</v>
      </c>
      <c r="D3518" s="384">
        <v>908</v>
      </c>
      <c r="E3518">
        <v>0.01</v>
      </c>
      <c r="F3518">
        <v>1.4545600000000001</v>
      </c>
      <c r="G3518" s="384">
        <v>0</v>
      </c>
      <c r="H3518">
        <v>0</v>
      </c>
    </row>
    <row r="3519" spans="1:10">
      <c r="A3519">
        <v>3516</v>
      </c>
      <c r="B3519" s="613">
        <v>42565.729166666664</v>
      </c>
      <c r="C3519" s="405" t="s">
        <v>2020</v>
      </c>
      <c r="D3519" s="384">
        <v>908</v>
      </c>
      <c r="E3519">
        <v>0.01</v>
      </c>
      <c r="F3519">
        <v>1.4545600000000001</v>
      </c>
      <c r="G3519" s="384">
        <v>0</v>
      </c>
      <c r="H3519">
        <v>1.45835</v>
      </c>
    </row>
    <row r="3520" spans="1:10">
      <c r="A3520">
        <v>3519</v>
      </c>
      <c r="B3520" s="613">
        <v>42566.058333333334</v>
      </c>
      <c r="C3520" s="405" t="s">
        <v>1931</v>
      </c>
      <c r="D3520" s="384">
        <v>908</v>
      </c>
      <c r="E3520">
        <v>0.01</v>
      </c>
      <c r="F3520">
        <v>1.45835</v>
      </c>
      <c r="G3520" s="384">
        <v>0</v>
      </c>
      <c r="H3520">
        <v>1.45835</v>
      </c>
      <c r="I3520">
        <v>2.7</v>
      </c>
      <c r="J3520" s="384">
        <v>3532.8</v>
      </c>
    </row>
    <row r="3521" spans="1:10">
      <c r="A3521">
        <v>3520</v>
      </c>
      <c r="B3521" s="613">
        <v>42570.666666666664</v>
      </c>
      <c r="C3521" s="405" t="s">
        <v>96</v>
      </c>
      <c r="D3521" s="384">
        <v>909</v>
      </c>
      <c r="E3521">
        <v>0.01</v>
      </c>
      <c r="F3521">
        <v>1.47356</v>
      </c>
      <c r="G3521" s="384">
        <v>0</v>
      </c>
      <c r="H3521">
        <v>0</v>
      </c>
    </row>
    <row r="3522" spans="1:10">
      <c r="A3522">
        <v>3521</v>
      </c>
      <c r="B3522" s="613">
        <v>42570.666666666664</v>
      </c>
      <c r="C3522" s="405" t="s">
        <v>2020</v>
      </c>
      <c r="D3522" s="384">
        <v>909</v>
      </c>
      <c r="E3522">
        <v>0.01</v>
      </c>
      <c r="F3522">
        <v>1.47356</v>
      </c>
      <c r="G3522" s="384">
        <v>0</v>
      </c>
      <c r="H3522">
        <v>1.4757</v>
      </c>
    </row>
    <row r="3523" spans="1:10">
      <c r="A3523">
        <v>3524</v>
      </c>
      <c r="B3523" s="613">
        <v>42570.739583333336</v>
      </c>
      <c r="C3523" s="405" t="s">
        <v>2020</v>
      </c>
      <c r="D3523" s="384">
        <v>909</v>
      </c>
      <c r="E3523">
        <v>0.01</v>
      </c>
      <c r="F3523">
        <v>1.47356</v>
      </c>
      <c r="G3523" s="384">
        <v>0</v>
      </c>
      <c r="H3523">
        <v>1.47353</v>
      </c>
    </row>
    <row r="3524" spans="1:10">
      <c r="A3524">
        <v>3525</v>
      </c>
      <c r="B3524" s="613">
        <v>42571.63958333333</v>
      </c>
      <c r="C3524" s="405" t="s">
        <v>1931</v>
      </c>
      <c r="D3524" s="384">
        <v>909</v>
      </c>
      <c r="E3524">
        <v>0.01</v>
      </c>
      <c r="F3524">
        <v>1.47353</v>
      </c>
      <c r="G3524" s="384">
        <v>0</v>
      </c>
      <c r="H3524">
        <v>1.47353</v>
      </c>
      <c r="I3524">
        <v>-0.12</v>
      </c>
      <c r="J3524" s="384">
        <v>3532.68</v>
      </c>
    </row>
    <row r="3525" spans="1:10">
      <c r="A3525">
        <v>3522</v>
      </c>
      <c r="B3525" s="613">
        <v>42570.739583333336</v>
      </c>
      <c r="C3525" s="405" t="s">
        <v>96</v>
      </c>
      <c r="D3525" s="384">
        <v>910</v>
      </c>
      <c r="E3525">
        <v>0.01</v>
      </c>
      <c r="F3525">
        <v>1.46923</v>
      </c>
      <c r="G3525" s="384">
        <v>0</v>
      </c>
      <c r="H3525">
        <v>0</v>
      </c>
    </row>
    <row r="3526" spans="1:10">
      <c r="A3526">
        <v>3523</v>
      </c>
      <c r="B3526" s="613">
        <v>42570.739583333336</v>
      </c>
      <c r="C3526" s="405" t="s">
        <v>2020</v>
      </c>
      <c r="D3526" s="384">
        <v>910</v>
      </c>
      <c r="E3526">
        <v>0.01</v>
      </c>
      <c r="F3526">
        <v>1.46923</v>
      </c>
      <c r="G3526" s="384">
        <v>0</v>
      </c>
      <c r="H3526">
        <v>1.47353</v>
      </c>
    </row>
    <row r="3527" spans="1:10">
      <c r="A3527">
        <v>3526</v>
      </c>
      <c r="B3527" s="613">
        <v>42571.63958333333</v>
      </c>
      <c r="C3527" s="405" t="s">
        <v>1931</v>
      </c>
      <c r="D3527" s="384">
        <v>910</v>
      </c>
      <c r="E3527">
        <v>0.01</v>
      </c>
      <c r="F3527">
        <v>1.47353</v>
      </c>
      <c r="G3527" s="384">
        <v>0</v>
      </c>
      <c r="H3527">
        <v>1.47353</v>
      </c>
      <c r="I3527">
        <v>3.07</v>
      </c>
      <c r="J3527" s="384">
        <v>3535.75</v>
      </c>
    </row>
    <row r="3528" spans="1:10">
      <c r="A3528">
        <v>3527</v>
      </c>
      <c r="B3528" s="613">
        <v>42572.614583333336</v>
      </c>
      <c r="C3528" s="405" t="s">
        <v>97</v>
      </c>
      <c r="D3528" s="384">
        <v>911</v>
      </c>
      <c r="E3528">
        <v>0.01</v>
      </c>
      <c r="F3528">
        <v>1.4722599999999999</v>
      </c>
      <c r="G3528" s="384">
        <v>0</v>
      </c>
      <c r="H3528">
        <v>0</v>
      </c>
    </row>
    <row r="3529" spans="1:10">
      <c r="A3529">
        <v>3528</v>
      </c>
      <c r="B3529" s="613">
        <v>42572.614583333336</v>
      </c>
      <c r="C3529" s="405" t="s">
        <v>2020</v>
      </c>
      <c r="D3529" s="384">
        <v>911</v>
      </c>
      <c r="E3529">
        <v>0.01</v>
      </c>
      <c r="F3529">
        <v>1.4722599999999999</v>
      </c>
      <c r="G3529" s="384">
        <v>0</v>
      </c>
      <c r="H3529">
        <v>1.4701200000000001</v>
      </c>
    </row>
    <row r="3530" spans="1:10">
      <c r="A3530">
        <v>3529</v>
      </c>
      <c r="B3530" s="613">
        <v>42572.65625</v>
      </c>
      <c r="C3530" s="405" t="s">
        <v>1931</v>
      </c>
      <c r="D3530" s="384">
        <v>911</v>
      </c>
      <c r="E3530">
        <v>0.01</v>
      </c>
      <c r="F3530">
        <v>1.4701200000000001</v>
      </c>
      <c r="G3530" s="384">
        <v>0</v>
      </c>
      <c r="H3530">
        <v>1.4701200000000001</v>
      </c>
      <c r="I3530">
        <v>1.48</v>
      </c>
      <c r="J3530" s="384">
        <v>3537.23</v>
      </c>
    </row>
    <row r="3531" spans="1:10">
      <c r="A3531">
        <v>3530</v>
      </c>
      <c r="B3531" s="613">
        <v>42578.720138888886</v>
      </c>
      <c r="C3531" s="405" t="s">
        <v>96</v>
      </c>
      <c r="D3531" s="384">
        <v>912</v>
      </c>
      <c r="E3531">
        <v>0.01</v>
      </c>
      <c r="F3531">
        <v>1.47312</v>
      </c>
      <c r="G3531" s="384">
        <v>0</v>
      </c>
      <c r="H3531">
        <v>0</v>
      </c>
    </row>
    <row r="3532" spans="1:10">
      <c r="A3532">
        <v>3531</v>
      </c>
      <c r="B3532" s="613">
        <v>42578.720138888886</v>
      </c>
      <c r="C3532" s="405" t="s">
        <v>2020</v>
      </c>
      <c r="D3532" s="384">
        <v>912</v>
      </c>
      <c r="E3532">
        <v>0.01</v>
      </c>
      <c r="F3532">
        <v>1.47312</v>
      </c>
      <c r="G3532" s="384">
        <v>0</v>
      </c>
      <c r="H3532">
        <v>1.47526</v>
      </c>
    </row>
    <row r="3533" spans="1:10">
      <c r="A3533">
        <v>3532</v>
      </c>
      <c r="B3533" s="613">
        <v>42578.833333333336</v>
      </c>
      <c r="C3533" s="405" t="s">
        <v>1931</v>
      </c>
      <c r="D3533" s="384">
        <v>912</v>
      </c>
      <c r="E3533">
        <v>0.01</v>
      </c>
      <c r="F3533">
        <v>1.47526</v>
      </c>
      <c r="G3533" s="384">
        <v>0</v>
      </c>
      <c r="H3533">
        <v>1.47526</v>
      </c>
      <c r="I3533">
        <v>1.48</v>
      </c>
      <c r="J3533" s="384">
        <v>3538.71</v>
      </c>
    </row>
    <row r="3534" spans="1:10">
      <c r="A3534">
        <v>3533</v>
      </c>
      <c r="B3534" s="613">
        <v>42578.907638888886</v>
      </c>
      <c r="C3534" s="405" t="s">
        <v>96</v>
      </c>
      <c r="D3534" s="384">
        <v>913</v>
      </c>
      <c r="E3534">
        <v>0.01</v>
      </c>
      <c r="F3534">
        <v>1.4772099999999999</v>
      </c>
      <c r="G3534" s="384">
        <v>0</v>
      </c>
      <c r="H3534">
        <v>0</v>
      </c>
    </row>
    <row r="3535" spans="1:10">
      <c r="A3535">
        <v>3534</v>
      </c>
      <c r="B3535" s="613">
        <v>42578.907638888886</v>
      </c>
      <c r="C3535" s="405" t="s">
        <v>2020</v>
      </c>
      <c r="D3535" s="384">
        <v>913</v>
      </c>
      <c r="E3535">
        <v>0.01</v>
      </c>
      <c r="F3535">
        <v>1.4772099999999999</v>
      </c>
      <c r="G3535" s="384">
        <v>0</v>
      </c>
      <c r="H3535">
        <v>1.4793499999999999</v>
      </c>
    </row>
    <row r="3536" spans="1:10">
      <c r="A3536">
        <v>3537</v>
      </c>
      <c r="B3536" s="613">
        <v>42579.065972222219</v>
      </c>
      <c r="C3536" s="405" t="s">
        <v>2020</v>
      </c>
      <c r="D3536" s="384">
        <v>913</v>
      </c>
      <c r="E3536">
        <v>0.01</v>
      </c>
      <c r="F3536">
        <v>1.4772099999999999</v>
      </c>
      <c r="G3536" s="384">
        <v>0</v>
      </c>
      <c r="H3536">
        <v>1.4776800000000001</v>
      </c>
    </row>
    <row r="3537" spans="1:10">
      <c r="A3537">
        <v>3541</v>
      </c>
      <c r="B3537" s="613">
        <v>42579.298611111109</v>
      </c>
      <c r="C3537" s="405" t="s">
        <v>2020</v>
      </c>
      <c r="D3537" s="384">
        <v>913</v>
      </c>
      <c r="E3537">
        <v>0.01</v>
      </c>
      <c r="F3537">
        <v>1.4772099999999999</v>
      </c>
      <c r="G3537" s="384">
        <v>0</v>
      </c>
      <c r="H3537">
        <v>1.4760200000000001</v>
      </c>
    </row>
    <row r="3538" spans="1:10">
      <c r="A3538">
        <v>3542</v>
      </c>
      <c r="B3538" s="613">
        <v>42579.650694444441</v>
      </c>
      <c r="C3538" s="405" t="s">
        <v>1931</v>
      </c>
      <c r="D3538" s="384">
        <v>913</v>
      </c>
      <c r="E3538">
        <v>0.01</v>
      </c>
      <c r="F3538">
        <v>1.4760200000000001</v>
      </c>
      <c r="G3538" s="384">
        <v>0</v>
      </c>
      <c r="H3538">
        <v>1.4760200000000001</v>
      </c>
      <c r="I3538">
        <v>-0.98</v>
      </c>
      <c r="J3538" s="384">
        <v>3537.73</v>
      </c>
    </row>
    <row r="3539" spans="1:10">
      <c r="A3539">
        <v>3535</v>
      </c>
      <c r="B3539" s="613">
        <v>42579.065972222219</v>
      </c>
      <c r="C3539" s="405" t="s">
        <v>96</v>
      </c>
      <c r="D3539" s="384">
        <v>914</v>
      </c>
      <c r="E3539">
        <v>0.01</v>
      </c>
      <c r="F3539">
        <v>1.4738800000000001</v>
      </c>
      <c r="G3539" s="384">
        <v>0</v>
      </c>
      <c r="H3539">
        <v>0</v>
      </c>
    </row>
    <row r="3540" spans="1:10">
      <c r="A3540">
        <v>3536</v>
      </c>
      <c r="B3540" s="613">
        <v>42579.065972222219</v>
      </c>
      <c r="C3540" s="405" t="s">
        <v>2020</v>
      </c>
      <c r="D3540" s="384">
        <v>914</v>
      </c>
      <c r="E3540">
        <v>0.01</v>
      </c>
      <c r="F3540">
        <v>1.4738800000000001</v>
      </c>
      <c r="G3540" s="384">
        <v>0</v>
      </c>
      <c r="H3540">
        <v>1.4776800000000001</v>
      </c>
    </row>
    <row r="3541" spans="1:10">
      <c r="A3541">
        <v>3540</v>
      </c>
      <c r="B3541" s="613">
        <v>42579.298611111109</v>
      </c>
      <c r="C3541" s="405" t="s">
        <v>2020</v>
      </c>
      <c r="D3541" s="384">
        <v>914</v>
      </c>
      <c r="E3541">
        <v>0.01</v>
      </c>
      <c r="F3541">
        <v>1.4738800000000001</v>
      </c>
      <c r="G3541" s="384">
        <v>0</v>
      </c>
      <c r="H3541">
        <v>1.4760200000000001</v>
      </c>
    </row>
    <row r="3542" spans="1:10">
      <c r="A3542">
        <v>3543</v>
      </c>
      <c r="B3542" s="613">
        <v>42579.650694444441</v>
      </c>
      <c r="C3542" s="405" t="s">
        <v>1931</v>
      </c>
      <c r="D3542" s="384">
        <v>914</v>
      </c>
      <c r="E3542">
        <v>0.01</v>
      </c>
      <c r="F3542">
        <v>1.4760200000000001</v>
      </c>
      <c r="G3542" s="384">
        <v>0</v>
      </c>
      <c r="H3542">
        <v>1.4760200000000001</v>
      </c>
      <c r="I3542">
        <v>1.48</v>
      </c>
      <c r="J3542" s="384">
        <v>3539.21</v>
      </c>
    </row>
    <row r="3543" spans="1:10">
      <c r="A3543">
        <v>3538</v>
      </c>
      <c r="B3543" s="613">
        <v>42579.298611111109</v>
      </c>
      <c r="C3543" s="405" t="s">
        <v>96</v>
      </c>
      <c r="D3543" s="384">
        <v>915</v>
      </c>
      <c r="E3543">
        <v>0.01</v>
      </c>
      <c r="F3543">
        <v>1.47027</v>
      </c>
      <c r="G3543" s="384">
        <v>0</v>
      </c>
      <c r="H3543">
        <v>0</v>
      </c>
    </row>
    <row r="3544" spans="1:10">
      <c r="A3544">
        <v>3539</v>
      </c>
      <c r="B3544" s="613">
        <v>42579.298611111109</v>
      </c>
      <c r="C3544" s="405" t="s">
        <v>2020</v>
      </c>
      <c r="D3544" s="384">
        <v>915</v>
      </c>
      <c r="E3544">
        <v>0.01</v>
      </c>
      <c r="F3544">
        <v>1.47027</v>
      </c>
      <c r="G3544" s="384">
        <v>0</v>
      </c>
      <c r="H3544">
        <v>1.4760200000000001</v>
      </c>
    </row>
    <row r="3545" spans="1:10">
      <c r="A3545">
        <v>3544</v>
      </c>
      <c r="B3545" s="613">
        <v>42579.650694444441</v>
      </c>
      <c r="C3545" s="405" t="s">
        <v>1931</v>
      </c>
      <c r="D3545" s="384">
        <v>915</v>
      </c>
      <c r="E3545">
        <v>0.01</v>
      </c>
      <c r="F3545">
        <v>1.4760200000000001</v>
      </c>
      <c r="G3545" s="384">
        <v>0</v>
      </c>
      <c r="H3545">
        <v>1.4760200000000001</v>
      </c>
      <c r="I3545">
        <v>4.1500000000000004</v>
      </c>
      <c r="J3545" s="384">
        <v>3543.36</v>
      </c>
    </row>
    <row r="3546" spans="1:10">
      <c r="A3546">
        <v>3545</v>
      </c>
      <c r="B3546" s="613">
        <v>42583.7</v>
      </c>
      <c r="C3546" s="405" t="s">
        <v>96</v>
      </c>
      <c r="D3546" s="384">
        <v>916</v>
      </c>
      <c r="E3546">
        <v>0.01</v>
      </c>
      <c r="F3546">
        <v>1.47888</v>
      </c>
      <c r="G3546" s="384">
        <v>0</v>
      </c>
      <c r="H3546">
        <v>0</v>
      </c>
    </row>
    <row r="3547" spans="1:10">
      <c r="A3547">
        <v>3546</v>
      </c>
      <c r="B3547" s="613">
        <v>42583.7</v>
      </c>
      <c r="C3547" s="405" t="s">
        <v>2020</v>
      </c>
      <c r="D3547" s="384">
        <v>916</v>
      </c>
      <c r="E3547">
        <v>0.01</v>
      </c>
      <c r="F3547">
        <v>1.47888</v>
      </c>
      <c r="G3547" s="384">
        <v>0</v>
      </c>
      <c r="H3547">
        <v>1.48102</v>
      </c>
    </row>
    <row r="3548" spans="1:10">
      <c r="A3548">
        <v>3549</v>
      </c>
      <c r="B3548" s="613">
        <v>42583.834722222222</v>
      </c>
      <c r="C3548" s="405" t="s">
        <v>2020</v>
      </c>
      <c r="D3548" s="384">
        <v>916</v>
      </c>
      <c r="E3548">
        <v>0.01</v>
      </c>
      <c r="F3548">
        <v>1.47888</v>
      </c>
      <c r="G3548" s="384">
        <v>0</v>
      </c>
      <c r="H3548">
        <v>1.4793700000000001</v>
      </c>
    </row>
    <row r="3549" spans="1:10">
      <c r="A3549">
        <v>3550</v>
      </c>
      <c r="B3549" s="613">
        <v>42583.907638888886</v>
      </c>
      <c r="C3549" s="405" t="s">
        <v>1931</v>
      </c>
      <c r="D3549" s="384">
        <v>916</v>
      </c>
      <c r="E3549">
        <v>0.01</v>
      </c>
      <c r="F3549">
        <v>1.4793700000000001</v>
      </c>
      <c r="G3549" s="384">
        <v>0</v>
      </c>
      <c r="H3549">
        <v>1.4793700000000001</v>
      </c>
      <c r="I3549">
        <v>0.26</v>
      </c>
      <c r="J3549" s="384">
        <v>3543.62</v>
      </c>
    </row>
    <row r="3550" spans="1:10">
      <c r="A3550">
        <v>3547</v>
      </c>
      <c r="B3550" s="613">
        <v>42583.834722222222</v>
      </c>
      <c r="C3550" s="405" t="s">
        <v>96</v>
      </c>
      <c r="D3550" s="384">
        <v>917</v>
      </c>
      <c r="E3550">
        <v>0.01</v>
      </c>
      <c r="F3550">
        <v>1.4755799999999999</v>
      </c>
      <c r="G3550" s="384">
        <v>0</v>
      </c>
      <c r="H3550">
        <v>0</v>
      </c>
    </row>
    <row r="3551" spans="1:10">
      <c r="A3551">
        <v>3548</v>
      </c>
      <c r="B3551" s="613">
        <v>42583.834722222222</v>
      </c>
      <c r="C3551" s="405" t="s">
        <v>2020</v>
      </c>
      <c r="D3551" s="384">
        <v>917</v>
      </c>
      <c r="E3551">
        <v>0.01</v>
      </c>
      <c r="F3551">
        <v>1.4755799999999999</v>
      </c>
      <c r="G3551" s="384">
        <v>0</v>
      </c>
      <c r="H3551">
        <v>1.4793700000000001</v>
      </c>
    </row>
    <row r="3552" spans="1:10">
      <c r="A3552">
        <v>3551</v>
      </c>
      <c r="B3552" s="613">
        <v>42583.907638888886</v>
      </c>
      <c r="C3552" s="405" t="s">
        <v>1931</v>
      </c>
      <c r="D3552" s="384">
        <v>917</v>
      </c>
      <c r="E3552">
        <v>0.01</v>
      </c>
      <c r="F3552">
        <v>1.4793700000000001</v>
      </c>
      <c r="G3552" s="384">
        <v>0</v>
      </c>
      <c r="H3552">
        <v>1.4793700000000001</v>
      </c>
      <c r="I3552">
        <v>2.7</v>
      </c>
      <c r="J3552" s="384">
        <v>3546.32</v>
      </c>
    </row>
    <row r="3553" spans="1:10">
      <c r="A3553">
        <v>3552</v>
      </c>
      <c r="B3553" s="613">
        <v>42584.304166666669</v>
      </c>
      <c r="C3553" s="405" t="s">
        <v>97</v>
      </c>
      <c r="D3553" s="384">
        <v>918</v>
      </c>
      <c r="E3553">
        <v>0.01</v>
      </c>
      <c r="F3553">
        <v>1.4854000000000001</v>
      </c>
      <c r="G3553" s="384">
        <v>0</v>
      </c>
      <c r="H3553">
        <v>0</v>
      </c>
    </row>
    <row r="3554" spans="1:10">
      <c r="A3554">
        <v>3553</v>
      </c>
      <c r="B3554" s="613">
        <v>42584.304166666669</v>
      </c>
      <c r="C3554" s="405" t="s">
        <v>2020</v>
      </c>
      <c r="D3554" s="384">
        <v>918</v>
      </c>
      <c r="E3554">
        <v>0.01</v>
      </c>
      <c r="F3554">
        <v>1.4854000000000001</v>
      </c>
      <c r="G3554" s="384">
        <v>0</v>
      </c>
      <c r="H3554">
        <v>1.48326</v>
      </c>
    </row>
    <row r="3555" spans="1:10">
      <c r="A3555">
        <v>3554</v>
      </c>
      <c r="B3555" s="613">
        <v>42584.320138888892</v>
      </c>
      <c r="C3555" s="405" t="s">
        <v>1931</v>
      </c>
      <c r="D3555" s="384">
        <v>918</v>
      </c>
      <c r="E3555">
        <v>0.01</v>
      </c>
      <c r="F3555">
        <v>1.48326</v>
      </c>
      <c r="G3555" s="384">
        <v>0</v>
      </c>
      <c r="H3555">
        <v>1.48326</v>
      </c>
      <c r="I3555">
        <v>1.48</v>
      </c>
      <c r="J3555" s="384">
        <v>3547.8</v>
      </c>
    </row>
    <row r="3556" spans="1:10">
      <c r="A3556">
        <v>3555</v>
      </c>
      <c r="B3556" s="613">
        <v>42587.626388888886</v>
      </c>
      <c r="C3556" s="405" t="s">
        <v>96</v>
      </c>
      <c r="D3556" s="384">
        <v>919</v>
      </c>
      <c r="E3556">
        <v>0.01</v>
      </c>
      <c r="F3556">
        <v>1.4527300000000001</v>
      </c>
      <c r="G3556" s="384">
        <v>0</v>
      </c>
      <c r="H3556">
        <v>0</v>
      </c>
    </row>
    <row r="3557" spans="1:10">
      <c r="A3557">
        <v>3556</v>
      </c>
      <c r="B3557" s="613">
        <v>42587.626388888886</v>
      </c>
      <c r="C3557" s="405" t="s">
        <v>2020</v>
      </c>
      <c r="D3557" s="384">
        <v>919</v>
      </c>
      <c r="E3557">
        <v>0.01</v>
      </c>
      <c r="F3557">
        <v>1.4527300000000001</v>
      </c>
      <c r="G3557" s="384">
        <v>0</v>
      </c>
      <c r="H3557">
        <v>1.4548700000000001</v>
      </c>
    </row>
    <row r="3558" spans="1:10">
      <c r="A3558">
        <v>3557</v>
      </c>
      <c r="B3558" s="613">
        <v>42587.689583333333</v>
      </c>
      <c r="C3558" s="405" t="s">
        <v>1931</v>
      </c>
      <c r="D3558" s="384">
        <v>919</v>
      </c>
      <c r="E3558">
        <v>0.01</v>
      </c>
      <c r="F3558">
        <v>1.4548700000000001</v>
      </c>
      <c r="G3558" s="384">
        <v>0</v>
      </c>
      <c r="H3558">
        <v>1.4548700000000001</v>
      </c>
      <c r="I3558">
        <v>1.48</v>
      </c>
      <c r="J3558" s="384">
        <v>3549.28</v>
      </c>
    </row>
    <row r="3559" spans="1:10">
      <c r="A3559">
        <v>3558</v>
      </c>
      <c r="B3559" s="613">
        <v>42597.709027777775</v>
      </c>
      <c r="C3559" s="405" t="s">
        <v>97</v>
      </c>
      <c r="D3559" s="384">
        <v>920</v>
      </c>
      <c r="E3559">
        <v>0.01</v>
      </c>
      <c r="F3559">
        <v>1.45661</v>
      </c>
      <c r="G3559" s="384">
        <v>0</v>
      </c>
      <c r="H3559">
        <v>0</v>
      </c>
    </row>
    <row r="3560" spans="1:10">
      <c r="A3560">
        <v>3559</v>
      </c>
      <c r="B3560" s="613">
        <v>42597.709027777775</v>
      </c>
      <c r="C3560" s="405" t="s">
        <v>2020</v>
      </c>
      <c r="D3560" s="384">
        <v>920</v>
      </c>
      <c r="E3560">
        <v>0.01</v>
      </c>
      <c r="F3560">
        <v>1.45661</v>
      </c>
      <c r="G3560" s="384">
        <v>0</v>
      </c>
      <c r="H3560">
        <v>1.4544699999999999</v>
      </c>
    </row>
    <row r="3561" spans="1:10">
      <c r="A3561">
        <v>3562</v>
      </c>
      <c r="B3561" s="613">
        <v>42598.415277777778</v>
      </c>
      <c r="C3561" s="405" t="s">
        <v>2020</v>
      </c>
      <c r="D3561" s="384">
        <v>920</v>
      </c>
      <c r="E3561">
        <v>0.01</v>
      </c>
      <c r="F3561">
        <v>1.45661</v>
      </c>
      <c r="G3561" s="384">
        <v>0</v>
      </c>
      <c r="H3561">
        <v>1.4561200000000001</v>
      </c>
    </row>
    <row r="3562" spans="1:10">
      <c r="A3562">
        <v>3566</v>
      </c>
      <c r="B3562" s="613">
        <v>42598.664583333331</v>
      </c>
      <c r="C3562" s="405" t="s">
        <v>2020</v>
      </c>
      <c r="D3562" s="384">
        <v>920</v>
      </c>
      <c r="E3562">
        <v>0.01</v>
      </c>
      <c r="F3562">
        <v>1.45661</v>
      </c>
      <c r="G3562" s="384">
        <v>0</v>
      </c>
      <c r="H3562">
        <v>1.4581999999999999</v>
      </c>
    </row>
    <row r="3563" spans="1:10">
      <c r="A3563">
        <v>3578</v>
      </c>
      <c r="B3563" s="613">
        <v>42599.179166666669</v>
      </c>
      <c r="C3563" s="405" t="s">
        <v>2020</v>
      </c>
      <c r="D3563" s="384">
        <v>920</v>
      </c>
      <c r="E3563">
        <v>0.01</v>
      </c>
      <c r="F3563">
        <v>1.45661</v>
      </c>
      <c r="G3563" s="384">
        <v>0</v>
      </c>
      <c r="H3563">
        <v>1.4614</v>
      </c>
    </row>
    <row r="3564" spans="1:10">
      <c r="A3564">
        <v>3584</v>
      </c>
      <c r="B3564" s="613">
        <v>42599.479166666664</v>
      </c>
      <c r="C3564" s="405" t="s">
        <v>2020</v>
      </c>
      <c r="D3564" s="384">
        <v>920</v>
      </c>
      <c r="E3564">
        <v>0.01</v>
      </c>
      <c r="F3564">
        <v>1.45661</v>
      </c>
      <c r="G3564" s="384">
        <v>0</v>
      </c>
      <c r="H3564">
        <v>1.46621</v>
      </c>
    </row>
    <row r="3565" spans="1:10">
      <c r="A3565">
        <v>3591</v>
      </c>
      <c r="B3565" s="613">
        <v>42601.161111111112</v>
      </c>
      <c r="C3565" s="405" t="s">
        <v>2020</v>
      </c>
      <c r="D3565" s="384">
        <v>920</v>
      </c>
      <c r="E3565">
        <v>0.01</v>
      </c>
      <c r="F3565">
        <v>1.45661</v>
      </c>
      <c r="G3565" s="384">
        <v>0</v>
      </c>
      <c r="H3565">
        <v>1.47224</v>
      </c>
    </row>
    <row r="3566" spans="1:10">
      <c r="A3566">
        <v>3595</v>
      </c>
      <c r="B3566" s="613">
        <v>42608.690972222219</v>
      </c>
      <c r="C3566" s="405" t="s">
        <v>1931</v>
      </c>
      <c r="D3566" s="384">
        <v>920</v>
      </c>
      <c r="E3566">
        <v>0.01</v>
      </c>
      <c r="F3566">
        <v>1.47224</v>
      </c>
      <c r="G3566" s="384">
        <v>0</v>
      </c>
      <c r="H3566">
        <v>1.47224</v>
      </c>
      <c r="I3566">
        <v>-11.64</v>
      </c>
      <c r="J3566" s="384">
        <v>3542.06</v>
      </c>
    </row>
    <row r="3567" spans="1:10">
      <c r="A3567">
        <v>3560</v>
      </c>
      <c r="B3567" s="613">
        <v>42598.415277777778</v>
      </c>
      <c r="C3567" s="405" t="s">
        <v>97</v>
      </c>
      <c r="D3567" s="384">
        <v>921</v>
      </c>
      <c r="E3567">
        <v>0.01</v>
      </c>
      <c r="F3567">
        <v>1.45991</v>
      </c>
      <c r="G3567" s="384">
        <v>0</v>
      </c>
      <c r="H3567">
        <v>0</v>
      </c>
    </row>
    <row r="3568" spans="1:10">
      <c r="A3568">
        <v>3561</v>
      </c>
      <c r="B3568" s="613">
        <v>42598.415277777778</v>
      </c>
      <c r="C3568" s="405" t="s">
        <v>2020</v>
      </c>
      <c r="D3568" s="384">
        <v>921</v>
      </c>
      <c r="E3568">
        <v>0.01</v>
      </c>
      <c r="F3568">
        <v>1.45991</v>
      </c>
      <c r="G3568" s="384">
        <v>0</v>
      </c>
      <c r="H3568">
        <v>1.4561200000000001</v>
      </c>
    </row>
    <row r="3569" spans="1:10">
      <c r="A3569">
        <v>3565</v>
      </c>
      <c r="B3569" s="613">
        <v>42598.664583333331</v>
      </c>
      <c r="C3569" s="405" t="s">
        <v>2020</v>
      </c>
      <c r="D3569" s="384">
        <v>921</v>
      </c>
      <c r="E3569">
        <v>0.01</v>
      </c>
      <c r="F3569">
        <v>1.45991</v>
      </c>
      <c r="G3569" s="384">
        <v>0</v>
      </c>
      <c r="H3569">
        <v>1.4581999999999999</v>
      </c>
    </row>
    <row r="3570" spans="1:10">
      <c r="A3570">
        <v>3577</v>
      </c>
      <c r="B3570" s="613">
        <v>42599.179166666669</v>
      </c>
      <c r="C3570" s="405" t="s">
        <v>2020</v>
      </c>
      <c r="D3570" s="384">
        <v>921</v>
      </c>
      <c r="E3570">
        <v>0.01</v>
      </c>
      <c r="F3570">
        <v>1.45991</v>
      </c>
      <c r="G3570" s="384">
        <v>0</v>
      </c>
      <c r="H3570">
        <v>1.4614</v>
      </c>
    </row>
    <row r="3571" spans="1:10">
      <c r="A3571">
        <v>3583</v>
      </c>
      <c r="B3571" s="613">
        <v>42599.479166666664</v>
      </c>
      <c r="C3571" s="405" t="s">
        <v>2020</v>
      </c>
      <c r="D3571" s="384">
        <v>921</v>
      </c>
      <c r="E3571">
        <v>0.01</v>
      </c>
      <c r="F3571">
        <v>1.45991</v>
      </c>
      <c r="G3571" s="384">
        <v>0</v>
      </c>
      <c r="H3571">
        <v>1.46621</v>
      </c>
    </row>
    <row r="3572" spans="1:10">
      <c r="A3572">
        <v>3590</v>
      </c>
      <c r="B3572" s="613">
        <v>42601.161111111112</v>
      </c>
      <c r="C3572" s="405" t="s">
        <v>2020</v>
      </c>
      <c r="D3572" s="384">
        <v>921</v>
      </c>
      <c r="E3572">
        <v>0.01</v>
      </c>
      <c r="F3572">
        <v>1.45991</v>
      </c>
      <c r="G3572" s="384">
        <v>0</v>
      </c>
      <c r="H3572">
        <v>1.47224</v>
      </c>
    </row>
    <row r="3573" spans="1:10">
      <c r="A3573">
        <v>3596</v>
      </c>
      <c r="B3573" s="613">
        <v>42608.690972222219</v>
      </c>
      <c r="C3573" s="405" t="s">
        <v>1931</v>
      </c>
      <c r="D3573" s="384">
        <v>921</v>
      </c>
      <c r="E3573">
        <v>0.01</v>
      </c>
      <c r="F3573">
        <v>1.47224</v>
      </c>
      <c r="G3573" s="384">
        <v>0</v>
      </c>
      <c r="H3573">
        <v>1.47224</v>
      </c>
      <c r="I3573">
        <v>-9.1999999999999993</v>
      </c>
      <c r="J3573" s="384">
        <v>3532.86</v>
      </c>
    </row>
    <row r="3574" spans="1:10">
      <c r="A3574">
        <v>3563</v>
      </c>
      <c r="B3574" s="613">
        <v>42598.664583333331</v>
      </c>
      <c r="C3574" s="405" t="s">
        <v>97</v>
      </c>
      <c r="D3574" s="384">
        <v>922</v>
      </c>
      <c r="E3574">
        <v>0.01</v>
      </c>
      <c r="F3574">
        <v>1.46478</v>
      </c>
      <c r="G3574" s="384">
        <v>0</v>
      </c>
      <c r="H3574">
        <v>0</v>
      </c>
    </row>
    <row r="3575" spans="1:10">
      <c r="A3575">
        <v>3564</v>
      </c>
      <c r="B3575" s="613">
        <v>42598.664583333331</v>
      </c>
      <c r="C3575" s="405" t="s">
        <v>2020</v>
      </c>
      <c r="D3575" s="384">
        <v>922</v>
      </c>
      <c r="E3575">
        <v>0.01</v>
      </c>
      <c r="F3575">
        <v>1.46478</v>
      </c>
      <c r="G3575" s="384">
        <v>0</v>
      </c>
      <c r="H3575">
        <v>1.4581999999999999</v>
      </c>
    </row>
    <row r="3576" spans="1:10">
      <c r="A3576">
        <v>3576</v>
      </c>
      <c r="B3576" s="613">
        <v>42599.179166666669</v>
      </c>
      <c r="C3576" s="405" t="s">
        <v>2020</v>
      </c>
      <c r="D3576" s="384">
        <v>922</v>
      </c>
      <c r="E3576">
        <v>0.01</v>
      </c>
      <c r="F3576">
        <v>1.46478</v>
      </c>
      <c r="G3576" s="384">
        <v>0</v>
      </c>
      <c r="H3576">
        <v>1.4614</v>
      </c>
    </row>
    <row r="3577" spans="1:10">
      <c r="A3577">
        <v>3582</v>
      </c>
      <c r="B3577" s="613">
        <v>42599.479166666664</v>
      </c>
      <c r="C3577" s="405" t="s">
        <v>2020</v>
      </c>
      <c r="D3577" s="384">
        <v>922</v>
      </c>
      <c r="E3577">
        <v>0.01</v>
      </c>
      <c r="F3577">
        <v>1.46478</v>
      </c>
      <c r="G3577" s="384">
        <v>0</v>
      </c>
      <c r="H3577">
        <v>1.46621</v>
      </c>
    </row>
    <row r="3578" spans="1:10">
      <c r="A3578">
        <v>3589</v>
      </c>
      <c r="B3578" s="613">
        <v>42601.161111111112</v>
      </c>
      <c r="C3578" s="405" t="s">
        <v>2020</v>
      </c>
      <c r="D3578" s="384">
        <v>922</v>
      </c>
      <c r="E3578">
        <v>0.01</v>
      </c>
      <c r="F3578">
        <v>1.46478</v>
      </c>
      <c r="G3578" s="384">
        <v>0</v>
      </c>
      <c r="H3578">
        <v>1.47224</v>
      </c>
    </row>
    <row r="3579" spans="1:10">
      <c r="A3579">
        <v>3597</v>
      </c>
      <c r="B3579" s="613">
        <v>42608.690972222219</v>
      </c>
      <c r="C3579" s="405" t="s">
        <v>1931</v>
      </c>
      <c r="D3579" s="384">
        <v>922</v>
      </c>
      <c r="E3579">
        <v>0.01</v>
      </c>
      <c r="F3579">
        <v>1.47224</v>
      </c>
      <c r="G3579" s="384">
        <v>0</v>
      </c>
      <c r="H3579">
        <v>1.47224</v>
      </c>
      <c r="I3579">
        <v>-5.6</v>
      </c>
      <c r="J3579" s="384">
        <v>3527.26</v>
      </c>
    </row>
    <row r="3580" spans="1:10">
      <c r="A3580">
        <v>3567</v>
      </c>
      <c r="B3580" s="613">
        <v>42598.709027777775</v>
      </c>
      <c r="C3580" s="405" t="s">
        <v>96</v>
      </c>
      <c r="D3580" s="384">
        <v>923</v>
      </c>
      <c r="E3580">
        <v>0.01</v>
      </c>
      <c r="F3580">
        <v>1.4668300000000001</v>
      </c>
      <c r="G3580" s="384">
        <v>0</v>
      </c>
      <c r="H3580">
        <v>0</v>
      </c>
    </row>
    <row r="3581" spans="1:10">
      <c r="A3581">
        <v>3568</v>
      </c>
      <c r="B3581" s="613">
        <v>42598.709027777775</v>
      </c>
      <c r="C3581" s="405" t="s">
        <v>2020</v>
      </c>
      <c r="D3581" s="384">
        <v>923</v>
      </c>
      <c r="E3581">
        <v>0.01</v>
      </c>
      <c r="F3581">
        <v>1.4668300000000001</v>
      </c>
      <c r="G3581" s="384">
        <v>0</v>
      </c>
      <c r="H3581">
        <v>1.4689700000000001</v>
      </c>
    </row>
    <row r="3582" spans="1:10">
      <c r="A3582">
        <v>3571</v>
      </c>
      <c r="B3582" s="613">
        <v>42598.793749999997</v>
      </c>
      <c r="C3582" s="405" t="s">
        <v>2020</v>
      </c>
      <c r="D3582" s="384">
        <v>923</v>
      </c>
      <c r="E3582">
        <v>0.01</v>
      </c>
      <c r="F3582">
        <v>1.4668300000000001</v>
      </c>
      <c r="G3582" s="384">
        <v>0</v>
      </c>
      <c r="H3582">
        <v>1.4673</v>
      </c>
    </row>
    <row r="3583" spans="1:10">
      <c r="A3583">
        <v>3572</v>
      </c>
      <c r="B3583" s="613">
        <v>42599.131249999999</v>
      </c>
      <c r="C3583" s="405" t="s">
        <v>1931</v>
      </c>
      <c r="D3583" s="384">
        <v>923</v>
      </c>
      <c r="E3583">
        <v>0.01</v>
      </c>
      <c r="F3583">
        <v>1.4673</v>
      </c>
      <c r="G3583" s="384">
        <v>0</v>
      </c>
      <c r="H3583">
        <v>1.4673</v>
      </c>
      <c r="I3583">
        <v>0.24</v>
      </c>
      <c r="J3583" s="384">
        <v>3549.52</v>
      </c>
    </row>
    <row r="3584" spans="1:10">
      <c r="A3584">
        <v>3569</v>
      </c>
      <c r="B3584" s="613">
        <v>42598.793749999997</v>
      </c>
      <c r="C3584" s="405" t="s">
        <v>96</v>
      </c>
      <c r="D3584" s="384">
        <v>924</v>
      </c>
      <c r="E3584">
        <v>0.01</v>
      </c>
      <c r="F3584">
        <v>1.4635</v>
      </c>
      <c r="G3584" s="384">
        <v>0</v>
      </c>
      <c r="H3584">
        <v>0</v>
      </c>
    </row>
    <row r="3585" spans="1:10">
      <c r="A3585">
        <v>3570</v>
      </c>
      <c r="B3585" s="613">
        <v>42598.793749999997</v>
      </c>
      <c r="C3585" s="405" t="s">
        <v>2020</v>
      </c>
      <c r="D3585" s="384">
        <v>924</v>
      </c>
      <c r="E3585">
        <v>0.01</v>
      </c>
      <c r="F3585">
        <v>1.4635</v>
      </c>
      <c r="G3585" s="384">
        <v>0</v>
      </c>
      <c r="H3585">
        <v>1.4673</v>
      </c>
    </row>
    <row r="3586" spans="1:10">
      <c r="A3586">
        <v>3573</v>
      </c>
      <c r="B3586" s="613">
        <v>42599.131249999999</v>
      </c>
      <c r="C3586" s="405" t="s">
        <v>1931</v>
      </c>
      <c r="D3586" s="384">
        <v>924</v>
      </c>
      <c r="E3586">
        <v>0.01</v>
      </c>
      <c r="F3586">
        <v>1.4673</v>
      </c>
      <c r="G3586" s="384">
        <v>0</v>
      </c>
      <c r="H3586">
        <v>1.4673</v>
      </c>
      <c r="I3586">
        <v>2.7</v>
      </c>
      <c r="J3586" s="384">
        <v>3552.22</v>
      </c>
    </row>
    <row r="3587" spans="1:10">
      <c r="A3587">
        <v>3574</v>
      </c>
      <c r="B3587" s="613">
        <v>42599.179166666669</v>
      </c>
      <c r="C3587" s="405" t="s">
        <v>97</v>
      </c>
      <c r="D3587" s="384">
        <v>925</v>
      </c>
      <c r="E3587">
        <v>0.02</v>
      </c>
      <c r="F3587">
        <v>1.46868</v>
      </c>
      <c r="G3587" s="384">
        <v>0</v>
      </c>
      <c r="H3587">
        <v>0</v>
      </c>
    </row>
    <row r="3588" spans="1:10">
      <c r="A3588">
        <v>3575</v>
      </c>
      <c r="B3588" s="613">
        <v>42599.179166666669</v>
      </c>
      <c r="C3588" s="405" t="s">
        <v>2020</v>
      </c>
      <c r="D3588" s="384">
        <v>925</v>
      </c>
      <c r="E3588">
        <v>0.02</v>
      </c>
      <c r="F3588">
        <v>1.46868</v>
      </c>
      <c r="G3588" s="384">
        <v>0</v>
      </c>
      <c r="H3588">
        <v>1.4614</v>
      </c>
    </row>
    <row r="3589" spans="1:10">
      <c r="A3589">
        <v>3581</v>
      </c>
      <c r="B3589" s="613">
        <v>42599.479166666664</v>
      </c>
      <c r="C3589" s="405" t="s">
        <v>2020</v>
      </c>
      <c r="D3589" s="384">
        <v>925</v>
      </c>
      <c r="E3589">
        <v>0.02</v>
      </c>
      <c r="F3589">
        <v>1.46868</v>
      </c>
      <c r="G3589" s="384">
        <v>0</v>
      </c>
      <c r="H3589">
        <v>1.46621</v>
      </c>
    </row>
    <row r="3590" spans="1:10">
      <c r="A3590">
        <v>3588</v>
      </c>
      <c r="B3590" s="613">
        <v>42601.161111111112</v>
      </c>
      <c r="C3590" s="405" t="s">
        <v>2020</v>
      </c>
      <c r="D3590" s="384">
        <v>925</v>
      </c>
      <c r="E3590">
        <v>0.02</v>
      </c>
      <c r="F3590">
        <v>1.46868</v>
      </c>
      <c r="G3590" s="384">
        <v>0</v>
      </c>
      <c r="H3590">
        <v>1.47224</v>
      </c>
    </row>
    <row r="3591" spans="1:10">
      <c r="A3591">
        <v>3598</v>
      </c>
      <c r="B3591" s="613">
        <v>42608.690972222219</v>
      </c>
      <c r="C3591" s="405" t="s">
        <v>1931</v>
      </c>
      <c r="D3591" s="384">
        <v>925</v>
      </c>
      <c r="E3591">
        <v>0.02</v>
      </c>
      <c r="F3591">
        <v>1.47224</v>
      </c>
      <c r="G3591" s="384">
        <v>0</v>
      </c>
      <c r="H3591">
        <v>1.47224</v>
      </c>
      <c r="I3591">
        <v>-5.46</v>
      </c>
      <c r="J3591" s="384">
        <v>3521.8</v>
      </c>
    </row>
    <row r="3592" spans="1:10">
      <c r="A3592">
        <v>3579</v>
      </c>
      <c r="B3592" s="613">
        <v>42599.479166666664</v>
      </c>
      <c r="C3592" s="405" t="s">
        <v>97</v>
      </c>
      <c r="D3592" s="384">
        <v>926</v>
      </c>
      <c r="E3592">
        <v>0.04</v>
      </c>
      <c r="F3592">
        <v>1.4756800000000001</v>
      </c>
      <c r="G3592" s="384">
        <v>0</v>
      </c>
      <c r="H3592">
        <v>0</v>
      </c>
    </row>
    <row r="3593" spans="1:10">
      <c r="A3593">
        <v>3580</v>
      </c>
      <c r="B3593" s="613">
        <v>42599.479166666664</v>
      </c>
      <c r="C3593" s="405" t="s">
        <v>2020</v>
      </c>
      <c r="D3593" s="384">
        <v>926</v>
      </c>
      <c r="E3593">
        <v>0.04</v>
      </c>
      <c r="F3593">
        <v>1.4756800000000001</v>
      </c>
      <c r="G3593" s="384">
        <v>0</v>
      </c>
      <c r="H3593">
        <v>1.46621</v>
      </c>
    </row>
    <row r="3594" spans="1:10">
      <c r="A3594">
        <v>3587</v>
      </c>
      <c r="B3594" s="613">
        <v>42601.161111111112</v>
      </c>
      <c r="C3594" s="405" t="s">
        <v>2020</v>
      </c>
      <c r="D3594" s="384">
        <v>926</v>
      </c>
      <c r="E3594">
        <v>0.04</v>
      </c>
      <c r="F3594">
        <v>1.4756800000000001</v>
      </c>
      <c r="G3594" s="384">
        <v>0</v>
      </c>
      <c r="H3594">
        <v>1.47224</v>
      </c>
    </row>
    <row r="3595" spans="1:10">
      <c r="A3595">
        <v>3599</v>
      </c>
      <c r="B3595" s="613">
        <v>42608.690972222219</v>
      </c>
      <c r="C3595" s="405" t="s">
        <v>1931</v>
      </c>
      <c r="D3595" s="384">
        <v>926</v>
      </c>
      <c r="E3595">
        <v>0.04</v>
      </c>
      <c r="F3595">
        <v>1.47224</v>
      </c>
      <c r="G3595" s="384">
        <v>0</v>
      </c>
      <c r="H3595">
        <v>1.47224</v>
      </c>
      <c r="I3595">
        <v>9.76</v>
      </c>
      <c r="J3595" s="384">
        <v>3531.56</v>
      </c>
    </row>
    <row r="3596" spans="1:10">
      <c r="A3596">
        <v>3585</v>
      </c>
      <c r="B3596" s="613">
        <v>42601.161111111112</v>
      </c>
      <c r="C3596" s="405" t="s">
        <v>97</v>
      </c>
      <c r="D3596" s="384">
        <v>927</v>
      </c>
      <c r="E3596">
        <v>0.08</v>
      </c>
      <c r="F3596">
        <v>1.4829300000000001</v>
      </c>
      <c r="G3596" s="384">
        <v>0</v>
      </c>
      <c r="H3596">
        <v>0</v>
      </c>
    </row>
    <row r="3597" spans="1:10">
      <c r="A3597">
        <v>3586</v>
      </c>
      <c r="B3597" s="613">
        <v>42601.161111111112</v>
      </c>
      <c r="C3597" s="405" t="s">
        <v>2020</v>
      </c>
      <c r="D3597" s="384">
        <v>927</v>
      </c>
      <c r="E3597">
        <v>0.08</v>
      </c>
      <c r="F3597">
        <v>1.4829300000000001</v>
      </c>
      <c r="G3597" s="384">
        <v>0</v>
      </c>
      <c r="H3597">
        <v>1.47224</v>
      </c>
    </row>
    <row r="3598" spans="1:10">
      <c r="A3598">
        <v>3600</v>
      </c>
      <c r="B3598" s="613">
        <v>42608.690972222219</v>
      </c>
      <c r="C3598" s="405" t="s">
        <v>1931</v>
      </c>
      <c r="D3598" s="384">
        <v>927</v>
      </c>
      <c r="E3598">
        <v>0.08</v>
      </c>
      <c r="F3598">
        <v>1.47224</v>
      </c>
      <c r="G3598" s="384">
        <v>0</v>
      </c>
      <c r="H3598">
        <v>1.47224</v>
      </c>
      <c r="I3598">
        <v>62.33</v>
      </c>
      <c r="J3598" s="384">
        <v>3593.89</v>
      </c>
    </row>
    <row r="3599" spans="1:10">
      <c r="A3599">
        <v>3592</v>
      </c>
      <c r="B3599" s="613">
        <v>42605.792361111111</v>
      </c>
      <c r="C3599" s="405" t="s">
        <v>96</v>
      </c>
      <c r="D3599" s="384">
        <v>928</v>
      </c>
      <c r="E3599">
        <v>0.01</v>
      </c>
      <c r="F3599">
        <v>1.4846299999999999</v>
      </c>
      <c r="G3599" s="384">
        <v>0</v>
      </c>
      <c r="H3599">
        <v>0</v>
      </c>
    </row>
    <row r="3600" spans="1:10">
      <c r="A3600">
        <v>3593</v>
      </c>
      <c r="B3600" s="613">
        <v>42605.792361111111</v>
      </c>
      <c r="C3600" s="405" t="s">
        <v>2020</v>
      </c>
      <c r="D3600" s="384">
        <v>928</v>
      </c>
      <c r="E3600">
        <v>0.01</v>
      </c>
      <c r="F3600">
        <v>1.4846299999999999</v>
      </c>
      <c r="G3600" s="384">
        <v>0</v>
      </c>
      <c r="H3600">
        <v>1.4867699999999999</v>
      </c>
    </row>
    <row r="3601" spans="1:10">
      <c r="A3601">
        <v>3594</v>
      </c>
      <c r="B3601" s="613">
        <v>42606.34652777778</v>
      </c>
      <c r="C3601" s="405" t="s">
        <v>1931</v>
      </c>
      <c r="D3601" s="384">
        <v>928</v>
      </c>
      <c r="E3601">
        <v>0.01</v>
      </c>
      <c r="F3601">
        <v>1.4867699999999999</v>
      </c>
      <c r="G3601" s="384">
        <v>0</v>
      </c>
      <c r="H3601">
        <v>1.4867699999999999</v>
      </c>
      <c r="I3601">
        <v>1.48</v>
      </c>
      <c r="J3601" s="384">
        <v>3553.7</v>
      </c>
    </row>
    <row r="3602" spans="1:10">
      <c r="A3602">
        <v>3601</v>
      </c>
      <c r="B3602" s="613">
        <v>42615.678472222222</v>
      </c>
      <c r="C3602" s="405" t="s">
        <v>96</v>
      </c>
      <c r="D3602" s="384">
        <v>929</v>
      </c>
      <c r="E3602">
        <v>0.01</v>
      </c>
      <c r="F3602">
        <v>1.47736</v>
      </c>
      <c r="G3602" s="384">
        <v>0</v>
      </c>
      <c r="H3602">
        <v>0</v>
      </c>
    </row>
    <row r="3603" spans="1:10">
      <c r="A3603">
        <v>3602</v>
      </c>
      <c r="B3603" s="613">
        <v>42615.678472222222</v>
      </c>
      <c r="C3603" s="405" t="s">
        <v>2020</v>
      </c>
      <c r="D3603" s="384">
        <v>929</v>
      </c>
      <c r="E3603">
        <v>0.01</v>
      </c>
      <c r="F3603">
        <v>1.47736</v>
      </c>
      <c r="G3603" s="384">
        <v>0</v>
      </c>
      <c r="H3603">
        <v>1.4795</v>
      </c>
    </row>
    <row r="3604" spans="1:10">
      <c r="A3604">
        <v>3605</v>
      </c>
      <c r="B3604" s="613">
        <v>42615.90347222222</v>
      </c>
      <c r="C3604" s="405" t="s">
        <v>2020</v>
      </c>
      <c r="D3604" s="384">
        <v>929</v>
      </c>
      <c r="E3604">
        <v>0.01</v>
      </c>
      <c r="F3604">
        <v>1.47736</v>
      </c>
      <c r="G3604" s="384">
        <v>0</v>
      </c>
      <c r="H3604">
        <v>1.4778500000000001</v>
      </c>
    </row>
    <row r="3605" spans="1:10">
      <c r="A3605">
        <v>3609</v>
      </c>
      <c r="B3605" s="613">
        <v>42618.188888888886</v>
      </c>
      <c r="C3605" s="405" t="s">
        <v>2020</v>
      </c>
      <c r="D3605" s="384">
        <v>929</v>
      </c>
      <c r="E3605">
        <v>0.01</v>
      </c>
      <c r="F3605">
        <v>1.47736</v>
      </c>
      <c r="G3605" s="384">
        <v>0</v>
      </c>
      <c r="H3605">
        <v>1.4762</v>
      </c>
    </row>
    <row r="3606" spans="1:10">
      <c r="A3606">
        <v>3617</v>
      </c>
      <c r="B3606" s="613">
        <v>42619.117361111108</v>
      </c>
      <c r="C3606" s="405" t="s">
        <v>2020</v>
      </c>
      <c r="D3606" s="384">
        <v>929</v>
      </c>
      <c r="E3606">
        <v>0.01</v>
      </c>
      <c r="F3606">
        <v>1.47736</v>
      </c>
      <c r="G3606" s="384">
        <v>0</v>
      </c>
      <c r="H3606">
        <v>1.4733400000000001</v>
      </c>
    </row>
    <row r="3607" spans="1:10">
      <c r="A3607">
        <v>3623</v>
      </c>
      <c r="B3607" s="613">
        <v>42619.1875</v>
      </c>
      <c r="C3607" s="405" t="s">
        <v>2020</v>
      </c>
      <c r="D3607" s="384">
        <v>929</v>
      </c>
      <c r="E3607">
        <v>0.01</v>
      </c>
      <c r="F3607">
        <v>1.47736</v>
      </c>
      <c r="G3607" s="384">
        <v>0</v>
      </c>
      <c r="H3607">
        <v>1.4697499999999999</v>
      </c>
    </row>
    <row r="3608" spans="1:10">
      <c r="A3608">
        <v>3624</v>
      </c>
      <c r="B3608" s="613">
        <v>42620.39166666667</v>
      </c>
      <c r="C3608" s="405" t="s">
        <v>1931</v>
      </c>
      <c r="D3608" s="384">
        <v>929</v>
      </c>
      <c r="E3608">
        <v>0.01</v>
      </c>
      <c r="F3608">
        <v>1.4697499999999999</v>
      </c>
      <c r="G3608" s="384">
        <v>0</v>
      </c>
      <c r="H3608">
        <v>1.4697499999999999</v>
      </c>
      <c r="I3608">
        <v>-5.72</v>
      </c>
      <c r="J3608" s="384">
        <v>3589.65</v>
      </c>
    </row>
    <row r="3609" spans="1:10">
      <c r="A3609">
        <v>3603</v>
      </c>
      <c r="B3609" s="613">
        <v>42615.90347222222</v>
      </c>
      <c r="C3609" s="405" t="s">
        <v>96</v>
      </c>
      <c r="D3609" s="384">
        <v>930</v>
      </c>
      <c r="E3609">
        <v>0.01</v>
      </c>
      <c r="F3609">
        <v>1.4740599999999999</v>
      </c>
      <c r="G3609" s="384">
        <v>0</v>
      </c>
      <c r="H3609">
        <v>0</v>
      </c>
    </row>
    <row r="3610" spans="1:10">
      <c r="A3610">
        <v>3604</v>
      </c>
      <c r="B3610" s="613">
        <v>42615.90347222222</v>
      </c>
      <c r="C3610" s="405" t="s">
        <v>2020</v>
      </c>
      <c r="D3610" s="384">
        <v>930</v>
      </c>
      <c r="E3610">
        <v>0.01</v>
      </c>
      <c r="F3610">
        <v>1.4740599999999999</v>
      </c>
      <c r="G3610" s="384">
        <v>0</v>
      </c>
      <c r="H3610">
        <v>1.4778500000000001</v>
      </c>
    </row>
    <row r="3611" spans="1:10">
      <c r="A3611">
        <v>3608</v>
      </c>
      <c r="B3611" s="613">
        <v>42618.188888888886</v>
      </c>
      <c r="C3611" s="405" t="s">
        <v>2020</v>
      </c>
      <c r="D3611" s="384">
        <v>930</v>
      </c>
      <c r="E3611">
        <v>0.01</v>
      </c>
      <c r="F3611">
        <v>1.4740599999999999</v>
      </c>
      <c r="G3611" s="384">
        <v>0</v>
      </c>
      <c r="H3611">
        <v>1.4762</v>
      </c>
    </row>
    <row r="3612" spans="1:10">
      <c r="A3612">
        <v>3616</v>
      </c>
      <c r="B3612" s="613">
        <v>42619.117361111108</v>
      </c>
      <c r="C3612" s="405" t="s">
        <v>2020</v>
      </c>
      <c r="D3612" s="384">
        <v>930</v>
      </c>
      <c r="E3612">
        <v>0.01</v>
      </c>
      <c r="F3612">
        <v>1.4740599999999999</v>
      </c>
      <c r="G3612" s="384">
        <v>0</v>
      </c>
      <c r="H3612">
        <v>1.4733400000000001</v>
      </c>
    </row>
    <row r="3613" spans="1:10">
      <c r="A3613">
        <v>3622</v>
      </c>
      <c r="B3613" s="613">
        <v>42619.1875</v>
      </c>
      <c r="C3613" s="405" t="s">
        <v>2020</v>
      </c>
      <c r="D3613" s="384">
        <v>930</v>
      </c>
      <c r="E3613">
        <v>0.01</v>
      </c>
      <c r="F3613">
        <v>1.4740599999999999</v>
      </c>
      <c r="G3613" s="384">
        <v>0</v>
      </c>
      <c r="H3613">
        <v>1.4697499999999999</v>
      </c>
    </row>
    <row r="3614" spans="1:10">
      <c r="A3614">
        <v>3625</v>
      </c>
      <c r="B3614" s="613">
        <v>42620.39166666667</v>
      </c>
      <c r="C3614" s="405" t="s">
        <v>1931</v>
      </c>
      <c r="D3614" s="384">
        <v>930</v>
      </c>
      <c r="E3614">
        <v>0.01</v>
      </c>
      <c r="F3614">
        <v>1.4697499999999999</v>
      </c>
      <c r="G3614" s="384">
        <v>0</v>
      </c>
      <c r="H3614">
        <v>1.4697499999999999</v>
      </c>
      <c r="I3614">
        <v>-3.28</v>
      </c>
      <c r="J3614" s="384">
        <v>3586.37</v>
      </c>
    </row>
    <row r="3615" spans="1:10">
      <c r="A3615">
        <v>3606</v>
      </c>
      <c r="B3615" s="613">
        <v>42618.188888888886</v>
      </c>
      <c r="C3615" s="405" t="s">
        <v>96</v>
      </c>
      <c r="D3615" s="384">
        <v>931</v>
      </c>
      <c r="E3615">
        <v>0.01</v>
      </c>
      <c r="F3615">
        <v>1.4704600000000001</v>
      </c>
      <c r="G3615" s="384">
        <v>0</v>
      </c>
      <c r="H3615">
        <v>0</v>
      </c>
    </row>
    <row r="3616" spans="1:10">
      <c r="A3616">
        <v>3607</v>
      </c>
      <c r="B3616" s="613">
        <v>42618.188888888886</v>
      </c>
      <c r="C3616" s="405" t="s">
        <v>2020</v>
      </c>
      <c r="D3616" s="384">
        <v>931</v>
      </c>
      <c r="E3616">
        <v>0.01</v>
      </c>
      <c r="F3616">
        <v>1.4704600000000001</v>
      </c>
      <c r="G3616" s="384">
        <v>0</v>
      </c>
      <c r="H3616">
        <v>1.4762</v>
      </c>
    </row>
    <row r="3617" spans="1:10">
      <c r="A3617">
        <v>3615</v>
      </c>
      <c r="B3617" s="613">
        <v>42619.117361111108</v>
      </c>
      <c r="C3617" s="405" t="s">
        <v>2020</v>
      </c>
      <c r="D3617" s="384">
        <v>931</v>
      </c>
      <c r="E3617">
        <v>0.01</v>
      </c>
      <c r="F3617">
        <v>1.4704600000000001</v>
      </c>
      <c r="G3617" s="384">
        <v>0</v>
      </c>
      <c r="H3617">
        <v>1.4733400000000001</v>
      </c>
    </row>
    <row r="3618" spans="1:10">
      <c r="A3618">
        <v>3621</v>
      </c>
      <c r="B3618" s="613">
        <v>42619.1875</v>
      </c>
      <c r="C3618" s="405" t="s">
        <v>2020</v>
      </c>
      <c r="D3618" s="384">
        <v>931</v>
      </c>
      <c r="E3618">
        <v>0.01</v>
      </c>
      <c r="F3618">
        <v>1.4704600000000001</v>
      </c>
      <c r="G3618" s="384">
        <v>0</v>
      </c>
      <c r="H3618">
        <v>1.4697499999999999</v>
      </c>
    </row>
    <row r="3619" spans="1:10">
      <c r="A3619">
        <v>3626</v>
      </c>
      <c r="B3619" s="613">
        <v>42620.39166666667</v>
      </c>
      <c r="C3619" s="405" t="s">
        <v>1931</v>
      </c>
      <c r="D3619" s="384">
        <v>931</v>
      </c>
      <c r="E3619">
        <v>0.01</v>
      </c>
      <c r="F3619">
        <v>1.4697499999999999</v>
      </c>
      <c r="G3619" s="384">
        <v>0</v>
      </c>
      <c r="H3619">
        <v>1.4697499999999999</v>
      </c>
      <c r="I3619">
        <v>-0.63</v>
      </c>
      <c r="J3619" s="384">
        <v>3585.74</v>
      </c>
    </row>
    <row r="3620" spans="1:10">
      <c r="A3620">
        <v>3610</v>
      </c>
      <c r="B3620" s="613">
        <v>42618.708333333336</v>
      </c>
      <c r="C3620" s="405" t="s">
        <v>97</v>
      </c>
      <c r="D3620" s="384">
        <v>932</v>
      </c>
      <c r="E3620">
        <v>0.01</v>
      </c>
      <c r="F3620">
        <v>1.46936</v>
      </c>
      <c r="G3620" s="384">
        <v>0</v>
      </c>
      <c r="H3620">
        <v>0</v>
      </c>
    </row>
    <row r="3621" spans="1:10">
      <c r="A3621">
        <v>3611</v>
      </c>
      <c r="B3621" s="613">
        <v>42618.708333333336</v>
      </c>
      <c r="C3621" s="405" t="s">
        <v>2020</v>
      </c>
      <c r="D3621" s="384">
        <v>932</v>
      </c>
      <c r="E3621">
        <v>0.01</v>
      </c>
      <c r="F3621">
        <v>1.46936</v>
      </c>
      <c r="G3621" s="384">
        <v>0</v>
      </c>
      <c r="H3621">
        <v>1.46722</v>
      </c>
    </row>
    <row r="3622" spans="1:10">
      <c r="A3622">
        <v>3612</v>
      </c>
      <c r="B3622" s="613">
        <v>42619.095138888886</v>
      </c>
      <c r="C3622" s="405" t="s">
        <v>1931</v>
      </c>
      <c r="D3622" s="384">
        <v>932</v>
      </c>
      <c r="E3622">
        <v>0.01</v>
      </c>
      <c r="F3622">
        <v>1.46722</v>
      </c>
      <c r="G3622" s="384">
        <v>0</v>
      </c>
      <c r="H3622">
        <v>1.46722</v>
      </c>
      <c r="I3622">
        <v>1.48</v>
      </c>
      <c r="J3622" s="384">
        <v>3595.37</v>
      </c>
    </row>
    <row r="3623" spans="1:10">
      <c r="A3623">
        <v>3613</v>
      </c>
      <c r="B3623" s="613">
        <v>42619.117361111108</v>
      </c>
      <c r="C3623" s="405" t="s">
        <v>96</v>
      </c>
      <c r="D3623" s="384">
        <v>933</v>
      </c>
      <c r="E3623">
        <v>0.02</v>
      </c>
      <c r="F3623">
        <v>1.4665600000000001</v>
      </c>
      <c r="G3623" s="384">
        <v>0</v>
      </c>
      <c r="H3623">
        <v>0</v>
      </c>
    </row>
    <row r="3624" spans="1:10">
      <c r="A3624">
        <v>3614</v>
      </c>
      <c r="B3624" s="613">
        <v>42619.117361111108</v>
      </c>
      <c r="C3624" s="405" t="s">
        <v>2020</v>
      </c>
      <c r="D3624" s="384">
        <v>933</v>
      </c>
      <c r="E3624">
        <v>0.02</v>
      </c>
      <c r="F3624">
        <v>1.4665600000000001</v>
      </c>
      <c r="G3624" s="384">
        <v>0</v>
      </c>
      <c r="H3624">
        <v>1.4733400000000001</v>
      </c>
    </row>
    <row r="3625" spans="1:10">
      <c r="A3625">
        <v>3620</v>
      </c>
      <c r="B3625" s="613">
        <v>42619.1875</v>
      </c>
      <c r="C3625" s="405" t="s">
        <v>2020</v>
      </c>
      <c r="D3625" s="384">
        <v>933</v>
      </c>
      <c r="E3625">
        <v>0.02</v>
      </c>
      <c r="F3625">
        <v>1.4665600000000001</v>
      </c>
      <c r="G3625" s="384">
        <v>0</v>
      </c>
      <c r="H3625">
        <v>1.4697499999999999</v>
      </c>
    </row>
    <row r="3626" spans="1:10">
      <c r="A3626">
        <v>3627</v>
      </c>
      <c r="B3626" s="613">
        <v>42620.39166666667</v>
      </c>
      <c r="C3626" s="405" t="s">
        <v>1931</v>
      </c>
      <c r="D3626" s="384">
        <v>933</v>
      </c>
      <c r="E3626">
        <v>0.02</v>
      </c>
      <c r="F3626">
        <v>1.4697499999999999</v>
      </c>
      <c r="G3626" s="384">
        <v>0</v>
      </c>
      <c r="H3626">
        <v>1.4697499999999999</v>
      </c>
      <c r="I3626">
        <v>4.51</v>
      </c>
      <c r="J3626" s="384">
        <v>3590.25</v>
      </c>
    </row>
    <row r="3627" spans="1:10">
      <c r="A3627">
        <v>3618</v>
      </c>
      <c r="B3627" s="613">
        <v>42619.1875</v>
      </c>
      <c r="C3627" s="405" t="s">
        <v>96</v>
      </c>
      <c r="D3627" s="384">
        <v>934</v>
      </c>
      <c r="E3627">
        <v>0.04</v>
      </c>
      <c r="F3627">
        <v>1.4618</v>
      </c>
      <c r="G3627" s="384">
        <v>0</v>
      </c>
      <c r="H3627">
        <v>0</v>
      </c>
    </row>
    <row r="3628" spans="1:10">
      <c r="A3628">
        <v>3619</v>
      </c>
      <c r="B3628" s="613">
        <v>42619.1875</v>
      </c>
      <c r="C3628" s="405" t="s">
        <v>2020</v>
      </c>
      <c r="D3628" s="384">
        <v>934</v>
      </c>
      <c r="E3628">
        <v>0.04</v>
      </c>
      <c r="F3628">
        <v>1.4618</v>
      </c>
      <c r="G3628" s="384">
        <v>0</v>
      </c>
      <c r="H3628">
        <v>1.4697499999999999</v>
      </c>
    </row>
    <row r="3629" spans="1:10">
      <c r="A3629">
        <v>3628</v>
      </c>
      <c r="B3629" s="613">
        <v>42620.39166666667</v>
      </c>
      <c r="C3629" s="405" t="s">
        <v>1931</v>
      </c>
      <c r="D3629" s="384">
        <v>934</v>
      </c>
      <c r="E3629">
        <v>0.04</v>
      </c>
      <c r="F3629">
        <v>1.4697499999999999</v>
      </c>
      <c r="G3629" s="384">
        <v>0</v>
      </c>
      <c r="H3629">
        <v>1.4697499999999999</v>
      </c>
      <c r="I3629">
        <v>23.08</v>
      </c>
      <c r="J3629" s="384">
        <v>3613.33</v>
      </c>
    </row>
    <row r="3630" spans="1:10">
      <c r="A3630">
        <v>3629</v>
      </c>
      <c r="B3630" s="613">
        <v>42620.699305555558</v>
      </c>
      <c r="C3630" s="405" t="s">
        <v>96</v>
      </c>
      <c r="D3630" s="384">
        <v>935</v>
      </c>
      <c r="E3630">
        <v>0.01</v>
      </c>
      <c r="F3630">
        <v>1.4654499999999999</v>
      </c>
      <c r="G3630" s="384">
        <v>0</v>
      </c>
      <c r="H3630">
        <v>0</v>
      </c>
    </row>
    <row r="3631" spans="1:10">
      <c r="A3631">
        <v>3630</v>
      </c>
      <c r="B3631" s="613">
        <v>42620.699305555558</v>
      </c>
      <c r="C3631" s="405" t="s">
        <v>2020</v>
      </c>
      <c r="D3631" s="384">
        <v>935</v>
      </c>
      <c r="E3631">
        <v>0.01</v>
      </c>
      <c r="F3631">
        <v>1.4654499999999999</v>
      </c>
      <c r="G3631" s="384">
        <v>0</v>
      </c>
      <c r="H3631">
        <v>1.46759</v>
      </c>
    </row>
    <row r="3632" spans="1:10">
      <c r="A3632">
        <v>3636</v>
      </c>
      <c r="B3632" s="613">
        <v>42621.331250000003</v>
      </c>
      <c r="C3632" s="405" t="s">
        <v>2020</v>
      </c>
      <c r="D3632" s="384">
        <v>935</v>
      </c>
      <c r="E3632">
        <v>0.01</v>
      </c>
      <c r="F3632">
        <v>1.4654499999999999</v>
      </c>
      <c r="G3632" s="384">
        <v>0</v>
      </c>
      <c r="H3632">
        <v>1.46593</v>
      </c>
    </row>
    <row r="3633" spans="1:10">
      <c r="A3633">
        <v>3643</v>
      </c>
      <c r="B3633" s="613">
        <v>42621.406944444447</v>
      </c>
      <c r="C3633" s="405" t="s">
        <v>2020</v>
      </c>
      <c r="D3633" s="384">
        <v>935</v>
      </c>
      <c r="E3633">
        <v>0.01</v>
      </c>
      <c r="F3633">
        <v>1.4654499999999999</v>
      </c>
      <c r="G3633" s="384">
        <v>0</v>
      </c>
      <c r="H3633">
        <v>1.46427</v>
      </c>
    </row>
    <row r="3634" spans="1:10">
      <c r="A3634">
        <v>3644</v>
      </c>
      <c r="B3634" s="613">
        <v>42621.600694444445</v>
      </c>
      <c r="C3634" s="405" t="s">
        <v>1931</v>
      </c>
      <c r="D3634" s="384">
        <v>935</v>
      </c>
      <c r="E3634">
        <v>0.01</v>
      </c>
      <c r="F3634">
        <v>1.46427</v>
      </c>
      <c r="G3634" s="384">
        <v>0</v>
      </c>
      <c r="H3634">
        <v>1.46427</v>
      </c>
      <c r="I3634">
        <v>-0.97</v>
      </c>
      <c r="J3634" s="384">
        <v>3615.32</v>
      </c>
    </row>
    <row r="3635" spans="1:10">
      <c r="A3635">
        <v>3631</v>
      </c>
      <c r="B3635" s="613">
        <v>42621.197916666664</v>
      </c>
      <c r="C3635" s="405" t="s">
        <v>97</v>
      </c>
      <c r="D3635" s="384">
        <v>936</v>
      </c>
      <c r="E3635">
        <v>0.01</v>
      </c>
      <c r="F3635">
        <v>1.4643200000000001</v>
      </c>
      <c r="G3635" s="384">
        <v>0</v>
      </c>
      <c r="H3635">
        <v>0</v>
      </c>
    </row>
    <row r="3636" spans="1:10">
      <c r="A3636">
        <v>3632</v>
      </c>
      <c r="B3636" s="613">
        <v>42621.197916666664</v>
      </c>
      <c r="C3636" s="405" t="s">
        <v>2020</v>
      </c>
      <c r="D3636" s="384">
        <v>936</v>
      </c>
      <c r="E3636">
        <v>0.01</v>
      </c>
      <c r="F3636">
        <v>1.4643200000000001</v>
      </c>
      <c r="G3636" s="384">
        <v>0</v>
      </c>
      <c r="H3636">
        <v>1.46218</v>
      </c>
    </row>
    <row r="3637" spans="1:10">
      <c r="A3637">
        <v>3633</v>
      </c>
      <c r="B3637" s="613">
        <v>42621.331250000003</v>
      </c>
      <c r="C3637" s="405" t="s">
        <v>1931</v>
      </c>
      <c r="D3637" s="384">
        <v>936</v>
      </c>
      <c r="E3637">
        <v>0.01</v>
      </c>
      <c r="F3637">
        <v>1.46218</v>
      </c>
      <c r="G3637" s="384">
        <v>0</v>
      </c>
      <c r="H3637">
        <v>1.46218</v>
      </c>
      <c r="I3637">
        <v>1.48</v>
      </c>
      <c r="J3637" s="384">
        <v>3614.81</v>
      </c>
    </row>
    <row r="3638" spans="1:10">
      <c r="A3638">
        <v>3634</v>
      </c>
      <c r="B3638" s="613">
        <v>42621.331250000003</v>
      </c>
      <c r="C3638" s="405" t="s">
        <v>96</v>
      </c>
      <c r="D3638" s="384">
        <v>937</v>
      </c>
      <c r="E3638">
        <v>0.01</v>
      </c>
      <c r="F3638">
        <v>1.46214</v>
      </c>
      <c r="G3638" s="384">
        <v>0</v>
      </c>
      <c r="H3638">
        <v>0</v>
      </c>
    </row>
    <row r="3639" spans="1:10">
      <c r="A3639">
        <v>3635</v>
      </c>
      <c r="B3639" s="613">
        <v>42621.331250000003</v>
      </c>
      <c r="C3639" s="405" t="s">
        <v>2020</v>
      </c>
      <c r="D3639" s="384">
        <v>937</v>
      </c>
      <c r="E3639">
        <v>0.01</v>
      </c>
      <c r="F3639">
        <v>1.46214</v>
      </c>
      <c r="G3639" s="384">
        <v>0</v>
      </c>
      <c r="H3639">
        <v>1.46593</v>
      </c>
    </row>
    <row r="3640" spans="1:10">
      <c r="A3640">
        <v>3642</v>
      </c>
      <c r="B3640" s="613">
        <v>42621.406944444447</v>
      </c>
      <c r="C3640" s="405" t="s">
        <v>2020</v>
      </c>
      <c r="D3640" s="384">
        <v>937</v>
      </c>
      <c r="E3640">
        <v>0.01</v>
      </c>
      <c r="F3640">
        <v>1.46214</v>
      </c>
      <c r="G3640" s="384">
        <v>0</v>
      </c>
      <c r="H3640">
        <v>1.46427</v>
      </c>
    </row>
    <row r="3641" spans="1:10">
      <c r="A3641">
        <v>3645</v>
      </c>
      <c r="B3641" s="613">
        <v>42621.600694444445</v>
      </c>
      <c r="C3641" s="405" t="s">
        <v>1931</v>
      </c>
      <c r="D3641" s="384">
        <v>937</v>
      </c>
      <c r="E3641">
        <v>0.01</v>
      </c>
      <c r="F3641">
        <v>1.46427</v>
      </c>
      <c r="G3641" s="384">
        <v>0</v>
      </c>
      <c r="H3641">
        <v>1.46427</v>
      </c>
      <c r="I3641">
        <v>1.48</v>
      </c>
      <c r="J3641" s="384">
        <v>3616.8</v>
      </c>
    </row>
    <row r="3642" spans="1:10">
      <c r="A3642">
        <v>3637</v>
      </c>
      <c r="B3642" s="613">
        <v>42621.355555555558</v>
      </c>
      <c r="C3642" s="405" t="s">
        <v>97</v>
      </c>
      <c r="D3642" s="384">
        <v>938</v>
      </c>
      <c r="E3642">
        <v>0.01</v>
      </c>
      <c r="F3642">
        <v>1.4608300000000001</v>
      </c>
      <c r="G3642" s="384">
        <v>0</v>
      </c>
      <c r="H3642">
        <v>0</v>
      </c>
    </row>
    <row r="3643" spans="1:10">
      <c r="A3643">
        <v>3638</v>
      </c>
      <c r="B3643" s="613">
        <v>42621.355555555558</v>
      </c>
      <c r="C3643" s="405" t="s">
        <v>2020</v>
      </c>
      <c r="D3643" s="384">
        <v>938</v>
      </c>
      <c r="E3643">
        <v>0.01</v>
      </c>
      <c r="F3643">
        <v>1.4608300000000001</v>
      </c>
      <c r="G3643" s="384">
        <v>0</v>
      </c>
      <c r="H3643">
        <v>1.45869</v>
      </c>
    </row>
    <row r="3644" spans="1:10">
      <c r="A3644">
        <v>3639</v>
      </c>
      <c r="B3644" s="613">
        <v>42621.397916666669</v>
      </c>
      <c r="C3644" s="405" t="s">
        <v>1931</v>
      </c>
      <c r="D3644" s="384">
        <v>938</v>
      </c>
      <c r="E3644">
        <v>0.01</v>
      </c>
      <c r="F3644">
        <v>1.45869</v>
      </c>
      <c r="G3644" s="384">
        <v>0</v>
      </c>
      <c r="H3644">
        <v>1.45869</v>
      </c>
      <c r="I3644">
        <v>1.48</v>
      </c>
      <c r="J3644" s="384">
        <v>3616.29</v>
      </c>
    </row>
    <row r="3645" spans="1:10">
      <c r="A3645">
        <v>3640</v>
      </c>
      <c r="B3645" s="613">
        <v>42621.406944444447</v>
      </c>
      <c r="C3645" s="405" t="s">
        <v>96</v>
      </c>
      <c r="D3645" s="384">
        <v>939</v>
      </c>
      <c r="E3645">
        <v>0.01</v>
      </c>
      <c r="F3645">
        <v>1.45852</v>
      </c>
      <c r="G3645" s="384">
        <v>0</v>
      </c>
      <c r="H3645">
        <v>0</v>
      </c>
    </row>
    <row r="3646" spans="1:10">
      <c r="A3646">
        <v>3641</v>
      </c>
      <c r="B3646" s="613">
        <v>42621.406944444447</v>
      </c>
      <c r="C3646" s="405" t="s">
        <v>2020</v>
      </c>
      <c r="D3646" s="384">
        <v>939</v>
      </c>
      <c r="E3646">
        <v>0.01</v>
      </c>
      <c r="F3646">
        <v>1.45852</v>
      </c>
      <c r="G3646" s="384">
        <v>0</v>
      </c>
      <c r="H3646">
        <v>1.46427</v>
      </c>
    </row>
    <row r="3647" spans="1:10">
      <c r="A3647">
        <v>3646</v>
      </c>
      <c r="B3647" s="613">
        <v>42621.600694444445</v>
      </c>
      <c r="C3647" s="405" t="s">
        <v>1931</v>
      </c>
      <c r="D3647" s="384">
        <v>939</v>
      </c>
      <c r="E3647">
        <v>0.01</v>
      </c>
      <c r="F3647">
        <v>1.46427</v>
      </c>
      <c r="G3647" s="384">
        <v>0</v>
      </c>
      <c r="H3647">
        <v>1.46427</v>
      </c>
      <c r="I3647">
        <v>4.1500000000000004</v>
      </c>
      <c r="J3647" s="384">
        <v>3620.95</v>
      </c>
    </row>
    <row r="3648" spans="1:10">
      <c r="A3648">
        <v>3647</v>
      </c>
      <c r="B3648" s="613">
        <v>42625.395833333336</v>
      </c>
      <c r="C3648" s="405" t="s">
        <v>97</v>
      </c>
      <c r="D3648" s="384">
        <v>940</v>
      </c>
      <c r="E3648">
        <v>0.01</v>
      </c>
      <c r="F3648">
        <v>1.49417</v>
      </c>
      <c r="G3648" s="384">
        <v>0</v>
      </c>
      <c r="H3648">
        <v>0</v>
      </c>
    </row>
    <row r="3649" spans="1:10">
      <c r="A3649">
        <v>3648</v>
      </c>
      <c r="B3649" s="613">
        <v>42625.395833333336</v>
      </c>
      <c r="C3649" s="405" t="s">
        <v>2020</v>
      </c>
      <c r="D3649" s="384">
        <v>940</v>
      </c>
      <c r="E3649">
        <v>0.01</v>
      </c>
      <c r="F3649">
        <v>1.49417</v>
      </c>
      <c r="G3649" s="384">
        <v>0</v>
      </c>
      <c r="H3649">
        <v>1.49203</v>
      </c>
    </row>
    <row r="3650" spans="1:10">
      <c r="A3650">
        <v>3651</v>
      </c>
      <c r="B3650" s="613">
        <v>42625.42291666667</v>
      </c>
      <c r="C3650" s="405" t="s">
        <v>2020</v>
      </c>
      <c r="D3650" s="384">
        <v>940</v>
      </c>
      <c r="E3650">
        <v>0.01</v>
      </c>
      <c r="F3650">
        <v>1.49417</v>
      </c>
      <c r="G3650" s="384">
        <v>0</v>
      </c>
      <c r="H3650">
        <v>1.4939800000000001</v>
      </c>
    </row>
    <row r="3651" spans="1:10">
      <c r="A3651">
        <v>3652</v>
      </c>
      <c r="B3651" s="613">
        <v>42625.579861111109</v>
      </c>
      <c r="C3651" s="405" t="s">
        <v>1931</v>
      </c>
      <c r="D3651" s="384">
        <v>940</v>
      </c>
      <c r="E3651">
        <v>0.01</v>
      </c>
      <c r="F3651">
        <v>1.4939800000000001</v>
      </c>
      <c r="G3651" s="384">
        <v>0</v>
      </c>
      <c r="H3651">
        <v>1.4939800000000001</v>
      </c>
      <c r="I3651">
        <v>0.04</v>
      </c>
      <c r="J3651" s="384">
        <v>3620.99</v>
      </c>
    </row>
    <row r="3652" spans="1:10">
      <c r="A3652">
        <v>3649</v>
      </c>
      <c r="B3652" s="613">
        <v>42625.42291666667</v>
      </c>
      <c r="C3652" s="405" t="s">
        <v>97</v>
      </c>
      <c r="D3652" s="384">
        <v>941</v>
      </c>
      <c r="E3652">
        <v>0.01</v>
      </c>
      <c r="F3652">
        <v>1.4980599999999999</v>
      </c>
      <c r="G3652" s="384">
        <v>0</v>
      </c>
      <c r="H3652">
        <v>0</v>
      </c>
    </row>
    <row r="3653" spans="1:10">
      <c r="A3653">
        <v>3650</v>
      </c>
      <c r="B3653" s="613">
        <v>42625.42291666667</v>
      </c>
      <c r="C3653" s="405" t="s">
        <v>2020</v>
      </c>
      <c r="D3653" s="384">
        <v>941</v>
      </c>
      <c r="E3653">
        <v>0.01</v>
      </c>
      <c r="F3653">
        <v>1.4980599999999999</v>
      </c>
      <c r="G3653" s="384">
        <v>0</v>
      </c>
      <c r="H3653">
        <v>1.4939800000000001</v>
      </c>
    </row>
    <row r="3654" spans="1:10">
      <c r="A3654">
        <v>3653</v>
      </c>
      <c r="B3654" s="613">
        <v>42625.579861111109</v>
      </c>
      <c r="C3654" s="405" t="s">
        <v>1931</v>
      </c>
      <c r="D3654" s="384">
        <v>941</v>
      </c>
      <c r="E3654">
        <v>0.01</v>
      </c>
      <c r="F3654">
        <v>1.4939800000000001</v>
      </c>
      <c r="G3654" s="384">
        <v>0</v>
      </c>
      <c r="H3654">
        <v>1.4939800000000001</v>
      </c>
      <c r="I3654">
        <v>2.91</v>
      </c>
      <c r="J3654" s="384">
        <v>3623.9</v>
      </c>
    </row>
    <row r="3655" spans="1:10">
      <c r="A3655">
        <v>3654</v>
      </c>
      <c r="B3655" s="613">
        <v>42627.459027777775</v>
      </c>
      <c r="C3655" s="405" t="s">
        <v>96</v>
      </c>
      <c r="D3655" s="384">
        <v>942</v>
      </c>
      <c r="E3655">
        <v>0.01</v>
      </c>
      <c r="F3655">
        <v>1.5016499999999999</v>
      </c>
      <c r="G3655" s="384">
        <v>0</v>
      </c>
      <c r="H3655">
        <v>0</v>
      </c>
    </row>
    <row r="3656" spans="1:10">
      <c r="A3656">
        <v>3655</v>
      </c>
      <c r="B3656" s="613">
        <v>42627.459027777775</v>
      </c>
      <c r="C3656" s="405" t="s">
        <v>2020</v>
      </c>
      <c r="D3656" s="384">
        <v>942</v>
      </c>
      <c r="E3656">
        <v>0.01</v>
      </c>
      <c r="F3656">
        <v>1.5016499999999999</v>
      </c>
      <c r="G3656" s="384">
        <v>0</v>
      </c>
      <c r="H3656">
        <v>1.50379</v>
      </c>
    </row>
    <row r="3657" spans="1:10">
      <c r="A3657">
        <v>3656</v>
      </c>
      <c r="B3657" s="613">
        <v>42627.463888888888</v>
      </c>
      <c r="C3657" s="405" t="s">
        <v>1931</v>
      </c>
      <c r="D3657" s="384">
        <v>942</v>
      </c>
      <c r="E3657">
        <v>0.01</v>
      </c>
      <c r="F3657">
        <v>1.50379</v>
      </c>
      <c r="G3657" s="384">
        <v>0</v>
      </c>
      <c r="H3657">
        <v>1.50379</v>
      </c>
      <c r="I3657">
        <v>1.48</v>
      </c>
      <c r="J3657" s="384">
        <v>3625.38</v>
      </c>
    </row>
    <row r="3658" spans="1:10">
      <c r="A3658">
        <v>3657</v>
      </c>
      <c r="B3658" s="613">
        <v>42627.697916666664</v>
      </c>
      <c r="C3658" s="405" t="s">
        <v>96</v>
      </c>
      <c r="D3658" s="384">
        <v>943</v>
      </c>
      <c r="E3658">
        <v>0.01</v>
      </c>
      <c r="F3658">
        <v>1.50397</v>
      </c>
      <c r="G3658" s="384">
        <v>0</v>
      </c>
      <c r="H3658">
        <v>0</v>
      </c>
    </row>
    <row r="3659" spans="1:10">
      <c r="A3659">
        <v>3658</v>
      </c>
      <c r="B3659" s="613">
        <v>42627.697916666664</v>
      </c>
      <c r="C3659" s="405" t="s">
        <v>2020</v>
      </c>
      <c r="D3659" s="384">
        <v>943</v>
      </c>
      <c r="E3659">
        <v>0.01</v>
      </c>
      <c r="F3659">
        <v>1.50397</v>
      </c>
      <c r="G3659" s="384">
        <v>0</v>
      </c>
      <c r="H3659">
        <v>1.5061100000000001</v>
      </c>
    </row>
    <row r="3660" spans="1:10">
      <c r="A3660">
        <v>3659</v>
      </c>
      <c r="B3660" s="613">
        <v>42627.729861111111</v>
      </c>
      <c r="C3660" s="405" t="s">
        <v>1931</v>
      </c>
      <c r="D3660" s="384">
        <v>943</v>
      </c>
      <c r="E3660">
        <v>0.01</v>
      </c>
      <c r="F3660">
        <v>1.5061100000000001</v>
      </c>
      <c r="G3660" s="384">
        <v>0</v>
      </c>
      <c r="H3660">
        <v>1.5061100000000001</v>
      </c>
      <c r="I3660">
        <v>1.47</v>
      </c>
      <c r="J3660" s="384">
        <v>3626.85</v>
      </c>
    </row>
    <row r="3661" spans="1:10">
      <c r="A3661">
        <v>3660</v>
      </c>
      <c r="B3661" s="613">
        <v>42629.615277777775</v>
      </c>
      <c r="C3661" s="405" t="s">
        <v>97</v>
      </c>
      <c r="D3661" s="384">
        <v>944</v>
      </c>
      <c r="E3661">
        <v>0.01</v>
      </c>
      <c r="F3661">
        <v>1.49336</v>
      </c>
      <c r="G3661" s="384">
        <v>0</v>
      </c>
      <c r="H3661">
        <v>0</v>
      </c>
    </row>
    <row r="3662" spans="1:10">
      <c r="A3662">
        <v>3661</v>
      </c>
      <c r="B3662" s="613">
        <v>42629.615277777775</v>
      </c>
      <c r="C3662" s="405" t="s">
        <v>2020</v>
      </c>
      <c r="D3662" s="384">
        <v>944</v>
      </c>
      <c r="E3662">
        <v>0.01</v>
      </c>
      <c r="F3662">
        <v>1.49336</v>
      </c>
      <c r="G3662" s="384">
        <v>0</v>
      </c>
      <c r="H3662">
        <v>1.49122</v>
      </c>
    </row>
    <row r="3663" spans="1:10">
      <c r="A3663">
        <v>3662</v>
      </c>
      <c r="B3663" s="613">
        <v>42629.666666666664</v>
      </c>
      <c r="C3663" s="405" t="s">
        <v>1931</v>
      </c>
      <c r="D3663" s="384">
        <v>944</v>
      </c>
      <c r="E3663">
        <v>0.01</v>
      </c>
      <c r="F3663">
        <v>1.49122</v>
      </c>
      <c r="G3663" s="384">
        <v>0</v>
      </c>
      <c r="H3663">
        <v>1.49122</v>
      </c>
      <c r="I3663">
        <v>1.48</v>
      </c>
      <c r="J3663" s="384">
        <v>3628.33</v>
      </c>
    </row>
    <row r="3664" spans="1:10">
      <c r="A3664">
        <v>3663</v>
      </c>
      <c r="B3664" s="613">
        <v>42633.375</v>
      </c>
      <c r="C3664" s="405" t="s">
        <v>96</v>
      </c>
      <c r="D3664" s="384">
        <v>945</v>
      </c>
      <c r="E3664">
        <v>0.01</v>
      </c>
      <c r="F3664">
        <v>1.48204</v>
      </c>
      <c r="G3664" s="384">
        <v>0</v>
      </c>
      <c r="H3664">
        <v>0</v>
      </c>
    </row>
    <row r="3665" spans="1:10">
      <c r="A3665">
        <v>3664</v>
      </c>
      <c r="B3665" s="613">
        <v>42633.375</v>
      </c>
      <c r="C3665" s="405" t="s">
        <v>2020</v>
      </c>
      <c r="D3665" s="384">
        <v>945</v>
      </c>
      <c r="E3665">
        <v>0.01</v>
      </c>
      <c r="F3665">
        <v>1.48204</v>
      </c>
      <c r="G3665" s="384">
        <v>0</v>
      </c>
      <c r="H3665">
        <v>1.4841800000000001</v>
      </c>
    </row>
    <row r="3666" spans="1:10">
      <c r="A3666">
        <v>3667</v>
      </c>
      <c r="B3666" s="613">
        <v>42633.727777777778</v>
      </c>
      <c r="C3666" s="405" t="s">
        <v>2020</v>
      </c>
      <c r="D3666" s="384">
        <v>945</v>
      </c>
      <c r="E3666">
        <v>0.01</v>
      </c>
      <c r="F3666">
        <v>1.48204</v>
      </c>
      <c r="G3666" s="384">
        <v>0</v>
      </c>
      <c r="H3666">
        <v>1.4823200000000001</v>
      </c>
    </row>
    <row r="3667" spans="1:10">
      <c r="A3667">
        <v>3671</v>
      </c>
      <c r="B3667" s="613">
        <v>42634.229166666664</v>
      </c>
      <c r="C3667" s="405" t="s">
        <v>2020</v>
      </c>
      <c r="D3667" s="384">
        <v>945</v>
      </c>
      <c r="E3667">
        <v>0.01</v>
      </c>
      <c r="F3667">
        <v>1.48204</v>
      </c>
      <c r="G3667" s="384">
        <v>0</v>
      </c>
      <c r="H3667">
        <v>1.4805900000000001</v>
      </c>
    </row>
    <row r="3668" spans="1:10">
      <c r="A3668">
        <v>3676</v>
      </c>
      <c r="B3668" s="613">
        <v>42634.395833333336</v>
      </c>
      <c r="C3668" s="405" t="s">
        <v>2020</v>
      </c>
      <c r="D3668" s="384">
        <v>945</v>
      </c>
      <c r="E3668">
        <v>0.01</v>
      </c>
      <c r="F3668">
        <v>1.48204</v>
      </c>
      <c r="G3668" s="384">
        <v>0</v>
      </c>
      <c r="H3668">
        <v>1.47749</v>
      </c>
    </row>
    <row r="3669" spans="1:10">
      <c r="A3669">
        <v>3682</v>
      </c>
      <c r="B3669" s="613">
        <v>42635.020833333336</v>
      </c>
      <c r="C3669" s="405" t="s">
        <v>2020</v>
      </c>
      <c r="D3669" s="384">
        <v>945</v>
      </c>
      <c r="E3669">
        <v>0.01</v>
      </c>
      <c r="F3669">
        <v>1.48204</v>
      </c>
      <c r="G3669" s="384">
        <v>0</v>
      </c>
      <c r="H3669">
        <v>1.47376</v>
      </c>
    </row>
    <row r="3670" spans="1:10">
      <c r="A3670">
        <v>3683</v>
      </c>
      <c r="B3670" s="613">
        <v>42636.79791666667</v>
      </c>
      <c r="C3670" s="405" t="s">
        <v>1931</v>
      </c>
      <c r="D3670" s="384">
        <v>945</v>
      </c>
      <c r="E3670">
        <v>0.01</v>
      </c>
      <c r="F3670">
        <v>1.47376</v>
      </c>
      <c r="G3670" s="384">
        <v>0</v>
      </c>
      <c r="H3670">
        <v>1.47376</v>
      </c>
      <c r="I3670">
        <v>-6.21</v>
      </c>
      <c r="J3670" s="384">
        <v>3622.12</v>
      </c>
    </row>
    <row r="3671" spans="1:10">
      <c r="A3671">
        <v>3665</v>
      </c>
      <c r="B3671" s="613">
        <v>42633.727777777778</v>
      </c>
      <c r="C3671" s="405" t="s">
        <v>96</v>
      </c>
      <c r="D3671" s="384">
        <v>946</v>
      </c>
      <c r="E3671">
        <v>0.01</v>
      </c>
      <c r="F3671">
        <v>1.4783200000000001</v>
      </c>
      <c r="G3671" s="384">
        <v>0</v>
      </c>
      <c r="H3671">
        <v>0</v>
      </c>
    </row>
    <row r="3672" spans="1:10">
      <c r="A3672">
        <v>3666</v>
      </c>
      <c r="B3672" s="613">
        <v>42633.727777777778</v>
      </c>
      <c r="C3672" s="405" t="s">
        <v>2020</v>
      </c>
      <c r="D3672" s="384">
        <v>946</v>
      </c>
      <c r="E3672">
        <v>0.01</v>
      </c>
      <c r="F3672">
        <v>1.4783200000000001</v>
      </c>
      <c r="G3672" s="384">
        <v>0</v>
      </c>
      <c r="H3672">
        <v>1.4823200000000001</v>
      </c>
    </row>
    <row r="3673" spans="1:10">
      <c r="A3673">
        <v>3670</v>
      </c>
      <c r="B3673" s="613">
        <v>42634.229166666664</v>
      </c>
      <c r="C3673" s="405" t="s">
        <v>2020</v>
      </c>
      <c r="D3673" s="384">
        <v>946</v>
      </c>
      <c r="E3673">
        <v>0.01</v>
      </c>
      <c r="F3673">
        <v>1.4783200000000001</v>
      </c>
      <c r="G3673" s="384">
        <v>0</v>
      </c>
      <c r="H3673">
        <v>1.4805900000000001</v>
      </c>
    </row>
    <row r="3674" spans="1:10">
      <c r="A3674">
        <v>3675</v>
      </c>
      <c r="B3674" s="613">
        <v>42634.395833333336</v>
      </c>
      <c r="C3674" s="405" t="s">
        <v>2020</v>
      </c>
      <c r="D3674" s="384">
        <v>946</v>
      </c>
      <c r="E3674">
        <v>0.01</v>
      </c>
      <c r="F3674">
        <v>1.4783200000000001</v>
      </c>
      <c r="G3674" s="384">
        <v>0</v>
      </c>
      <c r="H3674">
        <v>1.47749</v>
      </c>
    </row>
    <row r="3675" spans="1:10">
      <c r="A3675">
        <v>3681</v>
      </c>
      <c r="B3675" s="613">
        <v>42635.020833333336</v>
      </c>
      <c r="C3675" s="405" t="s">
        <v>2020</v>
      </c>
      <c r="D3675" s="384">
        <v>946</v>
      </c>
      <c r="E3675">
        <v>0.01</v>
      </c>
      <c r="F3675">
        <v>1.4783200000000001</v>
      </c>
      <c r="G3675" s="384">
        <v>0</v>
      </c>
      <c r="H3675">
        <v>1.47376</v>
      </c>
    </row>
    <row r="3676" spans="1:10">
      <c r="A3676">
        <v>3684</v>
      </c>
      <c r="B3676" s="613">
        <v>42636.79791666667</v>
      </c>
      <c r="C3676" s="405" t="s">
        <v>1931</v>
      </c>
      <c r="D3676" s="384">
        <v>946</v>
      </c>
      <c r="E3676">
        <v>0.01</v>
      </c>
      <c r="F3676">
        <v>1.47376</v>
      </c>
      <c r="G3676" s="384">
        <v>0</v>
      </c>
      <c r="H3676">
        <v>1.47376</v>
      </c>
      <c r="I3676">
        <v>-3.47</v>
      </c>
      <c r="J3676" s="384">
        <v>3618.65</v>
      </c>
    </row>
    <row r="3677" spans="1:10">
      <c r="A3677">
        <v>3668</v>
      </c>
      <c r="B3677" s="613">
        <v>42634.229166666664</v>
      </c>
      <c r="C3677" s="405" t="s">
        <v>96</v>
      </c>
      <c r="D3677" s="384">
        <v>947</v>
      </c>
      <c r="E3677">
        <v>0.01</v>
      </c>
      <c r="F3677">
        <v>1.47471</v>
      </c>
      <c r="G3677" s="384">
        <v>0</v>
      </c>
      <c r="H3677">
        <v>0</v>
      </c>
    </row>
    <row r="3678" spans="1:10">
      <c r="A3678">
        <v>3669</v>
      </c>
      <c r="B3678" s="613">
        <v>42634.229166666664</v>
      </c>
      <c r="C3678" s="405" t="s">
        <v>2020</v>
      </c>
      <c r="D3678" s="384">
        <v>947</v>
      </c>
      <c r="E3678">
        <v>0.01</v>
      </c>
      <c r="F3678">
        <v>1.47471</v>
      </c>
      <c r="G3678" s="384">
        <v>0</v>
      </c>
      <c r="H3678">
        <v>1.4805900000000001</v>
      </c>
    </row>
    <row r="3679" spans="1:10">
      <c r="A3679">
        <v>3674</v>
      </c>
      <c r="B3679" s="613">
        <v>42634.395833333336</v>
      </c>
      <c r="C3679" s="405" t="s">
        <v>2020</v>
      </c>
      <c r="D3679" s="384">
        <v>947</v>
      </c>
      <c r="E3679">
        <v>0.01</v>
      </c>
      <c r="F3679">
        <v>1.47471</v>
      </c>
      <c r="G3679" s="384">
        <v>0</v>
      </c>
      <c r="H3679">
        <v>1.47749</v>
      </c>
    </row>
    <row r="3680" spans="1:10">
      <c r="A3680">
        <v>3680</v>
      </c>
      <c r="B3680" s="613">
        <v>42635.020833333336</v>
      </c>
      <c r="C3680" s="405" t="s">
        <v>2020</v>
      </c>
      <c r="D3680" s="384">
        <v>947</v>
      </c>
      <c r="E3680">
        <v>0.01</v>
      </c>
      <c r="F3680">
        <v>1.47471</v>
      </c>
      <c r="G3680" s="384">
        <v>0</v>
      </c>
      <c r="H3680">
        <v>1.47376</v>
      </c>
    </row>
    <row r="3681" spans="1:10">
      <c r="A3681">
        <v>3685</v>
      </c>
      <c r="B3681" s="613">
        <v>42636.79791666667</v>
      </c>
      <c r="C3681" s="405" t="s">
        <v>1931</v>
      </c>
      <c r="D3681" s="384">
        <v>947</v>
      </c>
      <c r="E3681">
        <v>0.01</v>
      </c>
      <c r="F3681">
        <v>1.47376</v>
      </c>
      <c r="G3681" s="384">
        <v>0</v>
      </c>
      <c r="H3681">
        <v>1.47376</v>
      </c>
      <c r="I3681">
        <v>-0.8</v>
      </c>
      <c r="J3681" s="384">
        <v>3617.85</v>
      </c>
    </row>
    <row r="3682" spans="1:10">
      <c r="A3682">
        <v>3672</v>
      </c>
      <c r="B3682" s="613">
        <v>42634.395833333336</v>
      </c>
      <c r="C3682" s="405" t="s">
        <v>96</v>
      </c>
      <c r="D3682" s="384">
        <v>948</v>
      </c>
      <c r="E3682">
        <v>0.02</v>
      </c>
      <c r="F3682">
        <v>1.47035</v>
      </c>
      <c r="G3682" s="384">
        <v>0</v>
      </c>
      <c r="H3682">
        <v>0</v>
      </c>
    </row>
    <row r="3683" spans="1:10">
      <c r="A3683">
        <v>3673</v>
      </c>
      <c r="B3683" s="613">
        <v>42634.395833333336</v>
      </c>
      <c r="C3683" s="405" t="s">
        <v>2020</v>
      </c>
      <c r="D3683" s="384">
        <v>948</v>
      </c>
      <c r="E3683">
        <v>0.02</v>
      </c>
      <c r="F3683">
        <v>1.47035</v>
      </c>
      <c r="G3683" s="384">
        <v>0</v>
      </c>
      <c r="H3683">
        <v>1.47749</v>
      </c>
    </row>
    <row r="3684" spans="1:10">
      <c r="A3684">
        <v>3679</v>
      </c>
      <c r="B3684" s="613">
        <v>42635.020833333336</v>
      </c>
      <c r="C3684" s="405" t="s">
        <v>2020</v>
      </c>
      <c r="D3684" s="384">
        <v>948</v>
      </c>
      <c r="E3684">
        <v>0.02</v>
      </c>
      <c r="F3684">
        <v>1.47035</v>
      </c>
      <c r="G3684" s="384">
        <v>0</v>
      </c>
      <c r="H3684">
        <v>1.47376</v>
      </c>
    </row>
    <row r="3685" spans="1:10">
      <c r="A3685">
        <v>3686</v>
      </c>
      <c r="B3685" s="613">
        <v>42636.79791666667</v>
      </c>
      <c r="C3685" s="405" t="s">
        <v>1931</v>
      </c>
      <c r="D3685" s="384">
        <v>948</v>
      </c>
      <c r="E3685">
        <v>0.02</v>
      </c>
      <c r="F3685">
        <v>1.47376</v>
      </c>
      <c r="G3685" s="384">
        <v>0</v>
      </c>
      <c r="H3685">
        <v>1.47376</v>
      </c>
      <c r="I3685">
        <v>4.83</v>
      </c>
      <c r="J3685" s="384">
        <v>3622.68</v>
      </c>
    </row>
    <row r="3686" spans="1:10">
      <c r="A3686">
        <v>3677</v>
      </c>
      <c r="B3686" s="613">
        <v>42635.020833333336</v>
      </c>
      <c r="C3686" s="405" t="s">
        <v>96</v>
      </c>
      <c r="D3686" s="384">
        <v>949</v>
      </c>
      <c r="E3686">
        <v>0.04</v>
      </c>
      <c r="F3686">
        <v>1.4656400000000001</v>
      </c>
      <c r="G3686" s="384">
        <v>0</v>
      </c>
      <c r="H3686">
        <v>0</v>
      </c>
    </row>
    <row r="3687" spans="1:10">
      <c r="A3687">
        <v>3678</v>
      </c>
      <c r="B3687" s="613">
        <v>42635.020833333336</v>
      </c>
      <c r="C3687" s="405" t="s">
        <v>2020</v>
      </c>
      <c r="D3687" s="384">
        <v>949</v>
      </c>
      <c r="E3687">
        <v>0.04</v>
      </c>
      <c r="F3687">
        <v>1.4656400000000001</v>
      </c>
      <c r="G3687" s="384">
        <v>0</v>
      </c>
      <c r="H3687">
        <v>1.47376</v>
      </c>
    </row>
    <row r="3688" spans="1:10">
      <c r="A3688">
        <v>3687</v>
      </c>
      <c r="B3688" s="613">
        <v>42636.79791666667</v>
      </c>
      <c r="C3688" s="405" t="s">
        <v>1931</v>
      </c>
      <c r="D3688" s="384">
        <v>949</v>
      </c>
      <c r="E3688">
        <v>0.04</v>
      </c>
      <c r="F3688">
        <v>1.47376</v>
      </c>
      <c r="G3688" s="384">
        <v>0</v>
      </c>
      <c r="H3688">
        <v>1.47376</v>
      </c>
      <c r="I3688">
        <v>23.58</v>
      </c>
      <c r="J3688" s="384">
        <v>3646.26</v>
      </c>
    </row>
    <row r="3689" spans="1:10">
      <c r="A3689">
        <v>3688</v>
      </c>
      <c r="B3689" s="613">
        <v>42640.395833333336</v>
      </c>
      <c r="C3689" s="405" t="s">
        <v>96</v>
      </c>
      <c r="D3689" s="384">
        <v>950</v>
      </c>
      <c r="E3689">
        <v>0.01</v>
      </c>
      <c r="F3689">
        <v>1.46387</v>
      </c>
      <c r="G3689" s="384">
        <v>0</v>
      </c>
      <c r="H3689">
        <v>0</v>
      </c>
    </row>
    <row r="3690" spans="1:10">
      <c r="A3690">
        <v>3689</v>
      </c>
      <c r="B3690" s="613">
        <v>42640.395833333336</v>
      </c>
      <c r="C3690" s="405" t="s">
        <v>2020</v>
      </c>
      <c r="D3690" s="384">
        <v>950</v>
      </c>
      <c r="E3690">
        <v>0.01</v>
      </c>
      <c r="F3690">
        <v>1.46387</v>
      </c>
      <c r="G3690" s="384">
        <v>0</v>
      </c>
      <c r="H3690">
        <v>1.46601</v>
      </c>
    </row>
    <row r="3691" spans="1:10">
      <c r="A3691">
        <v>3690</v>
      </c>
      <c r="B3691" s="613">
        <v>42640.459027777775</v>
      </c>
      <c r="C3691" s="405" t="s">
        <v>1931</v>
      </c>
      <c r="D3691" s="384">
        <v>950</v>
      </c>
      <c r="E3691">
        <v>0.01</v>
      </c>
      <c r="F3691">
        <v>1.46601</v>
      </c>
      <c r="G3691" s="384">
        <v>0</v>
      </c>
      <c r="H3691">
        <v>1.46601</v>
      </c>
      <c r="I3691">
        <v>1.48</v>
      </c>
      <c r="J3691" s="384">
        <v>3647.74</v>
      </c>
    </row>
    <row r="3692" spans="1:10">
      <c r="A3692">
        <v>3691</v>
      </c>
      <c r="B3692" s="613">
        <v>42640.459027777775</v>
      </c>
      <c r="C3692" s="405" t="s">
        <v>96</v>
      </c>
      <c r="D3692" s="384">
        <v>951</v>
      </c>
      <c r="E3692">
        <v>0.01</v>
      </c>
      <c r="F3692">
        <v>1.4661299999999999</v>
      </c>
      <c r="G3692" s="384">
        <v>0</v>
      </c>
      <c r="H3692">
        <v>0</v>
      </c>
    </row>
    <row r="3693" spans="1:10">
      <c r="A3693">
        <v>3692</v>
      </c>
      <c r="B3693" s="613">
        <v>42640.459027777775</v>
      </c>
      <c r="C3693" s="405" t="s">
        <v>2020</v>
      </c>
      <c r="D3693" s="384">
        <v>951</v>
      </c>
      <c r="E3693">
        <v>0.01</v>
      </c>
      <c r="F3693">
        <v>1.4661299999999999</v>
      </c>
      <c r="G3693" s="384">
        <v>0</v>
      </c>
      <c r="H3693">
        <v>1.46827</v>
      </c>
    </row>
    <row r="3694" spans="1:10">
      <c r="A3694">
        <v>3693</v>
      </c>
      <c r="B3694" s="613">
        <v>42640.491666666669</v>
      </c>
      <c r="C3694" s="405" t="s">
        <v>1931</v>
      </c>
      <c r="D3694" s="384">
        <v>951</v>
      </c>
      <c r="E3694">
        <v>0.01</v>
      </c>
      <c r="F3694">
        <v>1.46827</v>
      </c>
      <c r="G3694" s="384">
        <v>0</v>
      </c>
      <c r="H3694">
        <v>1.46827</v>
      </c>
      <c r="I3694">
        <v>1.48</v>
      </c>
      <c r="J3694" s="384">
        <v>3649.22</v>
      </c>
    </row>
    <row r="3695" spans="1:10">
      <c r="A3695">
        <v>3694</v>
      </c>
      <c r="B3695" s="613">
        <v>42640.595833333333</v>
      </c>
      <c r="C3695" s="405" t="s">
        <v>96</v>
      </c>
      <c r="D3695" s="384">
        <v>952</v>
      </c>
      <c r="E3695">
        <v>0.01</v>
      </c>
      <c r="F3695">
        <v>1.46713</v>
      </c>
      <c r="G3695" s="384">
        <v>0</v>
      </c>
      <c r="H3695">
        <v>0</v>
      </c>
    </row>
    <row r="3696" spans="1:10">
      <c r="A3696">
        <v>3695</v>
      </c>
      <c r="B3696" s="613">
        <v>42640.595833333333</v>
      </c>
      <c r="C3696" s="405" t="s">
        <v>2020</v>
      </c>
      <c r="D3696" s="384">
        <v>952</v>
      </c>
      <c r="E3696">
        <v>0.01</v>
      </c>
      <c r="F3696">
        <v>1.46713</v>
      </c>
      <c r="G3696" s="384">
        <v>0</v>
      </c>
      <c r="H3696">
        <v>1.4692700000000001</v>
      </c>
    </row>
    <row r="3697" spans="1:10">
      <c r="A3697">
        <v>3698</v>
      </c>
      <c r="B3697" s="613">
        <v>42640.620833333334</v>
      </c>
      <c r="C3697" s="405" t="s">
        <v>2020</v>
      </c>
      <c r="D3697" s="384">
        <v>952</v>
      </c>
      <c r="E3697">
        <v>0.01</v>
      </c>
      <c r="F3697">
        <v>1.46713</v>
      </c>
      <c r="G3697" s="384">
        <v>0</v>
      </c>
      <c r="H3697">
        <v>1.4676100000000001</v>
      </c>
    </row>
    <row r="3698" spans="1:10">
      <c r="A3698">
        <v>3702</v>
      </c>
      <c r="B3698" s="613">
        <v>42641.115972222222</v>
      </c>
      <c r="C3698" s="405" t="s">
        <v>2020</v>
      </c>
      <c r="D3698" s="384">
        <v>952</v>
      </c>
      <c r="E3698">
        <v>0.01</v>
      </c>
      <c r="F3698">
        <v>1.46713</v>
      </c>
      <c r="G3698" s="384">
        <v>0</v>
      </c>
      <c r="H3698">
        <v>1.4659599999999999</v>
      </c>
    </row>
    <row r="3699" spans="1:10">
      <c r="A3699">
        <v>3709</v>
      </c>
      <c r="B3699" s="613">
        <v>42641.393750000003</v>
      </c>
      <c r="C3699" s="405" t="s">
        <v>2020</v>
      </c>
      <c r="D3699" s="384">
        <v>952</v>
      </c>
      <c r="E3699">
        <v>0.01</v>
      </c>
      <c r="F3699">
        <v>1.46713</v>
      </c>
      <c r="G3699" s="384">
        <v>0</v>
      </c>
      <c r="H3699">
        <v>1.46309</v>
      </c>
    </row>
    <row r="3700" spans="1:10">
      <c r="A3700">
        <v>3713</v>
      </c>
      <c r="B3700" s="613">
        <v>42641.474999999999</v>
      </c>
      <c r="C3700" s="405" t="s">
        <v>1931</v>
      </c>
      <c r="D3700" s="384">
        <v>952</v>
      </c>
      <c r="E3700">
        <v>0.01</v>
      </c>
      <c r="F3700">
        <v>1.46309</v>
      </c>
      <c r="G3700" s="384">
        <v>0</v>
      </c>
      <c r="H3700">
        <v>1.46309</v>
      </c>
      <c r="I3700">
        <v>-3.08</v>
      </c>
      <c r="J3700" s="384">
        <v>3646.14</v>
      </c>
    </row>
    <row r="3701" spans="1:10">
      <c r="A3701">
        <v>3696</v>
      </c>
      <c r="B3701" s="613">
        <v>42640.620833333334</v>
      </c>
      <c r="C3701" s="405" t="s">
        <v>96</v>
      </c>
      <c r="D3701" s="384">
        <v>953</v>
      </c>
      <c r="E3701">
        <v>0.01</v>
      </c>
      <c r="F3701">
        <v>1.4638199999999999</v>
      </c>
      <c r="G3701" s="384">
        <v>0</v>
      </c>
      <c r="H3701">
        <v>0</v>
      </c>
    </row>
    <row r="3702" spans="1:10">
      <c r="A3702">
        <v>3697</v>
      </c>
      <c r="B3702" s="613">
        <v>42640.620833333334</v>
      </c>
      <c r="C3702" s="405" t="s">
        <v>2020</v>
      </c>
      <c r="D3702" s="384">
        <v>953</v>
      </c>
      <c r="E3702">
        <v>0.01</v>
      </c>
      <c r="F3702">
        <v>1.4638199999999999</v>
      </c>
      <c r="G3702" s="384">
        <v>0</v>
      </c>
      <c r="H3702">
        <v>1.4676100000000001</v>
      </c>
    </row>
    <row r="3703" spans="1:10">
      <c r="A3703">
        <v>3701</v>
      </c>
      <c r="B3703" s="613">
        <v>42641.115972222222</v>
      </c>
      <c r="C3703" s="405" t="s">
        <v>2020</v>
      </c>
      <c r="D3703" s="384">
        <v>953</v>
      </c>
      <c r="E3703">
        <v>0.01</v>
      </c>
      <c r="F3703">
        <v>1.4638199999999999</v>
      </c>
      <c r="G3703" s="384">
        <v>0</v>
      </c>
      <c r="H3703">
        <v>1.4659599999999999</v>
      </c>
    </row>
    <row r="3704" spans="1:10">
      <c r="A3704">
        <v>3708</v>
      </c>
      <c r="B3704" s="613">
        <v>42641.393750000003</v>
      </c>
      <c r="C3704" s="405" t="s">
        <v>2020</v>
      </c>
      <c r="D3704" s="384">
        <v>953</v>
      </c>
      <c r="E3704">
        <v>0.01</v>
      </c>
      <c r="F3704">
        <v>1.4638199999999999</v>
      </c>
      <c r="G3704" s="384">
        <v>0</v>
      </c>
      <c r="H3704">
        <v>1.46309</v>
      </c>
    </row>
    <row r="3705" spans="1:10">
      <c r="A3705">
        <v>3714</v>
      </c>
      <c r="B3705" s="613">
        <v>42641.474999999999</v>
      </c>
      <c r="C3705" s="405" t="s">
        <v>1931</v>
      </c>
      <c r="D3705" s="384">
        <v>953</v>
      </c>
      <c r="E3705">
        <v>0.01</v>
      </c>
      <c r="F3705">
        <v>1.46309</v>
      </c>
      <c r="G3705" s="384">
        <v>0</v>
      </c>
      <c r="H3705">
        <v>1.46309</v>
      </c>
      <c r="I3705">
        <v>-0.64</v>
      </c>
      <c r="J3705" s="384">
        <v>3645.5</v>
      </c>
    </row>
    <row r="3706" spans="1:10">
      <c r="A3706">
        <v>3699</v>
      </c>
      <c r="B3706" s="613">
        <v>42641.115972222222</v>
      </c>
      <c r="C3706" s="405" t="s">
        <v>96</v>
      </c>
      <c r="D3706" s="384">
        <v>954</v>
      </c>
      <c r="E3706">
        <v>0.01</v>
      </c>
      <c r="F3706">
        <v>1.4602200000000001</v>
      </c>
      <c r="G3706" s="384">
        <v>0</v>
      </c>
      <c r="H3706">
        <v>0</v>
      </c>
    </row>
    <row r="3707" spans="1:10">
      <c r="A3707">
        <v>3700</v>
      </c>
      <c r="B3707" s="613">
        <v>42641.115972222222</v>
      </c>
      <c r="C3707" s="405" t="s">
        <v>2020</v>
      </c>
      <c r="D3707" s="384">
        <v>954</v>
      </c>
      <c r="E3707">
        <v>0.01</v>
      </c>
      <c r="F3707">
        <v>1.4602200000000001</v>
      </c>
      <c r="G3707" s="384">
        <v>0</v>
      </c>
      <c r="H3707">
        <v>1.4659599999999999</v>
      </c>
    </row>
    <row r="3708" spans="1:10">
      <c r="A3708">
        <v>3707</v>
      </c>
      <c r="B3708" s="613">
        <v>42641.393750000003</v>
      </c>
      <c r="C3708" s="405" t="s">
        <v>2020</v>
      </c>
      <c r="D3708" s="384">
        <v>954</v>
      </c>
      <c r="E3708">
        <v>0.01</v>
      </c>
      <c r="F3708">
        <v>1.4602200000000001</v>
      </c>
      <c r="G3708" s="384">
        <v>0</v>
      </c>
      <c r="H3708">
        <v>1.46309</v>
      </c>
    </row>
    <row r="3709" spans="1:10">
      <c r="A3709">
        <v>3715</v>
      </c>
      <c r="B3709" s="613">
        <v>42641.474999999999</v>
      </c>
      <c r="C3709" s="405" t="s">
        <v>1931</v>
      </c>
      <c r="D3709" s="384">
        <v>954</v>
      </c>
      <c r="E3709">
        <v>0.01</v>
      </c>
      <c r="F3709">
        <v>1.46309</v>
      </c>
      <c r="G3709" s="384">
        <v>0</v>
      </c>
      <c r="H3709">
        <v>1.46309</v>
      </c>
      <c r="I3709">
        <v>2.02</v>
      </c>
      <c r="J3709" s="384">
        <v>3647.52</v>
      </c>
    </row>
    <row r="3710" spans="1:10">
      <c r="A3710">
        <v>3703</v>
      </c>
      <c r="B3710" s="613">
        <v>42641.376388888886</v>
      </c>
      <c r="C3710" s="405" t="s">
        <v>97</v>
      </c>
      <c r="D3710" s="384">
        <v>955</v>
      </c>
      <c r="E3710">
        <v>0.01</v>
      </c>
      <c r="F3710">
        <v>1.4565600000000001</v>
      </c>
      <c r="G3710" s="384">
        <v>0</v>
      </c>
      <c r="H3710">
        <v>0</v>
      </c>
    </row>
    <row r="3711" spans="1:10">
      <c r="A3711">
        <v>3704</v>
      </c>
      <c r="B3711" s="613">
        <v>42641.376388888886</v>
      </c>
      <c r="C3711" s="405" t="s">
        <v>2020</v>
      </c>
      <c r="D3711" s="384">
        <v>955</v>
      </c>
      <c r="E3711">
        <v>0.01</v>
      </c>
      <c r="F3711">
        <v>1.4565600000000001</v>
      </c>
      <c r="G3711" s="384">
        <v>0</v>
      </c>
      <c r="H3711">
        <v>1.45442</v>
      </c>
    </row>
    <row r="3712" spans="1:10">
      <c r="A3712">
        <v>3712</v>
      </c>
      <c r="B3712" s="613">
        <v>42641.443749999999</v>
      </c>
      <c r="C3712" s="405" t="s">
        <v>2020</v>
      </c>
      <c r="D3712" s="384">
        <v>955</v>
      </c>
      <c r="E3712">
        <v>0.01</v>
      </c>
      <c r="F3712">
        <v>1.4565600000000001</v>
      </c>
      <c r="G3712" s="384">
        <v>0</v>
      </c>
      <c r="H3712">
        <v>1.45608</v>
      </c>
    </row>
    <row r="3713" spans="1:10">
      <c r="A3713">
        <v>3720</v>
      </c>
      <c r="B3713" s="613">
        <v>42641.510416666664</v>
      </c>
      <c r="C3713" s="405" t="s">
        <v>2020</v>
      </c>
      <c r="D3713" s="384">
        <v>955</v>
      </c>
      <c r="E3713">
        <v>0.01</v>
      </c>
      <c r="F3713">
        <v>1.4565600000000001</v>
      </c>
      <c r="G3713" s="384">
        <v>0</v>
      </c>
      <c r="H3713">
        <v>1.4577599999999999</v>
      </c>
    </row>
    <row r="3714" spans="1:10">
      <c r="A3714">
        <v>3721</v>
      </c>
      <c r="B3714" s="613">
        <v>42642.034722222219</v>
      </c>
      <c r="C3714" s="405" t="s">
        <v>1931</v>
      </c>
      <c r="D3714" s="384">
        <v>955</v>
      </c>
      <c r="E3714">
        <v>0.01</v>
      </c>
      <c r="F3714">
        <v>1.4577599999999999</v>
      </c>
      <c r="G3714" s="384">
        <v>0</v>
      </c>
      <c r="H3714">
        <v>1.4577599999999999</v>
      </c>
      <c r="I3714">
        <v>-0.98</v>
      </c>
      <c r="J3714" s="384">
        <v>3656.36</v>
      </c>
    </row>
    <row r="3715" spans="1:10">
      <c r="A3715">
        <v>3705</v>
      </c>
      <c r="B3715" s="613">
        <v>42641.393750000003</v>
      </c>
      <c r="C3715" s="405" t="s">
        <v>96</v>
      </c>
      <c r="D3715" s="384">
        <v>956</v>
      </c>
      <c r="E3715">
        <v>0.02</v>
      </c>
      <c r="F3715">
        <v>1.4562999999999999</v>
      </c>
      <c r="G3715" s="384">
        <v>0</v>
      </c>
      <c r="H3715">
        <v>0</v>
      </c>
    </row>
    <row r="3716" spans="1:10">
      <c r="A3716">
        <v>3706</v>
      </c>
      <c r="B3716" s="613">
        <v>42641.393750000003</v>
      </c>
      <c r="C3716" s="405" t="s">
        <v>2020</v>
      </c>
      <c r="D3716" s="384">
        <v>956</v>
      </c>
      <c r="E3716">
        <v>0.02</v>
      </c>
      <c r="F3716">
        <v>1.4562999999999999</v>
      </c>
      <c r="G3716" s="384">
        <v>0</v>
      </c>
      <c r="H3716">
        <v>1.46309</v>
      </c>
    </row>
    <row r="3717" spans="1:10">
      <c r="A3717">
        <v>3716</v>
      </c>
      <c r="B3717" s="613">
        <v>42641.474999999999</v>
      </c>
      <c r="C3717" s="405" t="s">
        <v>1931</v>
      </c>
      <c r="D3717" s="384">
        <v>956</v>
      </c>
      <c r="E3717">
        <v>0.02</v>
      </c>
      <c r="F3717">
        <v>1.46309</v>
      </c>
      <c r="G3717" s="384">
        <v>0</v>
      </c>
      <c r="H3717">
        <v>1.46309</v>
      </c>
      <c r="I3717">
        <v>9.82</v>
      </c>
      <c r="J3717" s="384">
        <v>3657.34</v>
      </c>
    </row>
    <row r="3718" spans="1:10">
      <c r="A3718">
        <v>3710</v>
      </c>
      <c r="B3718" s="613">
        <v>42641.443749999999</v>
      </c>
      <c r="C3718" s="405" t="s">
        <v>97</v>
      </c>
      <c r="D3718" s="384">
        <v>957</v>
      </c>
      <c r="E3718">
        <v>0.01</v>
      </c>
      <c r="F3718">
        <v>1.4598800000000001</v>
      </c>
      <c r="G3718" s="384">
        <v>0</v>
      </c>
      <c r="H3718">
        <v>0</v>
      </c>
    </row>
    <row r="3719" spans="1:10">
      <c r="A3719">
        <v>3711</v>
      </c>
      <c r="B3719" s="613">
        <v>42641.443749999999</v>
      </c>
      <c r="C3719" s="405" t="s">
        <v>2020</v>
      </c>
      <c r="D3719" s="384">
        <v>957</v>
      </c>
      <c r="E3719">
        <v>0.01</v>
      </c>
      <c r="F3719">
        <v>1.4598800000000001</v>
      </c>
      <c r="G3719" s="384">
        <v>0</v>
      </c>
      <c r="H3719">
        <v>1.45608</v>
      </c>
    </row>
    <row r="3720" spans="1:10">
      <c r="A3720">
        <v>3719</v>
      </c>
      <c r="B3720" s="613">
        <v>42641.510416666664</v>
      </c>
      <c r="C3720" s="405" t="s">
        <v>2020</v>
      </c>
      <c r="D3720" s="384">
        <v>957</v>
      </c>
      <c r="E3720">
        <v>0.01</v>
      </c>
      <c r="F3720">
        <v>1.4598800000000001</v>
      </c>
      <c r="G3720" s="384">
        <v>0</v>
      </c>
      <c r="H3720">
        <v>1.4577599999999999</v>
      </c>
    </row>
    <row r="3721" spans="1:10">
      <c r="A3721">
        <v>3722</v>
      </c>
      <c r="B3721" s="613">
        <v>42642.034722222219</v>
      </c>
      <c r="C3721" s="405" t="s">
        <v>1931</v>
      </c>
      <c r="D3721" s="384">
        <v>957</v>
      </c>
      <c r="E3721">
        <v>0.01</v>
      </c>
      <c r="F3721">
        <v>1.4577599999999999</v>
      </c>
      <c r="G3721" s="384">
        <v>0</v>
      </c>
      <c r="H3721">
        <v>1.4577599999999999</v>
      </c>
      <c r="I3721">
        <v>1.47</v>
      </c>
      <c r="J3721" s="384">
        <v>3657.83</v>
      </c>
    </row>
    <row r="3722" spans="1:10">
      <c r="A3722">
        <v>3717</v>
      </c>
      <c r="B3722" s="613">
        <v>42641.510416666664</v>
      </c>
      <c r="C3722" s="405" t="s">
        <v>97</v>
      </c>
      <c r="D3722" s="384">
        <v>958</v>
      </c>
      <c r="E3722">
        <v>0.01</v>
      </c>
      <c r="F3722">
        <v>1.4635400000000001</v>
      </c>
      <c r="G3722" s="384">
        <v>0</v>
      </c>
      <c r="H3722">
        <v>0</v>
      </c>
    </row>
    <row r="3723" spans="1:10">
      <c r="A3723">
        <v>3718</v>
      </c>
      <c r="B3723" s="613">
        <v>42641.510416666664</v>
      </c>
      <c r="C3723" s="405" t="s">
        <v>2020</v>
      </c>
      <c r="D3723" s="384">
        <v>958</v>
      </c>
      <c r="E3723">
        <v>0.01</v>
      </c>
      <c r="F3723">
        <v>1.4635400000000001</v>
      </c>
      <c r="G3723" s="384">
        <v>0</v>
      </c>
      <c r="H3723">
        <v>1.4577599999999999</v>
      </c>
    </row>
    <row r="3724" spans="1:10">
      <c r="A3724">
        <v>3723</v>
      </c>
      <c r="B3724" s="613">
        <v>42642.034722222219</v>
      </c>
      <c r="C3724" s="405" t="s">
        <v>1931</v>
      </c>
      <c r="D3724" s="384">
        <v>958</v>
      </c>
      <c r="E3724">
        <v>0.01</v>
      </c>
      <c r="F3724">
        <v>1.4577599999999999</v>
      </c>
      <c r="G3724" s="384">
        <v>0</v>
      </c>
      <c r="H3724">
        <v>1.4577599999999999</v>
      </c>
      <c r="I3724">
        <v>4.17</v>
      </c>
      <c r="J3724" s="384">
        <v>3662</v>
      </c>
    </row>
    <row r="3725" spans="1:10">
      <c r="A3725">
        <v>3724</v>
      </c>
      <c r="B3725" s="613">
        <v>42643.708333333336</v>
      </c>
      <c r="C3725" s="405" t="s">
        <v>96</v>
      </c>
      <c r="D3725" s="384">
        <v>959</v>
      </c>
      <c r="E3725">
        <v>0.01</v>
      </c>
      <c r="F3725">
        <v>1.46898</v>
      </c>
      <c r="G3725" s="384">
        <v>0</v>
      </c>
      <c r="H3725">
        <v>0</v>
      </c>
    </row>
    <row r="3726" spans="1:10">
      <c r="A3726">
        <v>3725</v>
      </c>
      <c r="B3726" s="613">
        <v>42643.708333333336</v>
      </c>
      <c r="C3726" s="405" t="s">
        <v>2020</v>
      </c>
      <c r="D3726" s="384">
        <v>959</v>
      </c>
      <c r="E3726">
        <v>0.01</v>
      </c>
      <c r="F3726">
        <v>1.46898</v>
      </c>
      <c r="G3726" s="384">
        <v>0</v>
      </c>
      <c r="H3726">
        <v>1.47112</v>
      </c>
    </row>
    <row r="3727" spans="1:10">
      <c r="A3727">
        <v>3728</v>
      </c>
      <c r="B3727" s="613">
        <v>42643.737500000003</v>
      </c>
      <c r="C3727" s="405" t="s">
        <v>2020</v>
      </c>
      <c r="D3727" s="384">
        <v>959</v>
      </c>
      <c r="E3727">
        <v>0.01</v>
      </c>
      <c r="F3727">
        <v>1.46898</v>
      </c>
      <c r="G3727" s="384">
        <v>0</v>
      </c>
      <c r="H3727">
        <v>1.4694700000000001</v>
      </c>
    </row>
    <row r="3728" spans="1:10">
      <c r="A3728">
        <v>3729</v>
      </c>
      <c r="B3728" s="613">
        <v>42646.079861111109</v>
      </c>
      <c r="C3728" s="405" t="s">
        <v>1931</v>
      </c>
      <c r="D3728" s="384">
        <v>959</v>
      </c>
      <c r="E3728">
        <v>0.01</v>
      </c>
      <c r="F3728">
        <v>1.4694700000000001</v>
      </c>
      <c r="G3728" s="384">
        <v>0</v>
      </c>
      <c r="H3728">
        <v>1.4694700000000001</v>
      </c>
      <c r="I3728">
        <v>0.26</v>
      </c>
      <c r="J3728" s="384">
        <v>3662.26</v>
      </c>
    </row>
    <row r="3729" spans="1:10">
      <c r="A3729">
        <v>3726</v>
      </c>
      <c r="B3729" s="613">
        <v>42643.737500000003</v>
      </c>
      <c r="C3729" s="405" t="s">
        <v>96</v>
      </c>
      <c r="D3729" s="384">
        <v>960</v>
      </c>
      <c r="E3729">
        <v>0.01</v>
      </c>
      <c r="F3729">
        <v>1.4656800000000001</v>
      </c>
      <c r="G3729" s="384">
        <v>0</v>
      </c>
      <c r="H3729">
        <v>0</v>
      </c>
    </row>
    <row r="3730" spans="1:10">
      <c r="A3730">
        <v>3727</v>
      </c>
      <c r="B3730" s="613">
        <v>42643.737500000003</v>
      </c>
      <c r="C3730" s="405" t="s">
        <v>2020</v>
      </c>
      <c r="D3730" s="384">
        <v>960</v>
      </c>
      <c r="E3730">
        <v>0.01</v>
      </c>
      <c r="F3730">
        <v>1.4656800000000001</v>
      </c>
      <c r="G3730" s="384">
        <v>0</v>
      </c>
      <c r="H3730">
        <v>1.4694700000000001</v>
      </c>
    </row>
    <row r="3731" spans="1:10">
      <c r="A3731">
        <v>3730</v>
      </c>
      <c r="B3731" s="613">
        <v>42646.079861111109</v>
      </c>
      <c r="C3731" s="405" t="s">
        <v>1931</v>
      </c>
      <c r="D3731" s="384">
        <v>960</v>
      </c>
      <c r="E3731">
        <v>0.01</v>
      </c>
      <c r="F3731">
        <v>1.4694700000000001</v>
      </c>
      <c r="G3731" s="384">
        <v>0</v>
      </c>
      <c r="H3731">
        <v>1.4694700000000001</v>
      </c>
      <c r="I3731">
        <v>2.7</v>
      </c>
      <c r="J3731" s="384">
        <v>3664.96</v>
      </c>
    </row>
    <row r="3732" spans="1:10">
      <c r="A3732">
        <v>3731</v>
      </c>
      <c r="B3732" s="613">
        <v>42646.709027777775</v>
      </c>
      <c r="C3732" s="405" t="s">
        <v>96</v>
      </c>
      <c r="D3732" s="384">
        <v>961</v>
      </c>
      <c r="E3732">
        <v>0.01</v>
      </c>
      <c r="F3732">
        <v>1.46451</v>
      </c>
      <c r="G3732" s="384">
        <v>0</v>
      </c>
      <c r="H3732">
        <v>0</v>
      </c>
    </row>
    <row r="3733" spans="1:10">
      <c r="A3733">
        <v>3732</v>
      </c>
      <c r="B3733" s="613">
        <v>42646.709027777775</v>
      </c>
      <c r="C3733" s="405" t="s">
        <v>2020</v>
      </c>
      <c r="D3733" s="384">
        <v>961</v>
      </c>
      <c r="E3733">
        <v>0.01</v>
      </c>
      <c r="F3733">
        <v>1.46451</v>
      </c>
      <c r="G3733" s="384">
        <v>0</v>
      </c>
      <c r="H3733">
        <v>1.46665</v>
      </c>
    </row>
    <row r="3734" spans="1:10">
      <c r="A3734">
        <v>3735</v>
      </c>
      <c r="B3734" s="613">
        <v>42646.834722222222</v>
      </c>
      <c r="C3734" s="405" t="s">
        <v>2020</v>
      </c>
      <c r="D3734" s="384">
        <v>961</v>
      </c>
      <c r="E3734">
        <v>0.01</v>
      </c>
      <c r="F3734">
        <v>1.46451</v>
      </c>
      <c r="G3734" s="384">
        <v>0</v>
      </c>
      <c r="H3734">
        <v>1.46499</v>
      </c>
    </row>
    <row r="3735" spans="1:10">
      <c r="A3735">
        <v>3741</v>
      </c>
      <c r="B3735" s="613">
        <v>42647.452777777777</v>
      </c>
      <c r="C3735" s="405" t="s">
        <v>2020</v>
      </c>
      <c r="D3735" s="384">
        <v>961</v>
      </c>
      <c r="E3735">
        <v>0.01</v>
      </c>
      <c r="F3735">
        <v>1.46451</v>
      </c>
      <c r="G3735" s="384">
        <v>0</v>
      </c>
      <c r="H3735">
        <v>1.4633400000000001</v>
      </c>
    </row>
    <row r="3736" spans="1:10">
      <c r="A3736">
        <v>3747</v>
      </c>
      <c r="B3736" s="613">
        <v>42647.491666666669</v>
      </c>
      <c r="C3736" s="405" t="s">
        <v>2020</v>
      </c>
      <c r="D3736" s="384">
        <v>961</v>
      </c>
      <c r="E3736">
        <v>0.01</v>
      </c>
      <c r="F3736">
        <v>1.46451</v>
      </c>
      <c r="G3736" s="384">
        <v>0</v>
      </c>
      <c r="H3736">
        <v>1.4604600000000001</v>
      </c>
    </row>
    <row r="3737" spans="1:10">
      <c r="A3737">
        <v>3748</v>
      </c>
      <c r="B3737" s="613">
        <v>42647.73541666667</v>
      </c>
      <c r="C3737" s="405" t="s">
        <v>1931</v>
      </c>
      <c r="D3737" s="384">
        <v>961</v>
      </c>
      <c r="E3737">
        <v>0.01</v>
      </c>
      <c r="F3737">
        <v>1.4604600000000001</v>
      </c>
      <c r="G3737" s="384">
        <v>0</v>
      </c>
      <c r="H3737">
        <v>1.4604600000000001</v>
      </c>
      <c r="I3737">
        <v>-3.09</v>
      </c>
      <c r="J3737" s="384">
        <v>3663.35</v>
      </c>
    </row>
    <row r="3738" spans="1:10">
      <c r="A3738">
        <v>3733</v>
      </c>
      <c r="B3738" s="613">
        <v>42646.834722222222</v>
      </c>
      <c r="C3738" s="405" t="s">
        <v>96</v>
      </c>
      <c r="D3738" s="384">
        <v>962</v>
      </c>
      <c r="E3738">
        <v>0.01</v>
      </c>
      <c r="F3738">
        <v>1.4612000000000001</v>
      </c>
      <c r="G3738" s="384">
        <v>0</v>
      </c>
      <c r="H3738">
        <v>0</v>
      </c>
    </row>
    <row r="3739" spans="1:10">
      <c r="A3739">
        <v>3734</v>
      </c>
      <c r="B3739" s="613">
        <v>42646.834722222222</v>
      </c>
      <c r="C3739" s="405" t="s">
        <v>2020</v>
      </c>
      <c r="D3739" s="384">
        <v>962</v>
      </c>
      <c r="E3739">
        <v>0.01</v>
      </c>
      <c r="F3739">
        <v>1.4612000000000001</v>
      </c>
      <c r="G3739" s="384">
        <v>0</v>
      </c>
      <c r="H3739">
        <v>1.46499</v>
      </c>
    </row>
    <row r="3740" spans="1:10">
      <c r="A3740">
        <v>3740</v>
      </c>
      <c r="B3740" s="613">
        <v>42647.452777777777</v>
      </c>
      <c r="C3740" s="405" t="s">
        <v>2020</v>
      </c>
      <c r="D3740" s="384">
        <v>962</v>
      </c>
      <c r="E3740">
        <v>0.01</v>
      </c>
      <c r="F3740">
        <v>1.4612000000000001</v>
      </c>
      <c r="G3740" s="384">
        <v>0</v>
      </c>
      <c r="H3740">
        <v>1.4633400000000001</v>
      </c>
    </row>
    <row r="3741" spans="1:10">
      <c r="A3741">
        <v>3746</v>
      </c>
      <c r="B3741" s="613">
        <v>42647.491666666669</v>
      </c>
      <c r="C3741" s="405" t="s">
        <v>2020</v>
      </c>
      <c r="D3741" s="384">
        <v>962</v>
      </c>
      <c r="E3741">
        <v>0.01</v>
      </c>
      <c r="F3741">
        <v>1.4612000000000001</v>
      </c>
      <c r="G3741" s="384">
        <v>0</v>
      </c>
      <c r="H3741">
        <v>1.4604600000000001</v>
      </c>
    </row>
    <row r="3742" spans="1:10">
      <c r="A3742">
        <v>3749</v>
      </c>
      <c r="B3742" s="613">
        <v>42647.73541666667</v>
      </c>
      <c r="C3742" s="405" t="s">
        <v>1931</v>
      </c>
      <c r="D3742" s="384">
        <v>962</v>
      </c>
      <c r="E3742">
        <v>0.01</v>
      </c>
      <c r="F3742">
        <v>1.4604600000000001</v>
      </c>
      <c r="G3742" s="384">
        <v>0</v>
      </c>
      <c r="H3742">
        <v>1.4604600000000001</v>
      </c>
      <c r="I3742">
        <v>-0.65</v>
      </c>
      <c r="J3742" s="384">
        <v>3662.7</v>
      </c>
    </row>
    <row r="3743" spans="1:10">
      <c r="A3743">
        <v>3736</v>
      </c>
      <c r="B3743" s="613">
        <v>42646.959027777775</v>
      </c>
      <c r="C3743" s="405" t="s">
        <v>97</v>
      </c>
      <c r="D3743" s="384">
        <v>963</v>
      </c>
      <c r="E3743">
        <v>0.01</v>
      </c>
      <c r="F3743">
        <v>1.45966</v>
      </c>
      <c r="G3743" s="384">
        <v>0</v>
      </c>
      <c r="H3743">
        <v>0</v>
      </c>
    </row>
    <row r="3744" spans="1:10">
      <c r="A3744">
        <v>3737</v>
      </c>
      <c r="B3744" s="613">
        <v>42646.959027777775</v>
      </c>
      <c r="C3744" s="405" t="s">
        <v>2020</v>
      </c>
      <c r="D3744" s="384">
        <v>963</v>
      </c>
      <c r="E3744">
        <v>0.01</v>
      </c>
      <c r="F3744">
        <v>1.45966</v>
      </c>
      <c r="G3744" s="384">
        <v>0</v>
      </c>
      <c r="H3744">
        <v>1.4575199999999999</v>
      </c>
    </row>
    <row r="3745" spans="1:10">
      <c r="A3745">
        <v>3742</v>
      </c>
      <c r="B3745" s="613">
        <v>42647.454861111109</v>
      </c>
      <c r="C3745" s="405" t="s">
        <v>1931</v>
      </c>
      <c r="D3745" s="384">
        <v>963</v>
      </c>
      <c r="E3745">
        <v>0.01</v>
      </c>
      <c r="F3745">
        <v>1.4575199999999999</v>
      </c>
      <c r="G3745" s="384">
        <v>0</v>
      </c>
      <c r="H3745">
        <v>1.4575199999999999</v>
      </c>
      <c r="I3745">
        <v>1.48</v>
      </c>
      <c r="J3745" s="384">
        <v>3666.44</v>
      </c>
    </row>
    <row r="3746" spans="1:10">
      <c r="A3746">
        <v>3738</v>
      </c>
      <c r="B3746" s="613">
        <v>42647.452777777777</v>
      </c>
      <c r="C3746" s="405" t="s">
        <v>96</v>
      </c>
      <c r="D3746" s="384">
        <v>964</v>
      </c>
      <c r="E3746">
        <v>0.01</v>
      </c>
      <c r="F3746">
        <v>1.4576</v>
      </c>
      <c r="G3746" s="384">
        <v>0</v>
      </c>
      <c r="H3746">
        <v>0</v>
      </c>
    </row>
    <row r="3747" spans="1:10">
      <c r="A3747">
        <v>3739</v>
      </c>
      <c r="B3747" s="613">
        <v>42647.452777777777</v>
      </c>
      <c r="C3747" s="405" t="s">
        <v>2020</v>
      </c>
      <c r="D3747" s="384">
        <v>964</v>
      </c>
      <c r="E3747">
        <v>0.01</v>
      </c>
      <c r="F3747">
        <v>1.4576</v>
      </c>
      <c r="G3747" s="384">
        <v>0</v>
      </c>
      <c r="H3747">
        <v>1.4633400000000001</v>
      </c>
    </row>
    <row r="3748" spans="1:10">
      <c r="A3748">
        <v>3745</v>
      </c>
      <c r="B3748" s="613">
        <v>42647.491666666669</v>
      </c>
      <c r="C3748" s="405" t="s">
        <v>2020</v>
      </c>
      <c r="D3748" s="384">
        <v>964</v>
      </c>
      <c r="E3748">
        <v>0.01</v>
      </c>
      <c r="F3748">
        <v>1.4576</v>
      </c>
      <c r="G3748" s="384">
        <v>0</v>
      </c>
      <c r="H3748">
        <v>1.4604600000000001</v>
      </c>
    </row>
    <row r="3749" spans="1:10">
      <c r="A3749">
        <v>3750</v>
      </c>
      <c r="B3749" s="613">
        <v>42647.73541666667</v>
      </c>
      <c r="C3749" s="405" t="s">
        <v>1931</v>
      </c>
      <c r="D3749" s="384">
        <v>964</v>
      </c>
      <c r="E3749">
        <v>0.01</v>
      </c>
      <c r="F3749">
        <v>1.4604600000000001</v>
      </c>
      <c r="G3749" s="384">
        <v>0</v>
      </c>
      <c r="H3749">
        <v>1.4604600000000001</v>
      </c>
      <c r="I3749">
        <v>2.0099999999999998</v>
      </c>
      <c r="J3749" s="384">
        <v>3664.71</v>
      </c>
    </row>
    <row r="3750" spans="1:10">
      <c r="A3750">
        <v>3743</v>
      </c>
      <c r="B3750" s="613">
        <v>42647.491666666669</v>
      </c>
      <c r="C3750" s="405" t="s">
        <v>96</v>
      </c>
      <c r="D3750" s="384">
        <v>965</v>
      </c>
      <c r="E3750">
        <v>0.02</v>
      </c>
      <c r="F3750">
        <v>1.4536500000000001</v>
      </c>
      <c r="G3750" s="384">
        <v>0</v>
      </c>
      <c r="H3750">
        <v>0</v>
      </c>
    </row>
    <row r="3751" spans="1:10">
      <c r="A3751">
        <v>3744</v>
      </c>
      <c r="B3751" s="613">
        <v>42647.491666666669</v>
      </c>
      <c r="C3751" s="405" t="s">
        <v>2020</v>
      </c>
      <c r="D3751" s="384">
        <v>965</v>
      </c>
      <c r="E3751">
        <v>0.02</v>
      </c>
      <c r="F3751">
        <v>1.4536500000000001</v>
      </c>
      <c r="G3751" s="384">
        <v>0</v>
      </c>
      <c r="H3751">
        <v>1.4604600000000001</v>
      </c>
    </row>
    <row r="3752" spans="1:10">
      <c r="A3752">
        <v>3751</v>
      </c>
      <c r="B3752" s="613">
        <v>42647.73541666667</v>
      </c>
      <c r="C3752" s="405" t="s">
        <v>1931</v>
      </c>
      <c r="D3752" s="384">
        <v>965</v>
      </c>
      <c r="E3752">
        <v>0.02</v>
      </c>
      <c r="F3752">
        <v>1.4604600000000001</v>
      </c>
      <c r="G3752" s="384">
        <v>0</v>
      </c>
      <c r="H3752">
        <v>1.4604600000000001</v>
      </c>
      <c r="I3752">
        <v>9.85</v>
      </c>
      <c r="J3752" s="384">
        <v>3674.56</v>
      </c>
    </row>
    <row r="3753" spans="1:10">
      <c r="A3753">
        <v>3752</v>
      </c>
      <c r="B3753" s="613">
        <v>42650.615972222222</v>
      </c>
      <c r="C3753" s="405" t="s">
        <v>96</v>
      </c>
      <c r="D3753" s="384">
        <v>966</v>
      </c>
      <c r="E3753">
        <v>0.01</v>
      </c>
      <c r="F3753">
        <v>1.4701200000000001</v>
      </c>
      <c r="G3753" s="384">
        <v>0</v>
      </c>
      <c r="H3753">
        <v>0</v>
      </c>
    </row>
    <row r="3754" spans="1:10">
      <c r="A3754">
        <v>3753</v>
      </c>
      <c r="B3754" s="613">
        <v>42650.615972222222</v>
      </c>
      <c r="C3754" s="405" t="s">
        <v>2020</v>
      </c>
      <c r="D3754" s="384">
        <v>966</v>
      </c>
      <c r="E3754">
        <v>0.01</v>
      </c>
      <c r="F3754">
        <v>1.4701200000000001</v>
      </c>
      <c r="G3754" s="384">
        <v>0</v>
      </c>
      <c r="H3754">
        <v>1.4722599999999999</v>
      </c>
    </row>
    <row r="3755" spans="1:10">
      <c r="A3755">
        <v>3754</v>
      </c>
      <c r="B3755" s="613">
        <v>42650.69027777778</v>
      </c>
      <c r="C3755" s="405" t="s">
        <v>1931</v>
      </c>
      <c r="D3755" s="384">
        <v>966</v>
      </c>
      <c r="E3755">
        <v>0.01</v>
      </c>
      <c r="F3755">
        <v>1.4722599999999999</v>
      </c>
      <c r="G3755" s="384">
        <v>0</v>
      </c>
      <c r="H3755">
        <v>1.4722599999999999</v>
      </c>
      <c r="I3755">
        <v>1.48</v>
      </c>
      <c r="J3755" s="384">
        <v>3676.04</v>
      </c>
    </row>
    <row r="3756" spans="1:10">
      <c r="A3756">
        <v>3755</v>
      </c>
      <c r="B3756" s="613">
        <v>42650.739583333336</v>
      </c>
      <c r="C3756" s="405" t="s">
        <v>96</v>
      </c>
      <c r="D3756" s="384">
        <v>967</v>
      </c>
      <c r="E3756">
        <v>0.01</v>
      </c>
      <c r="F3756">
        <v>1.47603</v>
      </c>
      <c r="G3756" s="384">
        <v>0</v>
      </c>
      <c r="H3756">
        <v>0</v>
      </c>
    </row>
    <row r="3757" spans="1:10">
      <c r="A3757">
        <v>3756</v>
      </c>
      <c r="B3757" s="613">
        <v>42650.739583333336</v>
      </c>
      <c r="C3757" s="405" t="s">
        <v>2020</v>
      </c>
      <c r="D3757" s="384">
        <v>967</v>
      </c>
      <c r="E3757">
        <v>0.01</v>
      </c>
      <c r="F3757">
        <v>1.47603</v>
      </c>
      <c r="G3757" s="384">
        <v>0</v>
      </c>
      <c r="H3757">
        <v>1.47817</v>
      </c>
    </row>
    <row r="3758" spans="1:10">
      <c r="A3758">
        <v>3759</v>
      </c>
      <c r="B3758" s="613">
        <v>42652.97152777778</v>
      </c>
      <c r="C3758" s="405" t="s">
        <v>2020</v>
      </c>
      <c r="D3758" s="384">
        <v>967</v>
      </c>
      <c r="E3758">
        <v>0.01</v>
      </c>
      <c r="F3758">
        <v>1.47603</v>
      </c>
      <c r="G3758" s="384">
        <v>0</v>
      </c>
      <c r="H3758">
        <v>1.47603</v>
      </c>
    </row>
    <row r="3759" spans="1:10">
      <c r="A3759">
        <v>3763</v>
      </c>
      <c r="B3759" s="613">
        <v>42653.606249999997</v>
      </c>
      <c r="C3759" s="405" t="s">
        <v>2020</v>
      </c>
      <c r="D3759" s="384">
        <v>967</v>
      </c>
      <c r="E3759">
        <v>0.01</v>
      </c>
      <c r="F3759">
        <v>1.47603</v>
      </c>
      <c r="G3759" s="384">
        <v>0</v>
      </c>
      <c r="H3759">
        <v>1.47421</v>
      </c>
    </row>
    <row r="3760" spans="1:10">
      <c r="A3760">
        <v>3768</v>
      </c>
      <c r="B3760" s="613">
        <v>42653.680555555555</v>
      </c>
      <c r="C3760" s="405" t="s">
        <v>2020</v>
      </c>
      <c r="D3760" s="384">
        <v>967</v>
      </c>
      <c r="E3760">
        <v>0.01</v>
      </c>
      <c r="F3760">
        <v>1.47603</v>
      </c>
      <c r="G3760" s="384">
        <v>0</v>
      </c>
      <c r="H3760">
        <v>1.4712000000000001</v>
      </c>
    </row>
    <row r="3761" spans="1:10">
      <c r="A3761">
        <v>3769</v>
      </c>
      <c r="B3761" s="613">
        <v>42654.226388888892</v>
      </c>
      <c r="C3761" s="405" t="s">
        <v>1931</v>
      </c>
      <c r="D3761" s="384">
        <v>967</v>
      </c>
      <c r="E3761">
        <v>0.01</v>
      </c>
      <c r="F3761">
        <v>1.4712000000000001</v>
      </c>
      <c r="G3761" s="384">
        <v>0</v>
      </c>
      <c r="H3761">
        <v>1.4712000000000001</v>
      </c>
      <c r="I3761">
        <v>-3.66</v>
      </c>
      <c r="J3761" s="384">
        <v>3672.38</v>
      </c>
    </row>
    <row r="3762" spans="1:10">
      <c r="A3762">
        <v>3757</v>
      </c>
      <c r="B3762" s="613">
        <v>42652.97152777778</v>
      </c>
      <c r="C3762" s="405" t="s">
        <v>96</v>
      </c>
      <c r="D3762" s="384">
        <v>968</v>
      </c>
      <c r="E3762">
        <v>0.01</v>
      </c>
      <c r="F3762">
        <v>1.4717499999999999</v>
      </c>
      <c r="G3762" s="384">
        <v>0</v>
      </c>
      <c r="H3762">
        <v>0</v>
      </c>
    </row>
    <row r="3763" spans="1:10">
      <c r="A3763">
        <v>3758</v>
      </c>
      <c r="B3763" s="613">
        <v>42652.97152777778</v>
      </c>
      <c r="C3763" s="405" t="s">
        <v>2020</v>
      </c>
      <c r="D3763" s="384">
        <v>968</v>
      </c>
      <c r="E3763">
        <v>0.01</v>
      </c>
      <c r="F3763">
        <v>1.4717499999999999</v>
      </c>
      <c r="G3763" s="384">
        <v>0</v>
      </c>
      <c r="H3763">
        <v>1.47603</v>
      </c>
    </row>
    <row r="3764" spans="1:10">
      <c r="A3764">
        <v>3762</v>
      </c>
      <c r="B3764" s="613">
        <v>42653.606249999997</v>
      </c>
      <c r="C3764" s="405" t="s">
        <v>2020</v>
      </c>
      <c r="D3764" s="384">
        <v>968</v>
      </c>
      <c r="E3764">
        <v>0.01</v>
      </c>
      <c r="F3764">
        <v>1.4717499999999999</v>
      </c>
      <c r="G3764" s="384">
        <v>0</v>
      </c>
      <c r="H3764">
        <v>1.47421</v>
      </c>
    </row>
    <row r="3765" spans="1:10">
      <c r="A3765">
        <v>3767</v>
      </c>
      <c r="B3765" s="613">
        <v>42653.680555555555</v>
      </c>
      <c r="C3765" s="405" t="s">
        <v>2020</v>
      </c>
      <c r="D3765" s="384">
        <v>968</v>
      </c>
      <c r="E3765">
        <v>0.01</v>
      </c>
      <c r="F3765">
        <v>1.4717499999999999</v>
      </c>
      <c r="G3765" s="384">
        <v>0</v>
      </c>
      <c r="H3765">
        <v>1.4712000000000001</v>
      </c>
    </row>
    <row r="3766" spans="1:10">
      <c r="A3766">
        <v>3770</v>
      </c>
      <c r="B3766" s="613">
        <v>42654.226388888892</v>
      </c>
      <c r="C3766" s="405" t="s">
        <v>1931</v>
      </c>
      <c r="D3766" s="384">
        <v>968</v>
      </c>
      <c r="E3766">
        <v>0.01</v>
      </c>
      <c r="F3766">
        <v>1.4712000000000001</v>
      </c>
      <c r="G3766" s="384">
        <v>0</v>
      </c>
      <c r="H3766">
        <v>1.4712000000000001</v>
      </c>
      <c r="I3766">
        <v>-0.5</v>
      </c>
      <c r="J3766" s="384">
        <v>3671.88</v>
      </c>
    </row>
    <row r="3767" spans="1:10">
      <c r="A3767">
        <v>3760</v>
      </c>
      <c r="B3767" s="613">
        <v>42653.606249999997</v>
      </c>
      <c r="C3767" s="405" t="s">
        <v>96</v>
      </c>
      <c r="D3767" s="384">
        <v>969</v>
      </c>
      <c r="E3767">
        <v>0.01</v>
      </c>
      <c r="F3767">
        <v>1.4681500000000001</v>
      </c>
      <c r="G3767" s="384">
        <v>0</v>
      </c>
      <c r="H3767">
        <v>0</v>
      </c>
    </row>
    <row r="3768" spans="1:10">
      <c r="A3768">
        <v>3761</v>
      </c>
      <c r="B3768" s="613">
        <v>42653.606249999997</v>
      </c>
      <c r="C3768" s="405" t="s">
        <v>2020</v>
      </c>
      <c r="D3768" s="384">
        <v>969</v>
      </c>
      <c r="E3768">
        <v>0.01</v>
      </c>
      <c r="F3768">
        <v>1.4681500000000001</v>
      </c>
      <c r="G3768" s="384">
        <v>0</v>
      </c>
      <c r="H3768">
        <v>1.47421</v>
      </c>
    </row>
    <row r="3769" spans="1:10">
      <c r="A3769">
        <v>3766</v>
      </c>
      <c r="B3769" s="613">
        <v>42653.680555555555</v>
      </c>
      <c r="C3769" s="405" t="s">
        <v>2020</v>
      </c>
      <c r="D3769" s="384">
        <v>969</v>
      </c>
      <c r="E3769">
        <v>0.01</v>
      </c>
      <c r="F3769">
        <v>1.4681500000000001</v>
      </c>
      <c r="G3769" s="384">
        <v>0</v>
      </c>
      <c r="H3769">
        <v>1.4712000000000001</v>
      </c>
    </row>
    <row r="3770" spans="1:10">
      <c r="A3770">
        <v>3771</v>
      </c>
      <c r="B3770" s="613">
        <v>42654.226388888892</v>
      </c>
      <c r="C3770" s="405" t="s">
        <v>1931</v>
      </c>
      <c r="D3770" s="384">
        <v>969</v>
      </c>
      <c r="E3770">
        <v>0.01</v>
      </c>
      <c r="F3770">
        <v>1.4712000000000001</v>
      </c>
      <c r="G3770" s="384">
        <v>0</v>
      </c>
      <c r="H3770">
        <v>1.4712000000000001</v>
      </c>
      <c r="I3770">
        <v>2.15</v>
      </c>
      <c r="J3770" s="384">
        <v>3674.03</v>
      </c>
    </row>
    <row r="3771" spans="1:10">
      <c r="A3771">
        <v>3764</v>
      </c>
      <c r="B3771" s="613">
        <v>42653.680555555555</v>
      </c>
      <c r="C3771" s="405" t="s">
        <v>96</v>
      </c>
      <c r="D3771" s="384">
        <v>970</v>
      </c>
      <c r="E3771">
        <v>0.02</v>
      </c>
      <c r="F3771">
        <v>1.4641999999999999</v>
      </c>
      <c r="G3771" s="384">
        <v>0</v>
      </c>
      <c r="H3771">
        <v>0</v>
      </c>
    </row>
    <row r="3772" spans="1:10">
      <c r="A3772">
        <v>3765</v>
      </c>
      <c r="B3772" s="613">
        <v>42653.680555555555</v>
      </c>
      <c r="C3772" s="405" t="s">
        <v>2020</v>
      </c>
      <c r="D3772" s="384">
        <v>970</v>
      </c>
      <c r="E3772">
        <v>0.02</v>
      </c>
      <c r="F3772">
        <v>1.4641999999999999</v>
      </c>
      <c r="G3772" s="384">
        <v>0</v>
      </c>
      <c r="H3772">
        <v>1.4712000000000001</v>
      </c>
    </row>
    <row r="3773" spans="1:10">
      <c r="A3773">
        <v>3772</v>
      </c>
      <c r="B3773" s="613">
        <v>42654.226388888892</v>
      </c>
      <c r="C3773" s="405" t="s">
        <v>1931</v>
      </c>
      <c r="D3773" s="384">
        <v>970</v>
      </c>
      <c r="E3773">
        <v>0.02</v>
      </c>
      <c r="F3773">
        <v>1.4712000000000001</v>
      </c>
      <c r="G3773" s="384">
        <v>0</v>
      </c>
      <c r="H3773">
        <v>1.4712000000000001</v>
      </c>
      <c r="I3773">
        <v>10.130000000000001</v>
      </c>
      <c r="J3773" s="384">
        <v>3684.16</v>
      </c>
    </row>
    <row r="3774" spans="1:10">
      <c r="A3774">
        <v>3773</v>
      </c>
      <c r="B3774" s="613">
        <v>42656.646527777775</v>
      </c>
      <c r="C3774" s="405" t="s">
        <v>96</v>
      </c>
      <c r="D3774" s="384">
        <v>971</v>
      </c>
      <c r="E3774">
        <v>0.01</v>
      </c>
      <c r="F3774">
        <v>1.4617500000000001</v>
      </c>
      <c r="G3774" s="384">
        <v>0</v>
      </c>
      <c r="H3774">
        <v>0</v>
      </c>
    </row>
    <row r="3775" spans="1:10">
      <c r="A3775">
        <v>3774</v>
      </c>
      <c r="B3775" s="613">
        <v>42656.646527777775</v>
      </c>
      <c r="C3775" s="405" t="s">
        <v>2020</v>
      </c>
      <c r="D3775" s="384">
        <v>971</v>
      </c>
      <c r="E3775">
        <v>0.01</v>
      </c>
      <c r="F3775">
        <v>1.4617500000000001</v>
      </c>
      <c r="G3775" s="384">
        <v>0</v>
      </c>
      <c r="H3775">
        <v>1.4638899999999999</v>
      </c>
    </row>
    <row r="3776" spans="1:10">
      <c r="A3776">
        <v>3777</v>
      </c>
      <c r="B3776" s="613">
        <v>42656.831250000003</v>
      </c>
      <c r="C3776" s="405" t="s">
        <v>2020</v>
      </c>
      <c r="D3776" s="384">
        <v>971</v>
      </c>
      <c r="E3776">
        <v>0.01</v>
      </c>
      <c r="F3776">
        <v>1.4617500000000001</v>
      </c>
      <c r="G3776" s="384">
        <v>0</v>
      </c>
      <c r="H3776">
        <v>1.4622200000000001</v>
      </c>
    </row>
    <row r="3777" spans="1:10">
      <c r="A3777">
        <v>3781</v>
      </c>
      <c r="B3777" s="613">
        <v>42657.158333333333</v>
      </c>
      <c r="C3777" s="405" t="s">
        <v>2020</v>
      </c>
      <c r="D3777" s="384">
        <v>971</v>
      </c>
      <c r="E3777">
        <v>0.01</v>
      </c>
      <c r="F3777">
        <v>1.4617500000000001</v>
      </c>
      <c r="G3777" s="384">
        <v>0</v>
      </c>
      <c r="H3777">
        <v>1.46048</v>
      </c>
    </row>
    <row r="3778" spans="1:10">
      <c r="A3778">
        <v>3786</v>
      </c>
      <c r="B3778" s="613">
        <v>42657.386805555558</v>
      </c>
      <c r="C3778" s="405" t="s">
        <v>2020</v>
      </c>
      <c r="D3778" s="384">
        <v>971</v>
      </c>
      <c r="E3778">
        <v>0.01</v>
      </c>
      <c r="F3778">
        <v>1.4617500000000001</v>
      </c>
      <c r="G3778" s="384">
        <v>0</v>
      </c>
      <c r="H3778">
        <v>1.4571000000000001</v>
      </c>
    </row>
    <row r="3779" spans="1:10">
      <c r="A3779">
        <v>3792</v>
      </c>
      <c r="B3779" s="613">
        <v>42657.54583333333</v>
      </c>
      <c r="C3779" s="405" t="s">
        <v>2020</v>
      </c>
      <c r="D3779" s="384">
        <v>971</v>
      </c>
      <c r="E3779">
        <v>0.01</v>
      </c>
      <c r="F3779">
        <v>1.4617500000000001</v>
      </c>
      <c r="G3779" s="384">
        <v>0</v>
      </c>
      <c r="H3779">
        <v>1.4531499999999999</v>
      </c>
    </row>
    <row r="3780" spans="1:10">
      <c r="A3780">
        <v>3799</v>
      </c>
      <c r="B3780" s="613">
        <v>42661.118055555555</v>
      </c>
      <c r="C3780" s="405" t="s">
        <v>2020</v>
      </c>
      <c r="D3780" s="384">
        <v>971</v>
      </c>
      <c r="E3780">
        <v>0.01</v>
      </c>
      <c r="F3780">
        <v>1.4617500000000001</v>
      </c>
      <c r="G3780" s="384">
        <v>0</v>
      </c>
      <c r="H3780">
        <v>1.4481900000000001</v>
      </c>
    </row>
    <row r="3781" spans="1:10">
      <c r="A3781">
        <v>3807</v>
      </c>
      <c r="B3781" s="613">
        <v>42661.399305555555</v>
      </c>
      <c r="C3781" s="405" t="s">
        <v>2020</v>
      </c>
      <c r="D3781" s="384">
        <v>971</v>
      </c>
      <c r="E3781">
        <v>0.01</v>
      </c>
      <c r="F3781">
        <v>1.4617500000000001</v>
      </c>
      <c r="G3781" s="384">
        <v>0</v>
      </c>
      <c r="H3781">
        <v>1.4409400000000001</v>
      </c>
    </row>
    <row r="3782" spans="1:10">
      <c r="A3782">
        <v>3820</v>
      </c>
      <c r="B3782" s="613">
        <v>42663.614583333336</v>
      </c>
      <c r="C3782" s="405" t="s">
        <v>1931</v>
      </c>
      <c r="D3782" s="384">
        <v>971</v>
      </c>
      <c r="E3782">
        <v>0.01</v>
      </c>
      <c r="F3782">
        <v>1.4409400000000001</v>
      </c>
      <c r="G3782" s="384">
        <v>0</v>
      </c>
      <c r="H3782">
        <v>1.4409400000000001</v>
      </c>
      <c r="I3782">
        <v>-15.46</v>
      </c>
      <c r="J3782" s="384">
        <v>3670.18</v>
      </c>
    </row>
    <row r="3783" spans="1:10">
      <c r="A3783">
        <v>3775</v>
      </c>
      <c r="B3783" s="613">
        <v>42656.831250000003</v>
      </c>
      <c r="C3783" s="405" t="s">
        <v>96</v>
      </c>
      <c r="D3783" s="384">
        <v>972</v>
      </c>
      <c r="E3783">
        <v>0.01</v>
      </c>
      <c r="F3783">
        <v>1.45842</v>
      </c>
      <c r="G3783" s="384">
        <v>0</v>
      </c>
      <c r="H3783">
        <v>0</v>
      </c>
    </row>
    <row r="3784" spans="1:10">
      <c r="A3784">
        <v>3776</v>
      </c>
      <c r="B3784" s="613">
        <v>42656.831250000003</v>
      </c>
      <c r="C3784" s="405" t="s">
        <v>2020</v>
      </c>
      <c r="D3784" s="384">
        <v>972</v>
      </c>
      <c r="E3784">
        <v>0.01</v>
      </c>
      <c r="F3784">
        <v>1.45842</v>
      </c>
      <c r="G3784" s="384">
        <v>0</v>
      </c>
      <c r="H3784">
        <v>1.4622200000000001</v>
      </c>
    </row>
    <row r="3785" spans="1:10">
      <c r="A3785">
        <v>3780</v>
      </c>
      <c r="B3785" s="613">
        <v>42657.158333333333</v>
      </c>
      <c r="C3785" s="405" t="s">
        <v>2020</v>
      </c>
      <c r="D3785" s="384">
        <v>972</v>
      </c>
      <c r="E3785">
        <v>0.01</v>
      </c>
      <c r="F3785">
        <v>1.45842</v>
      </c>
      <c r="G3785" s="384">
        <v>0</v>
      </c>
      <c r="H3785">
        <v>1.46048</v>
      </c>
    </row>
    <row r="3786" spans="1:10">
      <c r="A3786">
        <v>3785</v>
      </c>
      <c r="B3786" s="613">
        <v>42657.386805555558</v>
      </c>
      <c r="C3786" s="405" t="s">
        <v>2020</v>
      </c>
      <c r="D3786" s="384">
        <v>972</v>
      </c>
      <c r="E3786">
        <v>0.01</v>
      </c>
      <c r="F3786">
        <v>1.45842</v>
      </c>
      <c r="G3786" s="384">
        <v>0</v>
      </c>
      <c r="H3786">
        <v>1.4571000000000001</v>
      </c>
    </row>
    <row r="3787" spans="1:10">
      <c r="A3787">
        <v>3791</v>
      </c>
      <c r="B3787" s="613">
        <v>42657.54583333333</v>
      </c>
      <c r="C3787" s="405" t="s">
        <v>2020</v>
      </c>
      <c r="D3787" s="384">
        <v>972</v>
      </c>
      <c r="E3787">
        <v>0.01</v>
      </c>
      <c r="F3787">
        <v>1.45842</v>
      </c>
      <c r="G3787" s="384">
        <v>0</v>
      </c>
      <c r="H3787">
        <v>1.4531499999999999</v>
      </c>
    </row>
    <row r="3788" spans="1:10">
      <c r="A3788">
        <v>3798</v>
      </c>
      <c r="B3788" s="613">
        <v>42661.118055555555</v>
      </c>
      <c r="C3788" s="405" t="s">
        <v>2020</v>
      </c>
      <c r="D3788" s="384">
        <v>972</v>
      </c>
      <c r="E3788">
        <v>0.01</v>
      </c>
      <c r="F3788">
        <v>1.45842</v>
      </c>
      <c r="G3788" s="384">
        <v>0</v>
      </c>
      <c r="H3788">
        <v>1.4481900000000001</v>
      </c>
    </row>
    <row r="3789" spans="1:10">
      <c r="A3789">
        <v>3806</v>
      </c>
      <c r="B3789" s="613">
        <v>42661.399305555555</v>
      </c>
      <c r="C3789" s="405" t="s">
        <v>2020</v>
      </c>
      <c r="D3789" s="384">
        <v>972</v>
      </c>
      <c r="E3789">
        <v>0.01</v>
      </c>
      <c r="F3789">
        <v>1.45842</v>
      </c>
      <c r="G3789" s="384">
        <v>0</v>
      </c>
      <c r="H3789">
        <v>1.4409400000000001</v>
      </c>
    </row>
    <row r="3790" spans="1:10">
      <c r="A3790">
        <v>3821</v>
      </c>
      <c r="B3790" s="613">
        <v>42663.614583333336</v>
      </c>
      <c r="C3790" s="405" t="s">
        <v>1931</v>
      </c>
      <c r="D3790" s="384">
        <v>972</v>
      </c>
      <c r="E3790">
        <v>0.01</v>
      </c>
      <c r="F3790">
        <v>1.4409400000000001</v>
      </c>
      <c r="G3790" s="384">
        <v>0</v>
      </c>
      <c r="H3790">
        <v>1.4409400000000001</v>
      </c>
      <c r="I3790">
        <v>-13.01</v>
      </c>
      <c r="J3790" s="384">
        <v>3657.17</v>
      </c>
    </row>
    <row r="3791" spans="1:10">
      <c r="A3791">
        <v>3778</v>
      </c>
      <c r="B3791" s="613">
        <v>42657.158333333333</v>
      </c>
      <c r="C3791" s="405" t="s">
        <v>96</v>
      </c>
      <c r="D3791" s="384">
        <v>973</v>
      </c>
      <c r="E3791">
        <v>0.01</v>
      </c>
      <c r="F3791">
        <v>1.4545699999999999</v>
      </c>
      <c r="G3791" s="384">
        <v>0</v>
      </c>
      <c r="H3791">
        <v>0</v>
      </c>
    </row>
    <row r="3792" spans="1:10">
      <c r="A3792">
        <v>3779</v>
      </c>
      <c r="B3792" s="613">
        <v>42657.158333333333</v>
      </c>
      <c r="C3792" s="405" t="s">
        <v>2020</v>
      </c>
      <c r="D3792" s="384">
        <v>973</v>
      </c>
      <c r="E3792">
        <v>0.01</v>
      </c>
      <c r="F3792">
        <v>1.4545699999999999</v>
      </c>
      <c r="G3792" s="384">
        <v>0</v>
      </c>
      <c r="H3792">
        <v>1.46048</v>
      </c>
    </row>
    <row r="3793" spans="1:10">
      <c r="A3793">
        <v>3784</v>
      </c>
      <c r="B3793" s="613">
        <v>42657.386805555558</v>
      </c>
      <c r="C3793" s="405" t="s">
        <v>2020</v>
      </c>
      <c r="D3793" s="384">
        <v>973</v>
      </c>
      <c r="E3793">
        <v>0.01</v>
      </c>
      <c r="F3793">
        <v>1.4545699999999999</v>
      </c>
      <c r="G3793" s="384">
        <v>0</v>
      </c>
      <c r="H3793">
        <v>1.4571000000000001</v>
      </c>
    </row>
    <row r="3794" spans="1:10">
      <c r="A3794">
        <v>3790</v>
      </c>
      <c r="B3794" s="613">
        <v>42657.54583333333</v>
      </c>
      <c r="C3794" s="405" t="s">
        <v>2020</v>
      </c>
      <c r="D3794" s="384">
        <v>973</v>
      </c>
      <c r="E3794">
        <v>0.01</v>
      </c>
      <c r="F3794">
        <v>1.4545699999999999</v>
      </c>
      <c r="G3794" s="384">
        <v>0</v>
      </c>
      <c r="H3794">
        <v>1.4531499999999999</v>
      </c>
    </row>
    <row r="3795" spans="1:10">
      <c r="A3795">
        <v>3797</v>
      </c>
      <c r="B3795" s="613">
        <v>42661.118055555555</v>
      </c>
      <c r="C3795" s="405" t="s">
        <v>2020</v>
      </c>
      <c r="D3795" s="384">
        <v>973</v>
      </c>
      <c r="E3795">
        <v>0.01</v>
      </c>
      <c r="F3795">
        <v>1.4545699999999999</v>
      </c>
      <c r="G3795" s="384">
        <v>0</v>
      </c>
      <c r="H3795">
        <v>1.4481900000000001</v>
      </c>
    </row>
    <row r="3796" spans="1:10">
      <c r="A3796">
        <v>3805</v>
      </c>
      <c r="B3796" s="613">
        <v>42661.399305555555</v>
      </c>
      <c r="C3796" s="405" t="s">
        <v>2020</v>
      </c>
      <c r="D3796" s="384">
        <v>973</v>
      </c>
      <c r="E3796">
        <v>0.01</v>
      </c>
      <c r="F3796">
        <v>1.4545699999999999</v>
      </c>
      <c r="G3796" s="384">
        <v>0</v>
      </c>
      <c r="H3796">
        <v>1.4409400000000001</v>
      </c>
    </row>
    <row r="3797" spans="1:10">
      <c r="A3797">
        <v>3822</v>
      </c>
      <c r="B3797" s="613">
        <v>42663.614583333336</v>
      </c>
      <c r="C3797" s="405" t="s">
        <v>1931</v>
      </c>
      <c r="D3797" s="384">
        <v>973</v>
      </c>
      <c r="E3797">
        <v>0.01</v>
      </c>
      <c r="F3797">
        <v>1.4409400000000001</v>
      </c>
      <c r="G3797" s="384">
        <v>0</v>
      </c>
      <c r="H3797">
        <v>1.4409400000000001</v>
      </c>
      <c r="I3797">
        <v>-10.16</v>
      </c>
      <c r="J3797" s="384">
        <v>3647.01</v>
      </c>
    </row>
    <row r="3798" spans="1:10">
      <c r="A3798">
        <v>3782</v>
      </c>
      <c r="B3798" s="613">
        <v>42657.386805555558</v>
      </c>
      <c r="C3798" s="405" t="s">
        <v>96</v>
      </c>
      <c r="D3798" s="384">
        <v>974</v>
      </c>
      <c r="E3798">
        <v>0.02</v>
      </c>
      <c r="F3798">
        <v>1.44953</v>
      </c>
      <c r="G3798" s="384">
        <v>0</v>
      </c>
      <c r="H3798">
        <v>0</v>
      </c>
    </row>
    <row r="3799" spans="1:10">
      <c r="A3799">
        <v>3783</v>
      </c>
      <c r="B3799" s="613">
        <v>42657.386805555558</v>
      </c>
      <c r="C3799" s="405" t="s">
        <v>2020</v>
      </c>
      <c r="D3799" s="384">
        <v>974</v>
      </c>
      <c r="E3799">
        <v>0.02</v>
      </c>
      <c r="F3799">
        <v>1.44953</v>
      </c>
      <c r="G3799" s="384">
        <v>0</v>
      </c>
      <c r="H3799">
        <v>1.4571000000000001</v>
      </c>
    </row>
    <row r="3800" spans="1:10">
      <c r="A3800">
        <v>3789</v>
      </c>
      <c r="B3800" s="613">
        <v>42657.54583333333</v>
      </c>
      <c r="C3800" s="405" t="s">
        <v>2020</v>
      </c>
      <c r="D3800" s="384">
        <v>974</v>
      </c>
      <c r="E3800">
        <v>0.02</v>
      </c>
      <c r="F3800">
        <v>1.44953</v>
      </c>
      <c r="G3800" s="384">
        <v>0</v>
      </c>
      <c r="H3800">
        <v>1.4531499999999999</v>
      </c>
    </row>
    <row r="3801" spans="1:10">
      <c r="A3801">
        <v>3796</v>
      </c>
      <c r="B3801" s="613">
        <v>42661.118055555555</v>
      </c>
      <c r="C3801" s="405" t="s">
        <v>2020</v>
      </c>
      <c r="D3801" s="384">
        <v>974</v>
      </c>
      <c r="E3801">
        <v>0.02</v>
      </c>
      <c r="F3801">
        <v>1.44953</v>
      </c>
      <c r="G3801" s="384">
        <v>0</v>
      </c>
      <c r="H3801">
        <v>1.4481900000000001</v>
      </c>
    </row>
    <row r="3802" spans="1:10">
      <c r="A3802">
        <v>3804</v>
      </c>
      <c r="B3802" s="613">
        <v>42661.399305555555</v>
      </c>
      <c r="C3802" s="405" t="s">
        <v>2020</v>
      </c>
      <c r="D3802" s="384">
        <v>974</v>
      </c>
      <c r="E3802">
        <v>0.02</v>
      </c>
      <c r="F3802">
        <v>1.44953</v>
      </c>
      <c r="G3802" s="384">
        <v>0</v>
      </c>
      <c r="H3802">
        <v>1.4409400000000001</v>
      </c>
    </row>
    <row r="3803" spans="1:10">
      <c r="A3803">
        <v>3823</v>
      </c>
      <c r="B3803" s="613">
        <v>42663.614583333336</v>
      </c>
      <c r="C3803" s="405" t="s">
        <v>1931</v>
      </c>
      <c r="D3803" s="384">
        <v>974</v>
      </c>
      <c r="E3803">
        <v>0.02</v>
      </c>
      <c r="F3803">
        <v>1.4409400000000001</v>
      </c>
      <c r="G3803" s="384">
        <v>0</v>
      </c>
      <c r="H3803">
        <v>1.4409400000000001</v>
      </c>
      <c r="I3803">
        <v>-12.88</v>
      </c>
      <c r="J3803" s="384">
        <v>3634.13</v>
      </c>
    </row>
    <row r="3804" spans="1:10">
      <c r="A3804">
        <v>3787</v>
      </c>
      <c r="B3804" s="613">
        <v>42657.54583333333</v>
      </c>
      <c r="C3804" s="405" t="s">
        <v>96</v>
      </c>
      <c r="D3804" s="384">
        <v>975</v>
      </c>
      <c r="E3804">
        <v>0.04</v>
      </c>
      <c r="F3804">
        <v>1.44475</v>
      </c>
      <c r="G3804" s="384">
        <v>0</v>
      </c>
      <c r="H3804">
        <v>0</v>
      </c>
    </row>
    <row r="3805" spans="1:10">
      <c r="A3805">
        <v>3788</v>
      </c>
      <c r="B3805" s="613">
        <v>42657.54583333333</v>
      </c>
      <c r="C3805" s="405" t="s">
        <v>2020</v>
      </c>
      <c r="D3805" s="384">
        <v>975</v>
      </c>
      <c r="E3805">
        <v>0.04</v>
      </c>
      <c r="F3805">
        <v>1.44475</v>
      </c>
      <c r="G3805" s="384">
        <v>0</v>
      </c>
      <c r="H3805">
        <v>1.4531499999999999</v>
      </c>
    </row>
    <row r="3806" spans="1:10">
      <c r="A3806">
        <v>3795</v>
      </c>
      <c r="B3806" s="613">
        <v>42661.118055555555</v>
      </c>
      <c r="C3806" s="405" t="s">
        <v>2020</v>
      </c>
      <c r="D3806" s="384">
        <v>975</v>
      </c>
      <c r="E3806">
        <v>0.04</v>
      </c>
      <c r="F3806">
        <v>1.44475</v>
      </c>
      <c r="G3806" s="384">
        <v>0</v>
      </c>
      <c r="H3806">
        <v>1.4481900000000001</v>
      </c>
    </row>
    <row r="3807" spans="1:10">
      <c r="A3807">
        <v>3803</v>
      </c>
      <c r="B3807" s="613">
        <v>42661.399305555555</v>
      </c>
      <c r="C3807" s="405" t="s">
        <v>2020</v>
      </c>
      <c r="D3807" s="384">
        <v>975</v>
      </c>
      <c r="E3807">
        <v>0.04</v>
      </c>
      <c r="F3807">
        <v>1.44475</v>
      </c>
      <c r="G3807" s="384">
        <v>0</v>
      </c>
      <c r="H3807">
        <v>1.4409400000000001</v>
      </c>
    </row>
    <row r="3808" spans="1:10">
      <c r="A3808">
        <v>3824</v>
      </c>
      <c r="B3808" s="613">
        <v>42663.614583333336</v>
      </c>
      <c r="C3808" s="405" t="s">
        <v>1931</v>
      </c>
      <c r="D3808" s="384">
        <v>975</v>
      </c>
      <c r="E3808">
        <v>0.04</v>
      </c>
      <c r="F3808">
        <v>1.4409400000000001</v>
      </c>
      <c r="G3808" s="384">
        <v>0</v>
      </c>
      <c r="H3808">
        <v>1.4409400000000001</v>
      </c>
      <c r="I3808">
        <v>-11.65</v>
      </c>
      <c r="J3808" s="384">
        <v>3622.48</v>
      </c>
    </row>
    <row r="3809" spans="1:10">
      <c r="A3809">
        <v>3793</v>
      </c>
      <c r="B3809" s="613">
        <v>42661.118055555555</v>
      </c>
      <c r="C3809" s="405" t="s">
        <v>96</v>
      </c>
      <c r="D3809" s="384">
        <v>976</v>
      </c>
      <c r="E3809">
        <v>0.08</v>
      </c>
      <c r="F3809">
        <v>1.4387099999999999</v>
      </c>
      <c r="G3809" s="384">
        <v>0</v>
      </c>
      <c r="H3809">
        <v>0</v>
      </c>
    </row>
    <row r="3810" spans="1:10">
      <c r="A3810">
        <v>3794</v>
      </c>
      <c r="B3810" s="613">
        <v>42661.118055555555</v>
      </c>
      <c r="C3810" s="405" t="s">
        <v>2020</v>
      </c>
      <c r="D3810" s="384">
        <v>976</v>
      </c>
      <c r="E3810">
        <v>0.08</v>
      </c>
      <c r="F3810">
        <v>1.4387099999999999</v>
      </c>
      <c r="G3810" s="384">
        <v>0</v>
      </c>
      <c r="H3810">
        <v>1.4481900000000001</v>
      </c>
    </row>
    <row r="3811" spans="1:10">
      <c r="A3811">
        <v>3802</v>
      </c>
      <c r="B3811" s="613">
        <v>42661.399305555555</v>
      </c>
      <c r="C3811" s="405" t="s">
        <v>2020</v>
      </c>
      <c r="D3811" s="384">
        <v>976</v>
      </c>
      <c r="E3811">
        <v>0.08</v>
      </c>
      <c r="F3811">
        <v>1.4387099999999999</v>
      </c>
      <c r="G3811" s="384">
        <v>0</v>
      </c>
      <c r="H3811">
        <v>1.4409400000000001</v>
      </c>
    </row>
    <row r="3812" spans="1:10">
      <c r="A3812">
        <v>3825</v>
      </c>
      <c r="B3812" s="613">
        <v>42663.614583333336</v>
      </c>
      <c r="C3812" s="405" t="s">
        <v>1931</v>
      </c>
      <c r="D3812" s="384">
        <v>976</v>
      </c>
      <c r="E3812">
        <v>0.08</v>
      </c>
      <c r="F3812">
        <v>1.4409400000000001</v>
      </c>
      <c r="G3812" s="384">
        <v>0</v>
      </c>
      <c r="H3812">
        <v>1.4409400000000001</v>
      </c>
      <c r="I3812">
        <v>12.36</v>
      </c>
      <c r="J3812" s="384">
        <v>3634.84</v>
      </c>
    </row>
    <row r="3813" spans="1:10">
      <c r="A3813">
        <v>3800</v>
      </c>
      <c r="B3813" s="613">
        <v>42661.399305555555</v>
      </c>
      <c r="C3813" s="405" t="s">
        <v>96</v>
      </c>
      <c r="D3813" s="384">
        <v>977</v>
      </c>
      <c r="E3813">
        <v>0.28000000000000003</v>
      </c>
      <c r="F3813">
        <v>1.4323999999999999</v>
      </c>
      <c r="G3813" s="384">
        <v>0</v>
      </c>
      <c r="H3813">
        <v>0</v>
      </c>
    </row>
    <row r="3814" spans="1:10">
      <c r="A3814">
        <v>3801</v>
      </c>
      <c r="B3814" s="613">
        <v>42661.399305555555</v>
      </c>
      <c r="C3814" s="405" t="s">
        <v>2020</v>
      </c>
      <c r="D3814" s="384">
        <v>977</v>
      </c>
      <c r="E3814">
        <v>0.28000000000000003</v>
      </c>
      <c r="F3814">
        <v>1.4323999999999999</v>
      </c>
      <c r="G3814" s="384">
        <v>0</v>
      </c>
      <c r="H3814">
        <v>1.4409400000000001</v>
      </c>
    </row>
    <row r="3815" spans="1:10">
      <c r="A3815">
        <v>3826</v>
      </c>
      <c r="B3815" s="613">
        <v>42663.614583333336</v>
      </c>
      <c r="C3815" s="405" t="s">
        <v>1931</v>
      </c>
      <c r="D3815" s="384">
        <v>977</v>
      </c>
      <c r="E3815">
        <v>0.28000000000000003</v>
      </c>
      <c r="F3815">
        <v>1.4409400000000001</v>
      </c>
      <c r="G3815" s="384">
        <v>0</v>
      </c>
      <c r="H3815">
        <v>1.4409400000000001</v>
      </c>
      <c r="I3815">
        <v>173.72</v>
      </c>
      <c r="J3815" s="384">
        <v>3808.56</v>
      </c>
    </row>
    <row r="3816" spans="1:10">
      <c r="A3816">
        <v>3808</v>
      </c>
      <c r="B3816" s="613">
        <v>42661.627083333333</v>
      </c>
      <c r="C3816" s="405" t="s">
        <v>97</v>
      </c>
      <c r="D3816" s="384">
        <v>978</v>
      </c>
      <c r="E3816">
        <v>0.01</v>
      </c>
      <c r="F3816">
        <v>1.43224</v>
      </c>
      <c r="G3816" s="384">
        <v>0</v>
      </c>
      <c r="H3816">
        <v>0</v>
      </c>
    </row>
    <row r="3817" spans="1:10">
      <c r="A3817">
        <v>3809</v>
      </c>
      <c r="B3817" s="613">
        <v>42661.627083333333</v>
      </c>
      <c r="C3817" s="405" t="s">
        <v>2020</v>
      </c>
      <c r="D3817" s="384">
        <v>978</v>
      </c>
      <c r="E3817">
        <v>0.01</v>
      </c>
      <c r="F3817">
        <v>1.43224</v>
      </c>
      <c r="G3817" s="384">
        <v>0</v>
      </c>
      <c r="H3817">
        <v>1.4300999999999999</v>
      </c>
    </row>
    <row r="3818" spans="1:10">
      <c r="A3818">
        <v>3810</v>
      </c>
      <c r="B3818" s="613">
        <v>42661.666666666664</v>
      </c>
      <c r="C3818" s="405" t="s">
        <v>1931</v>
      </c>
      <c r="D3818" s="384">
        <v>978</v>
      </c>
      <c r="E3818">
        <v>0.01</v>
      </c>
      <c r="F3818">
        <v>1.4300999999999999</v>
      </c>
      <c r="G3818" s="384">
        <v>0</v>
      </c>
      <c r="H3818">
        <v>1.4300999999999999</v>
      </c>
      <c r="I3818">
        <v>1.48</v>
      </c>
      <c r="J3818" s="384">
        <v>3685.64</v>
      </c>
    </row>
    <row r="3819" spans="1:10">
      <c r="A3819">
        <v>3811</v>
      </c>
      <c r="B3819" s="613">
        <v>42663.115277777775</v>
      </c>
      <c r="C3819" s="405" t="s">
        <v>97</v>
      </c>
      <c r="D3819" s="384">
        <v>979</v>
      </c>
      <c r="E3819">
        <v>0.01</v>
      </c>
      <c r="F3819">
        <v>1.4227099999999999</v>
      </c>
      <c r="G3819" s="384">
        <v>0</v>
      </c>
      <c r="H3819">
        <v>0</v>
      </c>
    </row>
    <row r="3820" spans="1:10">
      <c r="A3820">
        <v>3812</v>
      </c>
      <c r="B3820" s="613">
        <v>42663.115277777775</v>
      </c>
      <c r="C3820" s="405" t="s">
        <v>2020</v>
      </c>
      <c r="D3820" s="384">
        <v>979</v>
      </c>
      <c r="E3820">
        <v>0.01</v>
      </c>
      <c r="F3820">
        <v>1.4227099999999999</v>
      </c>
      <c r="G3820" s="384">
        <v>0</v>
      </c>
      <c r="H3820">
        <v>1.4205700000000001</v>
      </c>
    </row>
    <row r="3821" spans="1:10">
      <c r="A3821">
        <v>3815</v>
      </c>
      <c r="B3821" s="613">
        <v>42663.136805555558</v>
      </c>
      <c r="C3821" s="405" t="s">
        <v>2020</v>
      </c>
      <c r="D3821" s="384">
        <v>979</v>
      </c>
      <c r="E3821">
        <v>0.01</v>
      </c>
      <c r="F3821">
        <v>1.4227099999999999</v>
      </c>
      <c r="G3821" s="384">
        <v>0</v>
      </c>
      <c r="H3821">
        <v>1.4223399999999999</v>
      </c>
    </row>
    <row r="3822" spans="1:10">
      <c r="A3822">
        <v>3819</v>
      </c>
      <c r="B3822" s="613">
        <v>42663.294444444444</v>
      </c>
      <c r="C3822" s="405" t="s">
        <v>2020</v>
      </c>
      <c r="D3822" s="384">
        <v>979</v>
      </c>
      <c r="E3822">
        <v>0.01</v>
      </c>
      <c r="F3822">
        <v>1.4227099999999999</v>
      </c>
      <c r="G3822" s="384">
        <v>0</v>
      </c>
      <c r="H3822">
        <v>1.4240299999999999</v>
      </c>
    </row>
    <row r="3823" spans="1:10">
      <c r="A3823">
        <v>3830</v>
      </c>
      <c r="B3823" s="613">
        <v>42664.410416666666</v>
      </c>
      <c r="C3823" s="405" t="s">
        <v>1931</v>
      </c>
      <c r="D3823" s="384">
        <v>979</v>
      </c>
      <c r="E3823">
        <v>0.01</v>
      </c>
      <c r="F3823">
        <v>1.4240299999999999</v>
      </c>
      <c r="G3823" s="384">
        <v>0</v>
      </c>
      <c r="H3823">
        <v>1.4240299999999999</v>
      </c>
      <c r="I3823">
        <v>-1.07</v>
      </c>
      <c r="J3823" s="384">
        <v>3808.97</v>
      </c>
    </row>
    <row r="3824" spans="1:10">
      <c r="A3824">
        <v>3813</v>
      </c>
      <c r="B3824" s="613">
        <v>42663.136805555558</v>
      </c>
      <c r="C3824" s="405" t="s">
        <v>97</v>
      </c>
      <c r="D3824" s="384">
        <v>980</v>
      </c>
      <c r="E3824">
        <v>0.01</v>
      </c>
      <c r="F3824">
        <v>1.42624</v>
      </c>
      <c r="G3824" s="384">
        <v>0</v>
      </c>
      <c r="H3824">
        <v>0</v>
      </c>
    </row>
    <row r="3825" spans="1:10">
      <c r="A3825">
        <v>3814</v>
      </c>
      <c r="B3825" s="613">
        <v>42663.136805555558</v>
      </c>
      <c r="C3825" s="405" t="s">
        <v>2020</v>
      </c>
      <c r="D3825" s="384">
        <v>980</v>
      </c>
      <c r="E3825">
        <v>0.01</v>
      </c>
      <c r="F3825">
        <v>1.42624</v>
      </c>
      <c r="G3825" s="384">
        <v>0</v>
      </c>
      <c r="H3825">
        <v>1.4223399999999999</v>
      </c>
    </row>
    <row r="3826" spans="1:10">
      <c r="A3826">
        <v>3818</v>
      </c>
      <c r="B3826" s="613">
        <v>42663.294444444444</v>
      </c>
      <c r="C3826" s="405" t="s">
        <v>2020</v>
      </c>
      <c r="D3826" s="384">
        <v>980</v>
      </c>
      <c r="E3826">
        <v>0.01</v>
      </c>
      <c r="F3826">
        <v>1.42624</v>
      </c>
      <c r="G3826" s="384">
        <v>0</v>
      </c>
      <c r="H3826">
        <v>1.4240299999999999</v>
      </c>
    </row>
    <row r="3827" spans="1:10">
      <c r="A3827">
        <v>3831</v>
      </c>
      <c r="B3827" s="613">
        <v>42664.410416666666</v>
      </c>
      <c r="C3827" s="405" t="s">
        <v>1931</v>
      </c>
      <c r="D3827" s="384">
        <v>980</v>
      </c>
      <c r="E3827">
        <v>0.01</v>
      </c>
      <c r="F3827">
        <v>1.4240299999999999</v>
      </c>
      <c r="G3827" s="384">
        <v>0</v>
      </c>
      <c r="H3827">
        <v>1.4240299999999999</v>
      </c>
      <c r="I3827">
        <v>1.53</v>
      </c>
      <c r="J3827" s="384">
        <v>3810.5</v>
      </c>
    </row>
    <row r="3828" spans="1:10">
      <c r="A3828">
        <v>3816</v>
      </c>
      <c r="B3828" s="613">
        <v>42663.294444444444</v>
      </c>
      <c r="C3828" s="405" t="s">
        <v>97</v>
      </c>
      <c r="D3828" s="384">
        <v>981</v>
      </c>
      <c r="E3828">
        <v>0.01</v>
      </c>
      <c r="F3828">
        <v>1.42984</v>
      </c>
      <c r="G3828" s="384">
        <v>0</v>
      </c>
      <c r="H3828">
        <v>0</v>
      </c>
    </row>
    <row r="3829" spans="1:10">
      <c r="A3829">
        <v>3817</v>
      </c>
      <c r="B3829" s="613">
        <v>42663.294444444444</v>
      </c>
      <c r="C3829" s="405" t="s">
        <v>2020</v>
      </c>
      <c r="D3829" s="384">
        <v>981</v>
      </c>
      <c r="E3829">
        <v>0.01</v>
      </c>
      <c r="F3829">
        <v>1.42984</v>
      </c>
      <c r="G3829" s="384">
        <v>0</v>
      </c>
      <c r="H3829">
        <v>1.4240299999999999</v>
      </c>
    </row>
    <row r="3830" spans="1:10">
      <c r="A3830">
        <v>3832</v>
      </c>
      <c r="B3830" s="613">
        <v>42664.410416666666</v>
      </c>
      <c r="C3830" s="405" t="s">
        <v>1931</v>
      </c>
      <c r="D3830" s="384">
        <v>981</v>
      </c>
      <c r="E3830">
        <v>0.01</v>
      </c>
      <c r="F3830">
        <v>1.4240299999999999</v>
      </c>
      <c r="G3830" s="384">
        <v>0</v>
      </c>
      <c r="H3830">
        <v>1.4240299999999999</v>
      </c>
      <c r="I3830">
        <v>4.1900000000000004</v>
      </c>
      <c r="J3830" s="384">
        <v>3814.69</v>
      </c>
    </row>
    <row r="3831" spans="1:10">
      <c r="A3831">
        <v>3827</v>
      </c>
      <c r="B3831" s="613">
        <v>42663.658333333333</v>
      </c>
      <c r="C3831" s="405" t="s">
        <v>96</v>
      </c>
      <c r="D3831" s="384">
        <v>982</v>
      </c>
      <c r="E3831">
        <v>0.01</v>
      </c>
      <c r="F3831">
        <v>1.4292800000000001</v>
      </c>
      <c r="G3831" s="384">
        <v>0</v>
      </c>
      <c r="H3831">
        <v>0</v>
      </c>
    </row>
    <row r="3832" spans="1:10">
      <c r="A3832">
        <v>3828</v>
      </c>
      <c r="B3832" s="613">
        <v>42663.658333333333</v>
      </c>
      <c r="C3832" s="405" t="s">
        <v>2020</v>
      </c>
      <c r="D3832" s="384">
        <v>982</v>
      </c>
      <c r="E3832">
        <v>0.01</v>
      </c>
      <c r="F3832">
        <v>1.4292800000000001</v>
      </c>
      <c r="G3832" s="384">
        <v>0</v>
      </c>
      <c r="H3832">
        <v>1.4314199999999999</v>
      </c>
    </row>
    <row r="3833" spans="1:10">
      <c r="A3833">
        <v>3829</v>
      </c>
      <c r="B3833" s="613">
        <v>42663.677777777775</v>
      </c>
      <c r="C3833" s="405" t="s">
        <v>1931</v>
      </c>
      <c r="D3833" s="384">
        <v>982</v>
      </c>
      <c r="E3833">
        <v>0.01</v>
      </c>
      <c r="F3833">
        <v>1.4314199999999999</v>
      </c>
      <c r="G3833" s="384">
        <v>0</v>
      </c>
      <c r="H3833">
        <v>1.4314199999999999</v>
      </c>
      <c r="I3833">
        <v>1.48</v>
      </c>
      <c r="J3833" s="384">
        <v>3810.04</v>
      </c>
    </row>
    <row r="3834" spans="1:10">
      <c r="A3834">
        <v>3833</v>
      </c>
      <c r="B3834" s="613">
        <v>42667.615972222222</v>
      </c>
      <c r="C3834" s="405" t="s">
        <v>97</v>
      </c>
      <c r="D3834" s="384">
        <v>983</v>
      </c>
      <c r="E3834">
        <v>0.01</v>
      </c>
      <c r="F3834">
        <v>1.42675</v>
      </c>
      <c r="G3834" s="384">
        <v>0</v>
      </c>
      <c r="H3834">
        <v>0</v>
      </c>
    </row>
    <row r="3835" spans="1:10">
      <c r="A3835">
        <v>3834</v>
      </c>
      <c r="B3835" s="613">
        <v>42667.615972222222</v>
      </c>
      <c r="C3835" s="405" t="s">
        <v>2020</v>
      </c>
      <c r="D3835" s="384">
        <v>983</v>
      </c>
      <c r="E3835">
        <v>0.01</v>
      </c>
      <c r="F3835">
        <v>1.42675</v>
      </c>
      <c r="G3835" s="384">
        <v>0</v>
      </c>
      <c r="H3835">
        <v>1.4246099999999999</v>
      </c>
    </row>
    <row r="3836" spans="1:10">
      <c r="A3836">
        <v>3837</v>
      </c>
      <c r="B3836" s="613">
        <v>42667.672222222223</v>
      </c>
      <c r="C3836" s="405" t="s">
        <v>2020</v>
      </c>
      <c r="D3836" s="384">
        <v>983</v>
      </c>
      <c r="E3836">
        <v>0.01</v>
      </c>
      <c r="F3836">
        <v>1.42675</v>
      </c>
      <c r="G3836" s="384">
        <v>0</v>
      </c>
      <c r="H3836">
        <v>1.42638</v>
      </c>
    </row>
    <row r="3837" spans="1:10">
      <c r="A3837">
        <v>3838</v>
      </c>
      <c r="B3837" s="613">
        <v>42668.290277777778</v>
      </c>
      <c r="C3837" s="405" t="s">
        <v>1931</v>
      </c>
      <c r="D3837" s="384">
        <v>983</v>
      </c>
      <c r="E3837">
        <v>0.01</v>
      </c>
      <c r="F3837">
        <v>1.42638</v>
      </c>
      <c r="G3837" s="384">
        <v>0</v>
      </c>
      <c r="H3837">
        <v>1.42638</v>
      </c>
      <c r="I3837">
        <v>0.18</v>
      </c>
      <c r="J3837" s="384">
        <v>3814.87</v>
      </c>
    </row>
    <row r="3838" spans="1:10">
      <c r="A3838">
        <v>3835</v>
      </c>
      <c r="B3838" s="613">
        <v>42667.672222222223</v>
      </c>
      <c r="C3838" s="405" t="s">
        <v>97</v>
      </c>
      <c r="D3838" s="384">
        <v>984</v>
      </c>
      <c r="E3838">
        <v>0.01</v>
      </c>
      <c r="F3838">
        <v>1.4302900000000001</v>
      </c>
      <c r="G3838" s="384">
        <v>0</v>
      </c>
      <c r="H3838">
        <v>0</v>
      </c>
    </row>
    <row r="3839" spans="1:10">
      <c r="A3839">
        <v>3836</v>
      </c>
      <c r="B3839" s="613">
        <v>42667.672222222223</v>
      </c>
      <c r="C3839" s="405" t="s">
        <v>2020</v>
      </c>
      <c r="D3839" s="384">
        <v>984</v>
      </c>
      <c r="E3839">
        <v>0.01</v>
      </c>
      <c r="F3839">
        <v>1.4302900000000001</v>
      </c>
      <c r="G3839" s="384">
        <v>0</v>
      </c>
      <c r="H3839">
        <v>1.42638</v>
      </c>
    </row>
    <row r="3840" spans="1:10">
      <c r="A3840">
        <v>3839</v>
      </c>
      <c r="B3840" s="613">
        <v>42668.290277777778</v>
      </c>
      <c r="C3840" s="405" t="s">
        <v>1931</v>
      </c>
      <c r="D3840" s="384">
        <v>984</v>
      </c>
      <c r="E3840">
        <v>0.01</v>
      </c>
      <c r="F3840">
        <v>1.42638</v>
      </c>
      <c r="G3840" s="384">
        <v>0</v>
      </c>
      <c r="H3840">
        <v>1.42638</v>
      </c>
      <c r="I3840">
        <v>2.79</v>
      </c>
      <c r="J3840" s="384">
        <v>3817.66</v>
      </c>
    </row>
    <row r="3841" spans="1:10">
      <c r="A3841">
        <v>3840</v>
      </c>
      <c r="B3841" s="613">
        <v>42670.708333333336</v>
      </c>
      <c r="C3841" s="405" t="s">
        <v>97</v>
      </c>
      <c r="D3841" s="384">
        <v>985</v>
      </c>
      <c r="E3841">
        <v>0.01</v>
      </c>
      <c r="F3841">
        <v>1.43669</v>
      </c>
      <c r="G3841" s="384">
        <v>0</v>
      </c>
      <c r="H3841">
        <v>0</v>
      </c>
    </row>
    <row r="3842" spans="1:10">
      <c r="A3842">
        <v>3841</v>
      </c>
      <c r="B3842" s="613">
        <v>42670.708333333336</v>
      </c>
      <c r="C3842" s="405" t="s">
        <v>2020</v>
      </c>
      <c r="D3842" s="384">
        <v>985</v>
      </c>
      <c r="E3842">
        <v>0.01</v>
      </c>
      <c r="F3842">
        <v>1.43669</v>
      </c>
      <c r="G3842" s="384">
        <v>0</v>
      </c>
      <c r="H3842">
        <v>1.43455</v>
      </c>
    </row>
    <row r="3843" spans="1:10">
      <c r="A3843">
        <v>3842</v>
      </c>
      <c r="B3843" s="613">
        <v>42670.738888888889</v>
      </c>
      <c r="C3843" s="405" t="s">
        <v>1931</v>
      </c>
      <c r="D3843" s="384">
        <v>985</v>
      </c>
      <c r="E3843">
        <v>0.01</v>
      </c>
      <c r="F3843">
        <v>1.43455</v>
      </c>
      <c r="G3843" s="384">
        <v>0</v>
      </c>
      <c r="H3843">
        <v>1.43455</v>
      </c>
      <c r="I3843">
        <v>1.48</v>
      </c>
      <c r="J3843" s="384">
        <v>3819.14</v>
      </c>
    </row>
    <row r="3844" spans="1:10">
      <c r="A3844">
        <v>3843</v>
      </c>
      <c r="B3844" s="613">
        <v>42674.252083333333</v>
      </c>
      <c r="C3844" s="405" t="s">
        <v>97</v>
      </c>
      <c r="D3844" s="384">
        <v>986</v>
      </c>
      <c r="E3844">
        <v>0.01</v>
      </c>
      <c r="F3844">
        <v>1.44058</v>
      </c>
      <c r="G3844" s="384">
        <v>0</v>
      </c>
      <c r="H3844">
        <v>0</v>
      </c>
    </row>
    <row r="3845" spans="1:10">
      <c r="A3845">
        <v>3844</v>
      </c>
      <c r="B3845" s="613">
        <v>42674.252083333333</v>
      </c>
      <c r="C3845" s="405" t="s">
        <v>2020</v>
      </c>
      <c r="D3845" s="384">
        <v>986</v>
      </c>
      <c r="E3845">
        <v>0.01</v>
      </c>
      <c r="F3845">
        <v>1.44058</v>
      </c>
      <c r="G3845" s="384">
        <v>0</v>
      </c>
      <c r="H3845">
        <v>1.4384399999999999</v>
      </c>
    </row>
    <row r="3846" spans="1:10">
      <c r="A3846">
        <v>3845</v>
      </c>
      <c r="B3846" s="613">
        <v>42674.604166666664</v>
      </c>
      <c r="C3846" s="405" t="s">
        <v>1931</v>
      </c>
      <c r="D3846" s="384">
        <v>986</v>
      </c>
      <c r="E3846">
        <v>0.01</v>
      </c>
      <c r="F3846">
        <v>1.4384399999999999</v>
      </c>
      <c r="G3846" s="384">
        <v>0</v>
      </c>
      <c r="H3846">
        <v>1.4384399999999999</v>
      </c>
      <c r="I3846">
        <v>1.48</v>
      </c>
      <c r="J3846" s="384">
        <v>3820.62</v>
      </c>
    </row>
    <row r="3847" spans="1:10">
      <c r="A3847">
        <v>3846</v>
      </c>
      <c r="B3847" s="613">
        <v>42678.688194444447</v>
      </c>
      <c r="C3847" s="405" t="s">
        <v>96</v>
      </c>
      <c r="D3847" s="384">
        <v>987</v>
      </c>
      <c r="E3847">
        <v>0.01</v>
      </c>
      <c r="F3847">
        <v>1.4520200000000001</v>
      </c>
      <c r="G3847" s="384">
        <v>0</v>
      </c>
      <c r="H3847">
        <v>0</v>
      </c>
    </row>
    <row r="3848" spans="1:10">
      <c r="A3848">
        <v>3847</v>
      </c>
      <c r="B3848" s="613">
        <v>42678.688194444447</v>
      </c>
      <c r="C3848" s="405" t="s">
        <v>2020</v>
      </c>
      <c r="D3848" s="384">
        <v>987</v>
      </c>
      <c r="E3848">
        <v>0.01</v>
      </c>
      <c r="F3848">
        <v>1.4520200000000001</v>
      </c>
      <c r="G3848" s="384">
        <v>0</v>
      </c>
      <c r="H3848">
        <v>1.4541599999999999</v>
      </c>
    </row>
    <row r="3849" spans="1:10">
      <c r="A3849">
        <v>3850</v>
      </c>
      <c r="B3849" s="613">
        <v>42678.710416666669</v>
      </c>
      <c r="C3849" s="405" t="s">
        <v>2020</v>
      </c>
      <c r="D3849" s="384">
        <v>987</v>
      </c>
      <c r="E3849">
        <v>0.01</v>
      </c>
      <c r="F3849">
        <v>1.4520200000000001</v>
      </c>
      <c r="G3849" s="384">
        <v>0</v>
      </c>
      <c r="H3849">
        <v>1.4524999999999999</v>
      </c>
    </row>
    <row r="3850" spans="1:10">
      <c r="A3850">
        <v>3854</v>
      </c>
      <c r="B3850" s="613">
        <v>42681.004861111112</v>
      </c>
      <c r="C3850" s="405" t="s">
        <v>2020</v>
      </c>
      <c r="D3850" s="384">
        <v>987</v>
      </c>
      <c r="E3850">
        <v>0.01</v>
      </c>
      <c r="F3850">
        <v>1.4520200000000001</v>
      </c>
      <c r="G3850" s="384">
        <v>0</v>
      </c>
      <c r="H3850">
        <v>1.45079</v>
      </c>
    </row>
    <row r="3851" spans="1:10">
      <c r="A3851">
        <v>3859</v>
      </c>
      <c r="B3851" s="613">
        <v>42681.334027777775</v>
      </c>
      <c r="C3851" s="405" t="s">
        <v>2020</v>
      </c>
      <c r="D3851" s="384">
        <v>987</v>
      </c>
      <c r="E3851">
        <v>0.01</v>
      </c>
      <c r="F3851">
        <v>1.4520200000000001</v>
      </c>
      <c r="G3851" s="384">
        <v>0</v>
      </c>
      <c r="H3851">
        <v>1.4478800000000001</v>
      </c>
    </row>
    <row r="3852" spans="1:10">
      <c r="A3852">
        <v>3865</v>
      </c>
      <c r="B3852" s="613">
        <v>42681.637499999997</v>
      </c>
      <c r="C3852" s="405" t="s">
        <v>2020</v>
      </c>
      <c r="D3852" s="384">
        <v>987</v>
      </c>
      <c r="E3852">
        <v>0.01</v>
      </c>
      <c r="F3852">
        <v>1.4520200000000001</v>
      </c>
      <c r="G3852" s="384">
        <v>0</v>
      </c>
      <c r="H3852">
        <v>1.4442699999999999</v>
      </c>
    </row>
    <row r="3853" spans="1:10">
      <c r="A3853">
        <v>3872</v>
      </c>
      <c r="B3853" s="613">
        <v>42681.834722222222</v>
      </c>
      <c r="C3853" s="405" t="s">
        <v>2020</v>
      </c>
      <c r="D3853" s="384">
        <v>987</v>
      </c>
      <c r="E3853">
        <v>0.01</v>
      </c>
      <c r="F3853">
        <v>1.4520200000000001</v>
      </c>
      <c r="G3853" s="384">
        <v>0</v>
      </c>
      <c r="H3853">
        <v>1.4397599999999999</v>
      </c>
    </row>
    <row r="3854" spans="1:10">
      <c r="A3854">
        <v>3880</v>
      </c>
      <c r="B3854" s="613">
        <v>42682.790277777778</v>
      </c>
      <c r="C3854" s="405" t="s">
        <v>2020</v>
      </c>
      <c r="D3854" s="384">
        <v>987</v>
      </c>
      <c r="E3854">
        <v>0.01</v>
      </c>
      <c r="F3854">
        <v>1.4520200000000001</v>
      </c>
      <c r="G3854" s="384">
        <v>0</v>
      </c>
      <c r="H3854">
        <v>1.43242</v>
      </c>
    </row>
    <row r="3855" spans="1:10">
      <c r="A3855">
        <v>3881</v>
      </c>
      <c r="B3855" s="613">
        <v>42683.125694444447</v>
      </c>
      <c r="C3855" s="405" t="s">
        <v>1931</v>
      </c>
      <c r="D3855" s="384">
        <v>987</v>
      </c>
      <c r="E3855">
        <v>0.01</v>
      </c>
      <c r="F3855">
        <v>1.43242</v>
      </c>
      <c r="G3855" s="384">
        <v>0</v>
      </c>
      <c r="H3855">
        <v>1.43242</v>
      </c>
      <c r="I3855">
        <v>-14.57</v>
      </c>
      <c r="J3855" s="384">
        <v>3806.05</v>
      </c>
    </row>
    <row r="3856" spans="1:10">
      <c r="A3856">
        <v>3848</v>
      </c>
      <c r="B3856" s="613">
        <v>42678.710416666669</v>
      </c>
      <c r="C3856" s="405" t="s">
        <v>96</v>
      </c>
      <c r="D3856" s="384">
        <v>988</v>
      </c>
      <c r="E3856">
        <v>0.01</v>
      </c>
      <c r="F3856">
        <v>1.4487000000000001</v>
      </c>
      <c r="G3856" s="384">
        <v>0</v>
      </c>
      <c r="H3856">
        <v>0</v>
      </c>
    </row>
    <row r="3857" spans="1:10">
      <c r="A3857">
        <v>3849</v>
      </c>
      <c r="B3857" s="613">
        <v>42678.710416666669</v>
      </c>
      <c r="C3857" s="405" t="s">
        <v>2020</v>
      </c>
      <c r="D3857" s="384">
        <v>988</v>
      </c>
      <c r="E3857">
        <v>0.01</v>
      </c>
      <c r="F3857">
        <v>1.4487000000000001</v>
      </c>
      <c r="G3857" s="384">
        <v>0</v>
      </c>
      <c r="H3857">
        <v>1.4524999999999999</v>
      </c>
    </row>
    <row r="3858" spans="1:10">
      <c r="A3858">
        <v>3853</v>
      </c>
      <c r="B3858" s="613">
        <v>42681.004861111112</v>
      </c>
      <c r="C3858" s="405" t="s">
        <v>2020</v>
      </c>
      <c r="D3858" s="384">
        <v>988</v>
      </c>
      <c r="E3858">
        <v>0.01</v>
      </c>
      <c r="F3858">
        <v>1.4487000000000001</v>
      </c>
      <c r="G3858" s="384">
        <v>0</v>
      </c>
      <c r="H3858">
        <v>1.45079</v>
      </c>
    </row>
    <row r="3859" spans="1:10">
      <c r="A3859">
        <v>3858</v>
      </c>
      <c r="B3859" s="613">
        <v>42681.334027777775</v>
      </c>
      <c r="C3859" s="405" t="s">
        <v>2020</v>
      </c>
      <c r="D3859" s="384">
        <v>988</v>
      </c>
      <c r="E3859">
        <v>0.01</v>
      </c>
      <c r="F3859">
        <v>1.4487000000000001</v>
      </c>
      <c r="G3859" s="384">
        <v>0</v>
      </c>
      <c r="H3859">
        <v>1.4478800000000001</v>
      </c>
    </row>
    <row r="3860" spans="1:10">
      <c r="A3860">
        <v>3864</v>
      </c>
      <c r="B3860" s="613">
        <v>42681.637499999997</v>
      </c>
      <c r="C3860" s="405" t="s">
        <v>2020</v>
      </c>
      <c r="D3860" s="384">
        <v>988</v>
      </c>
      <c r="E3860">
        <v>0.01</v>
      </c>
      <c r="F3860">
        <v>1.4487000000000001</v>
      </c>
      <c r="G3860" s="384">
        <v>0</v>
      </c>
      <c r="H3860">
        <v>1.4442699999999999</v>
      </c>
    </row>
    <row r="3861" spans="1:10">
      <c r="A3861">
        <v>3871</v>
      </c>
      <c r="B3861" s="613">
        <v>42681.834722222222</v>
      </c>
      <c r="C3861" s="405" t="s">
        <v>2020</v>
      </c>
      <c r="D3861" s="384">
        <v>988</v>
      </c>
      <c r="E3861">
        <v>0.01</v>
      </c>
      <c r="F3861">
        <v>1.4487000000000001</v>
      </c>
      <c r="G3861" s="384">
        <v>0</v>
      </c>
      <c r="H3861">
        <v>1.4397599999999999</v>
      </c>
    </row>
    <row r="3862" spans="1:10">
      <c r="A3862">
        <v>3879</v>
      </c>
      <c r="B3862" s="613">
        <v>42682.790277777778</v>
      </c>
      <c r="C3862" s="405" t="s">
        <v>2020</v>
      </c>
      <c r="D3862" s="384">
        <v>988</v>
      </c>
      <c r="E3862">
        <v>0.01</v>
      </c>
      <c r="F3862">
        <v>1.4487000000000001</v>
      </c>
      <c r="G3862" s="384">
        <v>0</v>
      </c>
      <c r="H3862">
        <v>1.43242</v>
      </c>
    </row>
    <row r="3863" spans="1:10">
      <c r="A3863">
        <v>3882</v>
      </c>
      <c r="B3863" s="613">
        <v>42683.125694444447</v>
      </c>
      <c r="C3863" s="405" t="s">
        <v>1931</v>
      </c>
      <c r="D3863" s="384">
        <v>988</v>
      </c>
      <c r="E3863">
        <v>0.01</v>
      </c>
      <c r="F3863">
        <v>1.43242</v>
      </c>
      <c r="G3863" s="384">
        <v>0</v>
      </c>
      <c r="H3863">
        <v>1.43242</v>
      </c>
      <c r="I3863">
        <v>-12.11</v>
      </c>
      <c r="J3863" s="384">
        <v>3793.94</v>
      </c>
    </row>
    <row r="3864" spans="1:10">
      <c r="A3864">
        <v>3851</v>
      </c>
      <c r="B3864" s="613">
        <v>42681.004861111112</v>
      </c>
      <c r="C3864" s="405" t="s">
        <v>96</v>
      </c>
      <c r="D3864" s="384">
        <v>989</v>
      </c>
      <c r="E3864">
        <v>0.01</v>
      </c>
      <c r="F3864">
        <v>1.44493</v>
      </c>
      <c r="G3864" s="384">
        <v>0</v>
      </c>
      <c r="H3864">
        <v>0</v>
      </c>
    </row>
    <row r="3865" spans="1:10">
      <c r="A3865">
        <v>3852</v>
      </c>
      <c r="B3865" s="613">
        <v>42681.004861111112</v>
      </c>
      <c r="C3865" s="405" t="s">
        <v>2020</v>
      </c>
      <c r="D3865" s="384">
        <v>989</v>
      </c>
      <c r="E3865">
        <v>0.01</v>
      </c>
      <c r="F3865">
        <v>1.44493</v>
      </c>
      <c r="G3865" s="384">
        <v>0</v>
      </c>
      <c r="H3865">
        <v>1.45079</v>
      </c>
    </row>
    <row r="3866" spans="1:10">
      <c r="A3866">
        <v>3857</v>
      </c>
      <c r="B3866" s="613">
        <v>42681.334027777775</v>
      </c>
      <c r="C3866" s="405" t="s">
        <v>2020</v>
      </c>
      <c r="D3866" s="384">
        <v>989</v>
      </c>
      <c r="E3866">
        <v>0.01</v>
      </c>
      <c r="F3866">
        <v>1.44493</v>
      </c>
      <c r="G3866" s="384">
        <v>0</v>
      </c>
      <c r="H3866">
        <v>1.4478800000000001</v>
      </c>
    </row>
    <row r="3867" spans="1:10">
      <c r="A3867">
        <v>3863</v>
      </c>
      <c r="B3867" s="613">
        <v>42681.637499999997</v>
      </c>
      <c r="C3867" s="405" t="s">
        <v>2020</v>
      </c>
      <c r="D3867" s="384">
        <v>989</v>
      </c>
      <c r="E3867">
        <v>0.01</v>
      </c>
      <c r="F3867">
        <v>1.44493</v>
      </c>
      <c r="G3867" s="384">
        <v>0</v>
      </c>
      <c r="H3867">
        <v>1.4442699999999999</v>
      </c>
    </row>
    <row r="3868" spans="1:10">
      <c r="A3868">
        <v>3870</v>
      </c>
      <c r="B3868" s="613">
        <v>42681.834722222222</v>
      </c>
      <c r="C3868" s="405" t="s">
        <v>2020</v>
      </c>
      <c r="D3868" s="384">
        <v>989</v>
      </c>
      <c r="E3868">
        <v>0.01</v>
      </c>
      <c r="F3868">
        <v>1.44493</v>
      </c>
      <c r="G3868" s="384">
        <v>0</v>
      </c>
      <c r="H3868">
        <v>1.4397599999999999</v>
      </c>
    </row>
    <row r="3869" spans="1:10">
      <c r="A3869">
        <v>3878</v>
      </c>
      <c r="B3869" s="613">
        <v>42682.790277777778</v>
      </c>
      <c r="C3869" s="405" t="s">
        <v>2020</v>
      </c>
      <c r="D3869" s="384">
        <v>989</v>
      </c>
      <c r="E3869">
        <v>0.01</v>
      </c>
      <c r="F3869">
        <v>1.44493</v>
      </c>
      <c r="G3869" s="384">
        <v>0</v>
      </c>
      <c r="H3869">
        <v>1.43242</v>
      </c>
    </row>
    <row r="3870" spans="1:10">
      <c r="A3870">
        <v>3883</v>
      </c>
      <c r="B3870" s="613">
        <v>42683.125694444447</v>
      </c>
      <c r="C3870" s="405" t="s">
        <v>1931</v>
      </c>
      <c r="D3870" s="384">
        <v>989</v>
      </c>
      <c r="E3870">
        <v>0.01</v>
      </c>
      <c r="F3870">
        <v>1.43242</v>
      </c>
      <c r="G3870" s="384">
        <v>0</v>
      </c>
      <c r="H3870">
        <v>1.43242</v>
      </c>
      <c r="I3870">
        <v>-9.33</v>
      </c>
      <c r="J3870" s="384">
        <v>3784.61</v>
      </c>
    </row>
    <row r="3871" spans="1:10">
      <c r="A3871">
        <v>3855</v>
      </c>
      <c r="B3871" s="613">
        <v>42681.334027777775</v>
      </c>
      <c r="C3871" s="405" t="s">
        <v>96</v>
      </c>
      <c r="D3871" s="384">
        <v>990</v>
      </c>
      <c r="E3871">
        <v>0.02</v>
      </c>
      <c r="F3871">
        <v>1.44103</v>
      </c>
      <c r="G3871" s="384">
        <v>0</v>
      </c>
      <c r="H3871">
        <v>0</v>
      </c>
    </row>
    <row r="3872" spans="1:10">
      <c r="A3872">
        <v>3856</v>
      </c>
      <c r="B3872" s="613">
        <v>42681.334027777775</v>
      </c>
      <c r="C3872" s="405" t="s">
        <v>2020</v>
      </c>
      <c r="D3872" s="384">
        <v>990</v>
      </c>
      <c r="E3872">
        <v>0.02</v>
      </c>
      <c r="F3872">
        <v>1.44103</v>
      </c>
      <c r="G3872" s="384">
        <v>0</v>
      </c>
      <c r="H3872">
        <v>1.4478800000000001</v>
      </c>
    </row>
    <row r="3873" spans="1:10">
      <c r="A3873">
        <v>3862</v>
      </c>
      <c r="B3873" s="613">
        <v>42681.637499999997</v>
      </c>
      <c r="C3873" s="405" t="s">
        <v>2020</v>
      </c>
      <c r="D3873" s="384">
        <v>990</v>
      </c>
      <c r="E3873">
        <v>0.02</v>
      </c>
      <c r="F3873">
        <v>1.44103</v>
      </c>
      <c r="G3873" s="384">
        <v>0</v>
      </c>
      <c r="H3873">
        <v>1.4442699999999999</v>
      </c>
    </row>
    <row r="3874" spans="1:10">
      <c r="A3874">
        <v>3869</v>
      </c>
      <c r="B3874" s="613">
        <v>42681.834722222222</v>
      </c>
      <c r="C3874" s="405" t="s">
        <v>2020</v>
      </c>
      <c r="D3874" s="384">
        <v>990</v>
      </c>
      <c r="E3874">
        <v>0.02</v>
      </c>
      <c r="F3874">
        <v>1.44103</v>
      </c>
      <c r="G3874" s="384">
        <v>0</v>
      </c>
      <c r="H3874">
        <v>1.4397599999999999</v>
      </c>
    </row>
    <row r="3875" spans="1:10">
      <c r="A3875">
        <v>3877</v>
      </c>
      <c r="B3875" s="613">
        <v>42682.790277777778</v>
      </c>
      <c r="C3875" s="405" t="s">
        <v>2020</v>
      </c>
      <c r="D3875" s="384">
        <v>990</v>
      </c>
      <c r="E3875">
        <v>0.02</v>
      </c>
      <c r="F3875">
        <v>1.44103</v>
      </c>
      <c r="G3875" s="384">
        <v>0</v>
      </c>
      <c r="H3875">
        <v>1.43242</v>
      </c>
    </row>
    <row r="3876" spans="1:10">
      <c r="A3876">
        <v>3884</v>
      </c>
      <c r="B3876" s="613">
        <v>42683.125694444447</v>
      </c>
      <c r="C3876" s="405" t="s">
        <v>1931</v>
      </c>
      <c r="D3876" s="384">
        <v>990</v>
      </c>
      <c r="E3876">
        <v>0.02</v>
      </c>
      <c r="F3876">
        <v>1.43242</v>
      </c>
      <c r="G3876" s="384">
        <v>0</v>
      </c>
      <c r="H3876">
        <v>1.43242</v>
      </c>
      <c r="I3876">
        <v>-12.91</v>
      </c>
      <c r="J3876" s="384">
        <v>3771.7</v>
      </c>
    </row>
    <row r="3877" spans="1:10">
      <c r="A3877">
        <v>3860</v>
      </c>
      <c r="B3877" s="613">
        <v>42681.637499999997</v>
      </c>
      <c r="C3877" s="405" t="s">
        <v>96</v>
      </c>
      <c r="D3877" s="384">
        <v>991</v>
      </c>
      <c r="E3877">
        <v>0.04</v>
      </c>
      <c r="F3877">
        <v>1.4362999999999999</v>
      </c>
      <c r="G3877" s="384">
        <v>0</v>
      </c>
      <c r="H3877">
        <v>0</v>
      </c>
    </row>
    <row r="3878" spans="1:10">
      <c r="A3878">
        <v>3861</v>
      </c>
      <c r="B3878" s="613">
        <v>42681.637499999997</v>
      </c>
      <c r="C3878" s="405" t="s">
        <v>2020</v>
      </c>
      <c r="D3878" s="384">
        <v>991</v>
      </c>
      <c r="E3878">
        <v>0.04</v>
      </c>
      <c r="F3878">
        <v>1.4362999999999999</v>
      </c>
      <c r="G3878" s="384">
        <v>0</v>
      </c>
      <c r="H3878">
        <v>1.4442699999999999</v>
      </c>
    </row>
    <row r="3879" spans="1:10">
      <c r="A3879">
        <v>3868</v>
      </c>
      <c r="B3879" s="613">
        <v>42681.834722222222</v>
      </c>
      <c r="C3879" s="405" t="s">
        <v>2020</v>
      </c>
      <c r="D3879" s="384">
        <v>991</v>
      </c>
      <c r="E3879">
        <v>0.04</v>
      </c>
      <c r="F3879">
        <v>1.4362999999999999</v>
      </c>
      <c r="G3879" s="384">
        <v>0</v>
      </c>
      <c r="H3879">
        <v>1.4397599999999999</v>
      </c>
    </row>
    <row r="3880" spans="1:10">
      <c r="A3880">
        <v>3876</v>
      </c>
      <c r="B3880" s="613">
        <v>42682.790277777778</v>
      </c>
      <c r="C3880" s="405" t="s">
        <v>2020</v>
      </c>
      <c r="D3880" s="384">
        <v>991</v>
      </c>
      <c r="E3880">
        <v>0.04</v>
      </c>
      <c r="F3880">
        <v>1.4362999999999999</v>
      </c>
      <c r="G3880" s="384">
        <v>0</v>
      </c>
      <c r="H3880">
        <v>1.43242</v>
      </c>
    </row>
    <row r="3881" spans="1:10">
      <c r="A3881">
        <v>3885</v>
      </c>
      <c r="B3881" s="613">
        <v>42683.125694444447</v>
      </c>
      <c r="C3881" s="405" t="s">
        <v>1931</v>
      </c>
      <c r="D3881" s="384">
        <v>991</v>
      </c>
      <c r="E3881">
        <v>0.04</v>
      </c>
      <c r="F3881">
        <v>1.43242</v>
      </c>
      <c r="G3881" s="384">
        <v>0</v>
      </c>
      <c r="H3881">
        <v>1.43242</v>
      </c>
      <c r="I3881">
        <v>-11.86</v>
      </c>
      <c r="J3881" s="384">
        <v>3759.84</v>
      </c>
    </row>
    <row r="3882" spans="1:10">
      <c r="A3882">
        <v>3866</v>
      </c>
      <c r="B3882" s="613">
        <v>42681.834722222222</v>
      </c>
      <c r="C3882" s="405" t="s">
        <v>96</v>
      </c>
      <c r="D3882" s="384">
        <v>992</v>
      </c>
      <c r="E3882">
        <v>0.08</v>
      </c>
      <c r="F3882">
        <v>1.4307799999999999</v>
      </c>
      <c r="G3882" s="384">
        <v>0</v>
      </c>
      <c r="H3882">
        <v>0</v>
      </c>
    </row>
    <row r="3883" spans="1:10">
      <c r="A3883">
        <v>3867</v>
      </c>
      <c r="B3883" s="613">
        <v>42681.834722222222</v>
      </c>
      <c r="C3883" s="405" t="s">
        <v>2020</v>
      </c>
      <c r="D3883" s="384">
        <v>992</v>
      </c>
      <c r="E3883">
        <v>0.08</v>
      </c>
      <c r="F3883">
        <v>1.4307799999999999</v>
      </c>
      <c r="G3883" s="384">
        <v>0</v>
      </c>
      <c r="H3883">
        <v>1.4397599999999999</v>
      </c>
    </row>
    <row r="3884" spans="1:10">
      <c r="A3884">
        <v>3875</v>
      </c>
      <c r="B3884" s="613">
        <v>42682.790277777778</v>
      </c>
      <c r="C3884" s="405" t="s">
        <v>2020</v>
      </c>
      <c r="D3884" s="384">
        <v>992</v>
      </c>
      <c r="E3884">
        <v>0.08</v>
      </c>
      <c r="F3884">
        <v>1.4307799999999999</v>
      </c>
      <c r="G3884" s="384">
        <v>0</v>
      </c>
      <c r="H3884">
        <v>1.43242</v>
      </c>
    </row>
    <row r="3885" spans="1:10">
      <c r="A3885">
        <v>3886</v>
      </c>
      <c r="B3885" s="613">
        <v>42683.125694444447</v>
      </c>
      <c r="C3885" s="405" t="s">
        <v>1931</v>
      </c>
      <c r="D3885" s="384">
        <v>992</v>
      </c>
      <c r="E3885">
        <v>0.08</v>
      </c>
      <c r="F3885">
        <v>1.43242</v>
      </c>
      <c r="G3885" s="384">
        <v>0</v>
      </c>
      <c r="H3885">
        <v>1.43242</v>
      </c>
      <c r="I3885">
        <v>8.8800000000000008</v>
      </c>
      <c r="J3885" s="384">
        <v>3768.72</v>
      </c>
    </row>
    <row r="3886" spans="1:10">
      <c r="A3886">
        <v>3873</v>
      </c>
      <c r="B3886" s="613">
        <v>42682.790277777778</v>
      </c>
      <c r="C3886" s="405" t="s">
        <v>96</v>
      </c>
      <c r="D3886" s="384">
        <v>993</v>
      </c>
      <c r="E3886">
        <v>0.28000000000000003</v>
      </c>
      <c r="F3886">
        <v>1.4238299999999999</v>
      </c>
      <c r="G3886" s="384">
        <v>0</v>
      </c>
      <c r="H3886">
        <v>0</v>
      </c>
    </row>
    <row r="3887" spans="1:10">
      <c r="A3887">
        <v>3874</v>
      </c>
      <c r="B3887" s="613">
        <v>42682.790277777778</v>
      </c>
      <c r="C3887" s="405" t="s">
        <v>2020</v>
      </c>
      <c r="D3887" s="384">
        <v>993</v>
      </c>
      <c r="E3887">
        <v>0.28000000000000003</v>
      </c>
      <c r="F3887">
        <v>1.4238299999999999</v>
      </c>
      <c r="G3887" s="384">
        <v>0</v>
      </c>
      <c r="H3887">
        <v>1.43242</v>
      </c>
    </row>
    <row r="3888" spans="1:10">
      <c r="A3888">
        <v>3887</v>
      </c>
      <c r="B3888" s="613">
        <v>42683.125694444447</v>
      </c>
      <c r="C3888" s="405" t="s">
        <v>1931</v>
      </c>
      <c r="D3888" s="384">
        <v>993</v>
      </c>
      <c r="E3888">
        <v>0.28000000000000003</v>
      </c>
      <c r="F3888">
        <v>1.43242</v>
      </c>
      <c r="G3888" s="384">
        <v>0</v>
      </c>
      <c r="H3888">
        <v>1.43242</v>
      </c>
      <c r="I3888">
        <v>174.73</v>
      </c>
      <c r="J3888" s="384">
        <v>3943.45</v>
      </c>
    </row>
    <row r="3889" spans="1:10">
      <c r="A3889">
        <v>3888</v>
      </c>
      <c r="B3889" s="613">
        <v>42683.364583333336</v>
      </c>
      <c r="C3889" s="405" t="s">
        <v>97</v>
      </c>
      <c r="D3889" s="384">
        <v>994</v>
      </c>
      <c r="E3889">
        <v>0.01</v>
      </c>
      <c r="F3889">
        <v>1.4618800000000001</v>
      </c>
      <c r="G3889" s="384">
        <v>0</v>
      </c>
      <c r="H3889">
        <v>0</v>
      </c>
    </row>
    <row r="3890" spans="1:10">
      <c r="A3890">
        <v>3889</v>
      </c>
      <c r="B3890" s="613">
        <v>42683.364583333336</v>
      </c>
      <c r="C3890" s="405" t="s">
        <v>2020</v>
      </c>
      <c r="D3890" s="384">
        <v>994</v>
      </c>
      <c r="E3890">
        <v>0.01</v>
      </c>
      <c r="F3890">
        <v>1.4618800000000001</v>
      </c>
      <c r="G3890" s="384">
        <v>0</v>
      </c>
      <c r="H3890">
        <v>1.45974</v>
      </c>
    </row>
    <row r="3891" spans="1:10">
      <c r="A3891">
        <v>3890</v>
      </c>
      <c r="B3891" s="613">
        <v>42683.364583333336</v>
      </c>
      <c r="C3891" s="405" t="s">
        <v>1931</v>
      </c>
      <c r="D3891" s="384">
        <v>994</v>
      </c>
      <c r="E3891">
        <v>0.01</v>
      </c>
      <c r="F3891">
        <v>1.45974</v>
      </c>
      <c r="G3891" s="384">
        <v>0</v>
      </c>
      <c r="H3891">
        <v>1.45974</v>
      </c>
      <c r="I3891">
        <v>1.48</v>
      </c>
      <c r="J3891" s="384">
        <v>3944.93</v>
      </c>
    </row>
    <row r="3892" spans="1:10">
      <c r="A3892">
        <v>3891</v>
      </c>
      <c r="B3892" s="613">
        <v>42684.395833333336</v>
      </c>
      <c r="C3892" s="405" t="s">
        <v>96</v>
      </c>
      <c r="D3892" s="384">
        <v>995</v>
      </c>
      <c r="E3892">
        <v>0.01</v>
      </c>
      <c r="F3892">
        <v>1.4142999999999999</v>
      </c>
      <c r="G3892" s="384">
        <v>0</v>
      </c>
      <c r="H3892">
        <v>0</v>
      </c>
    </row>
    <row r="3893" spans="1:10">
      <c r="A3893">
        <v>3892</v>
      </c>
      <c r="B3893" s="613">
        <v>42684.395833333336</v>
      </c>
      <c r="C3893" s="405" t="s">
        <v>2020</v>
      </c>
      <c r="D3893" s="384">
        <v>995</v>
      </c>
      <c r="E3893">
        <v>0.01</v>
      </c>
      <c r="F3893">
        <v>1.4142999999999999</v>
      </c>
      <c r="G3893" s="384">
        <v>0</v>
      </c>
      <c r="H3893">
        <v>1.4164399999999999</v>
      </c>
    </row>
    <row r="3894" spans="1:10">
      <c r="A3894">
        <v>3893</v>
      </c>
      <c r="B3894" s="613">
        <v>42684.401388888888</v>
      </c>
      <c r="C3894" s="405" t="s">
        <v>1931</v>
      </c>
      <c r="D3894" s="384">
        <v>995</v>
      </c>
      <c r="E3894">
        <v>0.01</v>
      </c>
      <c r="F3894">
        <v>1.4164399999999999</v>
      </c>
      <c r="G3894" s="384">
        <v>0</v>
      </c>
      <c r="H3894">
        <v>1.4164399999999999</v>
      </c>
      <c r="I3894">
        <v>1.48</v>
      </c>
      <c r="J3894" s="384">
        <v>3946.41</v>
      </c>
    </row>
    <row r="3895" spans="1:10">
      <c r="A3895">
        <v>3894</v>
      </c>
      <c r="B3895" s="613">
        <v>42684.416666666664</v>
      </c>
      <c r="C3895" s="405" t="s">
        <v>97</v>
      </c>
      <c r="D3895" s="384">
        <v>996</v>
      </c>
      <c r="E3895">
        <v>0.01</v>
      </c>
      <c r="F3895">
        <v>1.4154199999999999</v>
      </c>
      <c r="G3895" s="384">
        <v>0</v>
      </c>
      <c r="H3895">
        <v>0</v>
      </c>
    </row>
    <row r="3896" spans="1:10">
      <c r="A3896">
        <v>3895</v>
      </c>
      <c r="B3896" s="613">
        <v>42684.416666666664</v>
      </c>
      <c r="C3896" s="405" t="s">
        <v>2020</v>
      </c>
      <c r="D3896" s="384">
        <v>996</v>
      </c>
      <c r="E3896">
        <v>0.01</v>
      </c>
      <c r="F3896">
        <v>1.4154199999999999</v>
      </c>
      <c r="G3896" s="384">
        <v>0</v>
      </c>
      <c r="H3896">
        <v>1.4132800000000001</v>
      </c>
    </row>
    <row r="3897" spans="1:10">
      <c r="A3897">
        <v>3896</v>
      </c>
      <c r="B3897" s="613">
        <v>42684.45208333333</v>
      </c>
      <c r="C3897" s="405" t="s">
        <v>1931</v>
      </c>
      <c r="D3897" s="384">
        <v>996</v>
      </c>
      <c r="E3897">
        <v>0.01</v>
      </c>
      <c r="F3897">
        <v>1.4132800000000001</v>
      </c>
      <c r="G3897" s="384">
        <v>0</v>
      </c>
      <c r="H3897">
        <v>1.4132800000000001</v>
      </c>
      <c r="I3897">
        <v>1.48</v>
      </c>
      <c r="J3897" s="384">
        <v>3947.89</v>
      </c>
    </row>
    <row r="3898" spans="1:10">
      <c r="A3898">
        <v>3897</v>
      </c>
      <c r="B3898" s="613">
        <v>42684.469444444447</v>
      </c>
      <c r="C3898" s="405" t="s">
        <v>97</v>
      </c>
      <c r="D3898" s="384">
        <v>997</v>
      </c>
      <c r="E3898">
        <v>0.01</v>
      </c>
      <c r="F3898">
        <v>1.4117900000000001</v>
      </c>
      <c r="G3898" s="384">
        <v>0</v>
      </c>
      <c r="H3898">
        <v>0</v>
      </c>
    </row>
    <row r="3899" spans="1:10">
      <c r="A3899">
        <v>3898</v>
      </c>
      <c r="B3899" s="613">
        <v>42684.469444444447</v>
      </c>
      <c r="C3899" s="405" t="s">
        <v>2020</v>
      </c>
      <c r="D3899" s="384">
        <v>997</v>
      </c>
      <c r="E3899">
        <v>0.01</v>
      </c>
      <c r="F3899">
        <v>1.4117900000000001</v>
      </c>
      <c r="G3899" s="384">
        <v>0</v>
      </c>
      <c r="H3899">
        <v>1.4096500000000001</v>
      </c>
    </row>
    <row r="3900" spans="1:10">
      <c r="A3900">
        <v>3899</v>
      </c>
      <c r="B3900" s="613">
        <v>42684.472916666666</v>
      </c>
      <c r="C3900" s="405" t="s">
        <v>1931</v>
      </c>
      <c r="D3900" s="384">
        <v>997</v>
      </c>
      <c r="E3900">
        <v>0.01</v>
      </c>
      <c r="F3900">
        <v>1.4096500000000001</v>
      </c>
      <c r="G3900" s="384">
        <v>0</v>
      </c>
      <c r="H3900">
        <v>1.4096500000000001</v>
      </c>
      <c r="I3900">
        <v>1.48</v>
      </c>
      <c r="J3900" s="384">
        <v>3949.37</v>
      </c>
    </row>
    <row r="3901" spans="1:10">
      <c r="A3901">
        <v>3900</v>
      </c>
      <c r="B3901" s="613">
        <v>42685.458333333336</v>
      </c>
      <c r="C3901" s="405" t="s">
        <v>97</v>
      </c>
      <c r="D3901" s="384">
        <v>998</v>
      </c>
      <c r="E3901">
        <v>0.01</v>
      </c>
      <c r="F3901">
        <v>1.43035</v>
      </c>
      <c r="G3901" s="384">
        <v>0</v>
      </c>
      <c r="H3901">
        <v>0</v>
      </c>
    </row>
    <row r="3902" spans="1:10">
      <c r="A3902">
        <v>3901</v>
      </c>
      <c r="B3902" s="613">
        <v>42685.458333333336</v>
      </c>
      <c r="C3902" s="405" t="s">
        <v>2020</v>
      </c>
      <c r="D3902" s="384">
        <v>998</v>
      </c>
      <c r="E3902">
        <v>0.01</v>
      </c>
      <c r="F3902">
        <v>1.43035</v>
      </c>
      <c r="G3902" s="384">
        <v>0</v>
      </c>
      <c r="H3902">
        <v>1.42821</v>
      </c>
    </row>
    <row r="3903" spans="1:10">
      <c r="A3903">
        <v>3904</v>
      </c>
      <c r="B3903" s="613">
        <v>42685.481249999997</v>
      </c>
      <c r="C3903" s="405" t="s">
        <v>2020</v>
      </c>
      <c r="D3903" s="384">
        <v>998</v>
      </c>
      <c r="E3903">
        <v>0.01</v>
      </c>
      <c r="F3903">
        <v>1.43035</v>
      </c>
      <c r="G3903" s="384">
        <v>0</v>
      </c>
      <c r="H3903">
        <v>1.4298599999999999</v>
      </c>
    </row>
    <row r="3904" spans="1:10">
      <c r="A3904">
        <v>3910</v>
      </c>
      <c r="B3904" s="613">
        <v>42685.580555555556</v>
      </c>
      <c r="C3904" s="405" t="s">
        <v>1931</v>
      </c>
      <c r="D3904" s="384">
        <v>998</v>
      </c>
      <c r="E3904">
        <v>0.01</v>
      </c>
      <c r="F3904">
        <v>1.4298599999999999</v>
      </c>
      <c r="G3904" s="384">
        <v>0</v>
      </c>
      <c r="H3904">
        <v>1.4298599999999999</v>
      </c>
      <c r="I3904">
        <v>0.26</v>
      </c>
      <c r="J3904" s="384">
        <v>3949.63</v>
      </c>
    </row>
    <row r="3905" spans="1:10">
      <c r="A3905">
        <v>3902</v>
      </c>
      <c r="B3905" s="613">
        <v>42685.481249999997</v>
      </c>
      <c r="C3905" s="405" t="s">
        <v>97</v>
      </c>
      <c r="D3905" s="384">
        <v>999</v>
      </c>
      <c r="E3905">
        <v>0.01</v>
      </c>
      <c r="F3905">
        <v>1.4336500000000001</v>
      </c>
      <c r="G3905" s="384">
        <v>0</v>
      </c>
      <c r="H3905">
        <v>0</v>
      </c>
    </row>
    <row r="3906" spans="1:10">
      <c r="A3906">
        <v>3903</v>
      </c>
      <c r="B3906" s="613">
        <v>42685.481249999997</v>
      </c>
      <c r="C3906" s="405" t="s">
        <v>2020</v>
      </c>
      <c r="D3906" s="384">
        <v>999</v>
      </c>
      <c r="E3906">
        <v>0.01</v>
      </c>
      <c r="F3906">
        <v>1.4336500000000001</v>
      </c>
      <c r="G3906" s="384">
        <v>0</v>
      </c>
      <c r="H3906">
        <v>1.4298599999999999</v>
      </c>
    </row>
    <row r="3907" spans="1:10">
      <c r="A3907">
        <v>3911</v>
      </c>
      <c r="B3907" s="613">
        <v>42685.580555555556</v>
      </c>
      <c r="C3907" s="405" t="s">
        <v>1931</v>
      </c>
      <c r="D3907" s="384">
        <v>999</v>
      </c>
      <c r="E3907">
        <v>0.01</v>
      </c>
      <c r="F3907">
        <v>1.4298599999999999</v>
      </c>
      <c r="G3907" s="384">
        <v>0</v>
      </c>
      <c r="H3907">
        <v>1.4298599999999999</v>
      </c>
      <c r="I3907">
        <v>2.69</v>
      </c>
      <c r="J3907" s="384">
        <v>3952.32</v>
      </c>
    </row>
    <row r="3908" spans="1:10">
      <c r="A3908">
        <v>3905</v>
      </c>
      <c r="B3908" s="613">
        <v>42685.511111111111</v>
      </c>
      <c r="C3908" s="405" t="s">
        <v>96</v>
      </c>
      <c r="D3908" s="384">
        <v>1000</v>
      </c>
      <c r="E3908">
        <v>0.01</v>
      </c>
      <c r="F3908">
        <v>1.43537</v>
      </c>
      <c r="G3908" s="384">
        <v>0</v>
      </c>
      <c r="H3908">
        <v>0</v>
      </c>
    </row>
    <row r="3909" spans="1:10">
      <c r="A3909">
        <v>3906</v>
      </c>
      <c r="B3909" s="613">
        <v>42685.511111111111</v>
      </c>
      <c r="C3909" s="405" t="s">
        <v>2020</v>
      </c>
      <c r="D3909" s="384">
        <v>1000</v>
      </c>
      <c r="E3909">
        <v>0.01</v>
      </c>
      <c r="F3909">
        <v>1.43537</v>
      </c>
      <c r="G3909" s="384">
        <v>0</v>
      </c>
      <c r="H3909">
        <v>1.4375100000000001</v>
      </c>
    </row>
    <row r="3910" spans="1:10">
      <c r="A3910">
        <v>3909</v>
      </c>
      <c r="B3910" s="613">
        <v>42685.563888888886</v>
      </c>
      <c r="C3910" s="405" t="s">
        <v>2020</v>
      </c>
      <c r="D3910" s="384">
        <v>1000</v>
      </c>
      <c r="E3910">
        <v>0.01</v>
      </c>
      <c r="F3910">
        <v>1.43537</v>
      </c>
      <c r="G3910" s="384">
        <v>0</v>
      </c>
      <c r="H3910">
        <v>1.43584</v>
      </c>
    </row>
    <row r="3911" spans="1:10">
      <c r="A3911">
        <v>3912</v>
      </c>
      <c r="B3911" s="613">
        <v>42685.595833333333</v>
      </c>
      <c r="C3911" s="405" t="s">
        <v>1931</v>
      </c>
      <c r="D3911" s="384">
        <v>1000</v>
      </c>
      <c r="E3911">
        <v>0.01</v>
      </c>
      <c r="F3911">
        <v>1.43584</v>
      </c>
      <c r="G3911" s="384">
        <v>0</v>
      </c>
      <c r="H3911">
        <v>1.43584</v>
      </c>
      <c r="I3911">
        <v>0.24</v>
      </c>
      <c r="J3911" s="384">
        <v>3952.56</v>
      </c>
    </row>
    <row r="3912" spans="1:10">
      <c r="A3912">
        <v>3907</v>
      </c>
      <c r="B3912" s="613">
        <v>42685.563888888886</v>
      </c>
      <c r="C3912" s="405" t="s">
        <v>96</v>
      </c>
      <c r="D3912" s="384">
        <v>1001</v>
      </c>
      <c r="E3912">
        <v>0.01</v>
      </c>
      <c r="F3912">
        <v>1.43204</v>
      </c>
      <c r="G3912" s="384">
        <v>0</v>
      </c>
      <c r="H3912">
        <v>0</v>
      </c>
    </row>
    <row r="3913" spans="1:10">
      <c r="A3913">
        <v>3908</v>
      </c>
      <c r="B3913" s="613">
        <v>42685.563888888886</v>
      </c>
      <c r="C3913" s="405" t="s">
        <v>2020</v>
      </c>
      <c r="D3913" s="384">
        <v>1001</v>
      </c>
      <c r="E3913">
        <v>0.01</v>
      </c>
      <c r="F3913">
        <v>1.43204</v>
      </c>
      <c r="G3913" s="384">
        <v>0</v>
      </c>
      <c r="H3913">
        <v>1.43584</v>
      </c>
    </row>
    <row r="3914" spans="1:10">
      <c r="A3914">
        <v>3913</v>
      </c>
      <c r="B3914" s="613">
        <v>42685.595833333333</v>
      </c>
      <c r="C3914" s="405" t="s">
        <v>1931</v>
      </c>
      <c r="D3914" s="384">
        <v>1001</v>
      </c>
      <c r="E3914">
        <v>0.01</v>
      </c>
      <c r="F3914">
        <v>1.43584</v>
      </c>
      <c r="G3914" s="384">
        <v>0</v>
      </c>
      <c r="H3914">
        <v>1.43584</v>
      </c>
      <c r="I3914">
        <v>2.7</v>
      </c>
      <c r="J3914" s="384">
        <v>3955.26</v>
      </c>
    </row>
    <row r="3915" spans="1:10">
      <c r="A3915">
        <v>3914</v>
      </c>
      <c r="B3915" s="613">
        <v>42685.729861111111</v>
      </c>
      <c r="C3915" s="405" t="s">
        <v>97</v>
      </c>
      <c r="D3915" s="384">
        <v>1002</v>
      </c>
      <c r="E3915">
        <v>0.01</v>
      </c>
      <c r="F3915">
        <v>1.43998</v>
      </c>
      <c r="G3915" s="384">
        <v>0</v>
      </c>
      <c r="H3915">
        <v>0</v>
      </c>
    </row>
    <row r="3916" spans="1:10">
      <c r="A3916">
        <v>3915</v>
      </c>
      <c r="B3916" s="613">
        <v>42685.729861111111</v>
      </c>
      <c r="C3916" s="405" t="s">
        <v>2020</v>
      </c>
      <c r="D3916" s="384">
        <v>1002</v>
      </c>
      <c r="E3916">
        <v>0.01</v>
      </c>
      <c r="F3916">
        <v>1.43998</v>
      </c>
      <c r="G3916" s="384">
        <v>0</v>
      </c>
      <c r="H3916">
        <v>1.43784</v>
      </c>
    </row>
    <row r="3917" spans="1:10">
      <c r="A3917">
        <v>3916</v>
      </c>
      <c r="B3917" s="613">
        <v>42685.738194444442</v>
      </c>
      <c r="C3917" s="405" t="s">
        <v>1931</v>
      </c>
      <c r="D3917" s="384">
        <v>1002</v>
      </c>
      <c r="E3917">
        <v>0.01</v>
      </c>
      <c r="F3917">
        <v>1.43784</v>
      </c>
      <c r="G3917" s="384">
        <v>0</v>
      </c>
      <c r="H3917">
        <v>1.43784</v>
      </c>
      <c r="I3917">
        <v>1.48</v>
      </c>
      <c r="J3917" s="384">
        <v>3956.74</v>
      </c>
    </row>
    <row r="3918" spans="1:10">
      <c r="A3918">
        <v>3917</v>
      </c>
      <c r="B3918" s="613">
        <v>42685.740277777775</v>
      </c>
      <c r="C3918" s="405" t="s">
        <v>97</v>
      </c>
      <c r="D3918" s="384">
        <v>1003</v>
      </c>
      <c r="E3918">
        <v>0.01</v>
      </c>
      <c r="F3918">
        <v>1.4360999999999999</v>
      </c>
      <c r="G3918" s="384">
        <v>0</v>
      </c>
      <c r="H3918">
        <v>0</v>
      </c>
    </row>
    <row r="3919" spans="1:10">
      <c r="A3919">
        <v>3918</v>
      </c>
      <c r="B3919" s="613">
        <v>42685.740277777775</v>
      </c>
      <c r="C3919" s="405" t="s">
        <v>2020</v>
      </c>
      <c r="D3919" s="384">
        <v>1003</v>
      </c>
      <c r="E3919">
        <v>0.01</v>
      </c>
      <c r="F3919">
        <v>1.4360999999999999</v>
      </c>
      <c r="G3919" s="384">
        <v>0</v>
      </c>
      <c r="H3919">
        <v>1.4339599999999999</v>
      </c>
    </row>
    <row r="3920" spans="1:10">
      <c r="A3920">
        <v>3919</v>
      </c>
      <c r="B3920" s="613">
        <v>42685.74722222222</v>
      </c>
      <c r="C3920" s="405" t="s">
        <v>1931</v>
      </c>
      <c r="D3920" s="384">
        <v>1003</v>
      </c>
      <c r="E3920">
        <v>0.01</v>
      </c>
      <c r="F3920">
        <v>1.4339599999999999</v>
      </c>
      <c r="G3920" s="384">
        <v>0</v>
      </c>
      <c r="H3920">
        <v>1.4339599999999999</v>
      </c>
      <c r="I3920">
        <v>1.48</v>
      </c>
      <c r="J3920" s="384">
        <v>3958.22</v>
      </c>
    </row>
    <row r="3921" spans="1:10">
      <c r="A3921">
        <v>3920</v>
      </c>
      <c r="B3921" s="613">
        <v>42685.771527777775</v>
      </c>
      <c r="C3921" s="405" t="s">
        <v>97</v>
      </c>
      <c r="D3921" s="384">
        <v>1004</v>
      </c>
      <c r="E3921">
        <v>0.01</v>
      </c>
      <c r="F3921">
        <v>1.4342200000000001</v>
      </c>
      <c r="G3921" s="384">
        <v>0</v>
      </c>
      <c r="H3921">
        <v>0</v>
      </c>
    </row>
    <row r="3922" spans="1:10">
      <c r="A3922">
        <v>3921</v>
      </c>
      <c r="B3922" s="613">
        <v>42685.771527777775</v>
      </c>
      <c r="C3922" s="405" t="s">
        <v>2020</v>
      </c>
      <c r="D3922" s="384">
        <v>1004</v>
      </c>
      <c r="E3922">
        <v>0.01</v>
      </c>
      <c r="F3922">
        <v>1.4342200000000001</v>
      </c>
      <c r="G3922" s="384">
        <v>0</v>
      </c>
      <c r="H3922">
        <v>1.43208</v>
      </c>
    </row>
    <row r="3923" spans="1:10">
      <c r="A3923">
        <v>3924</v>
      </c>
      <c r="B3923" s="613">
        <v>42685.79583333333</v>
      </c>
      <c r="C3923" s="405" t="s">
        <v>2020</v>
      </c>
      <c r="D3923" s="384">
        <v>1004</v>
      </c>
      <c r="E3923">
        <v>0.01</v>
      </c>
      <c r="F3923">
        <v>1.4342200000000001</v>
      </c>
      <c r="G3923" s="384">
        <v>0</v>
      </c>
      <c r="H3923">
        <v>1.43374</v>
      </c>
    </row>
    <row r="3924" spans="1:10">
      <c r="A3924">
        <v>3925</v>
      </c>
      <c r="B3924" s="613">
        <v>42688.006944444445</v>
      </c>
      <c r="C3924" s="405" t="s">
        <v>1931</v>
      </c>
      <c r="D3924" s="384">
        <v>1004</v>
      </c>
      <c r="E3924">
        <v>0.01</v>
      </c>
      <c r="F3924">
        <v>1.43374</v>
      </c>
      <c r="G3924" s="384">
        <v>0</v>
      </c>
      <c r="H3924">
        <v>1.43374</v>
      </c>
      <c r="I3924">
        <v>0.25</v>
      </c>
      <c r="J3924" s="384">
        <v>3958.47</v>
      </c>
    </row>
    <row r="3925" spans="1:10">
      <c r="A3925">
        <v>3922</v>
      </c>
      <c r="B3925" s="613">
        <v>42685.79583333333</v>
      </c>
      <c r="C3925" s="405" t="s">
        <v>97</v>
      </c>
      <c r="D3925" s="384">
        <v>1005</v>
      </c>
      <c r="E3925">
        <v>0.01</v>
      </c>
      <c r="F3925">
        <v>1.43754</v>
      </c>
      <c r="G3925" s="384">
        <v>0</v>
      </c>
      <c r="H3925">
        <v>0</v>
      </c>
    </row>
    <row r="3926" spans="1:10">
      <c r="A3926">
        <v>3923</v>
      </c>
      <c r="B3926" s="613">
        <v>42685.79583333333</v>
      </c>
      <c r="C3926" s="405" t="s">
        <v>2020</v>
      </c>
      <c r="D3926" s="384">
        <v>1005</v>
      </c>
      <c r="E3926">
        <v>0.01</v>
      </c>
      <c r="F3926">
        <v>1.43754</v>
      </c>
      <c r="G3926" s="384">
        <v>0</v>
      </c>
      <c r="H3926">
        <v>1.43374</v>
      </c>
    </row>
    <row r="3927" spans="1:10">
      <c r="A3927">
        <v>3926</v>
      </c>
      <c r="B3927" s="613">
        <v>42688.006944444445</v>
      </c>
      <c r="C3927" s="405" t="s">
        <v>1931</v>
      </c>
      <c r="D3927" s="384">
        <v>1005</v>
      </c>
      <c r="E3927">
        <v>0.01</v>
      </c>
      <c r="F3927">
        <v>1.43374</v>
      </c>
      <c r="G3927" s="384">
        <v>0</v>
      </c>
      <c r="H3927">
        <v>1.43374</v>
      </c>
      <c r="I3927">
        <v>2.7</v>
      </c>
      <c r="J3927" s="384">
        <v>3961.17</v>
      </c>
    </row>
    <row r="3928" spans="1:10">
      <c r="A3928">
        <v>3927</v>
      </c>
      <c r="B3928" s="613">
        <v>42688.395833333336</v>
      </c>
      <c r="C3928" s="405" t="s">
        <v>97</v>
      </c>
      <c r="D3928" s="384">
        <v>1006</v>
      </c>
      <c r="E3928">
        <v>0.01</v>
      </c>
      <c r="F3928">
        <v>1.4253</v>
      </c>
      <c r="G3928" s="384">
        <v>0</v>
      </c>
      <c r="H3928">
        <v>0</v>
      </c>
    </row>
    <row r="3929" spans="1:10">
      <c r="A3929">
        <v>3928</v>
      </c>
      <c r="B3929" s="613">
        <v>42688.395833333336</v>
      </c>
      <c r="C3929" s="405" t="s">
        <v>2020</v>
      </c>
      <c r="D3929" s="384">
        <v>1006</v>
      </c>
      <c r="E3929">
        <v>0.01</v>
      </c>
      <c r="F3929">
        <v>1.4253</v>
      </c>
      <c r="G3929" s="384">
        <v>0</v>
      </c>
      <c r="H3929">
        <v>1.42316</v>
      </c>
    </row>
    <row r="3930" spans="1:10">
      <c r="A3930">
        <v>3931</v>
      </c>
      <c r="B3930" s="613">
        <v>42688.51458333333</v>
      </c>
      <c r="C3930" s="405" t="s">
        <v>2020</v>
      </c>
      <c r="D3930" s="384">
        <v>1006</v>
      </c>
      <c r="E3930">
        <v>0.01</v>
      </c>
      <c r="F3930">
        <v>1.4253</v>
      </c>
      <c r="G3930" s="384">
        <v>0</v>
      </c>
      <c r="H3930">
        <v>1.4255100000000001</v>
      </c>
    </row>
    <row r="3931" spans="1:10">
      <c r="A3931">
        <v>3932</v>
      </c>
      <c r="B3931" s="613">
        <v>42688.613194444442</v>
      </c>
      <c r="C3931" s="405" t="s">
        <v>1931</v>
      </c>
      <c r="D3931" s="384">
        <v>1006</v>
      </c>
      <c r="E3931">
        <v>0.01</v>
      </c>
      <c r="F3931">
        <v>1.4255100000000001</v>
      </c>
      <c r="G3931" s="384">
        <v>0</v>
      </c>
      <c r="H3931">
        <v>1.4255100000000001</v>
      </c>
      <c r="I3931">
        <v>-0.25</v>
      </c>
      <c r="J3931" s="384">
        <v>3960.92</v>
      </c>
    </row>
    <row r="3932" spans="1:10">
      <c r="A3932">
        <v>3929</v>
      </c>
      <c r="B3932" s="613">
        <v>42688.51458333333</v>
      </c>
      <c r="C3932" s="405" t="s">
        <v>97</v>
      </c>
      <c r="D3932" s="384">
        <v>1007</v>
      </c>
      <c r="E3932">
        <v>0.01</v>
      </c>
      <c r="F3932">
        <v>1.4299900000000001</v>
      </c>
      <c r="G3932" s="384">
        <v>0</v>
      </c>
      <c r="H3932">
        <v>0</v>
      </c>
    </row>
    <row r="3933" spans="1:10">
      <c r="A3933">
        <v>3930</v>
      </c>
      <c r="B3933" s="613">
        <v>42688.51458333333</v>
      </c>
      <c r="C3933" s="405" t="s">
        <v>2020</v>
      </c>
      <c r="D3933" s="384">
        <v>1007</v>
      </c>
      <c r="E3933">
        <v>0.01</v>
      </c>
      <c r="F3933">
        <v>1.4299900000000001</v>
      </c>
      <c r="G3933" s="384">
        <v>0</v>
      </c>
      <c r="H3933">
        <v>1.4255100000000001</v>
      </c>
    </row>
    <row r="3934" spans="1:10">
      <c r="A3934">
        <v>3933</v>
      </c>
      <c r="B3934" s="613">
        <v>42688.613194444442</v>
      </c>
      <c r="C3934" s="405" t="s">
        <v>1931</v>
      </c>
      <c r="D3934" s="384">
        <v>1007</v>
      </c>
      <c r="E3934">
        <v>0.01</v>
      </c>
      <c r="F3934">
        <v>1.4255100000000001</v>
      </c>
      <c r="G3934" s="384">
        <v>0</v>
      </c>
      <c r="H3934">
        <v>1.4255100000000001</v>
      </c>
      <c r="I3934">
        <v>3.21</v>
      </c>
      <c r="J3934" s="384">
        <v>3964.13</v>
      </c>
    </row>
    <row r="3935" spans="1:10">
      <c r="A3935">
        <v>3934</v>
      </c>
      <c r="B3935" s="613">
        <v>42689.677083333336</v>
      </c>
      <c r="C3935" s="405" t="s">
        <v>97</v>
      </c>
      <c r="D3935" s="384">
        <v>1008</v>
      </c>
      <c r="E3935">
        <v>0.01</v>
      </c>
      <c r="F3935">
        <v>1.42164</v>
      </c>
      <c r="G3935" s="384">
        <v>0</v>
      </c>
      <c r="H3935">
        <v>0</v>
      </c>
    </row>
    <row r="3936" spans="1:10">
      <c r="A3936">
        <v>3935</v>
      </c>
      <c r="B3936" s="613">
        <v>42689.677083333336</v>
      </c>
      <c r="C3936" s="405" t="s">
        <v>2020</v>
      </c>
      <c r="D3936" s="384">
        <v>1008</v>
      </c>
      <c r="E3936">
        <v>0.01</v>
      </c>
      <c r="F3936">
        <v>1.42164</v>
      </c>
      <c r="G3936" s="384">
        <v>0</v>
      </c>
      <c r="H3936">
        <v>1.4195</v>
      </c>
    </row>
    <row r="3937" spans="1:10">
      <c r="A3937">
        <v>3936</v>
      </c>
      <c r="B3937" s="613">
        <v>42689.873611111114</v>
      </c>
      <c r="C3937" s="405" t="s">
        <v>1931</v>
      </c>
      <c r="D3937" s="384">
        <v>1008</v>
      </c>
      <c r="E3937">
        <v>0.01</v>
      </c>
      <c r="F3937">
        <v>1.4195</v>
      </c>
      <c r="G3937" s="384">
        <v>0</v>
      </c>
      <c r="H3937">
        <v>1.4195</v>
      </c>
      <c r="I3937">
        <v>1.48</v>
      </c>
      <c r="J3937" s="384">
        <v>3965.61</v>
      </c>
    </row>
    <row r="3938" spans="1:10">
      <c r="A3938">
        <v>3937</v>
      </c>
      <c r="B3938" s="613">
        <v>42690.583333333336</v>
      </c>
      <c r="C3938" s="405" t="s">
        <v>97</v>
      </c>
      <c r="D3938" s="384">
        <v>1009</v>
      </c>
      <c r="E3938">
        <v>0.01</v>
      </c>
      <c r="F3938">
        <v>1.43228</v>
      </c>
      <c r="G3938" s="384">
        <v>0</v>
      </c>
      <c r="H3938">
        <v>0</v>
      </c>
    </row>
    <row r="3939" spans="1:10">
      <c r="A3939">
        <v>3938</v>
      </c>
      <c r="B3939" s="613">
        <v>42690.583333333336</v>
      </c>
      <c r="C3939" s="405" t="s">
        <v>2020</v>
      </c>
      <c r="D3939" s="384">
        <v>1009</v>
      </c>
      <c r="E3939">
        <v>0.01</v>
      </c>
      <c r="F3939">
        <v>1.43228</v>
      </c>
      <c r="G3939" s="384">
        <v>0</v>
      </c>
      <c r="H3939">
        <v>1.43014</v>
      </c>
    </row>
    <row r="3940" spans="1:10">
      <c r="A3940">
        <v>3939</v>
      </c>
      <c r="B3940" s="613">
        <v>42690.69027777778</v>
      </c>
      <c r="C3940" s="405" t="s">
        <v>1931</v>
      </c>
      <c r="D3940" s="384">
        <v>1009</v>
      </c>
      <c r="E3940">
        <v>0.01</v>
      </c>
      <c r="F3940">
        <v>1.43014</v>
      </c>
      <c r="G3940" s="384">
        <v>0</v>
      </c>
      <c r="H3940">
        <v>1.43014</v>
      </c>
      <c r="I3940">
        <v>1.48</v>
      </c>
      <c r="J3940" s="384">
        <v>3967.09</v>
      </c>
    </row>
    <row r="3941" spans="1:10">
      <c r="A3941">
        <v>3940</v>
      </c>
      <c r="B3941" s="613">
        <v>42691.094444444447</v>
      </c>
      <c r="C3941" s="405" t="s">
        <v>97</v>
      </c>
      <c r="D3941" s="384">
        <v>1010</v>
      </c>
      <c r="E3941">
        <v>0.01</v>
      </c>
      <c r="F3941">
        <v>1.4314100000000001</v>
      </c>
      <c r="G3941" s="384">
        <v>0</v>
      </c>
      <c r="H3941">
        <v>0</v>
      </c>
    </row>
    <row r="3942" spans="1:10">
      <c r="A3942">
        <v>3941</v>
      </c>
      <c r="B3942" s="613">
        <v>42691.094444444447</v>
      </c>
      <c r="C3942" s="405" t="s">
        <v>2020</v>
      </c>
      <c r="D3942" s="384">
        <v>1010</v>
      </c>
      <c r="E3942">
        <v>0.01</v>
      </c>
      <c r="F3942">
        <v>1.4314100000000001</v>
      </c>
      <c r="G3942" s="384">
        <v>0</v>
      </c>
      <c r="H3942">
        <v>1.42927</v>
      </c>
    </row>
    <row r="3943" spans="1:10">
      <c r="A3943">
        <v>3942</v>
      </c>
      <c r="B3943" s="613">
        <v>42691.311805555553</v>
      </c>
      <c r="C3943" s="405" t="s">
        <v>1931</v>
      </c>
      <c r="D3943" s="384">
        <v>1010</v>
      </c>
      <c r="E3943">
        <v>0.01</v>
      </c>
      <c r="F3943">
        <v>1.42927</v>
      </c>
      <c r="G3943" s="384">
        <v>0</v>
      </c>
      <c r="H3943">
        <v>1.42927</v>
      </c>
      <c r="I3943">
        <v>1.48</v>
      </c>
      <c r="J3943" s="384">
        <v>3968.57</v>
      </c>
    </row>
    <row r="3944" spans="1:10">
      <c r="A3944">
        <v>3943</v>
      </c>
      <c r="B3944" s="613">
        <v>42691.814583333333</v>
      </c>
      <c r="C3944" s="405" t="s">
        <v>96</v>
      </c>
      <c r="D3944" s="384">
        <v>1011</v>
      </c>
      <c r="E3944">
        <v>0.01</v>
      </c>
      <c r="F3944">
        <v>1.4350799999999999</v>
      </c>
      <c r="G3944" s="384">
        <v>0</v>
      </c>
      <c r="H3944">
        <v>0</v>
      </c>
    </row>
    <row r="3945" spans="1:10">
      <c r="A3945">
        <v>3944</v>
      </c>
      <c r="B3945" s="613">
        <v>42691.814583333333</v>
      </c>
      <c r="C3945" s="405" t="s">
        <v>2020</v>
      </c>
      <c r="D3945" s="384">
        <v>1011</v>
      </c>
      <c r="E3945">
        <v>0.01</v>
      </c>
      <c r="F3945">
        <v>1.4350799999999999</v>
      </c>
      <c r="G3945" s="384">
        <v>0</v>
      </c>
      <c r="H3945">
        <v>1.4372199999999999</v>
      </c>
    </row>
    <row r="3946" spans="1:10">
      <c r="A3946">
        <v>3947</v>
      </c>
      <c r="B3946" s="613">
        <v>42692.114583333336</v>
      </c>
      <c r="C3946" s="405" t="s">
        <v>2020</v>
      </c>
      <c r="D3946" s="384">
        <v>1011</v>
      </c>
      <c r="E3946">
        <v>0.01</v>
      </c>
      <c r="F3946">
        <v>1.4350799999999999</v>
      </c>
      <c r="G3946" s="384">
        <v>0</v>
      </c>
      <c r="H3946">
        <v>1.43557</v>
      </c>
    </row>
    <row r="3947" spans="1:10">
      <c r="A3947">
        <v>3948</v>
      </c>
      <c r="B3947" s="613">
        <v>42692.154166666667</v>
      </c>
      <c r="C3947" s="405" t="s">
        <v>1931</v>
      </c>
      <c r="D3947" s="384">
        <v>1011</v>
      </c>
      <c r="E3947">
        <v>0.01</v>
      </c>
      <c r="F3947">
        <v>1.43557</v>
      </c>
      <c r="G3947" s="384">
        <v>0</v>
      </c>
      <c r="H3947">
        <v>1.43557</v>
      </c>
      <c r="I3947">
        <v>0.26</v>
      </c>
      <c r="J3947" s="384">
        <v>3968.83</v>
      </c>
    </row>
    <row r="3948" spans="1:10">
      <c r="A3948">
        <v>3945</v>
      </c>
      <c r="B3948" s="613">
        <v>42692.114583333336</v>
      </c>
      <c r="C3948" s="405" t="s">
        <v>96</v>
      </c>
      <c r="D3948" s="384">
        <v>1012</v>
      </c>
      <c r="E3948">
        <v>0.01</v>
      </c>
      <c r="F3948">
        <v>1.4317800000000001</v>
      </c>
      <c r="G3948" s="384">
        <v>0</v>
      </c>
      <c r="H3948">
        <v>0</v>
      </c>
    </row>
    <row r="3949" spans="1:10">
      <c r="A3949">
        <v>3946</v>
      </c>
      <c r="B3949" s="613">
        <v>42692.114583333336</v>
      </c>
      <c r="C3949" s="405" t="s">
        <v>2020</v>
      </c>
      <c r="D3949" s="384">
        <v>1012</v>
      </c>
      <c r="E3949">
        <v>0.01</v>
      </c>
      <c r="F3949">
        <v>1.4317800000000001</v>
      </c>
      <c r="G3949" s="384">
        <v>0</v>
      </c>
      <c r="H3949">
        <v>1.43557</v>
      </c>
    </row>
    <row r="3950" spans="1:10">
      <c r="A3950">
        <v>3949</v>
      </c>
      <c r="B3950" s="613">
        <v>42692.154166666667</v>
      </c>
      <c r="C3950" s="405" t="s">
        <v>1931</v>
      </c>
      <c r="D3950" s="384">
        <v>1012</v>
      </c>
      <c r="E3950">
        <v>0.01</v>
      </c>
      <c r="F3950">
        <v>1.43557</v>
      </c>
      <c r="G3950" s="384">
        <v>0</v>
      </c>
      <c r="H3950">
        <v>1.43557</v>
      </c>
      <c r="I3950">
        <v>2.69</v>
      </c>
      <c r="J3950" s="384">
        <v>3971.52</v>
      </c>
    </row>
    <row r="3951" spans="1:10">
      <c r="A3951">
        <v>3950</v>
      </c>
      <c r="B3951" s="613">
        <v>42692.291666666664</v>
      </c>
      <c r="C3951" s="405" t="s">
        <v>97</v>
      </c>
      <c r="D3951" s="384">
        <v>1013</v>
      </c>
      <c r="E3951">
        <v>0.01</v>
      </c>
      <c r="F3951">
        <v>1.4324600000000001</v>
      </c>
      <c r="G3951" s="384">
        <v>0</v>
      </c>
      <c r="H3951">
        <v>0</v>
      </c>
    </row>
    <row r="3952" spans="1:10">
      <c r="A3952">
        <v>3951</v>
      </c>
      <c r="B3952" s="613">
        <v>42692.291666666664</v>
      </c>
      <c r="C3952" s="405" t="s">
        <v>2020</v>
      </c>
      <c r="D3952" s="384">
        <v>1013</v>
      </c>
      <c r="E3952">
        <v>0.01</v>
      </c>
      <c r="F3952">
        <v>1.4324600000000001</v>
      </c>
      <c r="G3952" s="384">
        <v>0</v>
      </c>
      <c r="H3952">
        <v>1.43032</v>
      </c>
    </row>
    <row r="3953" spans="1:10">
      <c r="A3953">
        <v>3954</v>
      </c>
      <c r="B3953" s="613">
        <v>42692.433333333334</v>
      </c>
      <c r="C3953" s="405" t="s">
        <v>2020</v>
      </c>
      <c r="D3953" s="384">
        <v>1013</v>
      </c>
      <c r="E3953">
        <v>0.01</v>
      </c>
      <c r="F3953">
        <v>1.4324600000000001</v>
      </c>
      <c r="G3953" s="384">
        <v>0</v>
      </c>
      <c r="H3953">
        <v>1.43214</v>
      </c>
    </row>
    <row r="3954" spans="1:10">
      <c r="A3954">
        <v>3958</v>
      </c>
      <c r="B3954" s="613">
        <v>42692.474999999999</v>
      </c>
      <c r="C3954" s="405" t="s">
        <v>2020</v>
      </c>
      <c r="D3954" s="384">
        <v>1013</v>
      </c>
      <c r="E3954">
        <v>0.01</v>
      </c>
      <c r="F3954">
        <v>1.4324600000000001</v>
      </c>
      <c r="G3954" s="384">
        <v>0</v>
      </c>
      <c r="H3954">
        <v>1.4338599999999999</v>
      </c>
    </row>
    <row r="3955" spans="1:10">
      <c r="A3955">
        <v>3963</v>
      </c>
      <c r="B3955" s="613">
        <v>42692.82708333333</v>
      </c>
      <c r="C3955" s="405" t="s">
        <v>2020</v>
      </c>
      <c r="D3955" s="384">
        <v>1013</v>
      </c>
      <c r="E3955">
        <v>0.01</v>
      </c>
      <c r="F3955">
        <v>1.4324600000000001</v>
      </c>
      <c r="G3955" s="384">
        <v>0</v>
      </c>
      <c r="H3955">
        <v>1.43685</v>
      </c>
    </row>
    <row r="3956" spans="1:10">
      <c r="A3956">
        <v>3969</v>
      </c>
      <c r="B3956" s="613">
        <v>42695.205555555556</v>
      </c>
      <c r="C3956" s="405" t="s">
        <v>2020</v>
      </c>
      <c r="D3956" s="384">
        <v>1013</v>
      </c>
      <c r="E3956">
        <v>0.01</v>
      </c>
      <c r="F3956">
        <v>1.4324600000000001</v>
      </c>
      <c r="G3956" s="384">
        <v>0</v>
      </c>
      <c r="H3956">
        <v>1.44051</v>
      </c>
    </row>
    <row r="3957" spans="1:10">
      <c r="A3957">
        <v>3970</v>
      </c>
      <c r="B3957" s="613">
        <v>42695.773611111108</v>
      </c>
      <c r="C3957" s="405" t="s">
        <v>1931</v>
      </c>
      <c r="D3957" s="384">
        <v>1013</v>
      </c>
      <c r="E3957">
        <v>0.01</v>
      </c>
      <c r="F3957">
        <v>1.44051</v>
      </c>
      <c r="G3957" s="384">
        <v>0</v>
      </c>
      <c r="H3957">
        <v>1.44051</v>
      </c>
      <c r="I3957">
        <v>-6.05</v>
      </c>
      <c r="J3957" s="384">
        <v>3965.47</v>
      </c>
    </row>
    <row r="3958" spans="1:10">
      <c r="A3958">
        <v>3952</v>
      </c>
      <c r="B3958" s="613">
        <v>42692.433333333334</v>
      </c>
      <c r="C3958" s="405" t="s">
        <v>97</v>
      </c>
      <c r="D3958" s="384">
        <v>1014</v>
      </c>
      <c r="E3958">
        <v>0.01</v>
      </c>
      <c r="F3958">
        <v>1.4360900000000001</v>
      </c>
      <c r="G3958" s="384">
        <v>0</v>
      </c>
      <c r="H3958">
        <v>0</v>
      </c>
    </row>
    <row r="3959" spans="1:10">
      <c r="A3959">
        <v>3953</v>
      </c>
      <c r="B3959" s="613">
        <v>42692.433333333334</v>
      </c>
      <c r="C3959" s="405" t="s">
        <v>2020</v>
      </c>
      <c r="D3959" s="384">
        <v>1014</v>
      </c>
      <c r="E3959">
        <v>0.01</v>
      </c>
      <c r="F3959">
        <v>1.4360900000000001</v>
      </c>
      <c r="G3959" s="384">
        <v>0</v>
      </c>
      <c r="H3959">
        <v>1.43214</v>
      </c>
    </row>
    <row r="3960" spans="1:10">
      <c r="A3960">
        <v>3957</v>
      </c>
      <c r="B3960" s="613">
        <v>42692.474999999999</v>
      </c>
      <c r="C3960" s="405" t="s">
        <v>2020</v>
      </c>
      <c r="D3960" s="384">
        <v>1014</v>
      </c>
      <c r="E3960">
        <v>0.01</v>
      </c>
      <c r="F3960">
        <v>1.4360900000000001</v>
      </c>
      <c r="G3960" s="384">
        <v>0</v>
      </c>
      <c r="H3960">
        <v>1.4338599999999999</v>
      </c>
    </row>
    <row r="3961" spans="1:10">
      <c r="A3961">
        <v>3962</v>
      </c>
      <c r="B3961" s="613">
        <v>42692.82708333333</v>
      </c>
      <c r="C3961" s="405" t="s">
        <v>2020</v>
      </c>
      <c r="D3961" s="384">
        <v>1014</v>
      </c>
      <c r="E3961">
        <v>0.01</v>
      </c>
      <c r="F3961">
        <v>1.4360900000000001</v>
      </c>
      <c r="G3961" s="384">
        <v>0</v>
      </c>
      <c r="H3961">
        <v>1.43685</v>
      </c>
    </row>
    <row r="3962" spans="1:10">
      <c r="A3962">
        <v>3968</v>
      </c>
      <c r="B3962" s="613">
        <v>42695.205555555556</v>
      </c>
      <c r="C3962" s="405" t="s">
        <v>2020</v>
      </c>
      <c r="D3962" s="384">
        <v>1014</v>
      </c>
      <c r="E3962">
        <v>0.01</v>
      </c>
      <c r="F3962">
        <v>1.4360900000000001</v>
      </c>
      <c r="G3962" s="384">
        <v>0</v>
      </c>
      <c r="H3962">
        <v>1.44051</v>
      </c>
    </row>
    <row r="3963" spans="1:10">
      <c r="A3963">
        <v>3971</v>
      </c>
      <c r="B3963" s="613">
        <v>42695.773611111108</v>
      </c>
      <c r="C3963" s="405" t="s">
        <v>1931</v>
      </c>
      <c r="D3963" s="384">
        <v>1014</v>
      </c>
      <c r="E3963">
        <v>0.01</v>
      </c>
      <c r="F3963">
        <v>1.44051</v>
      </c>
      <c r="G3963" s="384">
        <v>0</v>
      </c>
      <c r="H3963">
        <v>1.44051</v>
      </c>
      <c r="I3963">
        <v>-3.37</v>
      </c>
      <c r="J3963" s="384">
        <v>3962.1</v>
      </c>
    </row>
    <row r="3964" spans="1:10">
      <c r="A3964">
        <v>3955</v>
      </c>
      <c r="B3964" s="613">
        <v>42692.474999999999</v>
      </c>
      <c r="C3964" s="405" t="s">
        <v>97</v>
      </c>
      <c r="D3964" s="384">
        <v>1015</v>
      </c>
      <c r="E3964">
        <v>0.01</v>
      </c>
      <c r="F3964">
        <v>1.43974</v>
      </c>
      <c r="G3964" s="384">
        <v>0</v>
      </c>
      <c r="H3964">
        <v>0</v>
      </c>
    </row>
    <row r="3965" spans="1:10">
      <c r="A3965">
        <v>3956</v>
      </c>
      <c r="B3965" s="613">
        <v>42692.474999999999</v>
      </c>
      <c r="C3965" s="405" t="s">
        <v>2020</v>
      </c>
      <c r="D3965" s="384">
        <v>1015</v>
      </c>
      <c r="E3965">
        <v>0.01</v>
      </c>
      <c r="F3965">
        <v>1.43974</v>
      </c>
      <c r="G3965" s="384">
        <v>0</v>
      </c>
      <c r="H3965">
        <v>1.4338599999999999</v>
      </c>
    </row>
    <row r="3966" spans="1:10">
      <c r="A3966">
        <v>3961</v>
      </c>
      <c r="B3966" s="613">
        <v>42692.82708333333</v>
      </c>
      <c r="C3966" s="405" t="s">
        <v>2020</v>
      </c>
      <c r="D3966" s="384">
        <v>1015</v>
      </c>
      <c r="E3966">
        <v>0.01</v>
      </c>
      <c r="F3966">
        <v>1.43974</v>
      </c>
      <c r="G3966" s="384">
        <v>0</v>
      </c>
      <c r="H3966">
        <v>1.43685</v>
      </c>
    </row>
    <row r="3967" spans="1:10">
      <c r="A3967">
        <v>3967</v>
      </c>
      <c r="B3967" s="613">
        <v>42695.205555555556</v>
      </c>
      <c r="C3967" s="405" t="s">
        <v>2020</v>
      </c>
      <c r="D3967" s="384">
        <v>1015</v>
      </c>
      <c r="E3967">
        <v>0.01</v>
      </c>
      <c r="F3967">
        <v>1.43974</v>
      </c>
      <c r="G3967" s="384">
        <v>0</v>
      </c>
      <c r="H3967">
        <v>1.44051</v>
      </c>
    </row>
    <row r="3968" spans="1:10">
      <c r="A3968">
        <v>3972</v>
      </c>
      <c r="B3968" s="613">
        <v>42695.773611111108</v>
      </c>
      <c r="C3968" s="405" t="s">
        <v>1931</v>
      </c>
      <c r="D3968" s="384">
        <v>1015</v>
      </c>
      <c r="E3968">
        <v>0.01</v>
      </c>
      <c r="F3968">
        <v>1.44051</v>
      </c>
      <c r="G3968" s="384">
        <v>0</v>
      </c>
      <c r="H3968">
        <v>1.44051</v>
      </c>
      <c r="I3968">
        <v>-0.67</v>
      </c>
      <c r="J3968" s="384">
        <v>3961.43</v>
      </c>
    </row>
    <row r="3969" spans="1:10">
      <c r="A3969">
        <v>3959</v>
      </c>
      <c r="B3969" s="613">
        <v>42692.82708333333</v>
      </c>
      <c r="C3969" s="405" t="s">
        <v>97</v>
      </c>
      <c r="D3969" s="384">
        <v>1016</v>
      </c>
      <c r="E3969">
        <v>0.02</v>
      </c>
      <c r="F3969">
        <v>1.4438299999999999</v>
      </c>
      <c r="G3969" s="384">
        <v>0</v>
      </c>
      <c r="H3969">
        <v>0</v>
      </c>
    </row>
    <row r="3970" spans="1:10">
      <c r="A3970">
        <v>3960</v>
      </c>
      <c r="B3970" s="613">
        <v>42692.82708333333</v>
      </c>
      <c r="C3970" s="405" t="s">
        <v>2020</v>
      </c>
      <c r="D3970" s="384">
        <v>1016</v>
      </c>
      <c r="E3970">
        <v>0.02</v>
      </c>
      <c r="F3970">
        <v>1.4438299999999999</v>
      </c>
      <c r="G3970" s="384">
        <v>0</v>
      </c>
      <c r="H3970">
        <v>1.43685</v>
      </c>
    </row>
    <row r="3971" spans="1:10">
      <c r="A3971">
        <v>3966</v>
      </c>
      <c r="B3971" s="613">
        <v>42695.205555555556</v>
      </c>
      <c r="C3971" s="405" t="s">
        <v>2020</v>
      </c>
      <c r="D3971" s="384">
        <v>1016</v>
      </c>
      <c r="E3971">
        <v>0.02</v>
      </c>
      <c r="F3971">
        <v>1.4438299999999999</v>
      </c>
      <c r="G3971" s="384">
        <v>0</v>
      </c>
      <c r="H3971">
        <v>1.44051</v>
      </c>
    </row>
    <row r="3972" spans="1:10">
      <c r="A3972">
        <v>3973</v>
      </c>
      <c r="B3972" s="613">
        <v>42695.773611111108</v>
      </c>
      <c r="C3972" s="405" t="s">
        <v>1931</v>
      </c>
      <c r="D3972" s="384">
        <v>1016</v>
      </c>
      <c r="E3972">
        <v>0.02</v>
      </c>
      <c r="F3972">
        <v>1.44051</v>
      </c>
      <c r="G3972" s="384">
        <v>0</v>
      </c>
      <c r="H3972">
        <v>1.44051</v>
      </c>
      <c r="I3972">
        <v>4.71</v>
      </c>
      <c r="J3972" s="384">
        <v>3966.14</v>
      </c>
    </row>
    <row r="3973" spans="1:10">
      <c r="A3973">
        <v>3964</v>
      </c>
      <c r="B3973" s="613">
        <v>42695.205555555556</v>
      </c>
      <c r="C3973" s="405" t="s">
        <v>97</v>
      </c>
      <c r="D3973" s="384">
        <v>1017</v>
      </c>
      <c r="E3973">
        <v>0.04</v>
      </c>
      <c r="F3973">
        <v>1.4485300000000001</v>
      </c>
      <c r="G3973" s="384">
        <v>0</v>
      </c>
      <c r="H3973">
        <v>0</v>
      </c>
    </row>
    <row r="3974" spans="1:10">
      <c r="A3974">
        <v>3965</v>
      </c>
      <c r="B3974" s="613">
        <v>42695.205555555556</v>
      </c>
      <c r="C3974" s="405" t="s">
        <v>2020</v>
      </c>
      <c r="D3974" s="384">
        <v>1017</v>
      </c>
      <c r="E3974">
        <v>0.04</v>
      </c>
      <c r="F3974">
        <v>1.4485300000000001</v>
      </c>
      <c r="G3974" s="384">
        <v>0</v>
      </c>
      <c r="H3974">
        <v>1.44051</v>
      </c>
    </row>
    <row r="3975" spans="1:10">
      <c r="A3975">
        <v>3974</v>
      </c>
      <c r="B3975" s="613">
        <v>42695.773611111108</v>
      </c>
      <c r="C3975" s="405" t="s">
        <v>1931</v>
      </c>
      <c r="D3975" s="384">
        <v>1017</v>
      </c>
      <c r="E3975">
        <v>0.04</v>
      </c>
      <c r="F3975">
        <v>1.44051</v>
      </c>
      <c r="G3975" s="384">
        <v>0</v>
      </c>
      <c r="H3975">
        <v>1.44051</v>
      </c>
      <c r="I3975">
        <v>23.28</v>
      </c>
      <c r="J3975" s="384">
        <v>3989.42</v>
      </c>
    </row>
    <row r="3976" spans="1:10">
      <c r="A3976">
        <v>3975</v>
      </c>
      <c r="B3976" s="613">
        <v>42697.730555555558</v>
      </c>
      <c r="C3976" s="405" t="s">
        <v>96</v>
      </c>
      <c r="D3976" s="384">
        <v>1018</v>
      </c>
      <c r="E3976">
        <v>0.01</v>
      </c>
      <c r="F3976">
        <v>1.42943</v>
      </c>
      <c r="G3976" s="384">
        <v>0</v>
      </c>
      <c r="H3976">
        <v>0</v>
      </c>
    </row>
    <row r="3977" spans="1:10">
      <c r="A3977">
        <v>3976</v>
      </c>
      <c r="B3977" s="613">
        <v>42697.730555555558</v>
      </c>
      <c r="C3977" s="405" t="s">
        <v>2020</v>
      </c>
      <c r="D3977" s="384">
        <v>1018</v>
      </c>
      <c r="E3977">
        <v>0.01</v>
      </c>
      <c r="F3977">
        <v>1.42943</v>
      </c>
      <c r="G3977" s="384">
        <v>0</v>
      </c>
      <c r="H3977">
        <v>1.43157</v>
      </c>
    </row>
    <row r="3978" spans="1:10">
      <c r="A3978">
        <v>3977</v>
      </c>
      <c r="B3978" s="613">
        <v>42698.422222222223</v>
      </c>
      <c r="C3978" s="405" t="s">
        <v>1931</v>
      </c>
      <c r="D3978" s="384">
        <v>1018</v>
      </c>
      <c r="E3978">
        <v>0.01</v>
      </c>
      <c r="F3978">
        <v>1.43157</v>
      </c>
      <c r="G3978" s="384">
        <v>0</v>
      </c>
      <c r="H3978">
        <v>1.43157</v>
      </c>
      <c r="I3978">
        <v>1.48</v>
      </c>
      <c r="J3978" s="384">
        <v>3990.9</v>
      </c>
    </row>
    <row r="3979" spans="1:10">
      <c r="A3979">
        <v>3978</v>
      </c>
      <c r="B3979" s="613">
        <v>42698.583333333336</v>
      </c>
      <c r="C3979" s="405" t="s">
        <v>97</v>
      </c>
      <c r="D3979" s="384">
        <v>1019</v>
      </c>
      <c r="E3979">
        <v>0.01</v>
      </c>
      <c r="F3979">
        <v>1.4275599999999999</v>
      </c>
      <c r="G3979" s="384">
        <v>0</v>
      </c>
      <c r="H3979">
        <v>0</v>
      </c>
    </row>
    <row r="3980" spans="1:10">
      <c r="A3980">
        <v>3979</v>
      </c>
      <c r="B3980" s="613">
        <v>42698.583333333336</v>
      </c>
      <c r="C3980" s="405" t="s">
        <v>2020</v>
      </c>
      <c r="D3980" s="384">
        <v>1019</v>
      </c>
      <c r="E3980">
        <v>0.01</v>
      </c>
      <c r="F3980">
        <v>1.4275599999999999</v>
      </c>
      <c r="G3980" s="384">
        <v>0</v>
      </c>
      <c r="H3980">
        <v>1.4254199999999999</v>
      </c>
    </row>
    <row r="3981" spans="1:10">
      <c r="A3981">
        <v>3980</v>
      </c>
      <c r="B3981" s="613">
        <v>42698.609027777777</v>
      </c>
      <c r="C3981" s="405" t="s">
        <v>1931</v>
      </c>
      <c r="D3981" s="384">
        <v>1019</v>
      </c>
      <c r="E3981">
        <v>0.01</v>
      </c>
      <c r="F3981">
        <v>1.4254199999999999</v>
      </c>
      <c r="G3981" s="384">
        <v>0</v>
      </c>
      <c r="H3981">
        <v>1.4254199999999999</v>
      </c>
      <c r="I3981">
        <v>1.48</v>
      </c>
      <c r="J3981" s="384">
        <v>3992.38</v>
      </c>
    </row>
    <row r="3982" spans="1:10">
      <c r="A3982">
        <v>3981</v>
      </c>
      <c r="B3982" s="613">
        <v>42703.656944444447</v>
      </c>
      <c r="C3982" s="405" t="s">
        <v>96</v>
      </c>
      <c r="D3982" s="384">
        <v>1020</v>
      </c>
      <c r="E3982">
        <v>0.01</v>
      </c>
      <c r="F3982">
        <v>1.42242</v>
      </c>
      <c r="G3982" s="384">
        <v>0</v>
      </c>
      <c r="H3982">
        <v>0</v>
      </c>
    </row>
    <row r="3983" spans="1:10">
      <c r="A3983">
        <v>3982</v>
      </c>
      <c r="B3983" s="613">
        <v>42703.656944444447</v>
      </c>
      <c r="C3983" s="405" t="s">
        <v>2020</v>
      </c>
      <c r="D3983" s="384">
        <v>1020</v>
      </c>
      <c r="E3983">
        <v>0.01</v>
      </c>
      <c r="F3983">
        <v>1.42242</v>
      </c>
      <c r="G3983" s="384">
        <v>0</v>
      </c>
      <c r="H3983">
        <v>1.42456</v>
      </c>
    </row>
    <row r="3984" spans="1:10">
      <c r="A3984">
        <v>3983</v>
      </c>
      <c r="B3984" s="613">
        <v>42704.410416666666</v>
      </c>
      <c r="C3984" s="405" t="s">
        <v>1931</v>
      </c>
      <c r="D3984" s="384">
        <v>1020</v>
      </c>
      <c r="E3984">
        <v>0.01</v>
      </c>
      <c r="F3984">
        <v>1.42456</v>
      </c>
      <c r="G3984" s="384">
        <v>0</v>
      </c>
      <c r="H3984">
        <v>1.42456</v>
      </c>
      <c r="I3984">
        <v>1.48</v>
      </c>
      <c r="J3984" s="384">
        <v>3993.86</v>
      </c>
    </row>
    <row r="3985" spans="1:10">
      <c r="A3985">
        <v>3984</v>
      </c>
      <c r="B3985" s="613">
        <v>42705.489583333336</v>
      </c>
      <c r="C3985" s="405" t="s">
        <v>96</v>
      </c>
      <c r="D3985" s="384">
        <v>1021</v>
      </c>
      <c r="E3985">
        <v>0.01</v>
      </c>
      <c r="F3985">
        <v>1.43865</v>
      </c>
      <c r="G3985" s="384">
        <v>0</v>
      </c>
      <c r="H3985">
        <v>0</v>
      </c>
    </row>
    <row r="3986" spans="1:10">
      <c r="A3986">
        <v>3985</v>
      </c>
      <c r="B3986" s="613">
        <v>42705.489583333336</v>
      </c>
      <c r="C3986" s="405" t="s">
        <v>2020</v>
      </c>
      <c r="D3986" s="384">
        <v>1021</v>
      </c>
      <c r="E3986">
        <v>0.01</v>
      </c>
      <c r="F3986">
        <v>1.43865</v>
      </c>
      <c r="G3986" s="384">
        <v>0</v>
      </c>
      <c r="H3986">
        <v>1.44079</v>
      </c>
    </row>
    <row r="3987" spans="1:10">
      <c r="A3987">
        <v>3988</v>
      </c>
      <c r="B3987" s="613">
        <v>42705.62777777778</v>
      </c>
      <c r="C3987" s="405" t="s">
        <v>2020</v>
      </c>
      <c r="D3987" s="384">
        <v>1021</v>
      </c>
      <c r="E3987">
        <v>0.01</v>
      </c>
      <c r="F3987">
        <v>1.43865</v>
      </c>
      <c r="G3987" s="384">
        <v>0</v>
      </c>
      <c r="H3987">
        <v>1.43913</v>
      </c>
    </row>
    <row r="3988" spans="1:10">
      <c r="A3988">
        <v>3989</v>
      </c>
      <c r="B3988" s="613">
        <v>42706.183333333334</v>
      </c>
      <c r="C3988" s="405" t="s">
        <v>1931</v>
      </c>
      <c r="D3988" s="384">
        <v>1021</v>
      </c>
      <c r="E3988">
        <v>0.01</v>
      </c>
      <c r="F3988">
        <v>1.43913</v>
      </c>
      <c r="G3988" s="384">
        <v>0</v>
      </c>
      <c r="H3988">
        <v>1.43913</v>
      </c>
      <c r="I3988">
        <v>0.25</v>
      </c>
      <c r="J3988" s="384">
        <v>3994.11</v>
      </c>
    </row>
    <row r="3989" spans="1:10">
      <c r="A3989">
        <v>3986</v>
      </c>
      <c r="B3989" s="613">
        <v>42705.62777777778</v>
      </c>
      <c r="C3989" s="405" t="s">
        <v>96</v>
      </c>
      <c r="D3989" s="384">
        <v>1022</v>
      </c>
      <c r="E3989">
        <v>0.01</v>
      </c>
      <c r="F3989">
        <v>1.43533</v>
      </c>
      <c r="G3989" s="384">
        <v>0</v>
      </c>
      <c r="H3989">
        <v>0</v>
      </c>
    </row>
    <row r="3990" spans="1:10">
      <c r="A3990">
        <v>3987</v>
      </c>
      <c r="B3990" s="613">
        <v>42705.62777777778</v>
      </c>
      <c r="C3990" s="405" t="s">
        <v>2020</v>
      </c>
      <c r="D3990" s="384">
        <v>1022</v>
      </c>
      <c r="E3990">
        <v>0.01</v>
      </c>
      <c r="F3990">
        <v>1.43533</v>
      </c>
      <c r="G3990" s="384">
        <v>0</v>
      </c>
      <c r="H3990">
        <v>1.43913</v>
      </c>
    </row>
    <row r="3991" spans="1:10">
      <c r="A3991">
        <v>3990</v>
      </c>
      <c r="B3991" s="613">
        <v>42706.183333333334</v>
      </c>
      <c r="C3991" s="405" t="s">
        <v>1931</v>
      </c>
      <c r="D3991" s="384">
        <v>1022</v>
      </c>
      <c r="E3991">
        <v>0.01</v>
      </c>
      <c r="F3991">
        <v>1.43913</v>
      </c>
      <c r="G3991" s="384">
        <v>0</v>
      </c>
      <c r="H3991">
        <v>1.43913</v>
      </c>
      <c r="I3991">
        <v>2.7</v>
      </c>
      <c r="J3991" s="384">
        <v>3996.81</v>
      </c>
    </row>
    <row r="3992" spans="1:10">
      <c r="A3992">
        <v>3991</v>
      </c>
      <c r="B3992" s="613">
        <v>42709.385416666664</v>
      </c>
      <c r="C3992" s="405" t="s">
        <v>96</v>
      </c>
      <c r="D3992" s="384">
        <v>1023</v>
      </c>
      <c r="E3992">
        <v>0.01</v>
      </c>
      <c r="F3992">
        <v>1.4277500000000001</v>
      </c>
      <c r="G3992" s="384">
        <v>0</v>
      </c>
      <c r="H3992">
        <v>0</v>
      </c>
    </row>
    <row r="3993" spans="1:10">
      <c r="A3993">
        <v>3992</v>
      </c>
      <c r="B3993" s="613">
        <v>42709.385416666664</v>
      </c>
      <c r="C3993" s="405" t="s">
        <v>2020</v>
      </c>
      <c r="D3993" s="384">
        <v>1023</v>
      </c>
      <c r="E3993">
        <v>0.01</v>
      </c>
      <c r="F3993">
        <v>1.4277500000000001</v>
      </c>
      <c r="G3993" s="384">
        <v>0</v>
      </c>
      <c r="H3993">
        <v>1.4298900000000001</v>
      </c>
    </row>
    <row r="3994" spans="1:10">
      <c r="A3994">
        <v>3993</v>
      </c>
      <c r="B3994" s="613">
        <v>42709.393750000003</v>
      </c>
      <c r="C3994" s="405" t="s">
        <v>1931</v>
      </c>
      <c r="D3994" s="384">
        <v>1023</v>
      </c>
      <c r="E3994">
        <v>0.01</v>
      </c>
      <c r="F3994">
        <v>1.4298900000000001</v>
      </c>
      <c r="G3994" s="384">
        <v>0</v>
      </c>
      <c r="H3994">
        <v>1.4298900000000001</v>
      </c>
      <c r="I3994">
        <v>1.48</v>
      </c>
      <c r="J3994" s="384">
        <v>3998.29</v>
      </c>
    </row>
    <row r="3995" spans="1:10">
      <c r="A3995">
        <v>3994</v>
      </c>
      <c r="B3995" s="613">
        <v>42709.658333333333</v>
      </c>
      <c r="C3995" s="405" t="s">
        <v>96</v>
      </c>
      <c r="D3995" s="384">
        <v>1024</v>
      </c>
      <c r="E3995">
        <v>0.01</v>
      </c>
      <c r="F3995">
        <v>1.44058</v>
      </c>
      <c r="G3995" s="384">
        <v>0</v>
      </c>
      <c r="H3995">
        <v>0</v>
      </c>
    </row>
    <row r="3996" spans="1:10">
      <c r="A3996">
        <v>3995</v>
      </c>
      <c r="B3996" s="613">
        <v>42709.658333333333</v>
      </c>
      <c r="C3996" s="405" t="s">
        <v>2020</v>
      </c>
      <c r="D3996" s="384">
        <v>1024</v>
      </c>
      <c r="E3996">
        <v>0.01</v>
      </c>
      <c r="F3996">
        <v>1.44058</v>
      </c>
      <c r="G3996" s="384">
        <v>0</v>
      </c>
      <c r="H3996">
        <v>1.44272</v>
      </c>
    </row>
    <row r="3997" spans="1:10">
      <c r="A3997">
        <v>3998</v>
      </c>
      <c r="B3997" s="613">
        <v>42709.718055555553</v>
      </c>
      <c r="C3997" s="405" t="s">
        <v>2020</v>
      </c>
      <c r="D3997" s="384">
        <v>1024</v>
      </c>
      <c r="E3997">
        <v>0.01</v>
      </c>
      <c r="F3997">
        <v>1.44058</v>
      </c>
      <c r="G3997" s="384">
        <v>0</v>
      </c>
      <c r="H3997">
        <v>1.44001</v>
      </c>
    </row>
    <row r="3998" spans="1:10">
      <c r="A3998">
        <v>3999</v>
      </c>
      <c r="B3998" s="613">
        <v>42709.805555555555</v>
      </c>
      <c r="C3998" s="405" t="s">
        <v>1931</v>
      </c>
      <c r="D3998" s="384">
        <v>1024</v>
      </c>
      <c r="E3998">
        <v>0.01</v>
      </c>
      <c r="F3998">
        <v>1.44001</v>
      </c>
      <c r="G3998" s="384">
        <v>0</v>
      </c>
      <c r="H3998">
        <v>1.44001</v>
      </c>
      <c r="I3998">
        <v>-0.52</v>
      </c>
      <c r="J3998" s="384">
        <v>3997.77</v>
      </c>
    </row>
    <row r="3999" spans="1:10">
      <c r="A3999">
        <v>3996</v>
      </c>
      <c r="B3999" s="613">
        <v>42709.718055555553</v>
      </c>
      <c r="C3999" s="405" t="s">
        <v>96</v>
      </c>
      <c r="D3999" s="384">
        <v>1025</v>
      </c>
      <c r="E3999">
        <v>0.01</v>
      </c>
      <c r="F3999">
        <v>1.4351700000000001</v>
      </c>
      <c r="G3999" s="384">
        <v>0</v>
      </c>
      <c r="H3999">
        <v>0</v>
      </c>
    </row>
    <row r="4000" spans="1:10">
      <c r="A4000">
        <v>3997</v>
      </c>
      <c r="B4000" s="613">
        <v>42709.718055555553</v>
      </c>
      <c r="C4000" s="405" t="s">
        <v>2020</v>
      </c>
      <c r="D4000" s="384">
        <v>1025</v>
      </c>
      <c r="E4000">
        <v>0.01</v>
      </c>
      <c r="F4000">
        <v>1.4351700000000001</v>
      </c>
      <c r="G4000" s="384">
        <v>0</v>
      </c>
      <c r="H4000">
        <v>1.44001</v>
      </c>
    </row>
    <row r="4001" spans="1:10">
      <c r="A4001">
        <v>4000</v>
      </c>
      <c r="B4001" s="613">
        <v>42709.805555555555</v>
      </c>
      <c r="C4001" s="405" t="s">
        <v>1931</v>
      </c>
      <c r="D4001" s="384">
        <v>1025</v>
      </c>
      <c r="E4001">
        <v>0.01</v>
      </c>
      <c r="F4001">
        <v>1.44001</v>
      </c>
      <c r="G4001" s="384">
        <v>0</v>
      </c>
      <c r="H4001">
        <v>1.44001</v>
      </c>
      <c r="I4001">
        <v>3.47</v>
      </c>
      <c r="J4001" s="384">
        <v>4001.24</v>
      </c>
    </row>
    <row r="4002" spans="1:10">
      <c r="A4002">
        <v>4001</v>
      </c>
      <c r="B4002" s="613">
        <v>42710.063888888886</v>
      </c>
      <c r="C4002" s="405" t="s">
        <v>96</v>
      </c>
      <c r="D4002" s="384">
        <v>1026</v>
      </c>
      <c r="E4002">
        <v>0.01</v>
      </c>
      <c r="F4002">
        <v>1.4403699999999999</v>
      </c>
      <c r="G4002" s="384">
        <v>0</v>
      </c>
      <c r="H4002">
        <v>0</v>
      </c>
    </row>
    <row r="4003" spans="1:10">
      <c r="A4003">
        <v>4002</v>
      </c>
      <c r="B4003" s="613">
        <v>42710.063888888886</v>
      </c>
      <c r="C4003" s="405" t="s">
        <v>2020</v>
      </c>
      <c r="D4003" s="384">
        <v>1026</v>
      </c>
      <c r="E4003">
        <v>0.01</v>
      </c>
      <c r="F4003">
        <v>1.4403699999999999</v>
      </c>
      <c r="G4003" s="384">
        <v>0</v>
      </c>
      <c r="H4003">
        <v>1.44251</v>
      </c>
    </row>
    <row r="4004" spans="1:10">
      <c r="A4004">
        <v>4003</v>
      </c>
      <c r="B4004" s="613">
        <v>42710.084722222222</v>
      </c>
      <c r="C4004" s="405" t="s">
        <v>1931</v>
      </c>
      <c r="D4004" s="384">
        <v>1026</v>
      </c>
      <c r="E4004">
        <v>0.01</v>
      </c>
      <c r="F4004">
        <v>1.44251</v>
      </c>
      <c r="G4004" s="384">
        <v>0</v>
      </c>
      <c r="H4004">
        <v>1.44251</v>
      </c>
      <c r="I4004">
        <v>1.48</v>
      </c>
      <c r="J4004" s="384">
        <v>4002.72</v>
      </c>
    </row>
    <row r="4005" spans="1:10">
      <c r="A4005">
        <v>4004</v>
      </c>
      <c r="B4005" s="613">
        <v>42716.709027777775</v>
      </c>
      <c r="C4005" s="405" t="s">
        <v>97</v>
      </c>
      <c r="D4005" s="384">
        <v>1027</v>
      </c>
      <c r="E4005">
        <v>0.01</v>
      </c>
      <c r="F4005">
        <v>1.4145399999999999</v>
      </c>
      <c r="G4005" s="384">
        <v>0</v>
      </c>
      <c r="H4005">
        <v>0</v>
      </c>
    </row>
    <row r="4006" spans="1:10">
      <c r="A4006">
        <v>4005</v>
      </c>
      <c r="B4006" s="613">
        <v>42716.709027777775</v>
      </c>
      <c r="C4006" s="405" t="s">
        <v>2020</v>
      </c>
      <c r="D4006" s="384">
        <v>1027</v>
      </c>
      <c r="E4006">
        <v>0.01</v>
      </c>
      <c r="F4006">
        <v>1.4145399999999999</v>
      </c>
      <c r="G4006" s="384">
        <v>0</v>
      </c>
      <c r="H4006">
        <v>1.4124000000000001</v>
      </c>
    </row>
    <row r="4007" spans="1:10">
      <c r="A4007">
        <v>4008</v>
      </c>
      <c r="B4007" s="613">
        <v>42716.779861111114</v>
      </c>
      <c r="C4007" s="405" t="s">
        <v>2020</v>
      </c>
      <c r="D4007" s="384">
        <v>1027</v>
      </c>
      <c r="E4007">
        <v>0.01</v>
      </c>
      <c r="F4007">
        <v>1.4145399999999999</v>
      </c>
      <c r="G4007" s="384">
        <v>0</v>
      </c>
      <c r="H4007">
        <v>1.41499</v>
      </c>
    </row>
    <row r="4008" spans="1:10">
      <c r="A4008">
        <v>4009</v>
      </c>
      <c r="B4008" s="613">
        <v>42717.599305555559</v>
      </c>
      <c r="C4008" s="405" t="s">
        <v>1931</v>
      </c>
      <c r="D4008" s="384">
        <v>1027</v>
      </c>
      <c r="E4008">
        <v>0.01</v>
      </c>
      <c r="F4008">
        <v>1.41499</v>
      </c>
      <c r="G4008" s="384">
        <v>0</v>
      </c>
      <c r="H4008">
        <v>1.41499</v>
      </c>
      <c r="I4008">
        <v>-0.43</v>
      </c>
      <c r="J4008" s="384">
        <v>4002.29</v>
      </c>
    </row>
    <row r="4009" spans="1:10">
      <c r="A4009">
        <v>4006</v>
      </c>
      <c r="B4009" s="613">
        <v>42716.779861111114</v>
      </c>
      <c r="C4009" s="405" t="s">
        <v>97</v>
      </c>
      <c r="D4009" s="384">
        <v>1028</v>
      </c>
      <c r="E4009">
        <v>0.01</v>
      </c>
      <c r="F4009">
        <v>1.41971</v>
      </c>
      <c r="G4009" s="384">
        <v>0</v>
      </c>
      <c r="H4009">
        <v>0</v>
      </c>
    </row>
    <row r="4010" spans="1:10">
      <c r="A4010">
        <v>4007</v>
      </c>
      <c r="B4010" s="613">
        <v>42716.779861111114</v>
      </c>
      <c r="C4010" s="405" t="s">
        <v>2020</v>
      </c>
      <c r="D4010" s="384">
        <v>1028</v>
      </c>
      <c r="E4010">
        <v>0.01</v>
      </c>
      <c r="F4010">
        <v>1.41971</v>
      </c>
      <c r="G4010" s="384">
        <v>0</v>
      </c>
      <c r="H4010">
        <v>1.41499</v>
      </c>
    </row>
    <row r="4011" spans="1:10">
      <c r="A4011">
        <v>4010</v>
      </c>
      <c r="B4011" s="613">
        <v>42717.599305555559</v>
      </c>
      <c r="C4011" s="405" t="s">
        <v>1931</v>
      </c>
      <c r="D4011" s="384">
        <v>1028</v>
      </c>
      <c r="E4011">
        <v>0.01</v>
      </c>
      <c r="F4011">
        <v>1.41499</v>
      </c>
      <c r="G4011" s="384">
        <v>0</v>
      </c>
      <c r="H4011">
        <v>1.41499</v>
      </c>
      <c r="I4011">
        <v>3.39</v>
      </c>
      <c r="J4011" s="384">
        <v>4005.68</v>
      </c>
    </row>
    <row r="4012" spans="1:10">
      <c r="A4012">
        <v>4011</v>
      </c>
      <c r="B4012" s="613">
        <v>42718.688194444447</v>
      </c>
      <c r="C4012" s="405" t="s">
        <v>96</v>
      </c>
      <c r="D4012" s="384">
        <v>1029</v>
      </c>
      <c r="E4012">
        <v>0.01</v>
      </c>
      <c r="F4012">
        <v>1.41876</v>
      </c>
      <c r="G4012" s="384">
        <v>0</v>
      </c>
      <c r="H4012">
        <v>0</v>
      </c>
    </row>
    <row r="4013" spans="1:10">
      <c r="A4013">
        <v>4012</v>
      </c>
      <c r="B4013" s="613">
        <v>42718.688194444447</v>
      </c>
      <c r="C4013" s="405" t="s">
        <v>2020</v>
      </c>
      <c r="D4013" s="384">
        <v>1029</v>
      </c>
      <c r="E4013">
        <v>0.01</v>
      </c>
      <c r="F4013">
        <v>1.41876</v>
      </c>
      <c r="G4013" s="384">
        <v>0</v>
      </c>
      <c r="H4013">
        <v>1.4209000000000001</v>
      </c>
    </row>
    <row r="4014" spans="1:10">
      <c r="A4014">
        <v>4020</v>
      </c>
      <c r="B4014" s="613">
        <v>42718.871527777781</v>
      </c>
      <c r="C4014" s="405" t="s">
        <v>1931</v>
      </c>
      <c r="D4014" s="384">
        <v>1029</v>
      </c>
      <c r="E4014">
        <v>0.01</v>
      </c>
      <c r="F4014">
        <v>1.4209000000000001</v>
      </c>
      <c r="G4014" s="384">
        <v>0</v>
      </c>
      <c r="H4014">
        <v>1.4209000000000001</v>
      </c>
      <c r="I4014">
        <v>1.48</v>
      </c>
      <c r="J4014" s="384">
        <v>4010.12</v>
      </c>
    </row>
    <row r="4015" spans="1:10">
      <c r="A4015">
        <v>4013</v>
      </c>
      <c r="B4015" s="613">
        <v>42718.709027777775</v>
      </c>
      <c r="C4015" s="405" t="s">
        <v>97</v>
      </c>
      <c r="D4015" s="384">
        <v>1030</v>
      </c>
      <c r="E4015">
        <v>0.01</v>
      </c>
      <c r="F4015">
        <v>1.41605</v>
      </c>
      <c r="G4015" s="384">
        <v>0</v>
      </c>
      <c r="H4015">
        <v>0</v>
      </c>
    </row>
    <row r="4016" spans="1:10">
      <c r="A4016">
        <v>4014</v>
      </c>
      <c r="B4016" s="613">
        <v>42718.709027777775</v>
      </c>
      <c r="C4016" s="405" t="s">
        <v>2020</v>
      </c>
      <c r="D4016" s="384">
        <v>1030</v>
      </c>
      <c r="E4016">
        <v>0.01</v>
      </c>
      <c r="F4016">
        <v>1.41605</v>
      </c>
      <c r="G4016" s="384">
        <v>0</v>
      </c>
      <c r="H4016">
        <v>1.41391</v>
      </c>
    </row>
    <row r="4017" spans="1:10">
      <c r="A4017">
        <v>4017</v>
      </c>
      <c r="B4017" s="613">
        <v>42718.772222222222</v>
      </c>
      <c r="C4017" s="405" t="s">
        <v>2020</v>
      </c>
      <c r="D4017" s="384">
        <v>1030</v>
      </c>
      <c r="E4017">
        <v>0.01</v>
      </c>
      <c r="F4017">
        <v>1.41605</v>
      </c>
      <c r="G4017" s="384">
        <v>0</v>
      </c>
      <c r="H4017">
        <v>1.4156</v>
      </c>
    </row>
    <row r="4018" spans="1:10">
      <c r="A4018">
        <v>4018</v>
      </c>
      <c r="B4018" s="613">
        <v>42718.833333333336</v>
      </c>
      <c r="C4018" s="405" t="s">
        <v>1931</v>
      </c>
      <c r="D4018" s="384">
        <v>1030</v>
      </c>
      <c r="E4018">
        <v>0.01</v>
      </c>
      <c r="F4018">
        <v>1.4156</v>
      </c>
      <c r="G4018" s="384">
        <v>0</v>
      </c>
      <c r="H4018">
        <v>1.4156</v>
      </c>
      <c r="I4018">
        <v>0.23</v>
      </c>
      <c r="J4018" s="384">
        <v>4005.91</v>
      </c>
    </row>
    <row r="4019" spans="1:10">
      <c r="A4019">
        <v>4015</v>
      </c>
      <c r="B4019" s="613">
        <v>42718.772222222222</v>
      </c>
      <c r="C4019" s="405" t="s">
        <v>97</v>
      </c>
      <c r="D4019" s="384">
        <v>1031</v>
      </c>
      <c r="E4019">
        <v>0.01</v>
      </c>
      <c r="F4019">
        <v>1.41943</v>
      </c>
      <c r="G4019" s="384">
        <v>0</v>
      </c>
      <c r="H4019">
        <v>0</v>
      </c>
    </row>
    <row r="4020" spans="1:10">
      <c r="A4020">
        <v>4016</v>
      </c>
      <c r="B4020" s="613">
        <v>42718.772222222222</v>
      </c>
      <c r="C4020" s="405" t="s">
        <v>2020</v>
      </c>
      <c r="D4020" s="384">
        <v>1031</v>
      </c>
      <c r="E4020">
        <v>0.01</v>
      </c>
      <c r="F4020">
        <v>1.41943</v>
      </c>
      <c r="G4020" s="384">
        <v>0</v>
      </c>
      <c r="H4020">
        <v>1.4156</v>
      </c>
    </row>
    <row r="4021" spans="1:10">
      <c r="A4021">
        <v>4019</v>
      </c>
      <c r="B4021" s="613">
        <v>42718.833333333336</v>
      </c>
      <c r="C4021" s="405" t="s">
        <v>1931</v>
      </c>
      <c r="D4021" s="384">
        <v>1031</v>
      </c>
      <c r="E4021">
        <v>0.01</v>
      </c>
      <c r="F4021">
        <v>1.4156</v>
      </c>
      <c r="G4021" s="384">
        <v>0</v>
      </c>
      <c r="H4021">
        <v>1.4156</v>
      </c>
      <c r="I4021">
        <v>2.73</v>
      </c>
      <c r="J4021" s="384">
        <v>4008.64</v>
      </c>
    </row>
    <row r="4022" spans="1:10">
      <c r="A4022">
        <v>4021</v>
      </c>
      <c r="B4022" s="613">
        <v>42762.407638888886</v>
      </c>
      <c r="C4022" s="405" t="s">
        <v>96</v>
      </c>
      <c r="D4022" s="384">
        <v>1032</v>
      </c>
      <c r="E4022">
        <v>0.01</v>
      </c>
      <c r="F4022">
        <v>1.42076</v>
      </c>
      <c r="G4022" s="384">
        <v>0</v>
      </c>
      <c r="H4022">
        <v>0</v>
      </c>
    </row>
    <row r="4023" spans="1:10">
      <c r="A4023">
        <v>4022</v>
      </c>
      <c r="B4023" s="613">
        <v>42762.407638888886</v>
      </c>
      <c r="C4023" s="405" t="s">
        <v>2020</v>
      </c>
      <c r="D4023" s="384">
        <v>1032</v>
      </c>
      <c r="E4023">
        <v>0.01</v>
      </c>
      <c r="F4023">
        <v>1.42076</v>
      </c>
      <c r="G4023" s="384">
        <v>0</v>
      </c>
      <c r="H4023">
        <v>1.4229000000000001</v>
      </c>
    </row>
    <row r="4024" spans="1:10">
      <c r="A4024">
        <v>4025</v>
      </c>
      <c r="B4024" s="613">
        <v>42762.55972222222</v>
      </c>
      <c r="C4024" s="405" t="s">
        <v>2020</v>
      </c>
      <c r="D4024" s="384">
        <v>1032</v>
      </c>
      <c r="E4024">
        <v>0.01</v>
      </c>
      <c r="F4024">
        <v>1.42076</v>
      </c>
      <c r="G4024" s="384">
        <v>0</v>
      </c>
      <c r="H4024">
        <v>1.42123</v>
      </c>
    </row>
    <row r="4025" spans="1:10">
      <c r="A4025">
        <v>4026</v>
      </c>
      <c r="B4025" s="613">
        <v>42765.120138888888</v>
      </c>
      <c r="C4025" s="405" t="s">
        <v>1931</v>
      </c>
      <c r="D4025" s="384">
        <v>1032</v>
      </c>
      <c r="E4025">
        <v>0.01</v>
      </c>
      <c r="F4025">
        <v>1.42123</v>
      </c>
      <c r="G4025" s="384">
        <v>0</v>
      </c>
      <c r="H4025">
        <v>1.42123</v>
      </c>
      <c r="I4025">
        <v>0.25</v>
      </c>
      <c r="J4025" s="384">
        <v>4010.37</v>
      </c>
    </row>
    <row r="4026" spans="1:10">
      <c r="A4026">
        <v>4023</v>
      </c>
      <c r="B4026" s="613">
        <v>42762.55972222222</v>
      </c>
      <c r="C4026" s="405" t="s">
        <v>96</v>
      </c>
      <c r="D4026" s="384">
        <v>1033</v>
      </c>
      <c r="E4026">
        <v>0.01</v>
      </c>
      <c r="F4026">
        <v>1.41743</v>
      </c>
      <c r="G4026" s="384">
        <v>0</v>
      </c>
      <c r="H4026">
        <v>0</v>
      </c>
    </row>
    <row r="4027" spans="1:10">
      <c r="A4027">
        <v>4024</v>
      </c>
      <c r="B4027" s="613">
        <v>42762.55972222222</v>
      </c>
      <c r="C4027" s="405" t="s">
        <v>2020</v>
      </c>
      <c r="D4027" s="384">
        <v>1033</v>
      </c>
      <c r="E4027">
        <v>0.01</v>
      </c>
      <c r="F4027">
        <v>1.41743</v>
      </c>
      <c r="G4027" s="384">
        <v>0</v>
      </c>
      <c r="H4027">
        <v>1.42123</v>
      </c>
    </row>
    <row r="4028" spans="1:10">
      <c r="A4028">
        <v>4027</v>
      </c>
      <c r="B4028" s="613">
        <v>42765.120138888888</v>
      </c>
      <c r="C4028" s="405" t="s">
        <v>1931</v>
      </c>
      <c r="D4028" s="384">
        <v>1033</v>
      </c>
      <c r="E4028">
        <v>0.01</v>
      </c>
      <c r="F4028">
        <v>1.42123</v>
      </c>
      <c r="G4028" s="384">
        <v>0</v>
      </c>
      <c r="H4028">
        <v>1.42123</v>
      </c>
      <c r="I4028">
        <v>2.71</v>
      </c>
      <c r="J4028" s="384">
        <v>4013.08</v>
      </c>
    </row>
    <row r="4029" spans="1:10">
      <c r="A4029">
        <v>4028</v>
      </c>
      <c r="B4029" s="613">
        <v>42766.459027777775</v>
      </c>
      <c r="C4029" s="405" t="s">
        <v>96</v>
      </c>
      <c r="D4029" s="384">
        <v>1034</v>
      </c>
      <c r="E4029">
        <v>0.01</v>
      </c>
      <c r="F4029">
        <v>1.4181600000000001</v>
      </c>
      <c r="G4029" s="384">
        <v>0</v>
      </c>
      <c r="H4029">
        <v>0</v>
      </c>
    </row>
    <row r="4030" spans="1:10">
      <c r="A4030">
        <v>4029</v>
      </c>
      <c r="B4030" s="613">
        <v>42766.459027777775</v>
      </c>
      <c r="C4030" s="405" t="s">
        <v>2020</v>
      </c>
      <c r="D4030" s="384">
        <v>1034</v>
      </c>
      <c r="E4030">
        <v>0.01</v>
      </c>
      <c r="F4030">
        <v>1.4181600000000001</v>
      </c>
      <c r="G4030" s="384">
        <v>0</v>
      </c>
      <c r="H4030">
        <v>1.4202999999999999</v>
      </c>
    </row>
    <row r="4031" spans="1:10">
      <c r="A4031">
        <v>4030</v>
      </c>
      <c r="B4031" s="613">
        <v>42766.527777777781</v>
      </c>
      <c r="C4031" s="405" t="s">
        <v>1931</v>
      </c>
      <c r="D4031" s="384">
        <v>1034</v>
      </c>
      <c r="E4031">
        <v>0.01</v>
      </c>
      <c r="F4031">
        <v>1.4202999999999999</v>
      </c>
      <c r="G4031" s="384">
        <v>0</v>
      </c>
      <c r="H4031">
        <v>1.4202999999999999</v>
      </c>
      <c r="I4031">
        <v>1.48</v>
      </c>
      <c r="J4031" s="384">
        <v>4014.56</v>
      </c>
    </row>
    <row r="4032" spans="1:10">
      <c r="A4032">
        <v>4031</v>
      </c>
      <c r="B4032" s="613">
        <v>42779.697916666664</v>
      </c>
      <c r="C4032" s="405" t="s">
        <v>96</v>
      </c>
      <c r="D4032" s="384">
        <v>1035</v>
      </c>
      <c r="E4032">
        <v>0.01</v>
      </c>
      <c r="F4032">
        <v>1.3888</v>
      </c>
      <c r="G4032" s="384">
        <v>0</v>
      </c>
      <c r="H4032">
        <v>0</v>
      </c>
    </row>
    <row r="4033" spans="1:10">
      <c r="A4033">
        <v>4032</v>
      </c>
      <c r="B4033" s="613">
        <v>42779.697916666664</v>
      </c>
      <c r="C4033" s="405" t="s">
        <v>2020</v>
      </c>
      <c r="D4033" s="384">
        <v>1035</v>
      </c>
      <c r="E4033">
        <v>0.01</v>
      </c>
      <c r="F4033">
        <v>1.3888</v>
      </c>
      <c r="G4033" s="384">
        <v>0</v>
      </c>
      <c r="H4033">
        <v>1.3909400000000001</v>
      </c>
    </row>
    <row r="4034" spans="1:10">
      <c r="A4034">
        <v>4035</v>
      </c>
      <c r="B4034" s="613">
        <v>42780.077777777777</v>
      </c>
      <c r="C4034" s="405" t="s">
        <v>2020</v>
      </c>
      <c r="D4034" s="384">
        <v>1035</v>
      </c>
      <c r="E4034">
        <v>0.01</v>
      </c>
      <c r="F4034">
        <v>1.3888</v>
      </c>
      <c r="G4034" s="384">
        <v>0</v>
      </c>
      <c r="H4034">
        <v>1.3889800000000001</v>
      </c>
    </row>
    <row r="4035" spans="1:10">
      <c r="A4035">
        <v>4039</v>
      </c>
      <c r="B4035" s="613">
        <v>42780.104166666664</v>
      </c>
      <c r="C4035" s="405" t="s">
        <v>2020</v>
      </c>
      <c r="D4035" s="384">
        <v>1035</v>
      </c>
      <c r="E4035">
        <v>0.01</v>
      </c>
      <c r="F4035">
        <v>1.3888</v>
      </c>
      <c r="G4035" s="384">
        <v>0</v>
      </c>
      <c r="H4035">
        <v>1.38723</v>
      </c>
    </row>
    <row r="4036" spans="1:10">
      <c r="A4036">
        <v>4044</v>
      </c>
      <c r="B4036" s="613">
        <v>42781.377083333333</v>
      </c>
      <c r="C4036" s="405" t="s">
        <v>2020</v>
      </c>
      <c r="D4036" s="384">
        <v>1035</v>
      </c>
      <c r="E4036">
        <v>0.01</v>
      </c>
      <c r="F4036">
        <v>1.3888</v>
      </c>
      <c r="G4036" s="384">
        <v>0</v>
      </c>
      <c r="H4036">
        <v>1.38428</v>
      </c>
    </row>
    <row r="4037" spans="1:10">
      <c r="A4037">
        <v>4045</v>
      </c>
      <c r="B4037" s="613">
        <v>42782.685416666667</v>
      </c>
      <c r="C4037" s="405" t="s">
        <v>1931</v>
      </c>
      <c r="D4037" s="384">
        <v>1035</v>
      </c>
      <c r="E4037">
        <v>0.01</v>
      </c>
      <c r="F4037">
        <v>1.38428</v>
      </c>
      <c r="G4037" s="384">
        <v>0</v>
      </c>
      <c r="H4037">
        <v>1.38428</v>
      </c>
      <c r="I4037">
        <v>-3.44</v>
      </c>
      <c r="J4037" s="384">
        <v>4011.12</v>
      </c>
    </row>
    <row r="4038" spans="1:10">
      <c r="A4038">
        <v>4033</v>
      </c>
      <c r="B4038" s="613">
        <v>42780.077777777777</v>
      </c>
      <c r="C4038" s="405" t="s">
        <v>96</v>
      </c>
      <c r="D4038" s="384">
        <v>1036</v>
      </c>
      <c r="E4038">
        <v>0.01</v>
      </c>
      <c r="F4038">
        <v>1.38489</v>
      </c>
      <c r="G4038" s="384">
        <v>0</v>
      </c>
      <c r="H4038">
        <v>0</v>
      </c>
    </row>
    <row r="4039" spans="1:10">
      <c r="A4039">
        <v>4034</v>
      </c>
      <c r="B4039" s="613">
        <v>42780.077777777777</v>
      </c>
      <c r="C4039" s="405" t="s">
        <v>2020</v>
      </c>
      <c r="D4039" s="384">
        <v>1036</v>
      </c>
      <c r="E4039">
        <v>0.01</v>
      </c>
      <c r="F4039">
        <v>1.38489</v>
      </c>
      <c r="G4039" s="384">
        <v>0</v>
      </c>
      <c r="H4039">
        <v>1.3889800000000001</v>
      </c>
    </row>
    <row r="4040" spans="1:10">
      <c r="A4040">
        <v>4038</v>
      </c>
      <c r="B4040" s="613">
        <v>42780.104166666664</v>
      </c>
      <c r="C4040" s="405" t="s">
        <v>2020</v>
      </c>
      <c r="D4040" s="384">
        <v>1036</v>
      </c>
      <c r="E4040">
        <v>0.01</v>
      </c>
      <c r="F4040">
        <v>1.38489</v>
      </c>
      <c r="G4040" s="384">
        <v>0</v>
      </c>
      <c r="H4040">
        <v>1.38723</v>
      </c>
    </row>
    <row r="4041" spans="1:10">
      <c r="A4041">
        <v>4043</v>
      </c>
      <c r="B4041" s="613">
        <v>42781.377083333333</v>
      </c>
      <c r="C4041" s="405" t="s">
        <v>2020</v>
      </c>
      <c r="D4041" s="384">
        <v>1036</v>
      </c>
      <c r="E4041">
        <v>0.01</v>
      </c>
      <c r="F4041">
        <v>1.38489</v>
      </c>
      <c r="G4041" s="384">
        <v>0</v>
      </c>
      <c r="H4041">
        <v>1.38428</v>
      </c>
    </row>
    <row r="4042" spans="1:10">
      <c r="A4042">
        <v>4046</v>
      </c>
      <c r="B4042" s="613">
        <v>42782.685416666667</v>
      </c>
      <c r="C4042" s="405" t="s">
        <v>1931</v>
      </c>
      <c r="D4042" s="384">
        <v>1036</v>
      </c>
      <c r="E4042">
        <v>0.01</v>
      </c>
      <c r="F4042">
        <v>1.38428</v>
      </c>
      <c r="G4042" s="384">
        <v>0</v>
      </c>
      <c r="H4042">
        <v>1.38428</v>
      </c>
      <c r="I4042">
        <v>-0.55000000000000004</v>
      </c>
      <c r="J4042" s="384">
        <v>4010.57</v>
      </c>
    </row>
    <row r="4043" spans="1:10">
      <c r="A4043">
        <v>4036</v>
      </c>
      <c r="B4043" s="613">
        <v>42780.104166666664</v>
      </c>
      <c r="C4043" s="405" t="s">
        <v>96</v>
      </c>
      <c r="D4043" s="384">
        <v>1037</v>
      </c>
      <c r="E4043">
        <v>0.01</v>
      </c>
      <c r="F4043">
        <v>1.3812899999999999</v>
      </c>
      <c r="G4043" s="384">
        <v>0</v>
      </c>
      <c r="H4043">
        <v>0</v>
      </c>
    </row>
    <row r="4044" spans="1:10">
      <c r="A4044">
        <v>4037</v>
      </c>
      <c r="B4044" s="613">
        <v>42780.104166666664</v>
      </c>
      <c r="C4044" s="405" t="s">
        <v>2020</v>
      </c>
      <c r="D4044" s="384">
        <v>1037</v>
      </c>
      <c r="E4044">
        <v>0.01</v>
      </c>
      <c r="F4044">
        <v>1.3812899999999999</v>
      </c>
      <c r="G4044" s="384">
        <v>0</v>
      </c>
      <c r="H4044">
        <v>1.38723</v>
      </c>
    </row>
    <row r="4045" spans="1:10">
      <c r="A4045">
        <v>4042</v>
      </c>
      <c r="B4045" s="613">
        <v>42781.377083333333</v>
      </c>
      <c r="C4045" s="405" t="s">
        <v>2020</v>
      </c>
      <c r="D4045" s="384">
        <v>1037</v>
      </c>
      <c r="E4045">
        <v>0.01</v>
      </c>
      <c r="F4045">
        <v>1.3812899999999999</v>
      </c>
      <c r="G4045" s="384">
        <v>0</v>
      </c>
      <c r="H4045">
        <v>1.38428</v>
      </c>
    </row>
    <row r="4046" spans="1:10">
      <c r="A4046">
        <v>4047</v>
      </c>
      <c r="B4046" s="613">
        <v>42782.685416666667</v>
      </c>
      <c r="C4046" s="405" t="s">
        <v>1931</v>
      </c>
      <c r="D4046" s="384">
        <v>1037</v>
      </c>
      <c r="E4046">
        <v>0.01</v>
      </c>
      <c r="F4046">
        <v>1.38428</v>
      </c>
      <c r="G4046" s="384">
        <v>0</v>
      </c>
      <c r="H4046">
        <v>1.38428</v>
      </c>
      <c r="I4046">
        <v>2.11</v>
      </c>
      <c r="J4046" s="384">
        <v>4012.68</v>
      </c>
    </row>
    <row r="4047" spans="1:10">
      <c r="A4047">
        <v>4040</v>
      </c>
      <c r="B4047" s="613">
        <v>42781.377083333333</v>
      </c>
      <c r="C4047" s="405" t="s">
        <v>96</v>
      </c>
      <c r="D4047" s="384">
        <v>1038</v>
      </c>
      <c r="E4047">
        <v>0.02</v>
      </c>
      <c r="F4047">
        <v>1.37738</v>
      </c>
      <c r="G4047" s="384">
        <v>0</v>
      </c>
      <c r="H4047">
        <v>0</v>
      </c>
    </row>
    <row r="4048" spans="1:10">
      <c r="A4048">
        <v>4041</v>
      </c>
      <c r="B4048" s="613">
        <v>42781.377083333333</v>
      </c>
      <c r="C4048" s="405" t="s">
        <v>2020</v>
      </c>
      <c r="D4048" s="384">
        <v>1038</v>
      </c>
      <c r="E4048">
        <v>0.02</v>
      </c>
      <c r="F4048">
        <v>1.37738</v>
      </c>
      <c r="G4048" s="384">
        <v>0</v>
      </c>
      <c r="H4048">
        <v>1.38428</v>
      </c>
    </row>
    <row r="4049" spans="1:10">
      <c r="A4049">
        <v>4048</v>
      </c>
      <c r="B4049" s="613">
        <v>42782.685416666667</v>
      </c>
      <c r="C4049" s="405" t="s">
        <v>1931</v>
      </c>
      <c r="D4049" s="384">
        <v>1038</v>
      </c>
      <c r="E4049">
        <v>0.02</v>
      </c>
      <c r="F4049">
        <v>1.38428</v>
      </c>
      <c r="G4049" s="384">
        <v>0</v>
      </c>
      <c r="H4049">
        <v>1.38428</v>
      </c>
      <c r="I4049">
        <v>9.98</v>
      </c>
      <c r="J4049" s="384">
        <v>4022.66</v>
      </c>
    </row>
    <row r="4050" spans="1:10">
      <c r="A4050">
        <v>4049</v>
      </c>
      <c r="B4050" s="613">
        <v>42789.385416666664</v>
      </c>
      <c r="C4050" s="405" t="s">
        <v>96</v>
      </c>
      <c r="D4050" s="384">
        <v>1039</v>
      </c>
      <c r="E4050">
        <v>0.01</v>
      </c>
      <c r="F4050">
        <v>1.37259</v>
      </c>
      <c r="G4050" s="384">
        <v>0</v>
      </c>
      <c r="H4050">
        <v>0</v>
      </c>
    </row>
    <row r="4051" spans="1:10">
      <c r="A4051">
        <v>4050</v>
      </c>
      <c r="B4051" s="613">
        <v>42789.385416666664</v>
      </c>
      <c r="C4051" s="405" t="s">
        <v>2020</v>
      </c>
      <c r="D4051" s="384">
        <v>1039</v>
      </c>
      <c r="E4051">
        <v>0.01</v>
      </c>
      <c r="F4051">
        <v>1.37259</v>
      </c>
      <c r="G4051" s="384">
        <v>0</v>
      </c>
      <c r="H4051">
        <v>1.37473</v>
      </c>
    </row>
    <row r="4052" spans="1:10">
      <c r="A4052">
        <v>4053</v>
      </c>
      <c r="B4052" s="613">
        <v>42789.53402777778</v>
      </c>
      <c r="C4052" s="405" t="s">
        <v>2020</v>
      </c>
      <c r="D4052" s="384">
        <v>1039</v>
      </c>
      <c r="E4052">
        <v>0.01</v>
      </c>
      <c r="F4052">
        <v>1.37259</v>
      </c>
      <c r="G4052" s="384">
        <v>0</v>
      </c>
      <c r="H4052">
        <v>1.37307</v>
      </c>
    </row>
    <row r="4053" spans="1:10">
      <c r="A4053">
        <v>4054</v>
      </c>
      <c r="B4053" s="613">
        <v>42790.104861111111</v>
      </c>
      <c r="C4053" s="405" t="s">
        <v>1931</v>
      </c>
      <c r="D4053" s="384">
        <v>1039</v>
      </c>
      <c r="E4053">
        <v>0.01</v>
      </c>
      <c r="F4053">
        <v>1.37307</v>
      </c>
      <c r="G4053" s="384">
        <v>0</v>
      </c>
      <c r="H4053">
        <v>1.37307</v>
      </c>
      <c r="I4053">
        <v>0.26</v>
      </c>
      <c r="J4053" s="384">
        <v>4022.92</v>
      </c>
    </row>
    <row r="4054" spans="1:10">
      <c r="A4054">
        <v>4051</v>
      </c>
      <c r="B4054" s="613">
        <v>42789.53402777778</v>
      </c>
      <c r="C4054" s="405" t="s">
        <v>96</v>
      </c>
      <c r="D4054" s="384">
        <v>1040</v>
      </c>
      <c r="E4054">
        <v>0.01</v>
      </c>
      <c r="F4054">
        <v>1.3692800000000001</v>
      </c>
      <c r="G4054" s="384">
        <v>0</v>
      </c>
      <c r="H4054">
        <v>0</v>
      </c>
    </row>
    <row r="4055" spans="1:10">
      <c r="A4055">
        <v>4052</v>
      </c>
      <c r="B4055" s="613">
        <v>42789.53402777778</v>
      </c>
      <c r="C4055" s="405" t="s">
        <v>2020</v>
      </c>
      <c r="D4055" s="384">
        <v>1040</v>
      </c>
      <c r="E4055">
        <v>0.01</v>
      </c>
      <c r="F4055">
        <v>1.3692800000000001</v>
      </c>
      <c r="G4055" s="384">
        <v>0</v>
      </c>
      <c r="H4055">
        <v>1.37307</v>
      </c>
    </row>
    <row r="4056" spans="1:10">
      <c r="A4056">
        <v>4055</v>
      </c>
      <c r="B4056" s="613">
        <v>42790.104861111111</v>
      </c>
      <c r="C4056" s="405" t="s">
        <v>1931</v>
      </c>
      <c r="D4056" s="384">
        <v>1040</v>
      </c>
      <c r="E4056">
        <v>0.01</v>
      </c>
      <c r="F4056">
        <v>1.37307</v>
      </c>
      <c r="G4056" s="384">
        <v>0</v>
      </c>
      <c r="H4056">
        <v>1.37307</v>
      </c>
      <c r="I4056">
        <v>2.7</v>
      </c>
      <c r="J4056" s="384">
        <v>4025.62</v>
      </c>
    </row>
    <row r="4057" spans="1:10">
      <c r="A4057">
        <v>4056</v>
      </c>
      <c r="B4057" s="613">
        <v>42804.740277777775</v>
      </c>
      <c r="C4057" s="405" t="s">
        <v>96</v>
      </c>
      <c r="D4057" s="384">
        <v>1041</v>
      </c>
      <c r="E4057">
        <v>0.01</v>
      </c>
      <c r="F4057">
        <v>1.41801</v>
      </c>
      <c r="G4057" s="384">
        <v>0</v>
      </c>
      <c r="H4057">
        <v>0</v>
      </c>
    </row>
    <row r="4058" spans="1:10">
      <c r="A4058">
        <v>4057</v>
      </c>
      <c r="B4058" s="613">
        <v>42804.740277777775</v>
      </c>
      <c r="C4058" s="405" t="s">
        <v>2020</v>
      </c>
      <c r="D4058" s="384">
        <v>1041</v>
      </c>
      <c r="E4058">
        <v>0.01</v>
      </c>
      <c r="F4058">
        <v>1.41801</v>
      </c>
      <c r="G4058" s="384">
        <v>0</v>
      </c>
      <c r="H4058">
        <v>1.42015</v>
      </c>
    </row>
    <row r="4059" spans="1:10">
      <c r="A4059">
        <v>4060</v>
      </c>
      <c r="B4059" s="613">
        <v>42804.943055555559</v>
      </c>
      <c r="C4059" s="405" t="s">
        <v>2020</v>
      </c>
      <c r="D4059" s="384">
        <v>1041</v>
      </c>
      <c r="E4059">
        <v>0.01</v>
      </c>
      <c r="F4059">
        <v>1.41801</v>
      </c>
      <c r="G4059" s="384">
        <v>0</v>
      </c>
      <c r="H4059">
        <v>1.41849</v>
      </c>
    </row>
    <row r="4060" spans="1:10">
      <c r="A4060">
        <v>4064</v>
      </c>
      <c r="B4060" s="613">
        <v>42807.42083333333</v>
      </c>
      <c r="C4060" s="405" t="s">
        <v>2020</v>
      </c>
      <c r="D4060" s="384">
        <v>1041</v>
      </c>
      <c r="E4060">
        <v>0.01</v>
      </c>
      <c r="F4060">
        <v>1.41801</v>
      </c>
      <c r="G4060" s="384">
        <v>0</v>
      </c>
      <c r="H4060">
        <v>1.4168400000000001</v>
      </c>
    </row>
    <row r="4061" spans="1:10">
      <c r="A4061">
        <v>4069</v>
      </c>
      <c r="B4061" s="613">
        <v>42807.484027777777</v>
      </c>
      <c r="C4061" s="405" t="s">
        <v>2020</v>
      </c>
      <c r="D4061" s="384">
        <v>1041</v>
      </c>
      <c r="E4061">
        <v>0.01</v>
      </c>
      <c r="F4061">
        <v>1.41801</v>
      </c>
      <c r="G4061" s="384">
        <v>0</v>
      </c>
      <c r="H4061">
        <v>1.4139699999999999</v>
      </c>
    </row>
    <row r="4062" spans="1:10">
      <c r="A4062">
        <v>4075</v>
      </c>
      <c r="B4062" s="613">
        <v>42808.861111111109</v>
      </c>
      <c r="C4062" s="405" t="s">
        <v>2020</v>
      </c>
      <c r="D4062" s="384">
        <v>1041</v>
      </c>
      <c r="E4062">
        <v>0.01</v>
      </c>
      <c r="F4062">
        <v>1.41801</v>
      </c>
      <c r="G4062" s="384">
        <v>0</v>
      </c>
      <c r="H4062">
        <v>1.4104000000000001</v>
      </c>
    </row>
    <row r="4063" spans="1:10">
      <c r="A4063">
        <v>4082</v>
      </c>
      <c r="B4063" s="613">
        <v>42809.84375</v>
      </c>
      <c r="C4063" s="405" t="s">
        <v>2020</v>
      </c>
      <c r="D4063" s="384">
        <v>1041</v>
      </c>
      <c r="E4063">
        <v>0.01</v>
      </c>
      <c r="F4063">
        <v>1.41801</v>
      </c>
      <c r="G4063" s="384">
        <v>0</v>
      </c>
      <c r="H4063">
        <v>1.4057900000000001</v>
      </c>
    </row>
    <row r="4064" spans="1:10">
      <c r="A4064">
        <v>4090</v>
      </c>
      <c r="B4064" s="613">
        <v>42809.895833333336</v>
      </c>
      <c r="C4064" s="405" t="s">
        <v>2020</v>
      </c>
      <c r="D4064" s="384">
        <v>1041</v>
      </c>
      <c r="E4064">
        <v>0.01</v>
      </c>
      <c r="F4064">
        <v>1.41801</v>
      </c>
      <c r="G4064" s="384">
        <v>0</v>
      </c>
      <c r="H4064">
        <v>1.3987700000000001</v>
      </c>
    </row>
    <row r="4065" spans="1:10">
      <c r="A4065">
        <v>4091</v>
      </c>
      <c r="B4065" s="613">
        <v>42810.724999999999</v>
      </c>
      <c r="C4065" s="405" t="s">
        <v>1931</v>
      </c>
      <c r="D4065" s="384">
        <v>1041</v>
      </c>
      <c r="E4065">
        <v>0.01</v>
      </c>
      <c r="F4065">
        <v>1.3987700000000001</v>
      </c>
      <c r="G4065" s="384">
        <v>0</v>
      </c>
      <c r="H4065">
        <v>1.3987700000000001</v>
      </c>
      <c r="I4065">
        <v>-14.3</v>
      </c>
      <c r="J4065" s="384">
        <v>4011.32</v>
      </c>
    </row>
    <row r="4066" spans="1:10">
      <c r="A4066">
        <v>4058</v>
      </c>
      <c r="B4066" s="613">
        <v>42804.943055555559</v>
      </c>
      <c r="C4066" s="405" t="s">
        <v>96</v>
      </c>
      <c r="D4066" s="384">
        <v>1042</v>
      </c>
      <c r="E4066">
        <v>0.01</v>
      </c>
      <c r="F4066">
        <v>1.4147000000000001</v>
      </c>
      <c r="G4066" s="384">
        <v>0</v>
      </c>
      <c r="H4066">
        <v>0</v>
      </c>
    </row>
    <row r="4067" spans="1:10">
      <c r="A4067">
        <v>4059</v>
      </c>
      <c r="B4067" s="613">
        <v>42804.943055555559</v>
      </c>
      <c r="C4067" s="405" t="s">
        <v>2020</v>
      </c>
      <c r="D4067" s="384">
        <v>1042</v>
      </c>
      <c r="E4067">
        <v>0.01</v>
      </c>
      <c r="F4067">
        <v>1.4147000000000001</v>
      </c>
      <c r="G4067" s="384">
        <v>0</v>
      </c>
      <c r="H4067">
        <v>1.41849</v>
      </c>
    </row>
    <row r="4068" spans="1:10">
      <c r="A4068">
        <v>4063</v>
      </c>
      <c r="B4068" s="613">
        <v>42807.42083333333</v>
      </c>
      <c r="C4068" s="405" t="s">
        <v>2020</v>
      </c>
      <c r="D4068" s="384">
        <v>1042</v>
      </c>
      <c r="E4068">
        <v>0.01</v>
      </c>
      <c r="F4068">
        <v>1.4147000000000001</v>
      </c>
      <c r="G4068" s="384">
        <v>0</v>
      </c>
      <c r="H4068">
        <v>1.4168400000000001</v>
      </c>
    </row>
    <row r="4069" spans="1:10">
      <c r="A4069">
        <v>4068</v>
      </c>
      <c r="B4069" s="613">
        <v>42807.484027777777</v>
      </c>
      <c r="C4069" s="405" t="s">
        <v>2020</v>
      </c>
      <c r="D4069" s="384">
        <v>1042</v>
      </c>
      <c r="E4069">
        <v>0.01</v>
      </c>
      <c r="F4069">
        <v>1.4147000000000001</v>
      </c>
      <c r="G4069" s="384">
        <v>0</v>
      </c>
      <c r="H4069">
        <v>1.4139699999999999</v>
      </c>
    </row>
    <row r="4070" spans="1:10">
      <c r="A4070">
        <v>4074</v>
      </c>
      <c r="B4070" s="613">
        <v>42808.861111111109</v>
      </c>
      <c r="C4070" s="405" t="s">
        <v>2020</v>
      </c>
      <c r="D4070" s="384">
        <v>1042</v>
      </c>
      <c r="E4070">
        <v>0.01</v>
      </c>
      <c r="F4070">
        <v>1.4147000000000001</v>
      </c>
      <c r="G4070" s="384">
        <v>0</v>
      </c>
      <c r="H4070">
        <v>1.4104000000000001</v>
      </c>
    </row>
    <row r="4071" spans="1:10">
      <c r="A4071">
        <v>4081</v>
      </c>
      <c r="B4071" s="613">
        <v>42809.84375</v>
      </c>
      <c r="C4071" s="405" t="s">
        <v>2020</v>
      </c>
      <c r="D4071" s="384">
        <v>1042</v>
      </c>
      <c r="E4071">
        <v>0.01</v>
      </c>
      <c r="F4071">
        <v>1.4147000000000001</v>
      </c>
      <c r="G4071" s="384">
        <v>0</v>
      </c>
      <c r="H4071">
        <v>1.4057900000000001</v>
      </c>
    </row>
    <row r="4072" spans="1:10">
      <c r="A4072">
        <v>4089</v>
      </c>
      <c r="B4072" s="613">
        <v>42809.895833333336</v>
      </c>
      <c r="C4072" s="405" t="s">
        <v>2020</v>
      </c>
      <c r="D4072" s="384">
        <v>1042</v>
      </c>
      <c r="E4072">
        <v>0.01</v>
      </c>
      <c r="F4072">
        <v>1.4147000000000001</v>
      </c>
      <c r="G4072" s="384">
        <v>0</v>
      </c>
      <c r="H4072">
        <v>1.3987700000000001</v>
      </c>
    </row>
    <row r="4073" spans="1:10">
      <c r="A4073">
        <v>4092</v>
      </c>
      <c r="B4073" s="613">
        <v>42810.724999999999</v>
      </c>
      <c r="C4073" s="405" t="s">
        <v>1931</v>
      </c>
      <c r="D4073" s="384">
        <v>1042</v>
      </c>
      <c r="E4073">
        <v>0.01</v>
      </c>
      <c r="F4073">
        <v>1.3987700000000001</v>
      </c>
      <c r="G4073" s="384">
        <v>0</v>
      </c>
      <c r="H4073">
        <v>1.3987700000000001</v>
      </c>
      <c r="I4073">
        <v>-11.86</v>
      </c>
      <c r="J4073" s="384">
        <v>3999.46</v>
      </c>
    </row>
    <row r="4074" spans="1:10">
      <c r="A4074">
        <v>4061</v>
      </c>
      <c r="B4074" s="613">
        <v>42807.42083333333</v>
      </c>
      <c r="C4074" s="405" t="s">
        <v>96</v>
      </c>
      <c r="D4074" s="384">
        <v>1043</v>
      </c>
      <c r="E4074">
        <v>0.01</v>
      </c>
      <c r="F4074">
        <v>1.4111</v>
      </c>
      <c r="G4074" s="384">
        <v>0</v>
      </c>
      <c r="H4074">
        <v>0</v>
      </c>
    </row>
    <row r="4075" spans="1:10">
      <c r="A4075">
        <v>4062</v>
      </c>
      <c r="B4075" s="613">
        <v>42807.42083333333</v>
      </c>
      <c r="C4075" s="405" t="s">
        <v>2020</v>
      </c>
      <c r="D4075" s="384">
        <v>1043</v>
      </c>
      <c r="E4075">
        <v>0.01</v>
      </c>
      <c r="F4075">
        <v>1.4111</v>
      </c>
      <c r="G4075" s="384">
        <v>0</v>
      </c>
      <c r="H4075">
        <v>1.4168400000000001</v>
      </c>
    </row>
    <row r="4076" spans="1:10">
      <c r="A4076">
        <v>4067</v>
      </c>
      <c r="B4076" s="613">
        <v>42807.484027777777</v>
      </c>
      <c r="C4076" s="405" t="s">
        <v>2020</v>
      </c>
      <c r="D4076" s="384">
        <v>1043</v>
      </c>
      <c r="E4076">
        <v>0.01</v>
      </c>
      <c r="F4076">
        <v>1.4111</v>
      </c>
      <c r="G4076" s="384">
        <v>0</v>
      </c>
      <c r="H4076">
        <v>1.4139699999999999</v>
      </c>
    </row>
    <row r="4077" spans="1:10">
      <c r="A4077">
        <v>4073</v>
      </c>
      <c r="B4077" s="613">
        <v>42808.861111111109</v>
      </c>
      <c r="C4077" s="405" t="s">
        <v>2020</v>
      </c>
      <c r="D4077" s="384">
        <v>1043</v>
      </c>
      <c r="E4077">
        <v>0.01</v>
      </c>
      <c r="F4077">
        <v>1.4111</v>
      </c>
      <c r="G4077" s="384">
        <v>0</v>
      </c>
      <c r="H4077">
        <v>1.4104000000000001</v>
      </c>
    </row>
    <row r="4078" spans="1:10">
      <c r="A4078">
        <v>4080</v>
      </c>
      <c r="B4078" s="613">
        <v>42809.84375</v>
      </c>
      <c r="C4078" s="405" t="s">
        <v>2020</v>
      </c>
      <c r="D4078" s="384">
        <v>1043</v>
      </c>
      <c r="E4078">
        <v>0.01</v>
      </c>
      <c r="F4078">
        <v>1.4111</v>
      </c>
      <c r="G4078" s="384">
        <v>0</v>
      </c>
      <c r="H4078">
        <v>1.4057900000000001</v>
      </c>
    </row>
    <row r="4079" spans="1:10">
      <c r="A4079">
        <v>4088</v>
      </c>
      <c r="B4079" s="613">
        <v>42809.895833333336</v>
      </c>
      <c r="C4079" s="405" t="s">
        <v>2020</v>
      </c>
      <c r="D4079" s="384">
        <v>1043</v>
      </c>
      <c r="E4079">
        <v>0.01</v>
      </c>
      <c r="F4079">
        <v>1.4111</v>
      </c>
      <c r="G4079" s="384">
        <v>0</v>
      </c>
      <c r="H4079">
        <v>1.3987700000000001</v>
      </c>
    </row>
    <row r="4080" spans="1:10">
      <c r="A4080">
        <v>4093</v>
      </c>
      <c r="B4080" s="613">
        <v>42810.724999999999</v>
      </c>
      <c r="C4080" s="405" t="s">
        <v>1931</v>
      </c>
      <c r="D4080" s="384">
        <v>1043</v>
      </c>
      <c r="E4080">
        <v>0.01</v>
      </c>
      <c r="F4080">
        <v>1.3987700000000001</v>
      </c>
      <c r="G4080" s="384">
        <v>0</v>
      </c>
      <c r="H4080">
        <v>1.3987700000000001</v>
      </c>
      <c r="I4080">
        <v>-9.1999999999999993</v>
      </c>
      <c r="J4080" s="384">
        <v>3990.26</v>
      </c>
    </row>
    <row r="4081" spans="1:10">
      <c r="A4081">
        <v>4065</v>
      </c>
      <c r="B4081" s="613">
        <v>42807.484027777777</v>
      </c>
      <c r="C4081" s="405" t="s">
        <v>96</v>
      </c>
      <c r="D4081" s="384">
        <v>1044</v>
      </c>
      <c r="E4081">
        <v>0.02</v>
      </c>
      <c r="F4081">
        <v>1.4071899999999999</v>
      </c>
      <c r="G4081" s="384">
        <v>0</v>
      </c>
      <c r="H4081">
        <v>0</v>
      </c>
    </row>
    <row r="4082" spans="1:10">
      <c r="A4082">
        <v>4066</v>
      </c>
      <c r="B4082" s="613">
        <v>42807.484027777777</v>
      </c>
      <c r="C4082" s="405" t="s">
        <v>2020</v>
      </c>
      <c r="D4082" s="384">
        <v>1044</v>
      </c>
      <c r="E4082">
        <v>0.02</v>
      </c>
      <c r="F4082">
        <v>1.4071899999999999</v>
      </c>
      <c r="G4082" s="384">
        <v>0</v>
      </c>
      <c r="H4082">
        <v>1.4139699999999999</v>
      </c>
    </row>
    <row r="4083" spans="1:10">
      <c r="A4083">
        <v>4072</v>
      </c>
      <c r="B4083" s="613">
        <v>42808.861111111109</v>
      </c>
      <c r="C4083" s="405" t="s">
        <v>2020</v>
      </c>
      <c r="D4083" s="384">
        <v>1044</v>
      </c>
      <c r="E4083">
        <v>0.02</v>
      </c>
      <c r="F4083">
        <v>1.4071899999999999</v>
      </c>
      <c r="G4083" s="384">
        <v>0</v>
      </c>
      <c r="H4083">
        <v>1.4104000000000001</v>
      </c>
    </row>
    <row r="4084" spans="1:10">
      <c r="A4084">
        <v>4079</v>
      </c>
      <c r="B4084" s="613">
        <v>42809.84375</v>
      </c>
      <c r="C4084" s="405" t="s">
        <v>2020</v>
      </c>
      <c r="D4084" s="384">
        <v>1044</v>
      </c>
      <c r="E4084">
        <v>0.02</v>
      </c>
      <c r="F4084">
        <v>1.4071899999999999</v>
      </c>
      <c r="G4084" s="384">
        <v>0</v>
      </c>
      <c r="H4084">
        <v>1.4057900000000001</v>
      </c>
    </row>
    <row r="4085" spans="1:10">
      <c r="A4085">
        <v>4087</v>
      </c>
      <c r="B4085" s="613">
        <v>42809.895833333336</v>
      </c>
      <c r="C4085" s="405" t="s">
        <v>2020</v>
      </c>
      <c r="D4085" s="384">
        <v>1044</v>
      </c>
      <c r="E4085">
        <v>0.02</v>
      </c>
      <c r="F4085">
        <v>1.4071899999999999</v>
      </c>
      <c r="G4085" s="384">
        <v>0</v>
      </c>
      <c r="H4085">
        <v>1.3987700000000001</v>
      </c>
    </row>
    <row r="4086" spans="1:10">
      <c r="A4086">
        <v>4094</v>
      </c>
      <c r="B4086" s="613">
        <v>42810.724999999999</v>
      </c>
      <c r="C4086" s="405" t="s">
        <v>1931</v>
      </c>
      <c r="D4086" s="384">
        <v>1044</v>
      </c>
      <c r="E4086">
        <v>0.02</v>
      </c>
      <c r="F4086">
        <v>1.3987700000000001</v>
      </c>
      <c r="G4086" s="384">
        <v>0</v>
      </c>
      <c r="H4086">
        <v>1.3987700000000001</v>
      </c>
      <c r="I4086">
        <v>-12.63</v>
      </c>
      <c r="J4086" s="384">
        <v>3977.63</v>
      </c>
    </row>
    <row r="4087" spans="1:10">
      <c r="A4087">
        <v>4070</v>
      </c>
      <c r="B4087" s="613">
        <v>42808.861111111109</v>
      </c>
      <c r="C4087" s="405" t="s">
        <v>96</v>
      </c>
      <c r="D4087" s="384">
        <v>1045</v>
      </c>
      <c r="E4087">
        <v>0.04</v>
      </c>
      <c r="F4087">
        <v>1.4024700000000001</v>
      </c>
      <c r="G4087" s="384">
        <v>0</v>
      </c>
      <c r="H4087">
        <v>0</v>
      </c>
    </row>
    <row r="4088" spans="1:10">
      <c r="A4088">
        <v>4071</v>
      </c>
      <c r="B4088" s="613">
        <v>42808.861111111109</v>
      </c>
      <c r="C4088" s="405" t="s">
        <v>2020</v>
      </c>
      <c r="D4088" s="384">
        <v>1045</v>
      </c>
      <c r="E4088">
        <v>0.04</v>
      </c>
      <c r="F4088">
        <v>1.4024700000000001</v>
      </c>
      <c r="G4088" s="384">
        <v>0</v>
      </c>
      <c r="H4088">
        <v>1.4104000000000001</v>
      </c>
    </row>
    <row r="4089" spans="1:10">
      <c r="A4089">
        <v>4078</v>
      </c>
      <c r="B4089" s="613">
        <v>42809.84375</v>
      </c>
      <c r="C4089" s="405" t="s">
        <v>2020</v>
      </c>
      <c r="D4089" s="384">
        <v>1045</v>
      </c>
      <c r="E4089">
        <v>0.04</v>
      </c>
      <c r="F4089">
        <v>1.4024700000000001</v>
      </c>
      <c r="G4089" s="384">
        <v>0</v>
      </c>
      <c r="H4089">
        <v>1.4057900000000001</v>
      </c>
    </row>
    <row r="4090" spans="1:10">
      <c r="A4090">
        <v>4086</v>
      </c>
      <c r="B4090" s="613">
        <v>42809.895833333336</v>
      </c>
      <c r="C4090" s="405" t="s">
        <v>2020</v>
      </c>
      <c r="D4090" s="384">
        <v>1045</v>
      </c>
      <c r="E4090">
        <v>0.04</v>
      </c>
      <c r="F4090">
        <v>1.4024700000000001</v>
      </c>
      <c r="G4090" s="384">
        <v>0</v>
      </c>
      <c r="H4090">
        <v>1.3987700000000001</v>
      </c>
    </row>
    <row r="4091" spans="1:10">
      <c r="A4091">
        <v>4095</v>
      </c>
      <c r="B4091" s="613">
        <v>42810.724999999999</v>
      </c>
      <c r="C4091" s="405" t="s">
        <v>1931</v>
      </c>
      <c r="D4091" s="384">
        <v>1045</v>
      </c>
      <c r="E4091">
        <v>0.04</v>
      </c>
      <c r="F4091">
        <v>1.3987700000000001</v>
      </c>
      <c r="G4091" s="384">
        <v>0</v>
      </c>
      <c r="H4091">
        <v>1.3987700000000001</v>
      </c>
      <c r="I4091">
        <v>-11.32</v>
      </c>
      <c r="J4091" s="384">
        <v>3966.31</v>
      </c>
    </row>
    <row r="4092" spans="1:10">
      <c r="A4092">
        <v>4076</v>
      </c>
      <c r="B4092" s="613">
        <v>42809.84375</v>
      </c>
      <c r="C4092" s="405" t="s">
        <v>96</v>
      </c>
      <c r="D4092" s="384">
        <v>1046</v>
      </c>
      <c r="E4092">
        <v>0.08</v>
      </c>
      <c r="F4092">
        <v>1.3967000000000001</v>
      </c>
      <c r="G4092" s="384">
        <v>0</v>
      </c>
      <c r="H4092">
        <v>0</v>
      </c>
    </row>
    <row r="4093" spans="1:10">
      <c r="A4093">
        <v>4077</v>
      </c>
      <c r="B4093" s="613">
        <v>42809.84375</v>
      </c>
      <c r="C4093" s="405" t="s">
        <v>2020</v>
      </c>
      <c r="D4093" s="384">
        <v>1046</v>
      </c>
      <c r="E4093">
        <v>0.08</v>
      </c>
      <c r="F4093">
        <v>1.3967000000000001</v>
      </c>
      <c r="G4093" s="384">
        <v>0</v>
      </c>
      <c r="H4093">
        <v>1.4057900000000001</v>
      </c>
    </row>
    <row r="4094" spans="1:10">
      <c r="A4094">
        <v>4085</v>
      </c>
      <c r="B4094" s="613">
        <v>42809.895833333336</v>
      </c>
      <c r="C4094" s="405" t="s">
        <v>2020</v>
      </c>
      <c r="D4094" s="384">
        <v>1046</v>
      </c>
      <c r="E4094">
        <v>0.08</v>
      </c>
      <c r="F4094">
        <v>1.3967000000000001</v>
      </c>
      <c r="G4094" s="384">
        <v>0</v>
      </c>
      <c r="H4094">
        <v>1.3987700000000001</v>
      </c>
    </row>
    <row r="4095" spans="1:10">
      <c r="A4095">
        <v>4096</v>
      </c>
      <c r="B4095" s="613">
        <v>42810.724999999999</v>
      </c>
      <c r="C4095" s="405" t="s">
        <v>1931</v>
      </c>
      <c r="D4095" s="384">
        <v>1046</v>
      </c>
      <c r="E4095">
        <v>0.08</v>
      </c>
      <c r="F4095">
        <v>1.3987700000000001</v>
      </c>
      <c r="G4095" s="384">
        <v>0</v>
      </c>
      <c r="H4095">
        <v>1.3987700000000001</v>
      </c>
      <c r="I4095">
        <v>11.43</v>
      </c>
      <c r="J4095" s="384">
        <v>3977.74</v>
      </c>
    </row>
    <row r="4096" spans="1:10">
      <c r="A4096">
        <v>4083</v>
      </c>
      <c r="B4096" s="613">
        <v>42809.895833333336</v>
      </c>
      <c r="C4096" s="405" t="s">
        <v>96</v>
      </c>
      <c r="D4096" s="384">
        <v>1047</v>
      </c>
      <c r="E4096">
        <v>0.28000000000000003</v>
      </c>
      <c r="F4096">
        <v>1.3903700000000001</v>
      </c>
      <c r="G4096" s="384">
        <v>0</v>
      </c>
      <c r="H4096">
        <v>0</v>
      </c>
    </row>
    <row r="4097" spans="1:10">
      <c r="A4097">
        <v>4084</v>
      </c>
      <c r="B4097" s="613">
        <v>42809.895833333336</v>
      </c>
      <c r="C4097" s="405" t="s">
        <v>2020</v>
      </c>
      <c r="D4097" s="384">
        <v>1047</v>
      </c>
      <c r="E4097">
        <v>0.28000000000000003</v>
      </c>
      <c r="F4097">
        <v>1.3903700000000001</v>
      </c>
      <c r="G4097" s="384">
        <v>0</v>
      </c>
      <c r="H4097">
        <v>1.3987700000000001</v>
      </c>
    </row>
    <row r="4098" spans="1:10">
      <c r="A4098">
        <v>4097</v>
      </c>
      <c r="B4098" s="613">
        <v>42810.724999999999</v>
      </c>
      <c r="C4098" s="405" t="s">
        <v>1931</v>
      </c>
      <c r="D4098" s="384">
        <v>1047</v>
      </c>
      <c r="E4098">
        <v>0.28000000000000003</v>
      </c>
      <c r="F4098">
        <v>1.3987700000000001</v>
      </c>
      <c r="G4098" s="384">
        <v>0</v>
      </c>
      <c r="H4098">
        <v>1.3987700000000001</v>
      </c>
      <c r="I4098">
        <v>170.8</v>
      </c>
      <c r="J4098" s="384">
        <v>4148.54</v>
      </c>
    </row>
    <row r="4099" spans="1:10">
      <c r="A4099">
        <v>4098</v>
      </c>
      <c r="B4099" s="613">
        <v>42810.865277777775</v>
      </c>
      <c r="C4099" s="405" t="s">
        <v>96</v>
      </c>
      <c r="D4099" s="384">
        <v>1048</v>
      </c>
      <c r="E4099">
        <v>0.01</v>
      </c>
      <c r="F4099">
        <v>1.3992</v>
      </c>
      <c r="G4099" s="384">
        <v>0</v>
      </c>
      <c r="H4099">
        <v>0</v>
      </c>
    </row>
    <row r="4100" spans="1:10">
      <c r="A4100">
        <v>4099</v>
      </c>
      <c r="B4100" s="613">
        <v>42810.865277777775</v>
      </c>
      <c r="C4100" s="405" t="s">
        <v>2020</v>
      </c>
      <c r="D4100" s="384">
        <v>1048</v>
      </c>
      <c r="E4100">
        <v>0.01</v>
      </c>
      <c r="F4100">
        <v>1.3992</v>
      </c>
      <c r="G4100" s="384">
        <v>0</v>
      </c>
      <c r="H4100">
        <v>1.40134</v>
      </c>
    </row>
    <row r="4101" spans="1:10">
      <c r="A4101">
        <v>4100</v>
      </c>
      <c r="B4101" s="613">
        <v>42810.872916666667</v>
      </c>
      <c r="C4101" s="405" t="s">
        <v>1931</v>
      </c>
      <c r="D4101" s="384">
        <v>1048</v>
      </c>
      <c r="E4101">
        <v>0.01</v>
      </c>
      <c r="F4101">
        <v>1.40134</v>
      </c>
      <c r="G4101" s="384">
        <v>0</v>
      </c>
      <c r="H4101">
        <v>1.40134</v>
      </c>
      <c r="I4101">
        <v>1.48</v>
      </c>
      <c r="J4101" s="384">
        <v>4150.0200000000004</v>
      </c>
    </row>
    <row r="4102" spans="1:10">
      <c r="A4102">
        <v>4101</v>
      </c>
      <c r="B4102" s="613">
        <v>42811.750694444447</v>
      </c>
      <c r="C4102" s="405" t="s">
        <v>96</v>
      </c>
      <c r="D4102" s="384">
        <v>1049</v>
      </c>
      <c r="E4102">
        <v>0.01</v>
      </c>
      <c r="F4102">
        <v>1.3974299999999999</v>
      </c>
      <c r="G4102" s="384">
        <v>0</v>
      </c>
      <c r="H4102">
        <v>0</v>
      </c>
    </row>
    <row r="4103" spans="1:10">
      <c r="A4103">
        <v>4102</v>
      </c>
      <c r="B4103" s="613">
        <v>42811.750694444447</v>
      </c>
      <c r="C4103" s="405" t="s">
        <v>2020</v>
      </c>
      <c r="D4103" s="384">
        <v>1049</v>
      </c>
      <c r="E4103">
        <v>0.01</v>
      </c>
      <c r="F4103">
        <v>1.3974299999999999</v>
      </c>
      <c r="G4103" s="384">
        <v>0</v>
      </c>
      <c r="H4103">
        <v>1.39957</v>
      </c>
    </row>
    <row r="4104" spans="1:10">
      <c r="A4104">
        <v>4105</v>
      </c>
      <c r="B4104" s="613">
        <v>42811.805555555555</v>
      </c>
      <c r="C4104" s="405" t="s">
        <v>2020</v>
      </c>
      <c r="D4104" s="384">
        <v>1049</v>
      </c>
      <c r="E4104">
        <v>0.01</v>
      </c>
      <c r="F4104">
        <v>1.3974299999999999</v>
      </c>
      <c r="G4104" s="384">
        <v>0</v>
      </c>
      <c r="H4104">
        <v>1.3979200000000001</v>
      </c>
    </row>
    <row r="4105" spans="1:10">
      <c r="A4105">
        <v>4109</v>
      </c>
      <c r="B4105" s="613">
        <v>42814.759722222225</v>
      </c>
      <c r="C4105" s="405" t="s">
        <v>2020</v>
      </c>
      <c r="D4105" s="384">
        <v>1049</v>
      </c>
      <c r="E4105">
        <v>0.01</v>
      </c>
      <c r="F4105">
        <v>1.3974299999999999</v>
      </c>
      <c r="G4105" s="384">
        <v>0</v>
      </c>
      <c r="H4105">
        <v>1.39625</v>
      </c>
    </row>
    <row r="4106" spans="1:10">
      <c r="A4106">
        <v>4110</v>
      </c>
      <c r="B4106" s="613">
        <v>42815.218055555553</v>
      </c>
      <c r="C4106" s="405" t="s">
        <v>1931</v>
      </c>
      <c r="D4106" s="384">
        <v>1049</v>
      </c>
      <c r="E4106">
        <v>0.01</v>
      </c>
      <c r="F4106">
        <v>1.39625</v>
      </c>
      <c r="G4106" s="384">
        <v>0</v>
      </c>
      <c r="H4106">
        <v>1.39625</v>
      </c>
      <c r="I4106">
        <v>-0.97</v>
      </c>
      <c r="J4106" s="384">
        <v>4149.05</v>
      </c>
    </row>
    <row r="4107" spans="1:10">
      <c r="A4107">
        <v>4103</v>
      </c>
      <c r="B4107" s="613">
        <v>42811.805555555555</v>
      </c>
      <c r="C4107" s="405" t="s">
        <v>96</v>
      </c>
      <c r="D4107" s="384">
        <v>1050</v>
      </c>
      <c r="E4107">
        <v>0.01</v>
      </c>
      <c r="F4107">
        <v>1.3941300000000001</v>
      </c>
      <c r="G4107" s="384">
        <v>0</v>
      </c>
      <c r="H4107">
        <v>0</v>
      </c>
    </row>
    <row r="4108" spans="1:10">
      <c r="A4108">
        <v>4104</v>
      </c>
      <c r="B4108" s="613">
        <v>42811.805555555555</v>
      </c>
      <c r="C4108" s="405" t="s">
        <v>2020</v>
      </c>
      <c r="D4108" s="384">
        <v>1050</v>
      </c>
      <c r="E4108">
        <v>0.01</v>
      </c>
      <c r="F4108">
        <v>1.3941300000000001</v>
      </c>
      <c r="G4108" s="384">
        <v>0</v>
      </c>
      <c r="H4108">
        <v>1.3979200000000001</v>
      </c>
    </row>
    <row r="4109" spans="1:10">
      <c r="A4109">
        <v>4108</v>
      </c>
      <c r="B4109" s="613">
        <v>42814.759722222225</v>
      </c>
      <c r="C4109" s="405" t="s">
        <v>2020</v>
      </c>
      <c r="D4109" s="384">
        <v>1050</v>
      </c>
      <c r="E4109">
        <v>0.01</v>
      </c>
      <c r="F4109">
        <v>1.3941300000000001</v>
      </c>
      <c r="G4109" s="384">
        <v>0</v>
      </c>
      <c r="H4109">
        <v>1.39625</v>
      </c>
    </row>
    <row r="4110" spans="1:10">
      <c r="A4110">
        <v>4111</v>
      </c>
      <c r="B4110" s="613">
        <v>42815.218055555553</v>
      </c>
      <c r="C4110" s="405" t="s">
        <v>1931</v>
      </c>
      <c r="D4110" s="384">
        <v>1050</v>
      </c>
      <c r="E4110">
        <v>0.01</v>
      </c>
      <c r="F4110">
        <v>1.39625</v>
      </c>
      <c r="G4110" s="384">
        <v>0</v>
      </c>
      <c r="H4110">
        <v>1.39625</v>
      </c>
      <c r="I4110">
        <v>1.46</v>
      </c>
      <c r="J4110" s="384">
        <v>4150.51</v>
      </c>
    </row>
    <row r="4111" spans="1:10">
      <c r="A4111">
        <v>4106</v>
      </c>
      <c r="B4111" s="613">
        <v>42814.759722222225</v>
      </c>
      <c r="C4111" s="405" t="s">
        <v>96</v>
      </c>
      <c r="D4111" s="384">
        <v>1051</v>
      </c>
      <c r="E4111">
        <v>0.01</v>
      </c>
      <c r="F4111">
        <v>1.3904799999999999</v>
      </c>
      <c r="G4111" s="384">
        <v>0</v>
      </c>
      <c r="H4111">
        <v>0</v>
      </c>
    </row>
    <row r="4112" spans="1:10">
      <c r="A4112">
        <v>4107</v>
      </c>
      <c r="B4112" s="613">
        <v>42814.759722222225</v>
      </c>
      <c r="C4112" s="405" t="s">
        <v>2020</v>
      </c>
      <c r="D4112" s="384">
        <v>1051</v>
      </c>
      <c r="E4112">
        <v>0.01</v>
      </c>
      <c r="F4112">
        <v>1.3904799999999999</v>
      </c>
      <c r="G4112" s="384">
        <v>0</v>
      </c>
      <c r="H4112">
        <v>1.39625</v>
      </c>
    </row>
    <row r="4113" spans="1:10">
      <c r="A4113">
        <v>4112</v>
      </c>
      <c r="B4113" s="613">
        <v>42815.218055555553</v>
      </c>
      <c r="C4113" s="405" t="s">
        <v>1931</v>
      </c>
      <c r="D4113" s="384">
        <v>1051</v>
      </c>
      <c r="E4113">
        <v>0.01</v>
      </c>
      <c r="F4113">
        <v>1.39625</v>
      </c>
      <c r="G4113" s="384">
        <v>0</v>
      </c>
      <c r="H4113">
        <v>1.39625</v>
      </c>
      <c r="I4113">
        <v>4.16</v>
      </c>
      <c r="J4113" s="384">
        <v>4154.67</v>
      </c>
    </row>
    <row r="4114" spans="1:10">
      <c r="A4114">
        <v>4113</v>
      </c>
      <c r="B4114" s="613">
        <v>42816.147916666669</v>
      </c>
      <c r="C4114" s="405" t="s">
        <v>96</v>
      </c>
      <c r="D4114" s="384">
        <v>1052</v>
      </c>
      <c r="E4114">
        <v>0.01</v>
      </c>
      <c r="F4114">
        <v>1.4107700000000001</v>
      </c>
      <c r="G4114" s="384">
        <v>0</v>
      </c>
      <c r="H4114">
        <v>0</v>
      </c>
    </row>
    <row r="4115" spans="1:10">
      <c r="A4115">
        <v>4114</v>
      </c>
      <c r="B4115" s="613">
        <v>42816.147916666669</v>
      </c>
      <c r="C4115" s="405" t="s">
        <v>2020</v>
      </c>
      <c r="D4115" s="384">
        <v>1052</v>
      </c>
      <c r="E4115">
        <v>0.01</v>
      </c>
      <c r="F4115">
        <v>1.4107700000000001</v>
      </c>
      <c r="G4115" s="384">
        <v>0</v>
      </c>
      <c r="H4115">
        <v>1.4129100000000001</v>
      </c>
    </row>
    <row r="4116" spans="1:10">
      <c r="A4116">
        <v>4117</v>
      </c>
      <c r="B4116" s="613">
        <v>42816.40625</v>
      </c>
      <c r="C4116" s="405" t="s">
        <v>2020</v>
      </c>
      <c r="D4116" s="384">
        <v>1052</v>
      </c>
      <c r="E4116">
        <v>0.01</v>
      </c>
      <c r="F4116">
        <v>1.4107700000000001</v>
      </c>
      <c r="G4116" s="384">
        <v>0</v>
      </c>
      <c r="H4116">
        <v>1.4112499999999999</v>
      </c>
    </row>
    <row r="4117" spans="1:10">
      <c r="A4117">
        <v>4118</v>
      </c>
      <c r="B4117" s="613">
        <v>42816.449305555558</v>
      </c>
      <c r="C4117" s="405" t="s">
        <v>1931</v>
      </c>
      <c r="D4117" s="384">
        <v>1052</v>
      </c>
      <c r="E4117">
        <v>0.01</v>
      </c>
      <c r="F4117">
        <v>1.4112499999999999</v>
      </c>
      <c r="G4117" s="384">
        <v>0</v>
      </c>
      <c r="H4117">
        <v>1.4112499999999999</v>
      </c>
      <c r="I4117">
        <v>0.26</v>
      </c>
      <c r="J4117" s="384">
        <v>4154.93</v>
      </c>
    </row>
    <row r="4118" spans="1:10">
      <c r="A4118">
        <v>4115</v>
      </c>
      <c r="B4118" s="613">
        <v>42816.40625</v>
      </c>
      <c r="C4118" s="405" t="s">
        <v>96</v>
      </c>
      <c r="D4118" s="384">
        <v>1053</v>
      </c>
      <c r="E4118">
        <v>0.01</v>
      </c>
      <c r="F4118">
        <v>1.4074599999999999</v>
      </c>
      <c r="G4118" s="384">
        <v>0</v>
      </c>
      <c r="H4118">
        <v>0</v>
      </c>
    </row>
    <row r="4119" spans="1:10">
      <c r="A4119">
        <v>4116</v>
      </c>
      <c r="B4119" s="613">
        <v>42816.40625</v>
      </c>
      <c r="C4119" s="405" t="s">
        <v>2020</v>
      </c>
      <c r="D4119" s="384">
        <v>1053</v>
      </c>
      <c r="E4119">
        <v>0.01</v>
      </c>
      <c r="F4119">
        <v>1.4074599999999999</v>
      </c>
      <c r="G4119" s="384">
        <v>0</v>
      </c>
      <c r="H4119">
        <v>1.4112499999999999</v>
      </c>
    </row>
    <row r="4120" spans="1:10">
      <c r="A4120">
        <v>4119</v>
      </c>
      <c r="B4120" s="613">
        <v>42816.449305555558</v>
      </c>
      <c r="C4120" s="405" t="s">
        <v>1931</v>
      </c>
      <c r="D4120" s="384">
        <v>1053</v>
      </c>
      <c r="E4120">
        <v>0.01</v>
      </c>
      <c r="F4120">
        <v>1.4112499999999999</v>
      </c>
      <c r="G4120" s="384">
        <v>0</v>
      </c>
      <c r="H4120">
        <v>1.4112499999999999</v>
      </c>
      <c r="I4120">
        <v>2.7</v>
      </c>
      <c r="J4120" s="384">
        <v>4157.63</v>
      </c>
    </row>
    <row r="4121" spans="1:10">
      <c r="A4121">
        <v>4120</v>
      </c>
      <c r="B4121" s="613">
        <v>42818.439583333333</v>
      </c>
      <c r="C4121" s="405" t="s">
        <v>96</v>
      </c>
      <c r="D4121" s="384">
        <v>1054</v>
      </c>
      <c r="E4121">
        <v>0.01</v>
      </c>
      <c r="F4121">
        <v>1.41747</v>
      </c>
      <c r="G4121" s="384">
        <v>0</v>
      </c>
      <c r="H4121">
        <v>0</v>
      </c>
    </row>
    <row r="4122" spans="1:10">
      <c r="A4122">
        <v>4121</v>
      </c>
      <c r="B4122" s="613">
        <v>42818.439583333333</v>
      </c>
      <c r="C4122" s="405" t="s">
        <v>2020</v>
      </c>
      <c r="D4122" s="384">
        <v>1054</v>
      </c>
      <c r="E4122">
        <v>0.01</v>
      </c>
      <c r="F4122">
        <v>1.41747</v>
      </c>
      <c r="G4122" s="384">
        <v>0</v>
      </c>
      <c r="H4122">
        <v>1.41961</v>
      </c>
    </row>
    <row r="4123" spans="1:10">
      <c r="A4123">
        <v>4122</v>
      </c>
      <c r="B4123" s="613">
        <v>42818.533333333333</v>
      </c>
      <c r="C4123" s="405" t="s">
        <v>1931</v>
      </c>
      <c r="D4123" s="384">
        <v>1054</v>
      </c>
      <c r="E4123">
        <v>0.01</v>
      </c>
      <c r="F4123">
        <v>1.41961</v>
      </c>
      <c r="G4123" s="384">
        <v>0</v>
      </c>
      <c r="H4123">
        <v>1.41961</v>
      </c>
      <c r="I4123">
        <v>1.48</v>
      </c>
      <c r="J4123" s="384">
        <v>4159.1099999999997</v>
      </c>
    </row>
    <row r="4124" spans="1:10">
      <c r="A4124">
        <v>4123</v>
      </c>
      <c r="B4124" s="613">
        <v>42831.395833333336</v>
      </c>
      <c r="C4124" s="405" t="s">
        <v>96</v>
      </c>
      <c r="D4124" s="384">
        <v>1055</v>
      </c>
      <c r="E4124">
        <v>0.01</v>
      </c>
      <c r="F4124">
        <v>1.41106</v>
      </c>
      <c r="G4124" s="384">
        <v>0</v>
      </c>
      <c r="H4124">
        <v>0</v>
      </c>
    </row>
    <row r="4125" spans="1:10">
      <c r="A4125">
        <v>4124</v>
      </c>
      <c r="B4125" s="613">
        <v>42831.395833333336</v>
      </c>
      <c r="C4125" s="405" t="s">
        <v>2020</v>
      </c>
      <c r="D4125" s="384">
        <v>1055</v>
      </c>
      <c r="E4125">
        <v>0.01</v>
      </c>
      <c r="F4125">
        <v>1.41106</v>
      </c>
      <c r="G4125" s="384">
        <v>0</v>
      </c>
      <c r="H4125">
        <v>1.4132</v>
      </c>
    </row>
    <row r="4126" spans="1:10">
      <c r="A4126">
        <v>4125</v>
      </c>
      <c r="B4126" s="613">
        <v>42831.657638888886</v>
      </c>
      <c r="C4126" s="405" t="s">
        <v>1931</v>
      </c>
      <c r="D4126" s="384">
        <v>1055</v>
      </c>
      <c r="E4126">
        <v>0.01</v>
      </c>
      <c r="F4126">
        <v>1.4132</v>
      </c>
      <c r="G4126" s="384">
        <v>0</v>
      </c>
      <c r="H4126">
        <v>1.4132</v>
      </c>
      <c r="I4126">
        <v>1.48</v>
      </c>
      <c r="J4126" s="384">
        <v>4160.59</v>
      </c>
    </row>
    <row r="4127" spans="1:10">
      <c r="A4127">
        <v>4126</v>
      </c>
      <c r="B4127" s="613">
        <v>42832.386805555558</v>
      </c>
      <c r="C4127" s="405" t="s">
        <v>97</v>
      </c>
      <c r="D4127" s="384">
        <v>1056</v>
      </c>
      <c r="E4127">
        <v>0.01</v>
      </c>
      <c r="F4127">
        <v>1.4141300000000001</v>
      </c>
      <c r="G4127" s="384">
        <v>0</v>
      </c>
      <c r="H4127">
        <v>0</v>
      </c>
    </row>
    <row r="4128" spans="1:10">
      <c r="A4128">
        <v>4127</v>
      </c>
      <c r="B4128" s="613">
        <v>42832.386805555558</v>
      </c>
      <c r="C4128" s="405" t="s">
        <v>2020</v>
      </c>
      <c r="D4128" s="384">
        <v>1056</v>
      </c>
      <c r="E4128">
        <v>0.01</v>
      </c>
      <c r="F4128">
        <v>1.4141300000000001</v>
      </c>
      <c r="G4128" s="384">
        <v>0</v>
      </c>
      <c r="H4128">
        <v>1.4119900000000001</v>
      </c>
    </row>
    <row r="4129" spans="1:10">
      <c r="A4129">
        <v>4128</v>
      </c>
      <c r="B4129" s="613">
        <v>42832.402777777781</v>
      </c>
      <c r="C4129" s="405" t="s">
        <v>1931</v>
      </c>
      <c r="D4129" s="384">
        <v>1056</v>
      </c>
      <c r="E4129">
        <v>0.01</v>
      </c>
      <c r="F4129">
        <v>1.4119900000000001</v>
      </c>
      <c r="G4129" s="384">
        <v>0</v>
      </c>
      <c r="H4129">
        <v>1.4119900000000001</v>
      </c>
      <c r="I4129">
        <v>1.48</v>
      </c>
      <c r="J4129" s="384">
        <v>4162.07</v>
      </c>
    </row>
    <row r="4130" spans="1:10">
      <c r="A4130">
        <v>4129</v>
      </c>
      <c r="B4130" s="613">
        <v>42836.730555555558</v>
      </c>
      <c r="C4130" s="405" t="s">
        <v>97</v>
      </c>
      <c r="D4130" s="384">
        <v>1057</v>
      </c>
      <c r="E4130">
        <v>0.01</v>
      </c>
      <c r="F4130">
        <v>1.41682</v>
      </c>
      <c r="G4130" s="384">
        <v>0</v>
      </c>
      <c r="H4130">
        <v>0</v>
      </c>
    </row>
    <row r="4131" spans="1:10">
      <c r="A4131">
        <v>4130</v>
      </c>
      <c r="B4131" s="613">
        <v>42836.730555555558</v>
      </c>
      <c r="C4131" s="405" t="s">
        <v>2020</v>
      </c>
      <c r="D4131" s="384">
        <v>1057</v>
      </c>
      <c r="E4131">
        <v>0.01</v>
      </c>
      <c r="F4131">
        <v>1.41682</v>
      </c>
      <c r="G4131" s="384">
        <v>0</v>
      </c>
      <c r="H4131">
        <v>1.4146799999999999</v>
      </c>
    </row>
    <row r="4132" spans="1:10">
      <c r="A4132">
        <v>4131</v>
      </c>
      <c r="B4132" s="613">
        <v>42836.759722222225</v>
      </c>
      <c r="C4132" s="405" t="s">
        <v>1931</v>
      </c>
      <c r="D4132" s="384">
        <v>1057</v>
      </c>
      <c r="E4132">
        <v>0.01</v>
      </c>
      <c r="F4132">
        <v>1.4146799999999999</v>
      </c>
      <c r="G4132" s="384">
        <v>0</v>
      </c>
      <c r="H4132">
        <v>1.4146799999999999</v>
      </c>
      <c r="I4132">
        <v>1.48</v>
      </c>
      <c r="J4132" s="384">
        <v>4163.55</v>
      </c>
    </row>
    <row r="4133" spans="1:10">
      <c r="A4133">
        <v>4132</v>
      </c>
      <c r="B4133" s="613">
        <v>42844.146527777775</v>
      </c>
      <c r="C4133" s="405" t="s">
        <v>96</v>
      </c>
      <c r="D4133" s="384">
        <v>1058</v>
      </c>
      <c r="E4133">
        <v>0.01</v>
      </c>
      <c r="F4133">
        <v>1.42286</v>
      </c>
      <c r="G4133" s="384">
        <v>0</v>
      </c>
      <c r="H4133">
        <v>0</v>
      </c>
    </row>
    <row r="4134" spans="1:10">
      <c r="A4134">
        <v>4133</v>
      </c>
      <c r="B4134" s="613">
        <v>42844.146527777775</v>
      </c>
      <c r="C4134" s="405" t="s">
        <v>2020</v>
      </c>
      <c r="D4134" s="384">
        <v>1058</v>
      </c>
      <c r="E4134">
        <v>0.01</v>
      </c>
      <c r="F4134">
        <v>1.42286</v>
      </c>
      <c r="G4134" s="384">
        <v>0</v>
      </c>
      <c r="H4134">
        <v>1.425</v>
      </c>
    </row>
    <row r="4135" spans="1:10">
      <c r="A4135">
        <v>4134</v>
      </c>
      <c r="B4135" s="613">
        <v>42844.30972222222</v>
      </c>
      <c r="C4135" s="405" t="s">
        <v>1931</v>
      </c>
      <c r="D4135" s="384">
        <v>1058</v>
      </c>
      <c r="E4135">
        <v>0.01</v>
      </c>
      <c r="F4135">
        <v>1.425</v>
      </c>
      <c r="G4135" s="384">
        <v>0</v>
      </c>
      <c r="H4135">
        <v>1.425</v>
      </c>
      <c r="I4135">
        <v>1.48</v>
      </c>
      <c r="J4135" s="384">
        <v>4165.03</v>
      </c>
    </row>
    <row r="4136" spans="1:10">
      <c r="A4136">
        <v>4135</v>
      </c>
      <c r="B4136" s="613">
        <v>42849.355555555558</v>
      </c>
      <c r="C4136" s="405" t="s">
        <v>97</v>
      </c>
      <c r="D4136" s="384">
        <v>1059</v>
      </c>
      <c r="E4136">
        <v>0.01</v>
      </c>
      <c r="F4136">
        <v>1.43479</v>
      </c>
      <c r="G4136" s="384">
        <v>0</v>
      </c>
      <c r="H4136">
        <v>0</v>
      </c>
    </row>
    <row r="4137" spans="1:10">
      <c r="A4137">
        <v>4136</v>
      </c>
      <c r="B4137" s="613">
        <v>42849.355555555558</v>
      </c>
      <c r="C4137" s="405" t="s">
        <v>2020</v>
      </c>
      <c r="D4137" s="384">
        <v>1059</v>
      </c>
      <c r="E4137">
        <v>0.01</v>
      </c>
      <c r="F4137">
        <v>1.43479</v>
      </c>
      <c r="G4137" s="384">
        <v>0</v>
      </c>
      <c r="H4137">
        <v>1.43265</v>
      </c>
    </row>
    <row r="4138" spans="1:10">
      <c r="A4138">
        <v>4137</v>
      </c>
      <c r="B4138" s="613">
        <v>42849.361805555556</v>
      </c>
      <c r="C4138" s="405" t="s">
        <v>1931</v>
      </c>
      <c r="D4138" s="384">
        <v>1059</v>
      </c>
      <c r="E4138">
        <v>0.01</v>
      </c>
      <c r="F4138">
        <v>1.43265</v>
      </c>
      <c r="G4138" s="384">
        <v>0</v>
      </c>
      <c r="H4138">
        <v>1.43265</v>
      </c>
      <c r="I4138">
        <v>1.48</v>
      </c>
      <c r="J4138" s="384">
        <v>4166.51</v>
      </c>
    </row>
    <row r="4139" spans="1:10">
      <c r="A4139">
        <v>4138</v>
      </c>
      <c r="B4139" s="613">
        <v>42853.427083333336</v>
      </c>
      <c r="C4139" s="405" t="s">
        <v>96</v>
      </c>
      <c r="D4139" s="384">
        <v>1060</v>
      </c>
      <c r="E4139">
        <v>0.01</v>
      </c>
      <c r="F4139">
        <v>1.45797</v>
      </c>
      <c r="G4139" s="384">
        <v>0</v>
      </c>
      <c r="H4139">
        <v>0</v>
      </c>
    </row>
    <row r="4140" spans="1:10">
      <c r="A4140">
        <v>4139</v>
      </c>
      <c r="B4140" s="613">
        <v>42853.427083333336</v>
      </c>
      <c r="C4140" s="405" t="s">
        <v>2020</v>
      </c>
      <c r="D4140" s="384">
        <v>1060</v>
      </c>
      <c r="E4140">
        <v>0.01</v>
      </c>
      <c r="F4140">
        <v>1.45797</v>
      </c>
      <c r="G4140" s="384">
        <v>0</v>
      </c>
      <c r="H4140">
        <v>1.46011</v>
      </c>
    </row>
    <row r="4141" spans="1:10">
      <c r="A4141">
        <v>4140</v>
      </c>
      <c r="B4141" s="613">
        <v>42853.459027777775</v>
      </c>
      <c r="C4141" s="405" t="s">
        <v>1931</v>
      </c>
      <c r="D4141" s="384">
        <v>1060</v>
      </c>
      <c r="E4141">
        <v>0.01</v>
      </c>
      <c r="F4141">
        <v>1.46011</v>
      </c>
      <c r="G4141" s="384">
        <v>0</v>
      </c>
      <c r="H4141">
        <v>1.46011</v>
      </c>
      <c r="I4141">
        <v>1.48</v>
      </c>
      <c r="J4141" s="384">
        <v>4167.99</v>
      </c>
    </row>
    <row r="4142" spans="1:10">
      <c r="A4142">
        <v>4141</v>
      </c>
      <c r="B4142" s="613">
        <v>42860.376388888886</v>
      </c>
      <c r="C4142" s="405" t="s">
        <v>96</v>
      </c>
      <c r="D4142" s="384">
        <v>1061</v>
      </c>
      <c r="E4142">
        <v>0.01</v>
      </c>
      <c r="F4142">
        <v>1.4862299999999999</v>
      </c>
      <c r="G4142" s="384">
        <v>0</v>
      </c>
      <c r="H4142">
        <v>0</v>
      </c>
    </row>
    <row r="4143" spans="1:10">
      <c r="A4143">
        <v>4142</v>
      </c>
      <c r="B4143" s="613">
        <v>42860.376388888886</v>
      </c>
      <c r="C4143" s="405" t="s">
        <v>2020</v>
      </c>
      <c r="D4143" s="384">
        <v>1061</v>
      </c>
      <c r="E4143">
        <v>0.01</v>
      </c>
      <c r="F4143">
        <v>1.4862299999999999</v>
      </c>
      <c r="G4143" s="384">
        <v>0</v>
      </c>
      <c r="H4143">
        <v>1.48837</v>
      </c>
    </row>
    <row r="4144" spans="1:10">
      <c r="A4144">
        <v>4145</v>
      </c>
      <c r="B4144" s="613">
        <v>42860.45208333333</v>
      </c>
      <c r="C4144" s="405" t="s">
        <v>2020</v>
      </c>
      <c r="D4144" s="384">
        <v>1061</v>
      </c>
      <c r="E4144">
        <v>0.01</v>
      </c>
      <c r="F4144">
        <v>1.4862299999999999</v>
      </c>
      <c r="G4144" s="384">
        <v>0</v>
      </c>
      <c r="H4144">
        <v>1.48671</v>
      </c>
    </row>
    <row r="4145" spans="1:10">
      <c r="A4145">
        <v>4153</v>
      </c>
      <c r="B4145" s="613">
        <v>42862.959027777775</v>
      </c>
      <c r="C4145" s="405" t="s">
        <v>1931</v>
      </c>
      <c r="D4145" s="384">
        <v>1061</v>
      </c>
      <c r="E4145">
        <v>0.01</v>
      </c>
      <c r="F4145">
        <v>1.48671</v>
      </c>
      <c r="G4145" s="384">
        <v>0</v>
      </c>
      <c r="H4145">
        <v>1.48671</v>
      </c>
      <c r="I4145">
        <v>0.25</v>
      </c>
      <c r="J4145" s="384">
        <v>4171.2</v>
      </c>
    </row>
    <row r="4146" spans="1:10">
      <c r="A4146">
        <v>4143</v>
      </c>
      <c r="B4146" s="613">
        <v>42860.45208333333</v>
      </c>
      <c r="C4146" s="405" t="s">
        <v>96</v>
      </c>
      <c r="D4146" s="384">
        <v>1062</v>
      </c>
      <c r="E4146">
        <v>0.01</v>
      </c>
      <c r="F4146">
        <v>1.48291</v>
      </c>
      <c r="G4146" s="384">
        <v>0</v>
      </c>
      <c r="H4146">
        <v>0</v>
      </c>
    </row>
    <row r="4147" spans="1:10">
      <c r="A4147">
        <v>4144</v>
      </c>
      <c r="B4147" s="613">
        <v>42860.45208333333</v>
      </c>
      <c r="C4147" s="405" t="s">
        <v>2020</v>
      </c>
      <c r="D4147" s="384">
        <v>1062</v>
      </c>
      <c r="E4147">
        <v>0.01</v>
      </c>
      <c r="F4147">
        <v>1.48291</v>
      </c>
      <c r="G4147" s="384">
        <v>0</v>
      </c>
      <c r="H4147">
        <v>1.48671</v>
      </c>
    </row>
    <row r="4148" spans="1:10">
      <c r="A4148">
        <v>4154</v>
      </c>
      <c r="B4148" s="613">
        <v>42862.959027777775</v>
      </c>
      <c r="C4148" s="405" t="s">
        <v>1931</v>
      </c>
      <c r="D4148" s="384">
        <v>1062</v>
      </c>
      <c r="E4148">
        <v>0.01</v>
      </c>
      <c r="F4148">
        <v>1.48671</v>
      </c>
      <c r="G4148" s="384">
        <v>0</v>
      </c>
      <c r="H4148">
        <v>1.48671</v>
      </c>
      <c r="I4148">
        <v>2.7</v>
      </c>
      <c r="J4148" s="384">
        <v>4173.8999999999996</v>
      </c>
    </row>
    <row r="4149" spans="1:10">
      <c r="A4149">
        <v>4146</v>
      </c>
      <c r="B4149" s="613">
        <v>42860.615277777775</v>
      </c>
      <c r="C4149" s="405" t="s">
        <v>97</v>
      </c>
      <c r="D4149" s="384">
        <v>1063</v>
      </c>
      <c r="E4149">
        <v>0.01</v>
      </c>
      <c r="F4149">
        <v>1.4820199999999999</v>
      </c>
      <c r="G4149" s="384">
        <v>0</v>
      </c>
      <c r="H4149">
        <v>0</v>
      </c>
    </row>
    <row r="4150" spans="1:10">
      <c r="A4150">
        <v>4147</v>
      </c>
      <c r="B4150" s="613">
        <v>42860.615277777775</v>
      </c>
      <c r="C4150" s="405" t="s">
        <v>2020</v>
      </c>
      <c r="D4150" s="384">
        <v>1063</v>
      </c>
      <c r="E4150">
        <v>0.01</v>
      </c>
      <c r="F4150">
        <v>1.4820199999999999</v>
      </c>
      <c r="G4150" s="384">
        <v>0</v>
      </c>
      <c r="H4150">
        <v>1.4798800000000001</v>
      </c>
    </row>
    <row r="4151" spans="1:10">
      <c r="A4151">
        <v>4150</v>
      </c>
      <c r="B4151" s="613">
        <v>42860.65625</v>
      </c>
      <c r="C4151" s="405" t="s">
        <v>2020</v>
      </c>
      <c r="D4151" s="384">
        <v>1063</v>
      </c>
      <c r="E4151">
        <v>0.01</v>
      </c>
      <c r="F4151">
        <v>1.4820199999999999</v>
      </c>
      <c r="G4151" s="384">
        <v>0</v>
      </c>
      <c r="H4151">
        <v>1.4815400000000001</v>
      </c>
    </row>
    <row r="4152" spans="1:10">
      <c r="A4152">
        <v>4151</v>
      </c>
      <c r="B4152" s="613">
        <v>42860.867361111108</v>
      </c>
      <c r="C4152" s="405" t="s">
        <v>1931</v>
      </c>
      <c r="D4152" s="384">
        <v>1063</v>
      </c>
      <c r="E4152">
        <v>0.01</v>
      </c>
      <c r="F4152">
        <v>1.4815400000000001</v>
      </c>
      <c r="G4152" s="384">
        <v>0</v>
      </c>
      <c r="H4152">
        <v>1.4815400000000001</v>
      </c>
      <c r="I4152">
        <v>0.26</v>
      </c>
      <c r="J4152" s="384">
        <v>4168.25</v>
      </c>
    </row>
    <row r="4153" spans="1:10">
      <c r="A4153">
        <v>4148</v>
      </c>
      <c r="B4153" s="613">
        <v>42860.65625</v>
      </c>
      <c r="C4153" s="405" t="s">
        <v>97</v>
      </c>
      <c r="D4153" s="384">
        <v>1064</v>
      </c>
      <c r="E4153">
        <v>0.01</v>
      </c>
      <c r="F4153">
        <v>1.48533</v>
      </c>
      <c r="G4153" s="384">
        <v>0</v>
      </c>
      <c r="H4153">
        <v>0</v>
      </c>
    </row>
    <row r="4154" spans="1:10">
      <c r="A4154">
        <v>4149</v>
      </c>
      <c r="B4154" s="613">
        <v>42860.65625</v>
      </c>
      <c r="C4154" s="405" t="s">
        <v>2020</v>
      </c>
      <c r="D4154" s="384">
        <v>1064</v>
      </c>
      <c r="E4154">
        <v>0.01</v>
      </c>
      <c r="F4154">
        <v>1.48533</v>
      </c>
      <c r="G4154" s="384">
        <v>0</v>
      </c>
      <c r="H4154">
        <v>1.4815400000000001</v>
      </c>
    </row>
    <row r="4155" spans="1:10">
      <c r="A4155">
        <v>4152</v>
      </c>
      <c r="B4155" s="613">
        <v>42860.867361111108</v>
      </c>
      <c r="C4155" s="405" t="s">
        <v>1931</v>
      </c>
      <c r="D4155" s="384">
        <v>1064</v>
      </c>
      <c r="E4155">
        <v>0.01</v>
      </c>
      <c r="F4155">
        <v>1.4815400000000001</v>
      </c>
      <c r="G4155" s="384">
        <v>0</v>
      </c>
      <c r="H4155">
        <v>1.4815400000000001</v>
      </c>
      <c r="I4155">
        <v>2.7</v>
      </c>
      <c r="J4155" s="384">
        <v>4170.95</v>
      </c>
    </row>
    <row r="4156" spans="1:10">
      <c r="A4156">
        <v>4155</v>
      </c>
      <c r="B4156" s="613">
        <v>42865.458333333336</v>
      </c>
      <c r="C4156" s="405" t="s">
        <v>97</v>
      </c>
      <c r="D4156" s="384">
        <v>1065</v>
      </c>
      <c r="E4156">
        <v>0.01</v>
      </c>
      <c r="F4156">
        <v>1.47468</v>
      </c>
      <c r="G4156" s="384">
        <v>0</v>
      </c>
      <c r="H4156">
        <v>0</v>
      </c>
    </row>
    <row r="4157" spans="1:10">
      <c r="A4157">
        <v>4156</v>
      </c>
      <c r="B4157" s="613">
        <v>42865.458333333336</v>
      </c>
      <c r="C4157" s="405" t="s">
        <v>2020</v>
      </c>
      <c r="D4157" s="384">
        <v>1065</v>
      </c>
      <c r="E4157">
        <v>0.01</v>
      </c>
      <c r="F4157">
        <v>1.47468</v>
      </c>
      <c r="G4157" s="384">
        <v>0</v>
      </c>
      <c r="H4157">
        <v>1.47254</v>
      </c>
    </row>
    <row r="4158" spans="1:10">
      <c r="A4158">
        <v>4157</v>
      </c>
      <c r="B4158" s="613">
        <v>42865.509722222225</v>
      </c>
      <c r="C4158" s="405" t="s">
        <v>1931</v>
      </c>
      <c r="D4158" s="384">
        <v>1065</v>
      </c>
      <c r="E4158">
        <v>0.01</v>
      </c>
      <c r="F4158">
        <v>1.47254</v>
      </c>
      <c r="G4158" s="384">
        <v>0</v>
      </c>
      <c r="H4158">
        <v>1.47254</v>
      </c>
      <c r="I4158">
        <v>1.48</v>
      </c>
      <c r="J4158" s="384">
        <v>4175.38</v>
      </c>
    </row>
    <row r="4159" spans="1:10">
      <c r="A4159">
        <v>4158</v>
      </c>
      <c r="B4159" s="613">
        <v>42867.636805555558</v>
      </c>
      <c r="C4159" s="405" t="s">
        <v>96</v>
      </c>
      <c r="D4159" s="384">
        <v>1066</v>
      </c>
      <c r="E4159">
        <v>0.01</v>
      </c>
      <c r="F4159">
        <v>1.47401</v>
      </c>
      <c r="G4159" s="384">
        <v>0</v>
      </c>
      <c r="H4159">
        <v>0</v>
      </c>
    </row>
    <row r="4160" spans="1:10">
      <c r="A4160">
        <v>4159</v>
      </c>
      <c r="B4160" s="613">
        <v>42867.636805555558</v>
      </c>
      <c r="C4160" s="405" t="s">
        <v>2020</v>
      </c>
      <c r="D4160" s="384">
        <v>1066</v>
      </c>
      <c r="E4160">
        <v>0.01</v>
      </c>
      <c r="F4160">
        <v>1.47401</v>
      </c>
      <c r="G4160" s="384">
        <v>0</v>
      </c>
      <c r="H4160">
        <v>1.4761500000000001</v>
      </c>
    </row>
    <row r="4161" spans="1:10">
      <c r="A4161">
        <v>4160</v>
      </c>
      <c r="B4161" s="613">
        <v>42867.643750000003</v>
      </c>
      <c r="C4161" s="405" t="s">
        <v>1931</v>
      </c>
      <c r="D4161" s="384">
        <v>1066</v>
      </c>
      <c r="E4161">
        <v>0.01</v>
      </c>
      <c r="F4161">
        <v>1.4761500000000001</v>
      </c>
      <c r="G4161" s="384">
        <v>0</v>
      </c>
      <c r="H4161">
        <v>1.4761500000000001</v>
      </c>
      <c r="I4161">
        <v>1.48</v>
      </c>
      <c r="J4161" s="384">
        <v>4176.8599999999997</v>
      </c>
    </row>
    <row r="4162" spans="1:10">
      <c r="A4162">
        <v>4161</v>
      </c>
      <c r="B4162" s="613">
        <v>42872.418055555558</v>
      </c>
      <c r="C4162" s="405" t="s">
        <v>96</v>
      </c>
      <c r="D4162" s="384">
        <v>1067</v>
      </c>
      <c r="E4162">
        <v>0.01</v>
      </c>
      <c r="F4162">
        <v>1.4994000000000001</v>
      </c>
      <c r="G4162" s="384">
        <v>0</v>
      </c>
      <c r="H4162">
        <v>0</v>
      </c>
    </row>
    <row r="4163" spans="1:10">
      <c r="A4163">
        <v>4162</v>
      </c>
      <c r="B4163" s="613">
        <v>42872.418055555558</v>
      </c>
      <c r="C4163" s="405" t="s">
        <v>2020</v>
      </c>
      <c r="D4163" s="384">
        <v>1067</v>
      </c>
      <c r="E4163">
        <v>0.01</v>
      </c>
      <c r="F4163">
        <v>1.4994000000000001</v>
      </c>
      <c r="G4163" s="384">
        <v>0</v>
      </c>
      <c r="H4163">
        <v>1.5015400000000001</v>
      </c>
    </row>
    <row r="4164" spans="1:10">
      <c r="A4164">
        <v>4163</v>
      </c>
      <c r="B4164" s="613">
        <v>42872.59375</v>
      </c>
      <c r="C4164" s="405" t="s">
        <v>1931</v>
      </c>
      <c r="D4164" s="384">
        <v>1067</v>
      </c>
      <c r="E4164">
        <v>0.01</v>
      </c>
      <c r="F4164">
        <v>1.5015400000000001</v>
      </c>
      <c r="G4164" s="384">
        <v>0</v>
      </c>
      <c r="H4164">
        <v>1.5015400000000001</v>
      </c>
      <c r="I4164">
        <v>1.48</v>
      </c>
      <c r="J4164" s="384">
        <v>4178.34</v>
      </c>
    </row>
    <row r="4165" spans="1:10">
      <c r="A4165">
        <v>4164</v>
      </c>
      <c r="B4165" s="613">
        <v>42873.177083333336</v>
      </c>
      <c r="C4165" s="405" t="s">
        <v>96</v>
      </c>
      <c r="D4165" s="384">
        <v>1068</v>
      </c>
      <c r="E4165">
        <v>0.01</v>
      </c>
      <c r="F4165">
        <v>1.4977</v>
      </c>
      <c r="G4165" s="384">
        <v>0</v>
      </c>
      <c r="H4165">
        <v>0</v>
      </c>
    </row>
    <row r="4166" spans="1:10">
      <c r="A4166">
        <v>4165</v>
      </c>
      <c r="B4166" s="613">
        <v>42873.177083333336</v>
      </c>
      <c r="C4166" s="405" t="s">
        <v>2020</v>
      </c>
      <c r="D4166" s="384">
        <v>1068</v>
      </c>
      <c r="E4166">
        <v>0.01</v>
      </c>
      <c r="F4166">
        <v>1.4977</v>
      </c>
      <c r="G4166" s="384">
        <v>0</v>
      </c>
      <c r="H4166">
        <v>1.4998400000000001</v>
      </c>
    </row>
    <row r="4167" spans="1:10">
      <c r="A4167">
        <v>4168</v>
      </c>
      <c r="B4167" s="613">
        <v>42873.272916666669</v>
      </c>
      <c r="C4167" s="405" t="s">
        <v>2020</v>
      </c>
      <c r="D4167" s="384">
        <v>1068</v>
      </c>
      <c r="E4167">
        <v>0.01</v>
      </c>
      <c r="F4167">
        <v>1.4977</v>
      </c>
      <c r="G4167" s="384">
        <v>0</v>
      </c>
      <c r="H4167">
        <v>1.4981899999999999</v>
      </c>
    </row>
    <row r="4168" spans="1:10">
      <c r="A4168">
        <v>4169</v>
      </c>
      <c r="B4168" s="613">
        <v>42873.447222222225</v>
      </c>
      <c r="C4168" s="405" t="s">
        <v>1931</v>
      </c>
      <c r="D4168" s="384">
        <v>1068</v>
      </c>
      <c r="E4168">
        <v>0.01</v>
      </c>
      <c r="F4168">
        <v>1.4981899999999999</v>
      </c>
      <c r="G4168" s="384">
        <v>0</v>
      </c>
      <c r="H4168">
        <v>1.4981899999999999</v>
      </c>
      <c r="I4168">
        <v>0.26</v>
      </c>
      <c r="J4168" s="384">
        <v>4178.6000000000004</v>
      </c>
    </row>
    <row r="4169" spans="1:10">
      <c r="A4169">
        <v>4166</v>
      </c>
      <c r="B4169" s="613">
        <v>42873.272916666669</v>
      </c>
      <c r="C4169" s="405" t="s">
        <v>96</v>
      </c>
      <c r="D4169" s="384">
        <v>1069</v>
      </c>
      <c r="E4169">
        <v>0.01</v>
      </c>
      <c r="F4169">
        <v>1.4944</v>
      </c>
      <c r="G4169" s="384">
        <v>0</v>
      </c>
      <c r="H4169">
        <v>0</v>
      </c>
    </row>
    <row r="4170" spans="1:10">
      <c r="A4170">
        <v>4167</v>
      </c>
      <c r="B4170" s="613">
        <v>42873.272916666669</v>
      </c>
      <c r="C4170" s="405" t="s">
        <v>2020</v>
      </c>
      <c r="D4170" s="384">
        <v>1069</v>
      </c>
      <c r="E4170">
        <v>0.01</v>
      </c>
      <c r="F4170">
        <v>1.4944</v>
      </c>
      <c r="G4170" s="384">
        <v>0</v>
      </c>
      <c r="H4170">
        <v>1.4981899999999999</v>
      </c>
    </row>
    <row r="4171" spans="1:10">
      <c r="A4171">
        <v>4170</v>
      </c>
      <c r="B4171" s="613">
        <v>42873.447222222225</v>
      </c>
      <c r="C4171" s="405" t="s">
        <v>1931</v>
      </c>
      <c r="D4171" s="384">
        <v>1069</v>
      </c>
      <c r="E4171">
        <v>0.01</v>
      </c>
      <c r="F4171">
        <v>1.4981899999999999</v>
      </c>
      <c r="G4171" s="384">
        <v>0</v>
      </c>
      <c r="H4171">
        <v>1.4981899999999999</v>
      </c>
      <c r="I4171">
        <v>2.7</v>
      </c>
      <c r="J4171" s="384">
        <v>4181.3</v>
      </c>
    </row>
    <row r="4172" spans="1:10">
      <c r="A4172">
        <v>4171</v>
      </c>
      <c r="B4172" s="613">
        <v>42873.553472222222</v>
      </c>
      <c r="C4172" s="405" t="s">
        <v>97</v>
      </c>
      <c r="D4172" s="384">
        <v>1070</v>
      </c>
      <c r="E4172">
        <v>0.01</v>
      </c>
      <c r="F4172">
        <v>1.49732</v>
      </c>
      <c r="G4172" s="384">
        <v>0</v>
      </c>
      <c r="H4172">
        <v>0</v>
      </c>
    </row>
    <row r="4173" spans="1:10">
      <c r="A4173">
        <v>4172</v>
      </c>
      <c r="B4173" s="613">
        <v>42873.553472222222</v>
      </c>
      <c r="C4173" s="405" t="s">
        <v>2020</v>
      </c>
      <c r="D4173" s="384">
        <v>1070</v>
      </c>
      <c r="E4173">
        <v>0.01</v>
      </c>
      <c r="F4173">
        <v>1.49732</v>
      </c>
      <c r="G4173" s="384">
        <v>0</v>
      </c>
      <c r="H4173">
        <v>1.49518</v>
      </c>
    </row>
    <row r="4174" spans="1:10">
      <c r="A4174">
        <v>4173</v>
      </c>
      <c r="B4174" s="613">
        <v>42873.566666666666</v>
      </c>
      <c r="C4174" s="405" t="s">
        <v>1931</v>
      </c>
      <c r="D4174" s="384">
        <v>1070</v>
      </c>
      <c r="E4174">
        <v>0.01</v>
      </c>
      <c r="F4174">
        <v>1.49518</v>
      </c>
      <c r="G4174" s="384">
        <v>0</v>
      </c>
      <c r="H4174">
        <v>1.49518</v>
      </c>
      <c r="I4174">
        <v>1.48</v>
      </c>
      <c r="J4174" s="384">
        <v>4182.78</v>
      </c>
    </row>
    <row r="4175" spans="1:10">
      <c r="A4175">
        <v>4174</v>
      </c>
      <c r="B4175" s="613">
        <v>42874.709027777775</v>
      </c>
      <c r="C4175" s="405" t="s">
        <v>96</v>
      </c>
      <c r="D4175" s="384">
        <v>1071</v>
      </c>
      <c r="E4175">
        <v>0.01</v>
      </c>
      <c r="F4175">
        <v>1.50475</v>
      </c>
      <c r="G4175" s="384">
        <v>0</v>
      </c>
      <c r="H4175">
        <v>0</v>
      </c>
    </row>
    <row r="4176" spans="1:10">
      <c r="A4176">
        <v>4175</v>
      </c>
      <c r="B4176" s="613">
        <v>42874.709027777775</v>
      </c>
      <c r="C4176" s="405" t="s">
        <v>2020</v>
      </c>
      <c r="D4176" s="384">
        <v>1071</v>
      </c>
      <c r="E4176">
        <v>0.01</v>
      </c>
      <c r="F4176">
        <v>1.50475</v>
      </c>
      <c r="G4176" s="384">
        <v>0</v>
      </c>
      <c r="H4176">
        <v>1.5068900000000001</v>
      </c>
    </row>
    <row r="4177" spans="1:10">
      <c r="A4177">
        <v>4178</v>
      </c>
      <c r="B4177" s="613">
        <v>42874.788888888892</v>
      </c>
      <c r="C4177" s="405" t="s">
        <v>2020</v>
      </c>
      <c r="D4177" s="384">
        <v>1071</v>
      </c>
      <c r="E4177">
        <v>0.01</v>
      </c>
      <c r="F4177">
        <v>1.50475</v>
      </c>
      <c r="G4177" s="384">
        <v>0</v>
      </c>
      <c r="H4177">
        <v>1.50522</v>
      </c>
    </row>
    <row r="4178" spans="1:10">
      <c r="A4178">
        <v>4179</v>
      </c>
      <c r="B4178" s="613">
        <v>42876.961805555555</v>
      </c>
      <c r="C4178" s="405" t="s">
        <v>1931</v>
      </c>
      <c r="D4178" s="384">
        <v>1071</v>
      </c>
      <c r="E4178">
        <v>0.01</v>
      </c>
      <c r="F4178">
        <v>1.50522</v>
      </c>
      <c r="G4178" s="384">
        <v>0</v>
      </c>
      <c r="H4178">
        <v>1.50522</v>
      </c>
      <c r="I4178">
        <v>0.25</v>
      </c>
      <c r="J4178" s="384">
        <v>4183.03</v>
      </c>
    </row>
    <row r="4179" spans="1:10">
      <c r="A4179">
        <v>4176</v>
      </c>
      <c r="B4179" s="613">
        <v>42874.788888888892</v>
      </c>
      <c r="C4179" s="405" t="s">
        <v>96</v>
      </c>
      <c r="D4179" s="384">
        <v>1072</v>
      </c>
      <c r="E4179">
        <v>0.01</v>
      </c>
      <c r="F4179">
        <v>1.50142</v>
      </c>
      <c r="G4179" s="384">
        <v>0</v>
      </c>
      <c r="H4179">
        <v>0</v>
      </c>
    </row>
    <row r="4180" spans="1:10">
      <c r="A4180">
        <v>4177</v>
      </c>
      <c r="B4180" s="613">
        <v>42874.788888888892</v>
      </c>
      <c r="C4180" s="405" t="s">
        <v>2020</v>
      </c>
      <c r="D4180" s="384">
        <v>1072</v>
      </c>
      <c r="E4180">
        <v>0.01</v>
      </c>
      <c r="F4180">
        <v>1.50142</v>
      </c>
      <c r="G4180" s="384">
        <v>0</v>
      </c>
      <c r="H4180">
        <v>1.50522</v>
      </c>
    </row>
    <row r="4181" spans="1:10">
      <c r="A4181">
        <v>4180</v>
      </c>
      <c r="B4181" s="613">
        <v>42876.961805555555</v>
      </c>
      <c r="C4181" s="405" t="s">
        <v>1931</v>
      </c>
      <c r="D4181" s="384">
        <v>1072</v>
      </c>
      <c r="E4181">
        <v>0.01</v>
      </c>
      <c r="F4181">
        <v>1.50522</v>
      </c>
      <c r="G4181" s="384">
        <v>0</v>
      </c>
      <c r="H4181">
        <v>1.50522</v>
      </c>
      <c r="I4181">
        <v>2.71</v>
      </c>
      <c r="J4181" s="384">
        <v>4185.74</v>
      </c>
    </row>
    <row r="4182" spans="1:10">
      <c r="A4182">
        <v>4181</v>
      </c>
      <c r="B4182" s="613">
        <v>42878.708333333336</v>
      </c>
      <c r="C4182" s="405" t="s">
        <v>96</v>
      </c>
      <c r="D4182" s="384">
        <v>1073</v>
      </c>
      <c r="E4182">
        <v>0.01</v>
      </c>
      <c r="F4182">
        <v>1.4986699999999999</v>
      </c>
      <c r="G4182" s="384">
        <v>0</v>
      </c>
      <c r="H4182">
        <v>0</v>
      </c>
    </row>
    <row r="4183" spans="1:10">
      <c r="A4183">
        <v>4182</v>
      </c>
      <c r="B4183" s="613">
        <v>42878.708333333336</v>
      </c>
      <c r="C4183" s="405" t="s">
        <v>2020</v>
      </c>
      <c r="D4183" s="384">
        <v>1073</v>
      </c>
      <c r="E4183">
        <v>0.01</v>
      </c>
      <c r="F4183">
        <v>1.4986699999999999</v>
      </c>
      <c r="G4183" s="384">
        <v>0</v>
      </c>
      <c r="H4183">
        <v>1.50081</v>
      </c>
    </row>
    <row r="4184" spans="1:10">
      <c r="A4184">
        <v>4185</v>
      </c>
      <c r="B4184" s="613">
        <v>42878.76458333333</v>
      </c>
      <c r="C4184" s="405" t="s">
        <v>2020</v>
      </c>
      <c r="D4184" s="384">
        <v>1073</v>
      </c>
      <c r="E4184">
        <v>0.01</v>
      </c>
      <c r="F4184">
        <v>1.4986699999999999</v>
      </c>
      <c r="G4184" s="384">
        <v>0</v>
      </c>
      <c r="H4184">
        <v>1.49916</v>
      </c>
    </row>
    <row r="4185" spans="1:10">
      <c r="A4185">
        <v>4186</v>
      </c>
      <c r="B4185" s="613">
        <v>42879.09652777778</v>
      </c>
      <c r="C4185" s="405" t="s">
        <v>1931</v>
      </c>
      <c r="D4185" s="384">
        <v>1073</v>
      </c>
      <c r="E4185">
        <v>0.01</v>
      </c>
      <c r="F4185">
        <v>1.49916</v>
      </c>
      <c r="G4185" s="384">
        <v>0</v>
      </c>
      <c r="H4185">
        <v>1.49916</v>
      </c>
      <c r="I4185">
        <v>0.26</v>
      </c>
      <c r="J4185" s="384">
        <v>4186</v>
      </c>
    </row>
    <row r="4186" spans="1:10">
      <c r="A4186">
        <v>4183</v>
      </c>
      <c r="B4186" s="613">
        <v>42878.76458333333</v>
      </c>
      <c r="C4186" s="405" t="s">
        <v>96</v>
      </c>
      <c r="D4186" s="384">
        <v>1074</v>
      </c>
      <c r="E4186">
        <v>0.01</v>
      </c>
      <c r="F4186">
        <v>1.4953700000000001</v>
      </c>
      <c r="G4186" s="384">
        <v>0</v>
      </c>
      <c r="H4186">
        <v>0</v>
      </c>
    </row>
    <row r="4187" spans="1:10">
      <c r="A4187">
        <v>4184</v>
      </c>
      <c r="B4187" s="613">
        <v>42878.76458333333</v>
      </c>
      <c r="C4187" s="405" t="s">
        <v>2020</v>
      </c>
      <c r="D4187" s="384">
        <v>1074</v>
      </c>
      <c r="E4187">
        <v>0.01</v>
      </c>
      <c r="F4187">
        <v>1.4953700000000001</v>
      </c>
      <c r="G4187" s="384">
        <v>0</v>
      </c>
      <c r="H4187">
        <v>1.49916</v>
      </c>
    </row>
    <row r="4188" spans="1:10">
      <c r="A4188">
        <v>4187</v>
      </c>
      <c r="B4188" s="613">
        <v>42879.09652777778</v>
      </c>
      <c r="C4188" s="405" t="s">
        <v>1931</v>
      </c>
      <c r="D4188" s="384">
        <v>1074</v>
      </c>
      <c r="E4188">
        <v>0.01</v>
      </c>
      <c r="F4188">
        <v>1.49916</v>
      </c>
      <c r="G4188" s="384">
        <v>0</v>
      </c>
      <c r="H4188">
        <v>1.49916</v>
      </c>
      <c r="I4188">
        <v>2.7</v>
      </c>
      <c r="J4188" s="384">
        <v>4188.7</v>
      </c>
    </row>
    <row r="4189" spans="1:10">
      <c r="A4189">
        <v>4188</v>
      </c>
      <c r="B4189" s="613">
        <v>42879.698611111111</v>
      </c>
      <c r="C4189" s="405" t="s">
        <v>96</v>
      </c>
      <c r="D4189" s="384">
        <v>1075</v>
      </c>
      <c r="E4189">
        <v>0.01</v>
      </c>
      <c r="F4189">
        <v>1.4997499999999999</v>
      </c>
      <c r="G4189" s="384">
        <v>0</v>
      </c>
      <c r="H4189">
        <v>0</v>
      </c>
    </row>
    <row r="4190" spans="1:10">
      <c r="A4190">
        <v>4189</v>
      </c>
      <c r="B4190" s="613">
        <v>42879.698611111111</v>
      </c>
      <c r="C4190" s="405" t="s">
        <v>2020</v>
      </c>
      <c r="D4190" s="384">
        <v>1075</v>
      </c>
      <c r="E4190">
        <v>0.01</v>
      </c>
      <c r="F4190">
        <v>1.4997499999999999</v>
      </c>
      <c r="G4190" s="384">
        <v>0</v>
      </c>
      <c r="H4190">
        <v>1.5018899999999999</v>
      </c>
    </row>
    <row r="4191" spans="1:10">
      <c r="A4191">
        <v>4192</v>
      </c>
      <c r="B4191" s="613">
        <v>42879.847916666666</v>
      </c>
      <c r="C4191" s="405" t="s">
        <v>2020</v>
      </c>
      <c r="D4191" s="384">
        <v>1075</v>
      </c>
      <c r="E4191">
        <v>0.01</v>
      </c>
      <c r="F4191">
        <v>1.4997499999999999</v>
      </c>
      <c r="G4191" s="384">
        <v>0</v>
      </c>
      <c r="H4191">
        <v>1.50021</v>
      </c>
    </row>
    <row r="4192" spans="1:10">
      <c r="A4192">
        <v>4193</v>
      </c>
      <c r="B4192" s="613">
        <v>42880.393750000003</v>
      </c>
      <c r="C4192" s="405" t="s">
        <v>1931</v>
      </c>
      <c r="D4192" s="384">
        <v>1075</v>
      </c>
      <c r="E4192">
        <v>0.01</v>
      </c>
      <c r="F4192">
        <v>1.50021</v>
      </c>
      <c r="G4192" s="384">
        <v>0</v>
      </c>
      <c r="H4192">
        <v>1.50021</v>
      </c>
      <c r="I4192">
        <v>0.24</v>
      </c>
      <c r="J4192" s="384">
        <v>4188.9399999999996</v>
      </c>
    </row>
    <row r="4193" spans="1:10">
      <c r="A4193">
        <v>4190</v>
      </c>
      <c r="B4193" s="613">
        <v>42879.847916666666</v>
      </c>
      <c r="C4193" s="405" t="s">
        <v>96</v>
      </c>
      <c r="D4193" s="384">
        <v>1076</v>
      </c>
      <c r="E4193">
        <v>0.01</v>
      </c>
      <c r="F4193">
        <v>1.4964</v>
      </c>
      <c r="G4193" s="384">
        <v>0</v>
      </c>
      <c r="H4193">
        <v>0</v>
      </c>
    </row>
    <row r="4194" spans="1:10">
      <c r="A4194">
        <v>4191</v>
      </c>
      <c r="B4194" s="613">
        <v>42879.847916666666</v>
      </c>
      <c r="C4194" s="405" t="s">
        <v>2020</v>
      </c>
      <c r="D4194" s="384">
        <v>1076</v>
      </c>
      <c r="E4194">
        <v>0.01</v>
      </c>
      <c r="F4194">
        <v>1.4964</v>
      </c>
      <c r="G4194" s="384">
        <v>0</v>
      </c>
      <c r="H4194">
        <v>1.50021</v>
      </c>
    </row>
    <row r="4195" spans="1:10">
      <c r="A4195">
        <v>4194</v>
      </c>
      <c r="B4195" s="613">
        <v>42880.393750000003</v>
      </c>
      <c r="C4195" s="405" t="s">
        <v>1931</v>
      </c>
      <c r="D4195" s="384">
        <v>1076</v>
      </c>
      <c r="E4195">
        <v>0.01</v>
      </c>
      <c r="F4195">
        <v>1.50021</v>
      </c>
      <c r="G4195" s="384">
        <v>0</v>
      </c>
      <c r="H4195">
        <v>1.50021</v>
      </c>
      <c r="I4195">
        <v>2.72</v>
      </c>
      <c r="J4195" s="384">
        <v>4191.66</v>
      </c>
    </row>
    <row r="4196" spans="1:10">
      <c r="A4196">
        <v>4195</v>
      </c>
      <c r="B4196" s="613">
        <v>42880.438194444447</v>
      </c>
      <c r="C4196" s="405" t="s">
        <v>96</v>
      </c>
      <c r="D4196" s="384">
        <v>1077</v>
      </c>
      <c r="E4196">
        <v>0.01</v>
      </c>
      <c r="F4196">
        <v>1.50414</v>
      </c>
      <c r="G4196" s="384">
        <v>0</v>
      </c>
      <c r="H4196">
        <v>0</v>
      </c>
    </row>
    <row r="4197" spans="1:10">
      <c r="A4197">
        <v>4196</v>
      </c>
      <c r="B4197" s="613">
        <v>42880.438194444447</v>
      </c>
      <c r="C4197" s="405" t="s">
        <v>2020</v>
      </c>
      <c r="D4197" s="384">
        <v>1077</v>
      </c>
      <c r="E4197">
        <v>0.01</v>
      </c>
      <c r="F4197">
        <v>1.50414</v>
      </c>
      <c r="G4197" s="384">
        <v>0</v>
      </c>
      <c r="H4197">
        <v>1.5062800000000001</v>
      </c>
    </row>
    <row r="4198" spans="1:10">
      <c r="A4198">
        <v>4197</v>
      </c>
      <c r="B4198" s="613">
        <v>42880.445833333331</v>
      </c>
      <c r="C4198" s="405" t="s">
        <v>1931</v>
      </c>
      <c r="D4198" s="384">
        <v>1077</v>
      </c>
      <c r="E4198">
        <v>0.01</v>
      </c>
      <c r="F4198">
        <v>1.5062800000000001</v>
      </c>
      <c r="G4198" s="384">
        <v>0</v>
      </c>
      <c r="H4198">
        <v>1.5062800000000001</v>
      </c>
      <c r="I4198">
        <v>1.48</v>
      </c>
      <c r="J4198" s="384">
        <v>4193.1400000000003</v>
      </c>
    </row>
    <row r="4199" spans="1:10">
      <c r="A4199">
        <v>4198</v>
      </c>
      <c r="B4199" s="613">
        <v>42888.677083333336</v>
      </c>
      <c r="C4199" s="405" t="s">
        <v>97</v>
      </c>
      <c r="D4199" s="384">
        <v>1078</v>
      </c>
      <c r="E4199">
        <v>0.01</v>
      </c>
      <c r="F4199">
        <v>1.5168299999999999</v>
      </c>
      <c r="G4199" s="384">
        <v>0</v>
      </c>
      <c r="H4199">
        <v>0</v>
      </c>
    </row>
    <row r="4200" spans="1:10">
      <c r="A4200">
        <v>4199</v>
      </c>
      <c r="B4200" s="613">
        <v>42888.677083333336</v>
      </c>
      <c r="C4200" s="405" t="s">
        <v>2020</v>
      </c>
      <c r="D4200" s="384">
        <v>1078</v>
      </c>
      <c r="E4200">
        <v>0.01</v>
      </c>
      <c r="F4200">
        <v>1.5168299999999999</v>
      </c>
      <c r="G4200" s="384">
        <v>0</v>
      </c>
      <c r="H4200">
        <v>1.5146900000000001</v>
      </c>
    </row>
    <row r="4201" spans="1:10">
      <c r="A4201">
        <v>4200</v>
      </c>
      <c r="B4201" s="613">
        <v>42888.740972222222</v>
      </c>
      <c r="C4201" s="405" t="s">
        <v>1931</v>
      </c>
      <c r="D4201" s="384">
        <v>1078</v>
      </c>
      <c r="E4201">
        <v>0.01</v>
      </c>
      <c r="F4201">
        <v>1.5146900000000001</v>
      </c>
      <c r="G4201" s="384">
        <v>0</v>
      </c>
      <c r="H4201">
        <v>1.5146900000000001</v>
      </c>
      <c r="I4201">
        <v>1.48</v>
      </c>
      <c r="J4201" s="384">
        <v>4194.62</v>
      </c>
    </row>
    <row r="4202" spans="1:10">
      <c r="A4202">
        <v>4201</v>
      </c>
      <c r="B4202" s="613">
        <v>42892.543055555558</v>
      </c>
      <c r="C4202" s="405" t="s">
        <v>97</v>
      </c>
      <c r="D4202" s="384">
        <v>1079</v>
      </c>
      <c r="E4202">
        <v>0.01</v>
      </c>
      <c r="F4202">
        <v>1.5005299999999999</v>
      </c>
      <c r="G4202" s="384">
        <v>0</v>
      </c>
      <c r="H4202">
        <v>0</v>
      </c>
    </row>
    <row r="4203" spans="1:10">
      <c r="A4203">
        <v>4202</v>
      </c>
      <c r="B4203" s="613">
        <v>42892.543055555558</v>
      </c>
      <c r="C4203" s="405" t="s">
        <v>2020</v>
      </c>
      <c r="D4203" s="384">
        <v>1079</v>
      </c>
      <c r="E4203">
        <v>0.01</v>
      </c>
      <c r="F4203">
        <v>1.5005299999999999</v>
      </c>
      <c r="G4203" s="384">
        <v>0</v>
      </c>
      <c r="H4203">
        <v>1.4983900000000001</v>
      </c>
    </row>
    <row r="4204" spans="1:10">
      <c r="A4204">
        <v>4205</v>
      </c>
      <c r="B4204" s="613">
        <v>42892.586111111108</v>
      </c>
      <c r="C4204" s="405" t="s">
        <v>2020</v>
      </c>
      <c r="D4204" s="384">
        <v>1079</v>
      </c>
      <c r="E4204">
        <v>0.01</v>
      </c>
      <c r="F4204">
        <v>1.5005299999999999</v>
      </c>
      <c r="G4204" s="384">
        <v>0</v>
      </c>
      <c r="H4204">
        <v>1.50007</v>
      </c>
    </row>
    <row r="4205" spans="1:10">
      <c r="A4205">
        <v>4206</v>
      </c>
      <c r="B4205" s="613">
        <v>42892.622916666667</v>
      </c>
      <c r="C4205" s="405" t="s">
        <v>1931</v>
      </c>
      <c r="D4205" s="384">
        <v>1079</v>
      </c>
      <c r="E4205">
        <v>0.01</v>
      </c>
      <c r="F4205">
        <v>1.50007</v>
      </c>
      <c r="G4205" s="384">
        <v>0</v>
      </c>
      <c r="H4205">
        <v>1.50007</v>
      </c>
      <c r="I4205">
        <v>0.24</v>
      </c>
      <c r="J4205" s="384">
        <v>4194.8599999999997</v>
      </c>
    </row>
    <row r="4206" spans="1:10">
      <c r="A4206">
        <v>4203</v>
      </c>
      <c r="B4206" s="613">
        <v>42892.586111111108</v>
      </c>
      <c r="C4206" s="405" t="s">
        <v>97</v>
      </c>
      <c r="D4206" s="384">
        <v>1080</v>
      </c>
      <c r="E4206">
        <v>0.01</v>
      </c>
      <c r="F4206">
        <v>1.5038800000000001</v>
      </c>
      <c r="G4206" s="384">
        <v>0</v>
      </c>
      <c r="H4206">
        <v>0</v>
      </c>
    </row>
    <row r="4207" spans="1:10">
      <c r="A4207">
        <v>4204</v>
      </c>
      <c r="B4207" s="613">
        <v>42892.586111111108</v>
      </c>
      <c r="C4207" s="405" t="s">
        <v>2020</v>
      </c>
      <c r="D4207" s="384">
        <v>1080</v>
      </c>
      <c r="E4207">
        <v>0.01</v>
      </c>
      <c r="F4207">
        <v>1.5038800000000001</v>
      </c>
      <c r="G4207" s="384">
        <v>0</v>
      </c>
      <c r="H4207">
        <v>1.50007</v>
      </c>
    </row>
    <row r="4208" spans="1:10">
      <c r="A4208">
        <v>4207</v>
      </c>
      <c r="B4208" s="613">
        <v>42892.622916666667</v>
      </c>
      <c r="C4208" s="405" t="s">
        <v>1931</v>
      </c>
      <c r="D4208" s="384">
        <v>1080</v>
      </c>
      <c r="E4208">
        <v>0.01</v>
      </c>
      <c r="F4208">
        <v>1.50007</v>
      </c>
      <c r="G4208" s="384">
        <v>0</v>
      </c>
      <c r="H4208">
        <v>1.50007</v>
      </c>
      <c r="I4208">
        <v>2.71</v>
      </c>
      <c r="J4208" s="384">
        <v>4197.57</v>
      </c>
    </row>
    <row r="4209" spans="1:10">
      <c r="A4209">
        <v>4208</v>
      </c>
      <c r="B4209" s="613">
        <v>42899.395833333336</v>
      </c>
      <c r="C4209" s="405" t="s">
        <v>96</v>
      </c>
      <c r="D4209" s="384">
        <v>1081</v>
      </c>
      <c r="E4209">
        <v>0.01</v>
      </c>
      <c r="F4209">
        <v>1.4862</v>
      </c>
      <c r="G4209" s="384">
        <v>0</v>
      </c>
      <c r="H4209">
        <v>0</v>
      </c>
    </row>
    <row r="4210" spans="1:10">
      <c r="A4210">
        <v>4209</v>
      </c>
      <c r="B4210" s="613">
        <v>42899.395833333336</v>
      </c>
      <c r="C4210" s="405" t="s">
        <v>2020</v>
      </c>
      <c r="D4210" s="384">
        <v>1081</v>
      </c>
      <c r="E4210">
        <v>0.01</v>
      </c>
      <c r="F4210">
        <v>1.4862</v>
      </c>
      <c r="G4210" s="384">
        <v>0</v>
      </c>
      <c r="H4210">
        <v>1.48834</v>
      </c>
    </row>
    <row r="4211" spans="1:10">
      <c r="A4211">
        <v>4210</v>
      </c>
      <c r="B4211" s="613">
        <v>42899.583333333336</v>
      </c>
      <c r="C4211" s="405" t="s">
        <v>1931</v>
      </c>
      <c r="D4211" s="384">
        <v>1081</v>
      </c>
      <c r="E4211">
        <v>0.01</v>
      </c>
      <c r="F4211">
        <v>1.48834</v>
      </c>
      <c r="G4211" s="384">
        <v>0</v>
      </c>
      <c r="H4211">
        <v>1.48834</v>
      </c>
      <c r="I4211">
        <v>1.48</v>
      </c>
      <c r="J4211" s="384">
        <v>4199.05</v>
      </c>
    </row>
    <row r="4212" spans="1:10">
      <c r="A4212">
        <v>4211</v>
      </c>
      <c r="B4212" s="613">
        <v>42902.364583333336</v>
      </c>
      <c r="C4212" s="405" t="s">
        <v>96</v>
      </c>
      <c r="D4212" s="384">
        <v>1082</v>
      </c>
      <c r="E4212">
        <v>0.01</v>
      </c>
      <c r="F4212">
        <v>1.4703999999999999</v>
      </c>
      <c r="G4212" s="384">
        <v>0</v>
      </c>
      <c r="H4212">
        <v>0</v>
      </c>
    </row>
    <row r="4213" spans="1:10">
      <c r="A4213">
        <v>4212</v>
      </c>
      <c r="B4213" s="613">
        <v>42902.364583333336</v>
      </c>
      <c r="C4213" s="405" t="s">
        <v>2020</v>
      </c>
      <c r="D4213" s="384">
        <v>1082</v>
      </c>
      <c r="E4213">
        <v>0.01</v>
      </c>
      <c r="F4213">
        <v>1.4703999999999999</v>
      </c>
      <c r="G4213" s="384">
        <v>0</v>
      </c>
      <c r="H4213">
        <v>1.47254</v>
      </c>
    </row>
    <row r="4214" spans="1:10">
      <c r="A4214">
        <v>4215</v>
      </c>
      <c r="B4214" s="613">
        <v>42902.576388888891</v>
      </c>
      <c r="C4214" s="405" t="s">
        <v>2020</v>
      </c>
      <c r="D4214" s="384">
        <v>1082</v>
      </c>
      <c r="E4214">
        <v>0.01</v>
      </c>
      <c r="F4214">
        <v>1.4703999999999999</v>
      </c>
      <c r="G4214" s="384">
        <v>0</v>
      </c>
      <c r="H4214">
        <v>1.47088</v>
      </c>
    </row>
    <row r="4215" spans="1:10">
      <c r="A4215">
        <v>4216</v>
      </c>
      <c r="B4215" s="613">
        <v>42905.084027777775</v>
      </c>
      <c r="C4215" s="405" t="s">
        <v>1931</v>
      </c>
      <c r="D4215" s="384">
        <v>1082</v>
      </c>
      <c r="E4215">
        <v>0.01</v>
      </c>
      <c r="F4215">
        <v>1.47088</v>
      </c>
      <c r="G4215" s="384">
        <v>0</v>
      </c>
      <c r="H4215">
        <v>1.47088</v>
      </c>
      <c r="I4215">
        <v>0.25</v>
      </c>
      <c r="J4215" s="384">
        <v>4199.3</v>
      </c>
    </row>
    <row r="4216" spans="1:10">
      <c r="A4216">
        <v>4213</v>
      </c>
      <c r="B4216" s="613">
        <v>42902.576388888891</v>
      </c>
      <c r="C4216" s="405" t="s">
        <v>96</v>
      </c>
      <c r="D4216" s="384">
        <v>1083</v>
      </c>
      <c r="E4216">
        <v>0.01</v>
      </c>
      <c r="F4216">
        <v>1.46709</v>
      </c>
      <c r="G4216" s="384">
        <v>0</v>
      </c>
      <c r="H4216">
        <v>0</v>
      </c>
    </row>
    <row r="4217" spans="1:10">
      <c r="A4217">
        <v>4214</v>
      </c>
      <c r="B4217" s="613">
        <v>42902.576388888891</v>
      </c>
      <c r="C4217" s="405" t="s">
        <v>2020</v>
      </c>
      <c r="D4217" s="384">
        <v>1083</v>
      </c>
      <c r="E4217">
        <v>0.01</v>
      </c>
      <c r="F4217">
        <v>1.46709</v>
      </c>
      <c r="G4217" s="384">
        <v>0</v>
      </c>
      <c r="H4217">
        <v>1.47088</v>
      </c>
    </row>
    <row r="4218" spans="1:10">
      <c r="A4218">
        <v>4217</v>
      </c>
      <c r="B4218" s="613">
        <v>42905.084027777775</v>
      </c>
      <c r="C4218" s="405" t="s">
        <v>1931</v>
      </c>
      <c r="D4218" s="384">
        <v>1083</v>
      </c>
      <c r="E4218">
        <v>0.01</v>
      </c>
      <c r="F4218">
        <v>1.47088</v>
      </c>
      <c r="G4218" s="384">
        <v>0</v>
      </c>
      <c r="H4218">
        <v>1.47088</v>
      </c>
      <c r="I4218">
        <v>2.69</v>
      </c>
      <c r="J4218" s="384">
        <v>4201.99</v>
      </c>
    </row>
    <row r="4219" spans="1:10">
      <c r="A4219">
        <v>4218</v>
      </c>
      <c r="B4219" s="613">
        <v>42906.709027777775</v>
      </c>
      <c r="C4219" s="405" t="s">
        <v>97</v>
      </c>
      <c r="D4219" s="384">
        <v>1084</v>
      </c>
      <c r="E4219">
        <v>0.01</v>
      </c>
      <c r="F4219">
        <v>1.4660500000000001</v>
      </c>
      <c r="G4219" s="384">
        <v>0</v>
      </c>
      <c r="H4219">
        <v>0</v>
      </c>
    </row>
    <row r="4220" spans="1:10">
      <c r="A4220">
        <v>4219</v>
      </c>
      <c r="B4220" s="613">
        <v>42906.709027777775</v>
      </c>
      <c r="C4220" s="405" t="s">
        <v>2020</v>
      </c>
      <c r="D4220" s="384">
        <v>1084</v>
      </c>
      <c r="E4220">
        <v>0.01</v>
      </c>
      <c r="F4220">
        <v>1.4660500000000001</v>
      </c>
      <c r="G4220" s="384">
        <v>0</v>
      </c>
      <c r="H4220">
        <v>1.46391</v>
      </c>
    </row>
    <row r="4221" spans="1:10">
      <c r="A4221">
        <v>4222</v>
      </c>
      <c r="B4221" s="613">
        <v>42906.94027777778</v>
      </c>
      <c r="C4221" s="405" t="s">
        <v>2020</v>
      </c>
      <c r="D4221" s="384">
        <v>1084</v>
      </c>
      <c r="E4221">
        <v>0.01</v>
      </c>
      <c r="F4221">
        <v>1.4660500000000001</v>
      </c>
      <c r="G4221" s="384">
        <v>0</v>
      </c>
      <c r="H4221">
        <v>1.46557</v>
      </c>
    </row>
    <row r="4222" spans="1:10">
      <c r="A4222">
        <v>4226</v>
      </c>
      <c r="B4222" s="613">
        <v>42907.270833333336</v>
      </c>
      <c r="C4222" s="405" t="s">
        <v>2020</v>
      </c>
      <c r="D4222" s="384">
        <v>1084</v>
      </c>
      <c r="E4222">
        <v>0.01</v>
      </c>
      <c r="F4222">
        <v>1.4660500000000001</v>
      </c>
      <c r="G4222" s="384">
        <v>0</v>
      </c>
      <c r="H4222">
        <v>1.46723</v>
      </c>
    </row>
    <row r="4223" spans="1:10">
      <c r="A4223">
        <v>4231</v>
      </c>
      <c r="B4223" s="613">
        <v>42907.76458333333</v>
      </c>
      <c r="C4223" s="405" t="s">
        <v>2020</v>
      </c>
      <c r="D4223" s="384">
        <v>1084</v>
      </c>
      <c r="E4223">
        <v>0.01</v>
      </c>
      <c r="F4223">
        <v>1.4660500000000001</v>
      </c>
      <c r="G4223" s="384">
        <v>0</v>
      </c>
      <c r="H4223">
        <v>1.47011</v>
      </c>
    </row>
    <row r="4224" spans="1:10">
      <c r="A4224">
        <v>4232</v>
      </c>
      <c r="B4224" s="613">
        <v>42913.388888888891</v>
      </c>
      <c r="C4224" s="405" t="s">
        <v>1931</v>
      </c>
      <c r="D4224" s="384">
        <v>1084</v>
      </c>
      <c r="E4224">
        <v>0.01</v>
      </c>
      <c r="F4224">
        <v>1.47011</v>
      </c>
      <c r="G4224" s="384">
        <v>0</v>
      </c>
      <c r="H4224">
        <v>1.47011</v>
      </c>
      <c r="I4224">
        <v>-3.1</v>
      </c>
      <c r="J4224" s="384">
        <v>4198.8900000000003</v>
      </c>
    </row>
    <row r="4225" spans="1:10">
      <c r="A4225">
        <v>4220</v>
      </c>
      <c r="B4225" s="613">
        <v>42906.94027777778</v>
      </c>
      <c r="C4225" s="405" t="s">
        <v>97</v>
      </c>
      <c r="D4225" s="384">
        <v>1085</v>
      </c>
      <c r="E4225">
        <v>0.01</v>
      </c>
      <c r="F4225">
        <v>1.46936</v>
      </c>
      <c r="G4225" s="384">
        <v>0</v>
      </c>
      <c r="H4225">
        <v>0</v>
      </c>
    </row>
    <row r="4226" spans="1:10">
      <c r="A4226">
        <v>4221</v>
      </c>
      <c r="B4226" s="613">
        <v>42906.94027777778</v>
      </c>
      <c r="C4226" s="405" t="s">
        <v>2020</v>
      </c>
      <c r="D4226" s="384">
        <v>1085</v>
      </c>
      <c r="E4226">
        <v>0.01</v>
      </c>
      <c r="F4226">
        <v>1.46936</v>
      </c>
      <c r="G4226" s="384">
        <v>0</v>
      </c>
      <c r="H4226">
        <v>1.46557</v>
      </c>
    </row>
    <row r="4227" spans="1:10">
      <c r="A4227">
        <v>4225</v>
      </c>
      <c r="B4227" s="613">
        <v>42907.270833333336</v>
      </c>
      <c r="C4227" s="405" t="s">
        <v>2020</v>
      </c>
      <c r="D4227" s="384">
        <v>1085</v>
      </c>
      <c r="E4227">
        <v>0.01</v>
      </c>
      <c r="F4227">
        <v>1.46936</v>
      </c>
      <c r="G4227" s="384">
        <v>0</v>
      </c>
      <c r="H4227">
        <v>1.46723</v>
      </c>
    </row>
    <row r="4228" spans="1:10">
      <c r="A4228">
        <v>4230</v>
      </c>
      <c r="B4228" s="613">
        <v>42907.76458333333</v>
      </c>
      <c r="C4228" s="405" t="s">
        <v>2020</v>
      </c>
      <c r="D4228" s="384">
        <v>1085</v>
      </c>
      <c r="E4228">
        <v>0.01</v>
      </c>
      <c r="F4228">
        <v>1.46936</v>
      </c>
      <c r="G4228" s="384">
        <v>0</v>
      </c>
      <c r="H4228">
        <v>1.47011</v>
      </c>
    </row>
    <row r="4229" spans="1:10">
      <c r="A4229">
        <v>4233</v>
      </c>
      <c r="B4229" s="613">
        <v>42913.388888888891</v>
      </c>
      <c r="C4229" s="405" t="s">
        <v>1931</v>
      </c>
      <c r="D4229" s="384">
        <v>1085</v>
      </c>
      <c r="E4229">
        <v>0.01</v>
      </c>
      <c r="F4229">
        <v>1.47011</v>
      </c>
      <c r="G4229" s="384">
        <v>0</v>
      </c>
      <c r="H4229">
        <v>1.47011</v>
      </c>
      <c r="I4229">
        <v>-0.65</v>
      </c>
      <c r="J4229" s="384">
        <v>4198.24</v>
      </c>
    </row>
    <row r="4230" spans="1:10">
      <c r="A4230">
        <v>4223</v>
      </c>
      <c r="B4230" s="613">
        <v>42907.270833333336</v>
      </c>
      <c r="C4230" s="405" t="s">
        <v>97</v>
      </c>
      <c r="D4230" s="384">
        <v>1086</v>
      </c>
      <c r="E4230">
        <v>0.01</v>
      </c>
      <c r="F4230">
        <v>1.47299</v>
      </c>
      <c r="G4230" s="384">
        <v>0</v>
      </c>
      <c r="H4230">
        <v>0</v>
      </c>
    </row>
    <row r="4231" spans="1:10">
      <c r="A4231">
        <v>4224</v>
      </c>
      <c r="B4231" s="613">
        <v>42907.270833333336</v>
      </c>
      <c r="C4231" s="405" t="s">
        <v>2020</v>
      </c>
      <c r="D4231" s="384">
        <v>1086</v>
      </c>
      <c r="E4231">
        <v>0.01</v>
      </c>
      <c r="F4231">
        <v>1.47299</v>
      </c>
      <c r="G4231" s="384">
        <v>0</v>
      </c>
      <c r="H4231">
        <v>1.46723</v>
      </c>
    </row>
    <row r="4232" spans="1:10">
      <c r="A4232">
        <v>4229</v>
      </c>
      <c r="B4232" s="613">
        <v>42907.76458333333</v>
      </c>
      <c r="C4232" s="405" t="s">
        <v>2020</v>
      </c>
      <c r="D4232" s="384">
        <v>1086</v>
      </c>
      <c r="E4232">
        <v>0.01</v>
      </c>
      <c r="F4232">
        <v>1.47299</v>
      </c>
      <c r="G4232" s="384">
        <v>0</v>
      </c>
      <c r="H4232">
        <v>1.47011</v>
      </c>
    </row>
    <row r="4233" spans="1:10">
      <c r="A4233">
        <v>4234</v>
      </c>
      <c r="B4233" s="613">
        <v>42913.388888888891</v>
      </c>
      <c r="C4233" s="405" t="s">
        <v>1931</v>
      </c>
      <c r="D4233" s="384">
        <v>1086</v>
      </c>
      <c r="E4233">
        <v>0.01</v>
      </c>
      <c r="F4233">
        <v>1.47011</v>
      </c>
      <c r="G4233" s="384">
        <v>0</v>
      </c>
      <c r="H4233">
        <v>1.47011</v>
      </c>
      <c r="I4233">
        <v>2.0299999999999998</v>
      </c>
      <c r="J4233" s="384">
        <v>4200.2700000000004</v>
      </c>
    </row>
    <row r="4234" spans="1:10">
      <c r="A4234">
        <v>4227</v>
      </c>
      <c r="B4234" s="613">
        <v>42907.76458333333</v>
      </c>
      <c r="C4234" s="405" t="s">
        <v>97</v>
      </c>
      <c r="D4234" s="384">
        <v>1087</v>
      </c>
      <c r="E4234">
        <v>0.02</v>
      </c>
      <c r="F4234">
        <v>1.47692</v>
      </c>
      <c r="G4234" s="384">
        <v>0</v>
      </c>
      <c r="H4234">
        <v>0</v>
      </c>
    </row>
    <row r="4235" spans="1:10">
      <c r="A4235">
        <v>4228</v>
      </c>
      <c r="B4235" s="613">
        <v>42907.76458333333</v>
      </c>
      <c r="C4235" s="405" t="s">
        <v>2020</v>
      </c>
      <c r="D4235" s="384">
        <v>1087</v>
      </c>
      <c r="E4235">
        <v>0.02</v>
      </c>
      <c r="F4235">
        <v>1.47692</v>
      </c>
      <c r="G4235" s="384">
        <v>0</v>
      </c>
      <c r="H4235">
        <v>1.47011</v>
      </c>
    </row>
    <row r="4236" spans="1:10">
      <c r="A4236">
        <v>4235</v>
      </c>
      <c r="B4236" s="613">
        <v>42913.388888888891</v>
      </c>
      <c r="C4236" s="405" t="s">
        <v>1931</v>
      </c>
      <c r="D4236" s="384">
        <v>1087</v>
      </c>
      <c r="E4236">
        <v>0.02</v>
      </c>
      <c r="F4236">
        <v>1.47011</v>
      </c>
      <c r="G4236" s="384">
        <v>0</v>
      </c>
      <c r="H4236">
        <v>1.47011</v>
      </c>
      <c r="I4236">
        <v>9.85</v>
      </c>
      <c r="J4236" s="384">
        <v>4210.12</v>
      </c>
    </row>
    <row r="4237" spans="1:10">
      <c r="A4237">
        <v>4236</v>
      </c>
      <c r="B4237" s="613">
        <v>42914.345138888886</v>
      </c>
      <c r="C4237" s="405" t="s">
        <v>96</v>
      </c>
      <c r="D4237" s="384">
        <v>1088</v>
      </c>
      <c r="E4237">
        <v>0.01</v>
      </c>
      <c r="F4237">
        <v>1.4952799999999999</v>
      </c>
      <c r="G4237" s="384">
        <v>0</v>
      </c>
      <c r="H4237">
        <v>0</v>
      </c>
    </row>
    <row r="4238" spans="1:10">
      <c r="A4238">
        <v>4237</v>
      </c>
      <c r="B4238" s="613">
        <v>42914.345138888886</v>
      </c>
      <c r="C4238" s="405" t="s">
        <v>2020</v>
      </c>
      <c r="D4238" s="384">
        <v>1088</v>
      </c>
      <c r="E4238">
        <v>0.01</v>
      </c>
      <c r="F4238">
        <v>1.4952799999999999</v>
      </c>
      <c r="G4238" s="384">
        <v>0</v>
      </c>
      <c r="H4238">
        <v>1.49742</v>
      </c>
    </row>
    <row r="4239" spans="1:10">
      <c r="A4239">
        <v>4238</v>
      </c>
      <c r="B4239" s="613">
        <v>42914.395138888889</v>
      </c>
      <c r="C4239" s="405" t="s">
        <v>1931</v>
      </c>
      <c r="D4239" s="384">
        <v>1088</v>
      </c>
      <c r="E4239">
        <v>0.01</v>
      </c>
      <c r="F4239">
        <v>1.49742</v>
      </c>
      <c r="G4239" s="384">
        <v>0</v>
      </c>
      <c r="H4239">
        <v>1.49742</v>
      </c>
      <c r="I4239">
        <v>1.48</v>
      </c>
      <c r="J4239" s="384">
        <v>4211.6000000000004</v>
      </c>
    </row>
    <row r="4240" spans="1:10">
      <c r="A4240">
        <v>4239</v>
      </c>
      <c r="B4240" s="613">
        <v>42919.156944444447</v>
      </c>
      <c r="C4240" s="405" t="s">
        <v>97</v>
      </c>
      <c r="D4240" s="384">
        <v>1089</v>
      </c>
      <c r="E4240">
        <v>0.01</v>
      </c>
      <c r="F4240">
        <v>1.4858100000000001</v>
      </c>
      <c r="G4240" s="384">
        <v>0</v>
      </c>
      <c r="H4240">
        <v>0</v>
      </c>
    </row>
    <row r="4241" spans="1:10">
      <c r="A4241">
        <v>4240</v>
      </c>
      <c r="B4241" s="613">
        <v>42919.156944444447</v>
      </c>
      <c r="C4241" s="405" t="s">
        <v>2020</v>
      </c>
      <c r="D4241" s="384">
        <v>1089</v>
      </c>
      <c r="E4241">
        <v>0.01</v>
      </c>
      <c r="F4241">
        <v>1.4858100000000001</v>
      </c>
      <c r="G4241" s="384">
        <v>0</v>
      </c>
      <c r="H4241">
        <v>1.48367</v>
      </c>
    </row>
    <row r="4242" spans="1:10">
      <c r="A4242">
        <v>4241</v>
      </c>
      <c r="B4242" s="613">
        <v>42919.577777777777</v>
      </c>
      <c r="C4242" s="405" t="s">
        <v>1931</v>
      </c>
      <c r="D4242" s="384">
        <v>1089</v>
      </c>
      <c r="E4242">
        <v>0.01</v>
      </c>
      <c r="F4242">
        <v>1.48367</v>
      </c>
      <c r="G4242" s="384">
        <v>0</v>
      </c>
      <c r="H4242">
        <v>1.48367</v>
      </c>
      <c r="I4242">
        <v>1.48</v>
      </c>
      <c r="J4242" s="384">
        <v>4213.08</v>
      </c>
    </row>
    <row r="4243" spans="1:10">
      <c r="A4243">
        <v>4242</v>
      </c>
      <c r="B4243" s="613">
        <v>42920.375</v>
      </c>
      <c r="C4243" s="405" t="s">
        <v>96</v>
      </c>
      <c r="D4243" s="384">
        <v>1090</v>
      </c>
      <c r="E4243">
        <v>0.01</v>
      </c>
      <c r="F4243">
        <v>1.4931399999999999</v>
      </c>
      <c r="G4243" s="384">
        <v>0</v>
      </c>
      <c r="H4243">
        <v>0</v>
      </c>
    </row>
    <row r="4244" spans="1:10">
      <c r="A4244">
        <v>4243</v>
      </c>
      <c r="B4244" s="613">
        <v>42920.375</v>
      </c>
      <c r="C4244" s="405" t="s">
        <v>2020</v>
      </c>
      <c r="D4244" s="384">
        <v>1090</v>
      </c>
      <c r="E4244">
        <v>0.01</v>
      </c>
      <c r="F4244">
        <v>1.4931399999999999</v>
      </c>
      <c r="G4244" s="384">
        <v>0</v>
      </c>
      <c r="H4244">
        <v>1.4952799999999999</v>
      </c>
    </row>
    <row r="4245" spans="1:10">
      <c r="A4245">
        <v>4246</v>
      </c>
      <c r="B4245" s="613">
        <v>42920.7</v>
      </c>
      <c r="C4245" s="405" t="s">
        <v>2020</v>
      </c>
      <c r="D4245" s="384">
        <v>1090</v>
      </c>
      <c r="E4245">
        <v>0.01</v>
      </c>
      <c r="F4245">
        <v>1.4931399999999999</v>
      </c>
      <c r="G4245" s="384">
        <v>0</v>
      </c>
      <c r="H4245">
        <v>1.49363</v>
      </c>
    </row>
    <row r="4246" spans="1:10">
      <c r="A4246">
        <v>4247</v>
      </c>
      <c r="B4246" s="613">
        <v>42921.654861111114</v>
      </c>
      <c r="C4246" s="405" t="s">
        <v>1931</v>
      </c>
      <c r="D4246" s="384">
        <v>1090</v>
      </c>
      <c r="E4246">
        <v>0.01</v>
      </c>
      <c r="F4246">
        <v>1.49363</v>
      </c>
      <c r="G4246" s="384">
        <v>0</v>
      </c>
      <c r="H4246">
        <v>1.49363</v>
      </c>
      <c r="I4246">
        <v>0.26</v>
      </c>
      <c r="J4246" s="384">
        <v>4213.34</v>
      </c>
    </row>
    <row r="4247" spans="1:10">
      <c r="A4247">
        <v>4244</v>
      </c>
      <c r="B4247" s="613">
        <v>42920.7</v>
      </c>
      <c r="C4247" s="405" t="s">
        <v>96</v>
      </c>
      <c r="D4247" s="384">
        <v>1091</v>
      </c>
      <c r="E4247">
        <v>0.01</v>
      </c>
      <c r="F4247">
        <v>1.4898400000000001</v>
      </c>
      <c r="G4247" s="384">
        <v>0</v>
      </c>
      <c r="H4247">
        <v>0</v>
      </c>
    </row>
    <row r="4248" spans="1:10">
      <c r="A4248">
        <v>4245</v>
      </c>
      <c r="B4248" s="613">
        <v>42920.7</v>
      </c>
      <c r="C4248" s="405" t="s">
        <v>2020</v>
      </c>
      <c r="D4248" s="384">
        <v>1091</v>
      </c>
      <c r="E4248">
        <v>0.01</v>
      </c>
      <c r="F4248">
        <v>1.4898400000000001</v>
      </c>
      <c r="G4248" s="384">
        <v>0</v>
      </c>
      <c r="H4248">
        <v>1.49363</v>
      </c>
    </row>
    <row r="4249" spans="1:10">
      <c r="A4249">
        <v>4248</v>
      </c>
      <c r="B4249" s="613">
        <v>42921.654861111114</v>
      </c>
      <c r="C4249" s="405" t="s">
        <v>1931</v>
      </c>
      <c r="D4249" s="384">
        <v>1091</v>
      </c>
      <c r="E4249">
        <v>0.01</v>
      </c>
      <c r="F4249">
        <v>1.49363</v>
      </c>
      <c r="G4249" s="384">
        <v>0</v>
      </c>
      <c r="H4249">
        <v>1.49363</v>
      </c>
      <c r="I4249">
        <v>2.7</v>
      </c>
      <c r="J4249" s="384">
        <v>4216.04</v>
      </c>
    </row>
    <row r="4250" spans="1:10">
      <c r="A4250">
        <v>4249</v>
      </c>
      <c r="B4250" s="613">
        <v>42922.46875</v>
      </c>
      <c r="C4250" s="405" t="s">
        <v>96</v>
      </c>
      <c r="D4250" s="384">
        <v>1092</v>
      </c>
      <c r="E4250">
        <v>0.01</v>
      </c>
      <c r="F4250">
        <v>1.49272</v>
      </c>
      <c r="G4250" s="384">
        <v>0</v>
      </c>
      <c r="H4250">
        <v>0</v>
      </c>
    </row>
    <row r="4251" spans="1:10">
      <c r="A4251">
        <v>4250</v>
      </c>
      <c r="B4251" s="613">
        <v>42922.46875</v>
      </c>
      <c r="C4251" s="405" t="s">
        <v>2020</v>
      </c>
      <c r="D4251" s="384">
        <v>1092</v>
      </c>
      <c r="E4251">
        <v>0.01</v>
      </c>
      <c r="F4251">
        <v>1.49272</v>
      </c>
      <c r="G4251" s="384">
        <v>0</v>
      </c>
      <c r="H4251">
        <v>1.4948600000000001</v>
      </c>
    </row>
    <row r="4252" spans="1:10">
      <c r="A4252">
        <v>4251</v>
      </c>
      <c r="B4252" s="613">
        <v>42922.474999999999</v>
      </c>
      <c r="C4252" s="405" t="s">
        <v>1931</v>
      </c>
      <c r="D4252" s="384">
        <v>1092</v>
      </c>
      <c r="E4252">
        <v>0.01</v>
      </c>
      <c r="F4252">
        <v>1.4948600000000001</v>
      </c>
      <c r="G4252" s="384">
        <v>0</v>
      </c>
      <c r="H4252">
        <v>1.4948600000000001</v>
      </c>
      <c r="I4252">
        <v>1.48</v>
      </c>
      <c r="J4252" s="384">
        <v>4217.5200000000004</v>
      </c>
    </row>
    <row r="4253" spans="1:10">
      <c r="A4253">
        <v>4252</v>
      </c>
      <c r="B4253" s="613">
        <v>42922.708333333336</v>
      </c>
      <c r="C4253" s="405" t="s">
        <v>96</v>
      </c>
      <c r="D4253" s="384">
        <v>1093</v>
      </c>
      <c r="E4253">
        <v>0.01</v>
      </c>
      <c r="F4253">
        <v>1.5049999999999999</v>
      </c>
      <c r="G4253" s="384">
        <v>0</v>
      </c>
      <c r="H4253">
        <v>0</v>
      </c>
    </row>
    <row r="4254" spans="1:10">
      <c r="A4254">
        <v>4253</v>
      </c>
      <c r="B4254" s="613">
        <v>42922.708333333336</v>
      </c>
      <c r="C4254" s="405" t="s">
        <v>2020</v>
      </c>
      <c r="D4254" s="384">
        <v>1093</v>
      </c>
      <c r="E4254">
        <v>0.01</v>
      </c>
      <c r="F4254">
        <v>1.5049999999999999</v>
      </c>
      <c r="G4254" s="384">
        <v>0</v>
      </c>
      <c r="H4254">
        <v>1.5071399999999999</v>
      </c>
    </row>
    <row r="4255" spans="1:10">
      <c r="A4255">
        <v>4254</v>
      </c>
      <c r="B4255" s="613">
        <v>42923.0625</v>
      </c>
      <c r="C4255" s="405" t="s">
        <v>1931</v>
      </c>
      <c r="D4255" s="384">
        <v>1093</v>
      </c>
      <c r="E4255">
        <v>0.01</v>
      </c>
      <c r="F4255">
        <v>1.5071399999999999</v>
      </c>
      <c r="G4255" s="384">
        <v>0</v>
      </c>
      <c r="H4255">
        <v>1.5071399999999999</v>
      </c>
      <c r="I4255">
        <v>1.48</v>
      </c>
      <c r="J4255" s="384">
        <v>4219</v>
      </c>
    </row>
    <row r="4256" spans="1:10">
      <c r="A4256">
        <v>4255</v>
      </c>
      <c r="B4256" s="613">
        <v>42929.709027777775</v>
      </c>
      <c r="C4256" s="405" t="s">
        <v>97</v>
      </c>
      <c r="D4256" s="384">
        <v>1094</v>
      </c>
      <c r="E4256">
        <v>0.01</v>
      </c>
      <c r="F4256">
        <v>1.4763200000000001</v>
      </c>
      <c r="G4256" s="384">
        <v>0</v>
      </c>
      <c r="H4256">
        <v>0</v>
      </c>
    </row>
    <row r="4257" spans="1:10">
      <c r="A4257">
        <v>4256</v>
      </c>
      <c r="B4257" s="613">
        <v>42929.709027777775</v>
      </c>
      <c r="C4257" s="405" t="s">
        <v>2020</v>
      </c>
      <c r="D4257" s="384">
        <v>1094</v>
      </c>
      <c r="E4257">
        <v>0.01</v>
      </c>
      <c r="F4257">
        <v>1.4763200000000001</v>
      </c>
      <c r="G4257" s="384">
        <v>0</v>
      </c>
      <c r="H4257">
        <v>1.47418</v>
      </c>
    </row>
    <row r="4258" spans="1:10">
      <c r="A4258">
        <v>4257</v>
      </c>
      <c r="B4258" s="613">
        <v>42929.723611111112</v>
      </c>
      <c r="C4258" s="405" t="s">
        <v>1931</v>
      </c>
      <c r="D4258" s="384">
        <v>1094</v>
      </c>
      <c r="E4258">
        <v>0.01</v>
      </c>
      <c r="F4258">
        <v>1.47418</v>
      </c>
      <c r="G4258" s="384">
        <v>0</v>
      </c>
      <c r="H4258">
        <v>1.47418</v>
      </c>
      <c r="I4258">
        <v>1.48</v>
      </c>
      <c r="J4258" s="384">
        <v>4220.4799999999996</v>
      </c>
    </row>
    <row r="4259" spans="1:10">
      <c r="A4259">
        <v>4258</v>
      </c>
      <c r="B4259" s="613">
        <v>42934.15625</v>
      </c>
      <c r="C4259" s="405" t="s">
        <v>97</v>
      </c>
      <c r="D4259" s="384">
        <v>1095</v>
      </c>
      <c r="E4259">
        <v>0.01</v>
      </c>
      <c r="F4259">
        <v>1.4705299999999999</v>
      </c>
      <c r="G4259" s="384">
        <v>0</v>
      </c>
      <c r="H4259">
        <v>0</v>
      </c>
    </row>
    <row r="4260" spans="1:10">
      <c r="A4260">
        <v>4259</v>
      </c>
      <c r="B4260" s="613">
        <v>42934.15625</v>
      </c>
      <c r="C4260" s="405" t="s">
        <v>2020</v>
      </c>
      <c r="D4260" s="384">
        <v>1095</v>
      </c>
      <c r="E4260">
        <v>0.01</v>
      </c>
      <c r="F4260">
        <v>1.4705299999999999</v>
      </c>
      <c r="G4260" s="384">
        <v>0</v>
      </c>
      <c r="H4260">
        <v>1.4683900000000001</v>
      </c>
    </row>
    <row r="4261" spans="1:10">
      <c r="A4261">
        <v>4260</v>
      </c>
      <c r="B4261" s="613">
        <v>42934.164583333331</v>
      </c>
      <c r="C4261" s="405" t="s">
        <v>1931</v>
      </c>
      <c r="D4261" s="384">
        <v>1095</v>
      </c>
      <c r="E4261">
        <v>0.01</v>
      </c>
      <c r="F4261">
        <v>1.4683900000000001</v>
      </c>
      <c r="G4261" s="384">
        <v>0</v>
      </c>
      <c r="H4261">
        <v>1.4683900000000001</v>
      </c>
      <c r="I4261">
        <v>1.48</v>
      </c>
      <c r="J4261" s="384">
        <v>4221.96</v>
      </c>
    </row>
    <row r="4262" spans="1:10">
      <c r="A4262">
        <v>4261</v>
      </c>
      <c r="B4262" s="613">
        <v>42934.40625</v>
      </c>
      <c r="C4262" s="405" t="s">
        <v>96</v>
      </c>
      <c r="D4262" s="384">
        <v>1096</v>
      </c>
      <c r="E4262">
        <v>0.01</v>
      </c>
      <c r="F4262">
        <v>1.4563200000000001</v>
      </c>
      <c r="G4262" s="384">
        <v>0</v>
      </c>
      <c r="H4262">
        <v>0</v>
      </c>
    </row>
    <row r="4263" spans="1:10">
      <c r="A4263">
        <v>4262</v>
      </c>
      <c r="B4263" s="613">
        <v>42934.40625</v>
      </c>
      <c r="C4263" s="405" t="s">
        <v>2020</v>
      </c>
      <c r="D4263" s="384">
        <v>1096</v>
      </c>
      <c r="E4263">
        <v>0.01</v>
      </c>
      <c r="F4263">
        <v>1.4563200000000001</v>
      </c>
      <c r="G4263" s="384">
        <v>0</v>
      </c>
      <c r="H4263">
        <v>1.4584600000000001</v>
      </c>
    </row>
    <row r="4264" spans="1:10">
      <c r="A4264">
        <v>4268</v>
      </c>
      <c r="B4264" s="613">
        <v>42934.611805555556</v>
      </c>
      <c r="C4264" s="405" t="s">
        <v>1931</v>
      </c>
      <c r="D4264" s="384">
        <v>1096</v>
      </c>
      <c r="E4264">
        <v>0.01</v>
      </c>
      <c r="F4264">
        <v>1.4584600000000001</v>
      </c>
      <c r="G4264" s="384">
        <v>0</v>
      </c>
      <c r="H4264">
        <v>1.4584600000000001</v>
      </c>
      <c r="I4264">
        <v>1.48</v>
      </c>
      <c r="J4264" s="384">
        <v>4223.4399999999996</v>
      </c>
    </row>
    <row r="4265" spans="1:10">
      <c r="A4265">
        <v>4263</v>
      </c>
      <c r="B4265" s="613">
        <v>42934.459027777775</v>
      </c>
      <c r="C4265" s="405" t="s">
        <v>97</v>
      </c>
      <c r="D4265" s="384">
        <v>1097</v>
      </c>
      <c r="E4265">
        <v>0.01</v>
      </c>
      <c r="F4265">
        <v>1.4546399999999999</v>
      </c>
      <c r="G4265" s="384">
        <v>0</v>
      </c>
      <c r="H4265">
        <v>0</v>
      </c>
    </row>
    <row r="4266" spans="1:10">
      <c r="A4266">
        <v>4264</v>
      </c>
      <c r="B4266" s="613">
        <v>42934.459027777775</v>
      </c>
      <c r="C4266" s="405" t="s">
        <v>2020</v>
      </c>
      <c r="D4266" s="384">
        <v>1097</v>
      </c>
      <c r="E4266">
        <v>0.01</v>
      </c>
      <c r="F4266">
        <v>1.4546399999999999</v>
      </c>
      <c r="G4266" s="384">
        <v>0</v>
      </c>
      <c r="H4266">
        <v>1.4524999999999999</v>
      </c>
    </row>
    <row r="4267" spans="1:10">
      <c r="A4267">
        <v>4267</v>
      </c>
      <c r="B4267" s="613">
        <v>42934.54583333333</v>
      </c>
      <c r="C4267" s="405" t="s">
        <v>2020</v>
      </c>
      <c r="D4267" s="384">
        <v>1097</v>
      </c>
      <c r="E4267">
        <v>0.01</v>
      </c>
      <c r="F4267">
        <v>1.4546399999999999</v>
      </c>
      <c r="G4267" s="384">
        <v>0</v>
      </c>
      <c r="H4267">
        <v>1.4541599999999999</v>
      </c>
    </row>
    <row r="4268" spans="1:10">
      <c r="A4268">
        <v>4272</v>
      </c>
      <c r="B4268" s="613">
        <v>42934.749305555553</v>
      </c>
      <c r="C4268" s="405" t="s">
        <v>2020</v>
      </c>
      <c r="D4268" s="384">
        <v>1097</v>
      </c>
      <c r="E4268">
        <v>0.01</v>
      </c>
      <c r="F4268">
        <v>1.4546399999999999</v>
      </c>
      <c r="G4268" s="384">
        <v>0</v>
      </c>
      <c r="H4268">
        <v>1.45583</v>
      </c>
    </row>
    <row r="4269" spans="1:10">
      <c r="A4269">
        <v>4273</v>
      </c>
      <c r="B4269" s="613">
        <v>42935.109722222223</v>
      </c>
      <c r="C4269" s="405" t="s">
        <v>1931</v>
      </c>
      <c r="D4269" s="384">
        <v>1097</v>
      </c>
      <c r="E4269">
        <v>0.01</v>
      </c>
      <c r="F4269">
        <v>1.45583</v>
      </c>
      <c r="G4269" s="384">
        <v>0</v>
      </c>
      <c r="H4269">
        <v>1.45583</v>
      </c>
      <c r="I4269">
        <v>-0.98</v>
      </c>
      <c r="J4269" s="384">
        <v>4222.46</v>
      </c>
    </row>
    <row r="4270" spans="1:10">
      <c r="A4270">
        <v>4265</v>
      </c>
      <c r="B4270" s="613">
        <v>42934.54583333333</v>
      </c>
      <c r="C4270" s="405" t="s">
        <v>97</v>
      </c>
      <c r="D4270" s="384">
        <v>1098</v>
      </c>
      <c r="E4270">
        <v>0.01</v>
      </c>
      <c r="F4270">
        <v>1.4579500000000001</v>
      </c>
      <c r="G4270" s="384">
        <v>0</v>
      </c>
      <c r="H4270">
        <v>0</v>
      </c>
    </row>
    <row r="4271" spans="1:10">
      <c r="A4271">
        <v>4266</v>
      </c>
      <c r="B4271" s="613">
        <v>42934.54583333333</v>
      </c>
      <c r="C4271" s="405" t="s">
        <v>2020</v>
      </c>
      <c r="D4271" s="384">
        <v>1098</v>
      </c>
      <c r="E4271">
        <v>0.01</v>
      </c>
      <c r="F4271">
        <v>1.4579500000000001</v>
      </c>
      <c r="G4271" s="384">
        <v>0</v>
      </c>
      <c r="H4271">
        <v>1.4541599999999999</v>
      </c>
    </row>
    <row r="4272" spans="1:10">
      <c r="A4272">
        <v>4271</v>
      </c>
      <c r="B4272" s="613">
        <v>42934.749305555553</v>
      </c>
      <c r="C4272" s="405" t="s">
        <v>2020</v>
      </c>
      <c r="D4272" s="384">
        <v>1098</v>
      </c>
      <c r="E4272">
        <v>0.01</v>
      </c>
      <c r="F4272">
        <v>1.4579500000000001</v>
      </c>
      <c r="G4272" s="384">
        <v>0</v>
      </c>
      <c r="H4272">
        <v>1.45583</v>
      </c>
    </row>
    <row r="4273" spans="1:10">
      <c r="A4273">
        <v>4274</v>
      </c>
      <c r="B4273" s="613">
        <v>42935.109722222223</v>
      </c>
      <c r="C4273" s="405" t="s">
        <v>1931</v>
      </c>
      <c r="D4273" s="384">
        <v>1098</v>
      </c>
      <c r="E4273">
        <v>0.01</v>
      </c>
      <c r="F4273">
        <v>1.45583</v>
      </c>
      <c r="G4273" s="384">
        <v>0</v>
      </c>
      <c r="H4273">
        <v>1.45583</v>
      </c>
      <c r="I4273">
        <v>1.47</v>
      </c>
      <c r="J4273" s="384">
        <v>4223.93</v>
      </c>
    </row>
    <row r="4274" spans="1:10">
      <c r="A4274">
        <v>4269</v>
      </c>
      <c r="B4274" s="613">
        <v>42934.749305555553</v>
      </c>
      <c r="C4274" s="405" t="s">
        <v>97</v>
      </c>
      <c r="D4274" s="384">
        <v>1099</v>
      </c>
      <c r="E4274">
        <v>0.01</v>
      </c>
      <c r="F4274">
        <v>1.4616</v>
      </c>
      <c r="G4274" s="384">
        <v>0</v>
      </c>
      <c r="H4274">
        <v>0</v>
      </c>
    </row>
    <row r="4275" spans="1:10">
      <c r="A4275">
        <v>4270</v>
      </c>
      <c r="B4275" s="613">
        <v>42934.749305555553</v>
      </c>
      <c r="C4275" s="405" t="s">
        <v>2020</v>
      </c>
      <c r="D4275" s="384">
        <v>1099</v>
      </c>
      <c r="E4275">
        <v>0.01</v>
      </c>
      <c r="F4275">
        <v>1.4616</v>
      </c>
      <c r="G4275" s="384">
        <v>0</v>
      </c>
      <c r="H4275">
        <v>1.45583</v>
      </c>
    </row>
    <row r="4276" spans="1:10">
      <c r="A4276">
        <v>4275</v>
      </c>
      <c r="B4276" s="613">
        <v>42935.109722222223</v>
      </c>
      <c r="C4276" s="405" t="s">
        <v>1931</v>
      </c>
      <c r="D4276" s="384">
        <v>1099</v>
      </c>
      <c r="E4276">
        <v>0.01</v>
      </c>
      <c r="F4276">
        <v>1.45583</v>
      </c>
      <c r="G4276" s="384">
        <v>0</v>
      </c>
      <c r="H4276">
        <v>1.45583</v>
      </c>
      <c r="I4276">
        <v>4.16</v>
      </c>
      <c r="J4276" s="384">
        <v>4228.09</v>
      </c>
    </row>
    <row r="4277" spans="1:10">
      <c r="A4277">
        <v>4276</v>
      </c>
      <c r="B4277" s="613">
        <v>42937.479861111111</v>
      </c>
      <c r="C4277" s="405" t="s">
        <v>97</v>
      </c>
      <c r="D4277" s="384">
        <v>1100</v>
      </c>
      <c r="E4277">
        <v>0.01</v>
      </c>
      <c r="F4277">
        <v>1.46878</v>
      </c>
      <c r="G4277" s="384">
        <v>0</v>
      </c>
      <c r="H4277">
        <v>0</v>
      </c>
    </row>
    <row r="4278" spans="1:10">
      <c r="A4278">
        <v>4277</v>
      </c>
      <c r="B4278" s="613">
        <v>42937.479861111111</v>
      </c>
      <c r="C4278" s="405" t="s">
        <v>2020</v>
      </c>
      <c r="D4278" s="384">
        <v>1100</v>
      </c>
      <c r="E4278">
        <v>0.01</v>
      </c>
      <c r="F4278">
        <v>1.46878</v>
      </c>
      <c r="G4278" s="384">
        <v>0</v>
      </c>
      <c r="H4278">
        <v>1.4666399999999999</v>
      </c>
    </row>
    <row r="4279" spans="1:10">
      <c r="A4279">
        <v>4280</v>
      </c>
      <c r="B4279" s="613">
        <v>42937.690972222219</v>
      </c>
      <c r="C4279" s="405" t="s">
        <v>2020</v>
      </c>
      <c r="D4279" s="384">
        <v>1100</v>
      </c>
      <c r="E4279">
        <v>0.01</v>
      </c>
      <c r="F4279">
        <v>1.46878</v>
      </c>
      <c r="G4279" s="384">
        <v>0</v>
      </c>
      <c r="H4279">
        <v>1.4685600000000001</v>
      </c>
    </row>
    <row r="4280" spans="1:10">
      <c r="A4280">
        <v>4281</v>
      </c>
      <c r="B4280" s="613">
        <v>42940.372916666667</v>
      </c>
      <c r="C4280" s="405" t="s">
        <v>1931</v>
      </c>
      <c r="D4280" s="384">
        <v>1100</v>
      </c>
      <c r="E4280">
        <v>0.01</v>
      </c>
      <c r="F4280">
        <v>1.4685600000000001</v>
      </c>
      <c r="G4280" s="384">
        <v>0</v>
      </c>
      <c r="H4280">
        <v>1.4685600000000001</v>
      </c>
      <c r="I4280">
        <v>0.06</v>
      </c>
      <c r="J4280" s="384">
        <v>4228.1499999999996</v>
      </c>
    </row>
    <row r="4281" spans="1:10">
      <c r="A4281">
        <v>4278</v>
      </c>
      <c r="B4281" s="613">
        <v>42937.690972222219</v>
      </c>
      <c r="C4281" s="405" t="s">
        <v>97</v>
      </c>
      <c r="D4281" s="384">
        <v>1101</v>
      </c>
      <c r="E4281">
        <v>0.01</v>
      </c>
      <c r="F4281">
        <v>1.47261</v>
      </c>
      <c r="G4281" s="384">
        <v>0</v>
      </c>
      <c r="H4281">
        <v>0</v>
      </c>
    </row>
    <row r="4282" spans="1:10">
      <c r="A4282">
        <v>4279</v>
      </c>
      <c r="B4282" s="613">
        <v>42937.690972222219</v>
      </c>
      <c r="C4282" s="405" t="s">
        <v>2020</v>
      </c>
      <c r="D4282" s="384">
        <v>1101</v>
      </c>
      <c r="E4282">
        <v>0.01</v>
      </c>
      <c r="F4282">
        <v>1.47261</v>
      </c>
      <c r="G4282" s="384">
        <v>0</v>
      </c>
      <c r="H4282">
        <v>1.4685600000000001</v>
      </c>
    </row>
    <row r="4283" spans="1:10">
      <c r="A4283">
        <v>4282</v>
      </c>
      <c r="B4283" s="613">
        <v>42940.372916666667</v>
      </c>
      <c r="C4283" s="405" t="s">
        <v>1931</v>
      </c>
      <c r="D4283" s="384">
        <v>1101</v>
      </c>
      <c r="E4283">
        <v>0.01</v>
      </c>
      <c r="F4283">
        <v>1.4685600000000001</v>
      </c>
      <c r="G4283" s="384">
        <v>0</v>
      </c>
      <c r="H4283">
        <v>1.4685600000000001</v>
      </c>
      <c r="I4283">
        <v>2.89</v>
      </c>
      <c r="J4283" s="384">
        <v>4231.04</v>
      </c>
    </row>
    <row r="4284" spans="1:10">
      <c r="A4284">
        <v>4283</v>
      </c>
      <c r="B4284" s="613">
        <v>42941.59375</v>
      </c>
      <c r="C4284" s="405" t="s">
        <v>96</v>
      </c>
      <c r="D4284" s="384">
        <v>1102</v>
      </c>
      <c r="E4284">
        <v>0.01</v>
      </c>
      <c r="F4284">
        <v>1.4693499999999999</v>
      </c>
      <c r="G4284" s="384">
        <v>0</v>
      </c>
      <c r="H4284">
        <v>0</v>
      </c>
    </row>
    <row r="4285" spans="1:10">
      <c r="A4285">
        <v>4284</v>
      </c>
      <c r="B4285" s="613">
        <v>42941.59375</v>
      </c>
      <c r="C4285" s="405" t="s">
        <v>2020</v>
      </c>
      <c r="D4285" s="384">
        <v>1102</v>
      </c>
      <c r="E4285">
        <v>0.01</v>
      </c>
      <c r="F4285">
        <v>1.4693499999999999</v>
      </c>
      <c r="G4285" s="384">
        <v>0</v>
      </c>
      <c r="H4285">
        <v>1.47149</v>
      </c>
    </row>
    <row r="4286" spans="1:10">
      <c r="A4286">
        <v>4287</v>
      </c>
      <c r="B4286" s="613">
        <v>42941.745138888888</v>
      </c>
      <c r="C4286" s="405" t="s">
        <v>2020</v>
      </c>
      <c r="D4286" s="384">
        <v>1102</v>
      </c>
      <c r="E4286">
        <v>0.01</v>
      </c>
      <c r="F4286">
        <v>1.4693499999999999</v>
      </c>
      <c r="G4286" s="384">
        <v>0</v>
      </c>
      <c r="H4286">
        <v>1.46984</v>
      </c>
    </row>
    <row r="4287" spans="1:10">
      <c r="A4287">
        <v>4288</v>
      </c>
      <c r="B4287" s="613">
        <v>42942.120833333334</v>
      </c>
      <c r="C4287" s="405" t="s">
        <v>1931</v>
      </c>
      <c r="D4287" s="384">
        <v>1102</v>
      </c>
      <c r="E4287">
        <v>0.01</v>
      </c>
      <c r="F4287">
        <v>1.46984</v>
      </c>
      <c r="G4287" s="384">
        <v>0</v>
      </c>
      <c r="H4287">
        <v>1.46984</v>
      </c>
      <c r="I4287">
        <v>0.26</v>
      </c>
      <c r="J4287" s="384">
        <v>4231.3</v>
      </c>
    </row>
    <row r="4288" spans="1:10">
      <c r="A4288">
        <v>4285</v>
      </c>
      <c r="B4288" s="613">
        <v>42941.745138888888</v>
      </c>
      <c r="C4288" s="405" t="s">
        <v>96</v>
      </c>
      <c r="D4288" s="384">
        <v>1103</v>
      </c>
      <c r="E4288">
        <v>0.01</v>
      </c>
      <c r="F4288">
        <v>1.4660500000000001</v>
      </c>
      <c r="G4288" s="384">
        <v>0</v>
      </c>
      <c r="H4288">
        <v>0</v>
      </c>
    </row>
    <row r="4289" spans="1:10">
      <c r="A4289">
        <v>4286</v>
      </c>
      <c r="B4289" s="613">
        <v>42941.745138888888</v>
      </c>
      <c r="C4289" s="405" t="s">
        <v>2020</v>
      </c>
      <c r="D4289" s="384">
        <v>1103</v>
      </c>
      <c r="E4289">
        <v>0.01</v>
      </c>
      <c r="F4289">
        <v>1.4660500000000001</v>
      </c>
      <c r="G4289" s="384">
        <v>0</v>
      </c>
      <c r="H4289">
        <v>1.46984</v>
      </c>
    </row>
    <row r="4290" spans="1:10">
      <c r="A4290">
        <v>4289</v>
      </c>
      <c r="B4290" s="613">
        <v>42942.120833333334</v>
      </c>
      <c r="C4290" s="405" t="s">
        <v>1931</v>
      </c>
      <c r="D4290" s="384">
        <v>1103</v>
      </c>
      <c r="E4290">
        <v>0.01</v>
      </c>
      <c r="F4290">
        <v>1.46984</v>
      </c>
      <c r="G4290" s="384">
        <v>0</v>
      </c>
      <c r="H4290">
        <v>1.46984</v>
      </c>
      <c r="I4290">
        <v>2.7</v>
      </c>
      <c r="J4290" s="384">
        <v>4234</v>
      </c>
    </row>
    <row r="4291" spans="1:10">
      <c r="A4291">
        <v>4290</v>
      </c>
      <c r="B4291" s="613">
        <v>42943.168055555558</v>
      </c>
      <c r="C4291" s="405" t="s">
        <v>96</v>
      </c>
      <c r="D4291" s="384">
        <v>1104</v>
      </c>
      <c r="E4291">
        <v>0.01</v>
      </c>
      <c r="F4291">
        <v>1.4610700000000001</v>
      </c>
      <c r="G4291" s="384">
        <v>0</v>
      </c>
      <c r="H4291">
        <v>0</v>
      </c>
    </row>
    <row r="4292" spans="1:10">
      <c r="A4292">
        <v>4291</v>
      </c>
      <c r="B4292" s="613">
        <v>42943.168055555558</v>
      </c>
      <c r="C4292" s="405" t="s">
        <v>2020</v>
      </c>
      <c r="D4292" s="384">
        <v>1104</v>
      </c>
      <c r="E4292">
        <v>0.01</v>
      </c>
      <c r="F4292">
        <v>1.4610700000000001</v>
      </c>
      <c r="G4292" s="384">
        <v>0</v>
      </c>
      <c r="H4292">
        <v>1.4632099999999999</v>
      </c>
    </row>
    <row r="4293" spans="1:10">
      <c r="A4293">
        <v>4294</v>
      </c>
      <c r="B4293" s="613">
        <v>42943.230555555558</v>
      </c>
      <c r="C4293" s="405" t="s">
        <v>2020</v>
      </c>
      <c r="D4293" s="384">
        <v>1104</v>
      </c>
      <c r="E4293">
        <v>0.01</v>
      </c>
      <c r="F4293">
        <v>1.4610700000000001</v>
      </c>
      <c r="G4293" s="384">
        <v>0</v>
      </c>
      <c r="H4293">
        <v>1.46156</v>
      </c>
    </row>
    <row r="4294" spans="1:10">
      <c r="A4294">
        <v>4295</v>
      </c>
      <c r="B4294" s="613">
        <v>42943.44027777778</v>
      </c>
      <c r="C4294" s="405" t="s">
        <v>1931</v>
      </c>
      <c r="D4294" s="384">
        <v>1104</v>
      </c>
      <c r="E4294">
        <v>0.01</v>
      </c>
      <c r="F4294">
        <v>1.46156</v>
      </c>
      <c r="G4294" s="384">
        <v>0</v>
      </c>
      <c r="H4294">
        <v>1.46156</v>
      </c>
      <c r="I4294">
        <v>0.26</v>
      </c>
      <c r="J4294" s="384">
        <v>4234.26</v>
      </c>
    </row>
    <row r="4295" spans="1:10">
      <c r="A4295">
        <v>4292</v>
      </c>
      <c r="B4295" s="613">
        <v>42943.230555555558</v>
      </c>
      <c r="C4295" s="405" t="s">
        <v>96</v>
      </c>
      <c r="D4295" s="384">
        <v>1105</v>
      </c>
      <c r="E4295">
        <v>0.01</v>
      </c>
      <c r="F4295">
        <v>1.45777</v>
      </c>
      <c r="G4295" s="384">
        <v>0</v>
      </c>
      <c r="H4295">
        <v>0</v>
      </c>
    </row>
    <row r="4296" spans="1:10">
      <c r="A4296">
        <v>4293</v>
      </c>
      <c r="B4296" s="613">
        <v>42943.230555555558</v>
      </c>
      <c r="C4296" s="405" t="s">
        <v>2020</v>
      </c>
      <c r="D4296" s="384">
        <v>1105</v>
      </c>
      <c r="E4296">
        <v>0.01</v>
      </c>
      <c r="F4296">
        <v>1.45777</v>
      </c>
      <c r="G4296" s="384">
        <v>0</v>
      </c>
      <c r="H4296">
        <v>1.46156</v>
      </c>
    </row>
    <row r="4297" spans="1:10">
      <c r="A4297">
        <v>4296</v>
      </c>
      <c r="B4297" s="613">
        <v>42943.44027777778</v>
      </c>
      <c r="C4297" s="405" t="s">
        <v>1931</v>
      </c>
      <c r="D4297" s="384">
        <v>1105</v>
      </c>
      <c r="E4297">
        <v>0.01</v>
      </c>
      <c r="F4297">
        <v>1.46156</v>
      </c>
      <c r="G4297" s="384">
        <v>0</v>
      </c>
      <c r="H4297">
        <v>1.46156</v>
      </c>
      <c r="I4297">
        <v>2.7</v>
      </c>
      <c r="J4297" s="384">
        <v>4236.96</v>
      </c>
    </row>
    <row r="4298" spans="1:10">
      <c r="A4298">
        <v>4297</v>
      </c>
      <c r="B4298" s="613">
        <v>42947.668749999997</v>
      </c>
      <c r="C4298" s="405" t="s">
        <v>96</v>
      </c>
      <c r="D4298" s="384">
        <v>1106</v>
      </c>
      <c r="E4298">
        <v>0.01</v>
      </c>
      <c r="F4298">
        <v>1.4760500000000001</v>
      </c>
      <c r="G4298" s="384">
        <v>0</v>
      </c>
      <c r="H4298">
        <v>0</v>
      </c>
    </row>
    <row r="4299" spans="1:10">
      <c r="A4299">
        <v>4298</v>
      </c>
      <c r="B4299" s="613">
        <v>42947.668749999997</v>
      </c>
      <c r="C4299" s="405" t="s">
        <v>2020</v>
      </c>
      <c r="D4299" s="384">
        <v>1106</v>
      </c>
      <c r="E4299">
        <v>0.01</v>
      </c>
      <c r="F4299">
        <v>1.4760500000000001</v>
      </c>
      <c r="G4299" s="384">
        <v>0</v>
      </c>
      <c r="H4299">
        <v>1.4781899999999999</v>
      </c>
    </row>
    <row r="4300" spans="1:10">
      <c r="A4300">
        <v>4299</v>
      </c>
      <c r="B4300" s="613">
        <v>42947.748611111114</v>
      </c>
      <c r="C4300" s="405" t="s">
        <v>1931</v>
      </c>
      <c r="D4300" s="384">
        <v>1106</v>
      </c>
      <c r="E4300">
        <v>0.01</v>
      </c>
      <c r="F4300">
        <v>1.4781899999999999</v>
      </c>
      <c r="G4300" s="384">
        <v>0</v>
      </c>
      <c r="H4300">
        <v>1.4781899999999999</v>
      </c>
      <c r="I4300">
        <v>1.48</v>
      </c>
      <c r="J4300" s="384">
        <v>4238.4399999999996</v>
      </c>
    </row>
    <row r="4301" spans="1:10">
      <c r="A4301">
        <v>4300</v>
      </c>
      <c r="B4301" s="613">
        <v>42947.75</v>
      </c>
      <c r="C4301" s="405" t="s">
        <v>96</v>
      </c>
      <c r="D4301" s="384">
        <v>1107</v>
      </c>
      <c r="E4301">
        <v>0.01</v>
      </c>
      <c r="F4301">
        <v>1.4804299999999999</v>
      </c>
      <c r="G4301" s="384">
        <v>0</v>
      </c>
      <c r="H4301">
        <v>0</v>
      </c>
    </row>
    <row r="4302" spans="1:10">
      <c r="A4302">
        <v>4301</v>
      </c>
      <c r="B4302" s="613">
        <v>42947.75</v>
      </c>
      <c r="C4302" s="405" t="s">
        <v>2020</v>
      </c>
      <c r="D4302" s="384">
        <v>1107</v>
      </c>
      <c r="E4302">
        <v>0.01</v>
      </c>
      <c r="F4302">
        <v>1.4804299999999999</v>
      </c>
      <c r="G4302" s="384">
        <v>0</v>
      </c>
      <c r="H4302">
        <v>1.4825699999999999</v>
      </c>
    </row>
    <row r="4303" spans="1:10">
      <c r="A4303">
        <v>4304</v>
      </c>
      <c r="B4303" s="613">
        <v>42948.09375</v>
      </c>
      <c r="C4303" s="405" t="s">
        <v>2020</v>
      </c>
      <c r="D4303" s="384">
        <v>1107</v>
      </c>
      <c r="E4303">
        <v>0.01</v>
      </c>
      <c r="F4303">
        <v>1.4804299999999999</v>
      </c>
      <c r="G4303" s="384">
        <v>0</v>
      </c>
      <c r="H4303">
        <v>1.4804900000000001</v>
      </c>
    </row>
    <row r="4304" spans="1:10">
      <c r="A4304">
        <v>4308</v>
      </c>
      <c r="B4304" s="613">
        <v>42948.145833333336</v>
      </c>
      <c r="C4304" s="405" t="s">
        <v>2020</v>
      </c>
      <c r="D4304" s="384">
        <v>1107</v>
      </c>
      <c r="E4304">
        <v>0.01</v>
      </c>
      <c r="F4304">
        <v>1.4804299999999999</v>
      </c>
      <c r="G4304" s="384">
        <v>0</v>
      </c>
      <c r="H4304">
        <v>1.4786999999999999</v>
      </c>
    </row>
    <row r="4305" spans="1:10">
      <c r="A4305">
        <v>4309</v>
      </c>
      <c r="B4305" s="613">
        <v>42948.270833333336</v>
      </c>
      <c r="C4305" s="405" t="s">
        <v>1931</v>
      </c>
      <c r="D4305" s="384">
        <v>1107</v>
      </c>
      <c r="E4305">
        <v>0.01</v>
      </c>
      <c r="F4305">
        <v>1.4786999999999999</v>
      </c>
      <c r="G4305" s="384">
        <v>0</v>
      </c>
      <c r="H4305">
        <v>1.4786999999999999</v>
      </c>
      <c r="I4305">
        <v>-1.38</v>
      </c>
      <c r="J4305" s="384">
        <v>4237.0600000000004</v>
      </c>
    </row>
    <row r="4306" spans="1:10">
      <c r="A4306">
        <v>4302</v>
      </c>
      <c r="B4306" s="613">
        <v>42948.09375</v>
      </c>
      <c r="C4306" s="405" t="s">
        <v>96</v>
      </c>
      <c r="D4306" s="384">
        <v>1108</v>
      </c>
      <c r="E4306">
        <v>0.01</v>
      </c>
      <c r="F4306">
        <v>1.47628</v>
      </c>
      <c r="G4306" s="384">
        <v>0</v>
      </c>
      <c r="H4306">
        <v>0</v>
      </c>
    </row>
    <row r="4307" spans="1:10">
      <c r="A4307">
        <v>4303</v>
      </c>
      <c r="B4307" s="613">
        <v>42948.09375</v>
      </c>
      <c r="C4307" s="405" t="s">
        <v>2020</v>
      </c>
      <c r="D4307" s="384">
        <v>1108</v>
      </c>
      <c r="E4307">
        <v>0.01</v>
      </c>
      <c r="F4307">
        <v>1.47628</v>
      </c>
      <c r="G4307" s="384">
        <v>0</v>
      </c>
      <c r="H4307">
        <v>1.4804900000000001</v>
      </c>
    </row>
    <row r="4308" spans="1:10">
      <c r="A4308">
        <v>4307</v>
      </c>
      <c r="B4308" s="613">
        <v>42948.145833333336</v>
      </c>
      <c r="C4308" s="405" t="s">
        <v>2020</v>
      </c>
      <c r="D4308" s="384">
        <v>1108</v>
      </c>
      <c r="E4308">
        <v>0.01</v>
      </c>
      <c r="F4308">
        <v>1.47628</v>
      </c>
      <c r="G4308" s="384">
        <v>0</v>
      </c>
      <c r="H4308">
        <v>1.4786999999999999</v>
      </c>
    </row>
    <row r="4309" spans="1:10">
      <c r="A4309">
        <v>4310</v>
      </c>
      <c r="B4309" s="613">
        <v>42948.270833333336</v>
      </c>
      <c r="C4309" s="405" t="s">
        <v>1931</v>
      </c>
      <c r="D4309" s="384">
        <v>1108</v>
      </c>
      <c r="E4309">
        <v>0.01</v>
      </c>
      <c r="F4309">
        <v>1.4786999999999999</v>
      </c>
      <c r="G4309" s="384">
        <v>0</v>
      </c>
      <c r="H4309">
        <v>1.4786999999999999</v>
      </c>
      <c r="I4309">
        <v>1.69</v>
      </c>
      <c r="J4309" s="384">
        <v>4238.75</v>
      </c>
    </row>
    <row r="4310" spans="1:10">
      <c r="A4310">
        <v>4305</v>
      </c>
      <c r="B4310" s="613">
        <v>42948.145833333336</v>
      </c>
      <c r="C4310" s="405" t="s">
        <v>96</v>
      </c>
      <c r="D4310" s="384">
        <v>1109</v>
      </c>
      <c r="E4310">
        <v>0.01</v>
      </c>
      <c r="F4310">
        <v>1.4726699999999999</v>
      </c>
      <c r="G4310" s="384">
        <v>0</v>
      </c>
      <c r="H4310">
        <v>0</v>
      </c>
    </row>
    <row r="4311" spans="1:10">
      <c r="A4311">
        <v>4306</v>
      </c>
      <c r="B4311" s="613">
        <v>42948.145833333336</v>
      </c>
      <c r="C4311" s="405" t="s">
        <v>2020</v>
      </c>
      <c r="D4311" s="384">
        <v>1109</v>
      </c>
      <c r="E4311">
        <v>0.01</v>
      </c>
      <c r="F4311">
        <v>1.4726699999999999</v>
      </c>
      <c r="G4311" s="384">
        <v>0</v>
      </c>
      <c r="H4311">
        <v>1.4786999999999999</v>
      </c>
    </row>
    <row r="4312" spans="1:10">
      <c r="A4312">
        <v>4311</v>
      </c>
      <c r="B4312" s="613">
        <v>42948.270833333336</v>
      </c>
      <c r="C4312" s="405" t="s">
        <v>1931</v>
      </c>
      <c r="D4312" s="384">
        <v>1109</v>
      </c>
      <c r="E4312">
        <v>0.01</v>
      </c>
      <c r="F4312">
        <v>1.4786999999999999</v>
      </c>
      <c r="G4312" s="384">
        <v>0</v>
      </c>
      <c r="H4312">
        <v>1.4786999999999999</v>
      </c>
      <c r="I4312">
        <v>4.3499999999999996</v>
      </c>
      <c r="J4312" s="384">
        <v>4243.1000000000004</v>
      </c>
    </row>
    <row r="4313" spans="1:10">
      <c r="A4313">
        <v>4312</v>
      </c>
      <c r="B4313" s="613">
        <v>42948.698611111111</v>
      </c>
      <c r="C4313" s="405" t="s">
        <v>97</v>
      </c>
      <c r="D4313" s="384">
        <v>1110</v>
      </c>
      <c r="E4313">
        <v>0.01</v>
      </c>
      <c r="F4313">
        <v>1.4775</v>
      </c>
      <c r="G4313" s="384">
        <v>0</v>
      </c>
      <c r="H4313">
        <v>0</v>
      </c>
    </row>
    <row r="4314" spans="1:10">
      <c r="A4314">
        <v>4313</v>
      </c>
      <c r="B4314" s="613">
        <v>42948.698611111111</v>
      </c>
      <c r="C4314" s="405" t="s">
        <v>2020</v>
      </c>
      <c r="D4314" s="384">
        <v>1110</v>
      </c>
      <c r="E4314">
        <v>0.01</v>
      </c>
      <c r="F4314">
        <v>1.4775</v>
      </c>
      <c r="G4314" s="384">
        <v>0</v>
      </c>
      <c r="H4314">
        <v>1.47536</v>
      </c>
    </row>
    <row r="4315" spans="1:10">
      <c r="A4315">
        <v>4316</v>
      </c>
      <c r="B4315" s="613">
        <v>42948.800000000003</v>
      </c>
      <c r="C4315" s="405" t="s">
        <v>2020</v>
      </c>
      <c r="D4315" s="384">
        <v>1110</v>
      </c>
      <c r="E4315">
        <v>0.01</v>
      </c>
      <c r="F4315">
        <v>1.4775</v>
      </c>
      <c r="G4315" s="384">
        <v>0</v>
      </c>
      <c r="H4315">
        <v>1.47702</v>
      </c>
    </row>
    <row r="4316" spans="1:10">
      <c r="A4316">
        <v>4320</v>
      </c>
      <c r="B4316" s="613">
        <v>42949.081944444442</v>
      </c>
      <c r="C4316" s="405" t="s">
        <v>2020</v>
      </c>
      <c r="D4316" s="384">
        <v>1110</v>
      </c>
      <c r="E4316">
        <v>0.01</v>
      </c>
      <c r="F4316">
        <v>1.4775</v>
      </c>
      <c r="G4316" s="384">
        <v>0</v>
      </c>
      <c r="H4316">
        <v>1.4786900000000001</v>
      </c>
    </row>
    <row r="4317" spans="1:10">
      <c r="A4317">
        <v>4325</v>
      </c>
      <c r="B4317" s="613">
        <v>42949.433333333334</v>
      </c>
      <c r="C4317" s="405" t="s">
        <v>2020</v>
      </c>
      <c r="D4317" s="384">
        <v>1110</v>
      </c>
      <c r="E4317">
        <v>0.01</v>
      </c>
      <c r="F4317">
        <v>1.4775</v>
      </c>
      <c r="G4317" s="384">
        <v>0</v>
      </c>
      <c r="H4317">
        <v>1.4815700000000001</v>
      </c>
    </row>
    <row r="4318" spans="1:10">
      <c r="A4318">
        <v>4331</v>
      </c>
      <c r="B4318" s="613">
        <v>42950.135416666664</v>
      </c>
      <c r="C4318" s="405" t="s">
        <v>2020</v>
      </c>
      <c r="D4318" s="384">
        <v>1110</v>
      </c>
      <c r="E4318">
        <v>0.01</v>
      </c>
      <c r="F4318">
        <v>1.4775</v>
      </c>
      <c r="G4318" s="384">
        <v>0</v>
      </c>
      <c r="H4318">
        <v>1.4851799999999999</v>
      </c>
    </row>
    <row r="4319" spans="1:10">
      <c r="A4319">
        <v>4332</v>
      </c>
      <c r="B4319" s="613">
        <v>42951.707638888889</v>
      </c>
      <c r="C4319" s="405" t="s">
        <v>1931</v>
      </c>
      <c r="D4319" s="384">
        <v>1110</v>
      </c>
      <c r="E4319">
        <v>0.01</v>
      </c>
      <c r="F4319">
        <v>1.4851799999999999</v>
      </c>
      <c r="G4319" s="384">
        <v>0</v>
      </c>
      <c r="H4319">
        <v>1.4851799999999999</v>
      </c>
      <c r="I4319">
        <v>-5.77</v>
      </c>
      <c r="J4319" s="384">
        <v>4237.33</v>
      </c>
    </row>
    <row r="4320" spans="1:10">
      <c r="A4320">
        <v>4314</v>
      </c>
      <c r="B4320" s="613">
        <v>42948.800000000003</v>
      </c>
      <c r="C4320" s="405" t="s">
        <v>97</v>
      </c>
      <c r="D4320" s="384">
        <v>1111</v>
      </c>
      <c r="E4320">
        <v>0.01</v>
      </c>
      <c r="F4320">
        <v>1.48082</v>
      </c>
      <c r="G4320" s="384">
        <v>0</v>
      </c>
      <c r="H4320">
        <v>0</v>
      </c>
    </row>
    <row r="4321" spans="1:10">
      <c r="A4321">
        <v>4315</v>
      </c>
      <c r="B4321" s="613">
        <v>42948.800000000003</v>
      </c>
      <c r="C4321" s="405" t="s">
        <v>2020</v>
      </c>
      <c r="D4321" s="384">
        <v>1111</v>
      </c>
      <c r="E4321">
        <v>0.01</v>
      </c>
      <c r="F4321">
        <v>1.48082</v>
      </c>
      <c r="G4321" s="384">
        <v>0</v>
      </c>
      <c r="H4321">
        <v>1.47702</v>
      </c>
    </row>
    <row r="4322" spans="1:10">
      <c r="A4322">
        <v>4319</v>
      </c>
      <c r="B4322" s="613">
        <v>42949.081944444442</v>
      </c>
      <c r="C4322" s="405" t="s">
        <v>2020</v>
      </c>
      <c r="D4322" s="384">
        <v>1111</v>
      </c>
      <c r="E4322">
        <v>0.01</v>
      </c>
      <c r="F4322">
        <v>1.48082</v>
      </c>
      <c r="G4322" s="384">
        <v>0</v>
      </c>
      <c r="H4322">
        <v>1.4786900000000001</v>
      </c>
    </row>
    <row r="4323" spans="1:10">
      <c r="A4323">
        <v>4324</v>
      </c>
      <c r="B4323" s="613">
        <v>42949.433333333334</v>
      </c>
      <c r="C4323" s="405" t="s">
        <v>2020</v>
      </c>
      <c r="D4323" s="384">
        <v>1111</v>
      </c>
      <c r="E4323">
        <v>0.01</v>
      </c>
      <c r="F4323">
        <v>1.48082</v>
      </c>
      <c r="G4323" s="384">
        <v>0</v>
      </c>
      <c r="H4323">
        <v>1.4815700000000001</v>
      </c>
    </row>
    <row r="4324" spans="1:10">
      <c r="A4324">
        <v>4330</v>
      </c>
      <c r="B4324" s="613">
        <v>42950.135416666664</v>
      </c>
      <c r="C4324" s="405" t="s">
        <v>2020</v>
      </c>
      <c r="D4324" s="384">
        <v>1111</v>
      </c>
      <c r="E4324">
        <v>0.01</v>
      </c>
      <c r="F4324">
        <v>1.48082</v>
      </c>
      <c r="G4324" s="384">
        <v>0</v>
      </c>
      <c r="H4324">
        <v>1.4851799999999999</v>
      </c>
    </row>
    <row r="4325" spans="1:10">
      <c r="A4325">
        <v>4333</v>
      </c>
      <c r="B4325" s="613">
        <v>42951.707638888889</v>
      </c>
      <c r="C4325" s="405" t="s">
        <v>1931</v>
      </c>
      <c r="D4325" s="384">
        <v>1111</v>
      </c>
      <c r="E4325">
        <v>0.01</v>
      </c>
      <c r="F4325">
        <v>1.4851799999999999</v>
      </c>
      <c r="G4325" s="384">
        <v>0</v>
      </c>
      <c r="H4325">
        <v>1.4851799999999999</v>
      </c>
      <c r="I4325">
        <v>-3.32</v>
      </c>
      <c r="J4325" s="384">
        <v>4234.01</v>
      </c>
    </row>
    <row r="4326" spans="1:10">
      <c r="A4326">
        <v>4317</v>
      </c>
      <c r="B4326" s="613">
        <v>42949.081944444442</v>
      </c>
      <c r="C4326" s="405" t="s">
        <v>97</v>
      </c>
      <c r="D4326" s="384">
        <v>1112</v>
      </c>
      <c r="E4326">
        <v>0.01</v>
      </c>
      <c r="F4326">
        <v>1.48447</v>
      </c>
      <c r="G4326" s="384">
        <v>0</v>
      </c>
      <c r="H4326">
        <v>0</v>
      </c>
    </row>
    <row r="4327" spans="1:10">
      <c r="A4327">
        <v>4318</v>
      </c>
      <c r="B4327" s="613">
        <v>42949.081944444442</v>
      </c>
      <c r="C4327" s="405" t="s">
        <v>2020</v>
      </c>
      <c r="D4327" s="384">
        <v>1112</v>
      </c>
      <c r="E4327">
        <v>0.01</v>
      </c>
      <c r="F4327">
        <v>1.48447</v>
      </c>
      <c r="G4327" s="384">
        <v>0</v>
      </c>
      <c r="H4327">
        <v>1.4786900000000001</v>
      </c>
    </row>
    <row r="4328" spans="1:10">
      <c r="A4328">
        <v>4323</v>
      </c>
      <c r="B4328" s="613">
        <v>42949.433333333334</v>
      </c>
      <c r="C4328" s="405" t="s">
        <v>2020</v>
      </c>
      <c r="D4328" s="384">
        <v>1112</v>
      </c>
      <c r="E4328">
        <v>0.01</v>
      </c>
      <c r="F4328">
        <v>1.48447</v>
      </c>
      <c r="G4328" s="384">
        <v>0</v>
      </c>
      <c r="H4328">
        <v>1.4815700000000001</v>
      </c>
    </row>
    <row r="4329" spans="1:10">
      <c r="A4329">
        <v>4329</v>
      </c>
      <c r="B4329" s="613">
        <v>42950.135416666664</v>
      </c>
      <c r="C4329" s="405" t="s">
        <v>2020</v>
      </c>
      <c r="D4329" s="384">
        <v>1112</v>
      </c>
      <c r="E4329">
        <v>0.01</v>
      </c>
      <c r="F4329">
        <v>1.48447</v>
      </c>
      <c r="G4329" s="384">
        <v>0</v>
      </c>
      <c r="H4329">
        <v>1.4851799999999999</v>
      </c>
    </row>
    <row r="4330" spans="1:10">
      <c r="A4330">
        <v>4334</v>
      </c>
      <c r="B4330" s="613">
        <v>42951.707638888889</v>
      </c>
      <c r="C4330" s="405" t="s">
        <v>1931</v>
      </c>
      <c r="D4330" s="384">
        <v>1112</v>
      </c>
      <c r="E4330">
        <v>0.01</v>
      </c>
      <c r="F4330">
        <v>1.4851799999999999</v>
      </c>
      <c r="G4330" s="384">
        <v>0</v>
      </c>
      <c r="H4330">
        <v>1.4851799999999999</v>
      </c>
      <c r="I4330">
        <v>-0.63</v>
      </c>
      <c r="J4330" s="384">
        <v>4233.38</v>
      </c>
    </row>
    <row r="4331" spans="1:10">
      <c r="A4331">
        <v>4321</v>
      </c>
      <c r="B4331" s="613">
        <v>42949.433333333334</v>
      </c>
      <c r="C4331" s="405" t="s">
        <v>97</v>
      </c>
      <c r="D4331" s="384">
        <v>1113</v>
      </c>
      <c r="E4331">
        <v>0.02</v>
      </c>
      <c r="F4331">
        <v>1.48838</v>
      </c>
      <c r="G4331" s="384">
        <v>0</v>
      </c>
      <c r="H4331">
        <v>0</v>
      </c>
    </row>
    <row r="4332" spans="1:10">
      <c r="A4332">
        <v>4322</v>
      </c>
      <c r="B4332" s="613">
        <v>42949.433333333334</v>
      </c>
      <c r="C4332" s="405" t="s">
        <v>2020</v>
      </c>
      <c r="D4332" s="384">
        <v>1113</v>
      </c>
      <c r="E4332">
        <v>0.02</v>
      </c>
      <c r="F4332">
        <v>1.48838</v>
      </c>
      <c r="G4332" s="384">
        <v>0</v>
      </c>
      <c r="H4332">
        <v>1.4815700000000001</v>
      </c>
    </row>
    <row r="4333" spans="1:10">
      <c r="A4333">
        <v>4328</v>
      </c>
      <c r="B4333" s="613">
        <v>42950.135416666664</v>
      </c>
      <c r="C4333" s="405" t="s">
        <v>2020</v>
      </c>
      <c r="D4333" s="384">
        <v>1113</v>
      </c>
      <c r="E4333">
        <v>0.02</v>
      </c>
      <c r="F4333">
        <v>1.48838</v>
      </c>
      <c r="G4333" s="384">
        <v>0</v>
      </c>
      <c r="H4333">
        <v>1.4851799999999999</v>
      </c>
    </row>
    <row r="4334" spans="1:10">
      <c r="A4334">
        <v>4335</v>
      </c>
      <c r="B4334" s="613">
        <v>42951.707638888889</v>
      </c>
      <c r="C4334" s="405" t="s">
        <v>1931</v>
      </c>
      <c r="D4334" s="384">
        <v>1113</v>
      </c>
      <c r="E4334">
        <v>0.02</v>
      </c>
      <c r="F4334">
        <v>1.4851799999999999</v>
      </c>
      <c r="G4334" s="384">
        <v>0</v>
      </c>
      <c r="H4334">
        <v>1.4851799999999999</v>
      </c>
      <c r="I4334">
        <v>4.5199999999999996</v>
      </c>
      <c r="J4334" s="384">
        <v>4237.8999999999996</v>
      </c>
    </row>
    <row r="4335" spans="1:10">
      <c r="A4335">
        <v>4326</v>
      </c>
      <c r="B4335" s="613">
        <v>42950.135416666664</v>
      </c>
      <c r="C4335" s="405" t="s">
        <v>97</v>
      </c>
      <c r="D4335" s="384">
        <v>1114</v>
      </c>
      <c r="E4335">
        <v>0.04</v>
      </c>
      <c r="F4335">
        <v>1.49315</v>
      </c>
      <c r="G4335" s="384">
        <v>0</v>
      </c>
      <c r="H4335">
        <v>0</v>
      </c>
    </row>
    <row r="4336" spans="1:10">
      <c r="A4336">
        <v>4327</v>
      </c>
      <c r="B4336" s="613">
        <v>42950.135416666664</v>
      </c>
      <c r="C4336" s="405" t="s">
        <v>2020</v>
      </c>
      <c r="D4336" s="384">
        <v>1114</v>
      </c>
      <c r="E4336">
        <v>0.04</v>
      </c>
      <c r="F4336">
        <v>1.49315</v>
      </c>
      <c r="G4336" s="384">
        <v>0</v>
      </c>
      <c r="H4336">
        <v>1.4851799999999999</v>
      </c>
    </row>
    <row r="4337" spans="1:10">
      <c r="A4337">
        <v>4336</v>
      </c>
      <c r="B4337" s="613">
        <v>42951.707638888889</v>
      </c>
      <c r="C4337" s="405" t="s">
        <v>1931</v>
      </c>
      <c r="D4337" s="384">
        <v>1114</v>
      </c>
      <c r="E4337">
        <v>0.04</v>
      </c>
      <c r="F4337">
        <v>1.4851799999999999</v>
      </c>
      <c r="G4337" s="384">
        <v>0</v>
      </c>
      <c r="H4337">
        <v>1.4851799999999999</v>
      </c>
      <c r="I4337">
        <v>23.14</v>
      </c>
      <c r="J4337" s="384">
        <v>4261.04</v>
      </c>
    </row>
    <row r="4338" spans="1:10">
      <c r="A4338">
        <v>4337</v>
      </c>
      <c r="B4338" s="613">
        <v>42957.458333333336</v>
      </c>
      <c r="C4338" s="405" t="s">
        <v>97</v>
      </c>
      <c r="D4338" s="384">
        <v>1115</v>
      </c>
      <c r="E4338">
        <v>0.01</v>
      </c>
      <c r="F4338">
        <v>1.48695</v>
      </c>
      <c r="G4338" s="384">
        <v>0</v>
      </c>
      <c r="H4338">
        <v>0</v>
      </c>
    </row>
    <row r="4339" spans="1:10">
      <c r="A4339">
        <v>4338</v>
      </c>
      <c r="B4339" s="613">
        <v>42957.458333333336</v>
      </c>
      <c r="C4339" s="405" t="s">
        <v>2020</v>
      </c>
      <c r="D4339" s="384">
        <v>1115</v>
      </c>
      <c r="E4339">
        <v>0.01</v>
      </c>
      <c r="F4339">
        <v>1.48695</v>
      </c>
      <c r="G4339" s="384">
        <v>0</v>
      </c>
      <c r="H4339">
        <v>1.48481</v>
      </c>
    </row>
    <row r="4340" spans="1:10">
      <c r="A4340">
        <v>4341</v>
      </c>
      <c r="B4340" s="613">
        <v>42957.719444444447</v>
      </c>
      <c r="C4340" s="405" t="s">
        <v>2020</v>
      </c>
      <c r="D4340" s="384">
        <v>1115</v>
      </c>
      <c r="E4340">
        <v>0.01</v>
      </c>
      <c r="F4340">
        <v>1.48695</v>
      </c>
      <c r="G4340" s="384">
        <v>0</v>
      </c>
      <c r="H4340">
        <v>1.48648</v>
      </c>
    </row>
    <row r="4341" spans="1:10">
      <c r="A4341">
        <v>4345</v>
      </c>
      <c r="B4341" s="613">
        <v>42957.919444444444</v>
      </c>
      <c r="C4341" s="405" t="s">
        <v>2020</v>
      </c>
      <c r="D4341" s="384">
        <v>1115</v>
      </c>
      <c r="E4341">
        <v>0.01</v>
      </c>
      <c r="F4341">
        <v>1.48695</v>
      </c>
      <c r="G4341" s="384">
        <v>0</v>
      </c>
      <c r="H4341">
        <v>1.48813</v>
      </c>
    </row>
    <row r="4342" spans="1:10">
      <c r="A4342">
        <v>4350</v>
      </c>
      <c r="B4342" s="613">
        <v>42958.161111111112</v>
      </c>
      <c r="C4342" s="405" t="s">
        <v>2020</v>
      </c>
      <c r="D4342" s="384">
        <v>1115</v>
      </c>
      <c r="E4342">
        <v>0.01</v>
      </c>
      <c r="F4342">
        <v>1.48695</v>
      </c>
      <c r="G4342" s="384">
        <v>0</v>
      </c>
      <c r="H4342">
        <v>1.4918199999999999</v>
      </c>
    </row>
    <row r="4343" spans="1:10">
      <c r="A4343">
        <v>4354</v>
      </c>
      <c r="B4343" s="613">
        <v>42963.418749999997</v>
      </c>
      <c r="C4343" s="405" t="s">
        <v>1931</v>
      </c>
      <c r="D4343" s="384">
        <v>1115</v>
      </c>
      <c r="E4343">
        <v>0.01</v>
      </c>
      <c r="F4343">
        <v>1.4918199999999999</v>
      </c>
      <c r="G4343" s="384">
        <v>0</v>
      </c>
      <c r="H4343">
        <v>1.4918199999999999</v>
      </c>
      <c r="I4343">
        <v>-3.7</v>
      </c>
      <c r="J4343" s="384">
        <v>4258.82</v>
      </c>
    </row>
    <row r="4344" spans="1:10">
      <c r="A4344">
        <v>4339</v>
      </c>
      <c r="B4344" s="613">
        <v>42957.719444444447</v>
      </c>
      <c r="C4344" s="405" t="s">
        <v>97</v>
      </c>
      <c r="D4344" s="384">
        <v>1116</v>
      </c>
      <c r="E4344">
        <v>0.01</v>
      </c>
      <c r="F4344">
        <v>1.49028</v>
      </c>
      <c r="G4344" s="384">
        <v>0</v>
      </c>
      <c r="H4344">
        <v>0</v>
      </c>
    </row>
    <row r="4345" spans="1:10">
      <c r="A4345">
        <v>4340</v>
      </c>
      <c r="B4345" s="613">
        <v>42957.719444444447</v>
      </c>
      <c r="C4345" s="405" t="s">
        <v>2020</v>
      </c>
      <c r="D4345" s="384">
        <v>1116</v>
      </c>
      <c r="E4345">
        <v>0.01</v>
      </c>
      <c r="F4345">
        <v>1.49028</v>
      </c>
      <c r="G4345" s="384">
        <v>0</v>
      </c>
      <c r="H4345">
        <v>1.48648</v>
      </c>
    </row>
    <row r="4346" spans="1:10">
      <c r="A4346">
        <v>4344</v>
      </c>
      <c r="B4346" s="613">
        <v>42957.919444444444</v>
      </c>
      <c r="C4346" s="405" t="s">
        <v>2020</v>
      </c>
      <c r="D4346" s="384">
        <v>1116</v>
      </c>
      <c r="E4346">
        <v>0.01</v>
      </c>
      <c r="F4346">
        <v>1.49028</v>
      </c>
      <c r="G4346" s="384">
        <v>0</v>
      </c>
      <c r="H4346">
        <v>1.48813</v>
      </c>
    </row>
    <row r="4347" spans="1:10">
      <c r="A4347">
        <v>4349</v>
      </c>
      <c r="B4347" s="613">
        <v>42958.161111111112</v>
      </c>
      <c r="C4347" s="405" t="s">
        <v>2020</v>
      </c>
      <c r="D4347" s="384">
        <v>1116</v>
      </c>
      <c r="E4347">
        <v>0.01</v>
      </c>
      <c r="F4347">
        <v>1.49028</v>
      </c>
      <c r="G4347" s="384">
        <v>0</v>
      </c>
      <c r="H4347">
        <v>1.4918199999999999</v>
      </c>
    </row>
    <row r="4348" spans="1:10">
      <c r="A4348">
        <v>4355</v>
      </c>
      <c r="B4348" s="613">
        <v>42963.418749999997</v>
      </c>
      <c r="C4348" s="405" t="s">
        <v>1931</v>
      </c>
      <c r="D4348" s="384">
        <v>1116</v>
      </c>
      <c r="E4348">
        <v>0.01</v>
      </c>
      <c r="F4348">
        <v>1.4918199999999999</v>
      </c>
      <c r="G4348" s="384">
        <v>0</v>
      </c>
      <c r="H4348">
        <v>1.4918199999999999</v>
      </c>
      <c r="I4348">
        <v>-1.24</v>
      </c>
      <c r="J4348" s="384">
        <v>4257.58</v>
      </c>
    </row>
    <row r="4349" spans="1:10">
      <c r="A4349">
        <v>4342</v>
      </c>
      <c r="B4349" s="613">
        <v>42957.919444444444</v>
      </c>
      <c r="C4349" s="405" t="s">
        <v>97</v>
      </c>
      <c r="D4349" s="384">
        <v>1117</v>
      </c>
      <c r="E4349">
        <v>0.01</v>
      </c>
      <c r="F4349">
        <v>1.4938800000000001</v>
      </c>
      <c r="G4349" s="384">
        <v>0</v>
      </c>
      <c r="H4349">
        <v>0</v>
      </c>
    </row>
    <row r="4350" spans="1:10">
      <c r="A4350">
        <v>4343</v>
      </c>
      <c r="B4350" s="613">
        <v>42957.919444444444</v>
      </c>
      <c r="C4350" s="405" t="s">
        <v>2020</v>
      </c>
      <c r="D4350" s="384">
        <v>1117</v>
      </c>
      <c r="E4350">
        <v>0.01</v>
      </c>
      <c r="F4350">
        <v>1.4938800000000001</v>
      </c>
      <c r="G4350" s="384">
        <v>0</v>
      </c>
      <c r="H4350">
        <v>1.48813</v>
      </c>
    </row>
    <row r="4351" spans="1:10">
      <c r="A4351">
        <v>4348</v>
      </c>
      <c r="B4351" s="613">
        <v>42958.161111111112</v>
      </c>
      <c r="C4351" s="405" t="s">
        <v>2020</v>
      </c>
      <c r="D4351" s="384">
        <v>1117</v>
      </c>
      <c r="E4351">
        <v>0.01</v>
      </c>
      <c r="F4351">
        <v>1.4938800000000001</v>
      </c>
      <c r="G4351" s="384">
        <v>0</v>
      </c>
      <c r="H4351">
        <v>1.4918199999999999</v>
      </c>
    </row>
    <row r="4352" spans="1:10">
      <c r="A4352">
        <v>4356</v>
      </c>
      <c r="B4352" s="613">
        <v>42963.418749999997</v>
      </c>
      <c r="C4352" s="405" t="s">
        <v>1931</v>
      </c>
      <c r="D4352" s="384">
        <v>1117</v>
      </c>
      <c r="E4352">
        <v>0.01</v>
      </c>
      <c r="F4352">
        <v>1.4918199999999999</v>
      </c>
      <c r="G4352" s="384">
        <v>0</v>
      </c>
      <c r="H4352">
        <v>1.4918199999999999</v>
      </c>
      <c r="I4352">
        <v>1.42</v>
      </c>
      <c r="J4352" s="384">
        <v>4259</v>
      </c>
    </row>
    <row r="4353" spans="1:10">
      <c r="A4353">
        <v>4346</v>
      </c>
      <c r="B4353" s="613">
        <v>42958.161111111112</v>
      </c>
      <c r="C4353" s="405" t="s">
        <v>97</v>
      </c>
      <c r="D4353" s="384">
        <v>1118</v>
      </c>
      <c r="E4353">
        <v>0.02</v>
      </c>
      <c r="F4353">
        <v>1.49983</v>
      </c>
      <c r="G4353" s="384">
        <v>0</v>
      </c>
      <c r="H4353">
        <v>0</v>
      </c>
    </row>
    <row r="4354" spans="1:10">
      <c r="A4354">
        <v>4347</v>
      </c>
      <c r="B4354" s="613">
        <v>42958.161111111112</v>
      </c>
      <c r="C4354" s="405" t="s">
        <v>2020</v>
      </c>
      <c r="D4354" s="384">
        <v>1118</v>
      </c>
      <c r="E4354">
        <v>0.02</v>
      </c>
      <c r="F4354">
        <v>1.49983</v>
      </c>
      <c r="G4354" s="384">
        <v>0</v>
      </c>
      <c r="H4354">
        <v>1.4918199999999999</v>
      </c>
    </row>
    <row r="4355" spans="1:10">
      <c r="A4355">
        <v>4357</v>
      </c>
      <c r="B4355" s="613">
        <v>42963.418749999997</v>
      </c>
      <c r="C4355" s="405" t="s">
        <v>1931</v>
      </c>
      <c r="D4355" s="384">
        <v>1118</v>
      </c>
      <c r="E4355">
        <v>0.02</v>
      </c>
      <c r="F4355">
        <v>1.4918199999999999</v>
      </c>
      <c r="G4355" s="384">
        <v>0</v>
      </c>
      <c r="H4355">
        <v>1.4918199999999999</v>
      </c>
      <c r="I4355">
        <v>11.63</v>
      </c>
      <c r="J4355" s="384">
        <v>4270.63</v>
      </c>
    </row>
    <row r="4356" spans="1:10">
      <c r="A4356">
        <v>4351</v>
      </c>
      <c r="B4356" s="613">
        <v>42958.615277777775</v>
      </c>
      <c r="C4356" s="405" t="s">
        <v>96</v>
      </c>
      <c r="D4356" s="384">
        <v>1119</v>
      </c>
      <c r="E4356">
        <v>0.01</v>
      </c>
      <c r="F4356">
        <v>1.49719</v>
      </c>
      <c r="G4356" s="384">
        <v>0</v>
      </c>
      <c r="H4356">
        <v>0</v>
      </c>
    </row>
    <row r="4357" spans="1:10">
      <c r="A4357">
        <v>4352</v>
      </c>
      <c r="B4357" s="613">
        <v>42958.615277777775</v>
      </c>
      <c r="C4357" s="405" t="s">
        <v>2020</v>
      </c>
      <c r="D4357" s="384">
        <v>1119</v>
      </c>
      <c r="E4357">
        <v>0.01</v>
      </c>
      <c r="F4357">
        <v>1.49719</v>
      </c>
      <c r="G4357" s="384">
        <v>0</v>
      </c>
      <c r="H4357">
        <v>1.4993300000000001</v>
      </c>
    </row>
    <row r="4358" spans="1:10">
      <c r="A4358">
        <v>4353</v>
      </c>
      <c r="B4358" s="613">
        <v>42958.643750000003</v>
      </c>
      <c r="C4358" s="405" t="s">
        <v>1931</v>
      </c>
      <c r="D4358" s="384">
        <v>1119</v>
      </c>
      <c r="E4358">
        <v>0.01</v>
      </c>
      <c r="F4358">
        <v>1.4993300000000001</v>
      </c>
      <c r="G4358" s="384">
        <v>0</v>
      </c>
      <c r="H4358">
        <v>1.4993300000000001</v>
      </c>
      <c r="I4358">
        <v>1.48</v>
      </c>
      <c r="J4358" s="384">
        <v>4262.5200000000004</v>
      </c>
    </row>
    <row r="4359" spans="1:10">
      <c r="A4359">
        <v>4358</v>
      </c>
      <c r="B4359" s="613">
        <v>42965.667361111111</v>
      </c>
      <c r="C4359" s="405" t="s">
        <v>96</v>
      </c>
      <c r="D4359" s="384">
        <v>1120</v>
      </c>
      <c r="E4359">
        <v>0.01</v>
      </c>
      <c r="F4359">
        <v>1.4835799999999999</v>
      </c>
      <c r="G4359" s="384">
        <v>0</v>
      </c>
      <c r="H4359">
        <v>0</v>
      </c>
    </row>
    <row r="4360" spans="1:10">
      <c r="A4360">
        <v>4359</v>
      </c>
      <c r="B4360" s="613">
        <v>42965.667361111111</v>
      </c>
      <c r="C4360" s="405" t="s">
        <v>2020</v>
      </c>
      <c r="D4360" s="384">
        <v>1120</v>
      </c>
      <c r="E4360">
        <v>0.01</v>
      </c>
      <c r="F4360">
        <v>1.4835799999999999</v>
      </c>
      <c r="G4360" s="384">
        <v>0</v>
      </c>
      <c r="H4360">
        <v>1.4857199999999999</v>
      </c>
    </row>
    <row r="4361" spans="1:10">
      <c r="A4361">
        <v>4362</v>
      </c>
      <c r="B4361" s="613">
        <v>42965.804166666669</v>
      </c>
      <c r="C4361" s="405" t="s">
        <v>2020</v>
      </c>
      <c r="D4361" s="384">
        <v>1120</v>
      </c>
      <c r="E4361">
        <v>0.01</v>
      </c>
      <c r="F4361">
        <v>1.4835799999999999</v>
      </c>
      <c r="G4361" s="384">
        <v>0</v>
      </c>
      <c r="H4361">
        <v>1.48407</v>
      </c>
    </row>
    <row r="4362" spans="1:10">
      <c r="A4362">
        <v>4363</v>
      </c>
      <c r="B4362" s="613">
        <v>42968.092361111114</v>
      </c>
      <c r="C4362" s="405" t="s">
        <v>1931</v>
      </c>
      <c r="D4362" s="384">
        <v>1120</v>
      </c>
      <c r="E4362">
        <v>0.01</v>
      </c>
      <c r="F4362">
        <v>1.48407</v>
      </c>
      <c r="G4362" s="384">
        <v>0</v>
      </c>
      <c r="H4362">
        <v>1.48407</v>
      </c>
      <c r="I4362">
        <v>0.26</v>
      </c>
      <c r="J4362" s="384">
        <v>4270.8900000000003</v>
      </c>
    </row>
    <row r="4363" spans="1:10">
      <c r="A4363">
        <v>4360</v>
      </c>
      <c r="B4363" s="613">
        <v>42965.804166666669</v>
      </c>
      <c r="C4363" s="405" t="s">
        <v>96</v>
      </c>
      <c r="D4363" s="384">
        <v>1121</v>
      </c>
      <c r="E4363">
        <v>0.01</v>
      </c>
      <c r="F4363">
        <v>1.48028</v>
      </c>
      <c r="G4363" s="384">
        <v>0</v>
      </c>
      <c r="H4363">
        <v>0</v>
      </c>
    </row>
    <row r="4364" spans="1:10">
      <c r="A4364">
        <v>4361</v>
      </c>
      <c r="B4364" s="613">
        <v>42965.804166666669</v>
      </c>
      <c r="C4364" s="405" t="s">
        <v>2020</v>
      </c>
      <c r="D4364" s="384">
        <v>1121</v>
      </c>
      <c r="E4364">
        <v>0.01</v>
      </c>
      <c r="F4364">
        <v>1.48028</v>
      </c>
      <c r="G4364" s="384">
        <v>0</v>
      </c>
      <c r="H4364">
        <v>1.48407</v>
      </c>
    </row>
    <row r="4365" spans="1:10">
      <c r="A4365">
        <v>4364</v>
      </c>
      <c r="B4365" s="613">
        <v>42968.092361111114</v>
      </c>
      <c r="C4365" s="405" t="s">
        <v>1931</v>
      </c>
      <c r="D4365" s="384">
        <v>1121</v>
      </c>
      <c r="E4365">
        <v>0.01</v>
      </c>
      <c r="F4365">
        <v>1.48407</v>
      </c>
      <c r="G4365" s="384">
        <v>0</v>
      </c>
      <c r="H4365">
        <v>1.48407</v>
      </c>
      <c r="I4365">
        <v>2.69</v>
      </c>
      <c r="J4365" s="384">
        <v>4273.58</v>
      </c>
    </row>
    <row r="4366" spans="1:10">
      <c r="A4366">
        <v>4365</v>
      </c>
      <c r="B4366" s="613">
        <v>42968.668055555558</v>
      </c>
      <c r="C4366" s="405" t="s">
        <v>96</v>
      </c>
      <c r="D4366" s="384">
        <v>1122</v>
      </c>
      <c r="E4366">
        <v>0.01</v>
      </c>
      <c r="F4366">
        <v>1.48447</v>
      </c>
      <c r="G4366" s="384">
        <v>0</v>
      </c>
      <c r="H4366">
        <v>0</v>
      </c>
    </row>
    <row r="4367" spans="1:10">
      <c r="A4367">
        <v>4366</v>
      </c>
      <c r="B4367" s="613">
        <v>42968.668055555558</v>
      </c>
      <c r="C4367" s="405" t="s">
        <v>2020</v>
      </c>
      <c r="D4367" s="384">
        <v>1122</v>
      </c>
      <c r="E4367">
        <v>0.01</v>
      </c>
      <c r="F4367">
        <v>1.48447</v>
      </c>
      <c r="G4367" s="384">
        <v>0</v>
      </c>
      <c r="H4367">
        <v>1.48661</v>
      </c>
    </row>
    <row r="4368" spans="1:10">
      <c r="A4368">
        <v>4367</v>
      </c>
      <c r="B4368" s="613">
        <v>42968.691666666666</v>
      </c>
      <c r="C4368" s="405" t="s">
        <v>1931</v>
      </c>
      <c r="D4368" s="384">
        <v>1122</v>
      </c>
      <c r="E4368">
        <v>0.01</v>
      </c>
      <c r="F4368">
        <v>1.48661</v>
      </c>
      <c r="G4368" s="384">
        <v>0</v>
      </c>
      <c r="H4368">
        <v>1.48661</v>
      </c>
      <c r="I4368">
        <v>1.48</v>
      </c>
      <c r="J4368" s="384">
        <v>4275.0600000000004</v>
      </c>
    </row>
    <row r="4369" spans="1:10">
      <c r="A4369">
        <v>4368</v>
      </c>
      <c r="B4369" s="613">
        <v>42970.667361111111</v>
      </c>
      <c r="C4369" s="405" t="s">
        <v>96</v>
      </c>
      <c r="D4369" s="384">
        <v>1123</v>
      </c>
      <c r="E4369">
        <v>0.01</v>
      </c>
      <c r="F4369">
        <v>1.4954799999999999</v>
      </c>
      <c r="G4369" s="384">
        <v>0</v>
      </c>
      <c r="H4369">
        <v>0</v>
      </c>
    </row>
    <row r="4370" spans="1:10">
      <c r="A4370">
        <v>4369</v>
      </c>
      <c r="B4370" s="613">
        <v>42970.667361111111</v>
      </c>
      <c r="C4370" s="405" t="s">
        <v>2020</v>
      </c>
      <c r="D4370" s="384">
        <v>1123</v>
      </c>
      <c r="E4370">
        <v>0.01</v>
      </c>
      <c r="F4370">
        <v>1.4954799999999999</v>
      </c>
      <c r="G4370" s="384">
        <v>0</v>
      </c>
      <c r="H4370">
        <v>1.49762</v>
      </c>
    </row>
    <row r="4371" spans="1:10">
      <c r="A4371">
        <v>4370</v>
      </c>
      <c r="B4371" s="613">
        <v>42971.350694444445</v>
      </c>
      <c r="C4371" s="405" t="s">
        <v>1931</v>
      </c>
      <c r="D4371" s="384">
        <v>1123</v>
      </c>
      <c r="E4371">
        <v>0.01</v>
      </c>
      <c r="F4371">
        <v>1.49762</v>
      </c>
      <c r="G4371" s="384">
        <v>0</v>
      </c>
      <c r="H4371">
        <v>1.49762</v>
      </c>
      <c r="I4371">
        <v>1.48</v>
      </c>
      <c r="J4371" s="384">
        <v>4276.54</v>
      </c>
    </row>
    <row r="4372" spans="1:10">
      <c r="A4372">
        <v>4371</v>
      </c>
      <c r="B4372" s="613">
        <v>42975.5</v>
      </c>
      <c r="C4372" s="405" t="s">
        <v>96</v>
      </c>
      <c r="D4372" s="384">
        <v>1124</v>
      </c>
      <c r="E4372">
        <v>0.01</v>
      </c>
      <c r="F4372">
        <v>1.50362</v>
      </c>
      <c r="G4372" s="384">
        <v>0</v>
      </c>
      <c r="H4372">
        <v>0</v>
      </c>
    </row>
    <row r="4373" spans="1:10">
      <c r="A4373">
        <v>4372</v>
      </c>
      <c r="B4373" s="613">
        <v>42975.5</v>
      </c>
      <c r="C4373" s="405" t="s">
        <v>2020</v>
      </c>
      <c r="D4373" s="384">
        <v>1124</v>
      </c>
      <c r="E4373">
        <v>0.01</v>
      </c>
      <c r="F4373">
        <v>1.50362</v>
      </c>
      <c r="G4373" s="384">
        <v>0</v>
      </c>
      <c r="H4373">
        <v>1.50576</v>
      </c>
    </row>
    <row r="4374" spans="1:10">
      <c r="A4374">
        <v>4375</v>
      </c>
      <c r="B4374" s="613">
        <v>42975.6</v>
      </c>
      <c r="C4374" s="405" t="s">
        <v>2020</v>
      </c>
      <c r="D4374" s="384">
        <v>1124</v>
      </c>
      <c r="E4374">
        <v>0.01</v>
      </c>
      <c r="F4374">
        <v>1.50362</v>
      </c>
      <c r="G4374" s="384">
        <v>0</v>
      </c>
      <c r="H4374">
        <v>1.5040899999999999</v>
      </c>
    </row>
    <row r="4375" spans="1:10">
      <c r="A4375">
        <v>4376</v>
      </c>
      <c r="B4375" s="613">
        <v>42975.681944444441</v>
      </c>
      <c r="C4375" s="405" t="s">
        <v>1931</v>
      </c>
      <c r="D4375" s="384">
        <v>1124</v>
      </c>
      <c r="E4375">
        <v>0.01</v>
      </c>
      <c r="F4375">
        <v>1.5040899999999999</v>
      </c>
      <c r="G4375" s="384">
        <v>0</v>
      </c>
      <c r="H4375">
        <v>1.5040899999999999</v>
      </c>
      <c r="I4375">
        <v>0.24</v>
      </c>
      <c r="J4375" s="384">
        <v>4276.78</v>
      </c>
    </row>
    <row r="4376" spans="1:10">
      <c r="A4376">
        <v>4373</v>
      </c>
      <c r="B4376" s="613">
        <v>42975.6</v>
      </c>
      <c r="C4376" s="405" t="s">
        <v>96</v>
      </c>
      <c r="D4376" s="384">
        <v>1125</v>
      </c>
      <c r="E4376">
        <v>0.01</v>
      </c>
      <c r="F4376">
        <v>1.5002899999999999</v>
      </c>
      <c r="G4376" s="384">
        <v>0</v>
      </c>
      <c r="H4376">
        <v>0</v>
      </c>
    </row>
    <row r="4377" spans="1:10">
      <c r="A4377">
        <v>4374</v>
      </c>
      <c r="B4377" s="613">
        <v>42975.6</v>
      </c>
      <c r="C4377" s="405" t="s">
        <v>2020</v>
      </c>
      <c r="D4377" s="384">
        <v>1125</v>
      </c>
      <c r="E4377">
        <v>0.01</v>
      </c>
      <c r="F4377">
        <v>1.5002899999999999</v>
      </c>
      <c r="G4377" s="384">
        <v>0</v>
      </c>
      <c r="H4377">
        <v>1.5040899999999999</v>
      </c>
    </row>
    <row r="4378" spans="1:10">
      <c r="A4378">
        <v>4377</v>
      </c>
      <c r="B4378" s="613">
        <v>42975.681944444441</v>
      </c>
      <c r="C4378" s="405" t="s">
        <v>1931</v>
      </c>
      <c r="D4378" s="384">
        <v>1125</v>
      </c>
      <c r="E4378">
        <v>0.01</v>
      </c>
      <c r="F4378">
        <v>1.5040899999999999</v>
      </c>
      <c r="G4378" s="384">
        <v>0</v>
      </c>
      <c r="H4378">
        <v>1.5040899999999999</v>
      </c>
      <c r="I4378">
        <v>2.7</v>
      </c>
      <c r="J4378" s="384">
        <v>4279.4799999999996</v>
      </c>
    </row>
    <row r="4379" spans="1:10">
      <c r="A4379">
        <v>4378</v>
      </c>
      <c r="B4379" s="613">
        <v>42976</v>
      </c>
      <c r="C4379" s="405" t="s">
        <v>97</v>
      </c>
      <c r="D4379" s="384">
        <v>1126</v>
      </c>
      <c r="E4379">
        <v>0.01</v>
      </c>
      <c r="F4379">
        <v>1.5087699999999999</v>
      </c>
      <c r="G4379" s="384">
        <v>0</v>
      </c>
      <c r="H4379">
        <v>0</v>
      </c>
    </row>
    <row r="4380" spans="1:10">
      <c r="A4380">
        <v>4379</v>
      </c>
      <c r="B4380" s="613">
        <v>42976</v>
      </c>
      <c r="C4380" s="405" t="s">
        <v>2020</v>
      </c>
      <c r="D4380" s="384">
        <v>1126</v>
      </c>
      <c r="E4380">
        <v>0.01</v>
      </c>
      <c r="F4380">
        <v>1.5087699999999999</v>
      </c>
      <c r="G4380" s="384">
        <v>0</v>
      </c>
      <c r="H4380">
        <v>1.5066299999999999</v>
      </c>
    </row>
    <row r="4381" spans="1:10">
      <c r="A4381">
        <v>4382</v>
      </c>
      <c r="B4381" s="613">
        <v>42976.404861111114</v>
      </c>
      <c r="C4381" s="405" t="s">
        <v>2020</v>
      </c>
      <c r="D4381" s="384">
        <v>1126</v>
      </c>
      <c r="E4381">
        <v>0.01</v>
      </c>
      <c r="F4381">
        <v>1.5087699999999999</v>
      </c>
      <c r="G4381" s="384">
        <v>0</v>
      </c>
      <c r="H4381">
        <v>1.50959</v>
      </c>
    </row>
    <row r="4382" spans="1:10">
      <c r="A4382">
        <v>4383</v>
      </c>
      <c r="B4382" s="613">
        <v>42976.530555555553</v>
      </c>
      <c r="C4382" s="405" t="s">
        <v>1931</v>
      </c>
      <c r="D4382" s="384">
        <v>1126</v>
      </c>
      <c r="E4382">
        <v>0.01</v>
      </c>
      <c r="F4382">
        <v>1.50959</v>
      </c>
      <c r="G4382" s="384">
        <v>0</v>
      </c>
      <c r="H4382">
        <v>1.50959</v>
      </c>
      <c r="I4382">
        <v>-0.7</v>
      </c>
      <c r="J4382" s="384">
        <v>4278.78</v>
      </c>
    </row>
    <row r="4383" spans="1:10">
      <c r="A4383">
        <v>4380</v>
      </c>
      <c r="B4383" s="613">
        <v>42976.404861111114</v>
      </c>
      <c r="C4383" s="405" t="s">
        <v>97</v>
      </c>
      <c r="D4383" s="384">
        <v>1127</v>
      </c>
      <c r="E4383">
        <v>0.01</v>
      </c>
      <c r="F4383">
        <v>1.5146900000000001</v>
      </c>
      <c r="G4383" s="384">
        <v>0</v>
      </c>
      <c r="H4383">
        <v>0</v>
      </c>
    </row>
    <row r="4384" spans="1:10">
      <c r="A4384">
        <v>4381</v>
      </c>
      <c r="B4384" s="613">
        <v>42976.404861111114</v>
      </c>
      <c r="C4384" s="405" t="s">
        <v>2020</v>
      </c>
      <c r="D4384" s="384">
        <v>1127</v>
      </c>
      <c r="E4384">
        <v>0.01</v>
      </c>
      <c r="F4384">
        <v>1.5146900000000001</v>
      </c>
      <c r="G4384" s="384">
        <v>0</v>
      </c>
      <c r="H4384">
        <v>1.50959</v>
      </c>
    </row>
    <row r="4385" spans="1:10">
      <c r="A4385">
        <v>4384</v>
      </c>
      <c r="B4385" s="613">
        <v>42976.530555555553</v>
      </c>
      <c r="C4385" s="405" t="s">
        <v>1931</v>
      </c>
      <c r="D4385" s="384">
        <v>1127</v>
      </c>
      <c r="E4385">
        <v>0.01</v>
      </c>
      <c r="F4385">
        <v>1.50959</v>
      </c>
      <c r="G4385" s="384">
        <v>0</v>
      </c>
      <c r="H4385">
        <v>1.50959</v>
      </c>
      <c r="I4385">
        <v>3.67</v>
      </c>
      <c r="J4385" s="384">
        <v>4282.45</v>
      </c>
    </row>
    <row r="4386" spans="1:10">
      <c r="A4386">
        <v>4385</v>
      </c>
      <c r="B4386" s="613">
        <v>42977.345138888886</v>
      </c>
      <c r="C4386" s="405" t="s">
        <v>97</v>
      </c>
      <c r="D4386" s="384">
        <v>1128</v>
      </c>
      <c r="E4386">
        <v>0.01</v>
      </c>
      <c r="F4386">
        <v>1.4987299999999999</v>
      </c>
      <c r="G4386" s="384">
        <v>0</v>
      </c>
      <c r="H4386">
        <v>0</v>
      </c>
    </row>
    <row r="4387" spans="1:10">
      <c r="A4387">
        <v>4386</v>
      </c>
      <c r="B4387" s="613">
        <v>42977.345138888886</v>
      </c>
      <c r="C4387" s="405" t="s">
        <v>2020</v>
      </c>
      <c r="D4387" s="384">
        <v>1128</v>
      </c>
      <c r="E4387">
        <v>0.01</v>
      </c>
      <c r="F4387">
        <v>1.4987299999999999</v>
      </c>
      <c r="G4387" s="384">
        <v>0</v>
      </c>
      <c r="H4387">
        <v>1.4965900000000001</v>
      </c>
    </row>
    <row r="4388" spans="1:10">
      <c r="A4388">
        <v>4391</v>
      </c>
      <c r="B4388" s="613">
        <v>42977.48333333333</v>
      </c>
      <c r="C4388" s="405" t="s">
        <v>2020</v>
      </c>
      <c r="D4388" s="384">
        <v>1128</v>
      </c>
      <c r="E4388">
        <v>0.01</v>
      </c>
      <c r="F4388">
        <v>1.4987299999999999</v>
      </c>
      <c r="G4388" s="384">
        <v>0</v>
      </c>
      <c r="H4388">
        <v>1.4982500000000001</v>
      </c>
    </row>
    <row r="4389" spans="1:10">
      <c r="A4389">
        <v>4396</v>
      </c>
      <c r="B4389" s="613">
        <v>42977.680555555555</v>
      </c>
      <c r="C4389" s="405" t="s">
        <v>2020</v>
      </c>
      <c r="D4389" s="384">
        <v>1128</v>
      </c>
      <c r="E4389">
        <v>0.01</v>
      </c>
      <c r="F4389">
        <v>1.4987299999999999</v>
      </c>
      <c r="G4389" s="384">
        <v>0</v>
      </c>
      <c r="H4389">
        <v>1.4999100000000001</v>
      </c>
    </row>
    <row r="4390" spans="1:10">
      <c r="A4390">
        <v>4400</v>
      </c>
      <c r="B4390" s="613">
        <v>42978.636805555558</v>
      </c>
      <c r="C4390" s="405" t="s">
        <v>1931</v>
      </c>
      <c r="D4390" s="384">
        <v>1128</v>
      </c>
      <c r="E4390">
        <v>0.01</v>
      </c>
      <c r="F4390">
        <v>1.4999100000000001</v>
      </c>
      <c r="G4390" s="384">
        <v>0</v>
      </c>
      <c r="H4390">
        <v>1.4999100000000001</v>
      </c>
      <c r="I4390">
        <v>-0.97</v>
      </c>
      <c r="J4390" s="384">
        <v>4284.4399999999996</v>
      </c>
    </row>
    <row r="4391" spans="1:10">
      <c r="A4391">
        <v>4387</v>
      </c>
      <c r="B4391" s="613">
        <v>42977.354166666664</v>
      </c>
      <c r="C4391" s="405" t="s">
        <v>96</v>
      </c>
      <c r="D4391" s="384">
        <v>1129</v>
      </c>
      <c r="E4391">
        <v>0.01</v>
      </c>
      <c r="F4391">
        <v>1.5006900000000001</v>
      </c>
      <c r="G4391" s="384">
        <v>0</v>
      </c>
      <c r="H4391">
        <v>0</v>
      </c>
    </row>
    <row r="4392" spans="1:10">
      <c r="A4392">
        <v>4388</v>
      </c>
      <c r="B4392" s="613">
        <v>42977.354166666664</v>
      </c>
      <c r="C4392" s="405" t="s">
        <v>2020</v>
      </c>
      <c r="D4392" s="384">
        <v>1129</v>
      </c>
      <c r="E4392">
        <v>0.01</v>
      </c>
      <c r="F4392">
        <v>1.5006900000000001</v>
      </c>
      <c r="G4392" s="384">
        <v>0</v>
      </c>
      <c r="H4392">
        <v>1.5028300000000001</v>
      </c>
    </row>
    <row r="4393" spans="1:10">
      <c r="A4393">
        <v>4392</v>
      </c>
      <c r="B4393" s="613">
        <v>42977.617361111108</v>
      </c>
      <c r="C4393" s="405" t="s">
        <v>1931</v>
      </c>
      <c r="D4393" s="384">
        <v>1129</v>
      </c>
      <c r="E4393">
        <v>0.01</v>
      </c>
      <c r="F4393">
        <v>1.5028300000000001</v>
      </c>
      <c r="G4393" s="384">
        <v>0</v>
      </c>
      <c r="H4393">
        <v>1.5028300000000001</v>
      </c>
      <c r="I4393">
        <v>1.48</v>
      </c>
      <c r="J4393" s="384">
        <v>4283.93</v>
      </c>
    </row>
    <row r="4394" spans="1:10">
      <c r="A4394">
        <v>4389</v>
      </c>
      <c r="B4394" s="613">
        <v>42977.48333333333</v>
      </c>
      <c r="C4394" s="405" t="s">
        <v>97</v>
      </c>
      <c r="D4394" s="384">
        <v>1130</v>
      </c>
      <c r="E4394">
        <v>0.01</v>
      </c>
      <c r="F4394">
        <v>1.5020500000000001</v>
      </c>
      <c r="G4394" s="384">
        <v>0</v>
      </c>
      <c r="H4394">
        <v>0</v>
      </c>
    </row>
    <row r="4395" spans="1:10">
      <c r="A4395">
        <v>4390</v>
      </c>
      <c r="B4395" s="613">
        <v>42977.48333333333</v>
      </c>
      <c r="C4395" s="405" t="s">
        <v>2020</v>
      </c>
      <c r="D4395" s="384">
        <v>1130</v>
      </c>
      <c r="E4395">
        <v>0.01</v>
      </c>
      <c r="F4395">
        <v>1.5020500000000001</v>
      </c>
      <c r="G4395" s="384">
        <v>0</v>
      </c>
      <c r="H4395">
        <v>1.4982500000000001</v>
      </c>
    </row>
    <row r="4396" spans="1:10">
      <c r="A4396">
        <v>4395</v>
      </c>
      <c r="B4396" s="613">
        <v>42977.680555555555</v>
      </c>
      <c r="C4396" s="405" t="s">
        <v>2020</v>
      </c>
      <c r="D4396" s="384">
        <v>1130</v>
      </c>
      <c r="E4396">
        <v>0.01</v>
      </c>
      <c r="F4396">
        <v>1.5020500000000001</v>
      </c>
      <c r="G4396" s="384">
        <v>0</v>
      </c>
      <c r="H4396">
        <v>1.4999100000000001</v>
      </c>
    </row>
    <row r="4397" spans="1:10">
      <c r="A4397">
        <v>4401</v>
      </c>
      <c r="B4397" s="613">
        <v>42978.636805555558</v>
      </c>
      <c r="C4397" s="405" t="s">
        <v>1931</v>
      </c>
      <c r="D4397" s="384">
        <v>1130</v>
      </c>
      <c r="E4397">
        <v>0.01</v>
      </c>
      <c r="F4397">
        <v>1.4999100000000001</v>
      </c>
      <c r="G4397" s="384">
        <v>0</v>
      </c>
      <c r="H4397">
        <v>1.4999100000000001</v>
      </c>
      <c r="I4397">
        <v>1.48</v>
      </c>
      <c r="J4397" s="384">
        <v>4285.92</v>
      </c>
    </row>
    <row r="4398" spans="1:10">
      <c r="A4398">
        <v>4393</v>
      </c>
      <c r="B4398" s="613">
        <v>42977.680555555555</v>
      </c>
      <c r="C4398" s="405" t="s">
        <v>97</v>
      </c>
      <c r="D4398" s="384">
        <v>1131</v>
      </c>
      <c r="E4398">
        <v>0.01</v>
      </c>
      <c r="F4398">
        <v>1.5056700000000001</v>
      </c>
      <c r="G4398" s="384">
        <v>0</v>
      </c>
      <c r="H4398">
        <v>0</v>
      </c>
    </row>
    <row r="4399" spans="1:10">
      <c r="A4399">
        <v>4394</v>
      </c>
      <c r="B4399" s="613">
        <v>42977.680555555555</v>
      </c>
      <c r="C4399" s="405" t="s">
        <v>2020</v>
      </c>
      <c r="D4399" s="384">
        <v>1131</v>
      </c>
      <c r="E4399">
        <v>0.01</v>
      </c>
      <c r="F4399">
        <v>1.5056700000000001</v>
      </c>
      <c r="G4399" s="384">
        <v>0</v>
      </c>
      <c r="H4399">
        <v>1.4999100000000001</v>
      </c>
    </row>
    <row r="4400" spans="1:10">
      <c r="A4400">
        <v>4402</v>
      </c>
      <c r="B4400" s="613">
        <v>42978.636805555558</v>
      </c>
      <c r="C4400" s="405" t="s">
        <v>1931</v>
      </c>
      <c r="D4400" s="384">
        <v>1131</v>
      </c>
      <c r="E4400">
        <v>0.01</v>
      </c>
      <c r="F4400">
        <v>1.4999100000000001</v>
      </c>
      <c r="G4400" s="384">
        <v>0</v>
      </c>
      <c r="H4400">
        <v>1.4999100000000001</v>
      </c>
      <c r="I4400">
        <v>4.16</v>
      </c>
      <c r="J4400" s="384">
        <v>4290.08</v>
      </c>
    </row>
    <row r="4401" spans="1:10">
      <c r="A4401">
        <v>4397</v>
      </c>
      <c r="B4401" s="613">
        <v>42978.15625</v>
      </c>
      <c r="C4401" s="405" t="s">
        <v>96</v>
      </c>
      <c r="D4401" s="384">
        <v>1132</v>
      </c>
      <c r="E4401">
        <v>0.01</v>
      </c>
      <c r="F4401">
        <v>1.5042800000000001</v>
      </c>
      <c r="G4401" s="384">
        <v>0</v>
      </c>
      <c r="H4401">
        <v>0</v>
      </c>
    </row>
    <row r="4402" spans="1:10">
      <c r="A4402">
        <v>4398</v>
      </c>
      <c r="B4402" s="613">
        <v>42978.15625</v>
      </c>
      <c r="C4402" s="405" t="s">
        <v>2020</v>
      </c>
      <c r="D4402" s="384">
        <v>1132</v>
      </c>
      <c r="E4402">
        <v>0.01</v>
      </c>
      <c r="F4402">
        <v>1.5042800000000001</v>
      </c>
      <c r="G4402" s="384">
        <v>0</v>
      </c>
      <c r="H4402">
        <v>1.5064200000000001</v>
      </c>
    </row>
    <row r="4403" spans="1:10">
      <c r="A4403">
        <v>4399</v>
      </c>
      <c r="B4403" s="613">
        <v>42978.458333333336</v>
      </c>
      <c r="C4403" s="405" t="s">
        <v>1931</v>
      </c>
      <c r="D4403" s="384">
        <v>1132</v>
      </c>
      <c r="E4403">
        <v>0.01</v>
      </c>
      <c r="F4403">
        <v>1.5064200000000001</v>
      </c>
      <c r="G4403" s="384">
        <v>0</v>
      </c>
      <c r="H4403">
        <v>1.5064200000000001</v>
      </c>
      <c r="I4403">
        <v>1.48</v>
      </c>
      <c r="J4403" s="384">
        <v>4285.41</v>
      </c>
    </row>
    <row r="4404" spans="1:10">
      <c r="A4404">
        <v>4403</v>
      </c>
      <c r="B4404" s="613">
        <v>42986.240972222222</v>
      </c>
      <c r="C4404" s="405" t="s">
        <v>97</v>
      </c>
      <c r="D4404" s="384">
        <v>1133</v>
      </c>
      <c r="E4404">
        <v>0.01</v>
      </c>
      <c r="F4404">
        <v>1.48861</v>
      </c>
      <c r="G4404" s="384">
        <v>0</v>
      </c>
      <c r="H4404">
        <v>0</v>
      </c>
    </row>
    <row r="4405" spans="1:10">
      <c r="A4405">
        <v>4404</v>
      </c>
      <c r="B4405" s="613">
        <v>42986.240972222222</v>
      </c>
      <c r="C4405" s="405" t="s">
        <v>2020</v>
      </c>
      <c r="D4405" s="384">
        <v>1133</v>
      </c>
      <c r="E4405">
        <v>0.01</v>
      </c>
      <c r="F4405">
        <v>1.48861</v>
      </c>
      <c r="G4405" s="384">
        <v>0</v>
      </c>
      <c r="H4405">
        <v>1.48647</v>
      </c>
    </row>
    <row r="4406" spans="1:10">
      <c r="A4406">
        <v>4407</v>
      </c>
      <c r="B4406" s="613">
        <v>42986.72152777778</v>
      </c>
      <c r="C4406" s="405" t="s">
        <v>2020</v>
      </c>
      <c r="D4406" s="384">
        <v>1133</v>
      </c>
      <c r="E4406">
        <v>0.01</v>
      </c>
      <c r="F4406">
        <v>1.48861</v>
      </c>
      <c r="G4406" s="384">
        <v>0</v>
      </c>
      <c r="H4406">
        <v>1.48814</v>
      </c>
    </row>
    <row r="4407" spans="1:10">
      <c r="A4407">
        <v>4408</v>
      </c>
      <c r="B4407" s="613">
        <v>42990.39166666667</v>
      </c>
      <c r="C4407" s="405" t="s">
        <v>1931</v>
      </c>
      <c r="D4407" s="384">
        <v>1133</v>
      </c>
      <c r="E4407">
        <v>0.01</v>
      </c>
      <c r="F4407">
        <v>1.48814</v>
      </c>
      <c r="G4407" s="384">
        <v>0</v>
      </c>
      <c r="H4407">
        <v>1.48814</v>
      </c>
      <c r="I4407">
        <v>0.25</v>
      </c>
      <c r="J4407" s="384">
        <v>4290.33</v>
      </c>
    </row>
    <row r="4408" spans="1:10">
      <c r="A4408">
        <v>4405</v>
      </c>
      <c r="B4408" s="613">
        <v>42986.72152777778</v>
      </c>
      <c r="C4408" s="405" t="s">
        <v>97</v>
      </c>
      <c r="D4408" s="384">
        <v>1134</v>
      </c>
      <c r="E4408">
        <v>0.01</v>
      </c>
      <c r="F4408">
        <v>1.49194</v>
      </c>
      <c r="G4408" s="384">
        <v>0</v>
      </c>
      <c r="H4408">
        <v>0</v>
      </c>
    </row>
    <row r="4409" spans="1:10">
      <c r="A4409">
        <v>4406</v>
      </c>
      <c r="B4409" s="613">
        <v>42986.72152777778</v>
      </c>
      <c r="C4409" s="405" t="s">
        <v>2020</v>
      </c>
      <c r="D4409" s="384">
        <v>1134</v>
      </c>
      <c r="E4409">
        <v>0.01</v>
      </c>
      <c r="F4409">
        <v>1.49194</v>
      </c>
      <c r="G4409" s="384">
        <v>0</v>
      </c>
      <c r="H4409">
        <v>1.48814</v>
      </c>
    </row>
    <row r="4410" spans="1:10">
      <c r="A4410">
        <v>4409</v>
      </c>
      <c r="B4410" s="613">
        <v>42990.39166666667</v>
      </c>
      <c r="C4410" s="405" t="s">
        <v>1931</v>
      </c>
      <c r="D4410" s="384">
        <v>1134</v>
      </c>
      <c r="E4410">
        <v>0.01</v>
      </c>
      <c r="F4410">
        <v>1.48814</v>
      </c>
      <c r="G4410" s="384">
        <v>0</v>
      </c>
      <c r="H4410">
        <v>1.48814</v>
      </c>
      <c r="I4410">
        <v>2.7</v>
      </c>
      <c r="J4410" s="384">
        <v>4293.03</v>
      </c>
    </row>
    <row r="4411" spans="1:10">
      <c r="A4411">
        <v>4410</v>
      </c>
      <c r="B4411" s="613">
        <v>42996.708333333336</v>
      </c>
      <c r="C4411" s="405" t="s">
        <v>96</v>
      </c>
      <c r="D4411" s="384">
        <v>1135</v>
      </c>
      <c r="E4411">
        <v>0.01</v>
      </c>
      <c r="F4411">
        <v>1.4997499999999999</v>
      </c>
      <c r="G4411" s="384">
        <v>0</v>
      </c>
      <c r="H4411">
        <v>0</v>
      </c>
    </row>
    <row r="4412" spans="1:10">
      <c r="A4412">
        <v>4411</v>
      </c>
      <c r="B4412" s="613">
        <v>42996.708333333336</v>
      </c>
      <c r="C4412" s="405" t="s">
        <v>2020</v>
      </c>
      <c r="D4412" s="384">
        <v>1135</v>
      </c>
      <c r="E4412">
        <v>0.01</v>
      </c>
      <c r="F4412">
        <v>1.4997499999999999</v>
      </c>
      <c r="G4412" s="384">
        <v>0</v>
      </c>
      <c r="H4412">
        <v>1.5018899999999999</v>
      </c>
    </row>
    <row r="4413" spans="1:10">
      <c r="A4413">
        <v>4412</v>
      </c>
      <c r="B4413" s="613">
        <v>42996.836111111108</v>
      </c>
      <c r="C4413" s="405" t="s">
        <v>1931</v>
      </c>
      <c r="D4413" s="384">
        <v>1135</v>
      </c>
      <c r="E4413">
        <v>0.01</v>
      </c>
      <c r="F4413">
        <v>1.5018899999999999</v>
      </c>
      <c r="G4413" s="384">
        <v>0</v>
      </c>
      <c r="H4413">
        <v>1.5018899999999999</v>
      </c>
      <c r="I4413">
        <v>1.48</v>
      </c>
      <c r="J4413" s="384">
        <v>4294.51</v>
      </c>
    </row>
    <row r="4414" spans="1:10">
      <c r="A4414">
        <v>4413</v>
      </c>
      <c r="B4414" s="613">
        <v>42999.303472222222</v>
      </c>
      <c r="C4414" s="405" t="s">
        <v>96</v>
      </c>
      <c r="D4414" s="384">
        <v>1136</v>
      </c>
      <c r="E4414">
        <v>0.01</v>
      </c>
      <c r="F4414">
        <v>1.4884999999999999</v>
      </c>
      <c r="G4414" s="384">
        <v>0</v>
      </c>
      <c r="H4414">
        <v>0</v>
      </c>
    </row>
    <row r="4415" spans="1:10">
      <c r="A4415">
        <v>4414</v>
      </c>
      <c r="B4415" s="613">
        <v>42999.303472222222</v>
      </c>
      <c r="C4415" s="405" t="s">
        <v>2020</v>
      </c>
      <c r="D4415" s="384">
        <v>1136</v>
      </c>
      <c r="E4415">
        <v>0.01</v>
      </c>
      <c r="F4415">
        <v>1.4884999999999999</v>
      </c>
      <c r="G4415" s="384">
        <v>0</v>
      </c>
      <c r="H4415">
        <v>1.49064</v>
      </c>
    </row>
    <row r="4416" spans="1:10">
      <c r="A4416">
        <v>4415</v>
      </c>
      <c r="B4416" s="613">
        <v>42999.319444444445</v>
      </c>
      <c r="C4416" s="405" t="s">
        <v>1931</v>
      </c>
      <c r="D4416" s="384">
        <v>1136</v>
      </c>
      <c r="E4416">
        <v>0.01</v>
      </c>
      <c r="F4416">
        <v>1.49064</v>
      </c>
      <c r="G4416" s="384">
        <v>0</v>
      </c>
      <c r="H4416">
        <v>1.49064</v>
      </c>
      <c r="I4416">
        <v>1.48</v>
      </c>
      <c r="J4416" s="384">
        <v>4295.99</v>
      </c>
    </row>
    <row r="4417" spans="1:10">
      <c r="A4417">
        <v>4416</v>
      </c>
      <c r="B4417" s="613">
        <v>42999.709722222222</v>
      </c>
      <c r="C4417" s="405" t="s">
        <v>97</v>
      </c>
      <c r="D4417" s="384">
        <v>1137</v>
      </c>
      <c r="E4417">
        <v>0.01</v>
      </c>
      <c r="F4417">
        <v>1.50126</v>
      </c>
      <c r="G4417" s="384">
        <v>0</v>
      </c>
      <c r="H4417">
        <v>0</v>
      </c>
    </row>
    <row r="4418" spans="1:10">
      <c r="A4418">
        <v>4417</v>
      </c>
      <c r="B4418" s="613">
        <v>42999.709722222222</v>
      </c>
      <c r="C4418" s="405" t="s">
        <v>2020</v>
      </c>
      <c r="D4418" s="384">
        <v>1137</v>
      </c>
      <c r="E4418">
        <v>0.01</v>
      </c>
      <c r="F4418">
        <v>1.50126</v>
      </c>
      <c r="G4418" s="384">
        <v>0</v>
      </c>
      <c r="H4418">
        <v>1.49912</v>
      </c>
    </row>
    <row r="4419" spans="1:10">
      <c r="A4419">
        <v>4420</v>
      </c>
      <c r="B4419" s="613">
        <v>42999.732638888891</v>
      </c>
      <c r="C4419" s="405" t="s">
        <v>2020</v>
      </c>
      <c r="D4419" s="384">
        <v>1137</v>
      </c>
      <c r="E4419">
        <v>0.01</v>
      </c>
      <c r="F4419">
        <v>1.50126</v>
      </c>
      <c r="G4419" s="384">
        <v>0</v>
      </c>
      <c r="H4419">
        <v>1.50081</v>
      </c>
    </row>
    <row r="4420" spans="1:10">
      <c r="A4420">
        <v>4424</v>
      </c>
      <c r="B4420" s="613">
        <v>43000.111111111109</v>
      </c>
      <c r="C4420" s="405" t="s">
        <v>2020</v>
      </c>
      <c r="D4420" s="384">
        <v>1137</v>
      </c>
      <c r="E4420">
        <v>0.01</v>
      </c>
      <c r="F4420">
        <v>1.50126</v>
      </c>
      <c r="G4420" s="384">
        <v>0</v>
      </c>
      <c r="H4420">
        <v>1.5024900000000001</v>
      </c>
    </row>
    <row r="4421" spans="1:10">
      <c r="A4421">
        <v>4430</v>
      </c>
      <c r="B4421" s="613">
        <v>43000.538888888892</v>
      </c>
      <c r="C4421" s="405" t="s">
        <v>1931</v>
      </c>
      <c r="D4421" s="384">
        <v>1137</v>
      </c>
      <c r="E4421">
        <v>0.01</v>
      </c>
      <c r="F4421">
        <v>1.5024900000000001</v>
      </c>
      <c r="G4421" s="384">
        <v>0</v>
      </c>
      <c r="H4421">
        <v>1.5024900000000001</v>
      </c>
      <c r="I4421">
        <v>-1</v>
      </c>
      <c r="J4421" s="384">
        <v>4294.99</v>
      </c>
    </row>
    <row r="4422" spans="1:10">
      <c r="A4422">
        <v>4418</v>
      </c>
      <c r="B4422" s="613">
        <v>42999.732638888891</v>
      </c>
      <c r="C4422" s="405" t="s">
        <v>97</v>
      </c>
      <c r="D4422" s="384">
        <v>1138</v>
      </c>
      <c r="E4422">
        <v>0.01</v>
      </c>
      <c r="F4422">
        <v>1.5046299999999999</v>
      </c>
      <c r="G4422" s="384">
        <v>0</v>
      </c>
      <c r="H4422">
        <v>0</v>
      </c>
    </row>
    <row r="4423" spans="1:10">
      <c r="A4423">
        <v>4419</v>
      </c>
      <c r="B4423" s="613">
        <v>42999.732638888891</v>
      </c>
      <c r="C4423" s="405" t="s">
        <v>2020</v>
      </c>
      <c r="D4423" s="384">
        <v>1138</v>
      </c>
      <c r="E4423">
        <v>0.01</v>
      </c>
      <c r="F4423">
        <v>1.5046299999999999</v>
      </c>
      <c r="G4423" s="384">
        <v>0</v>
      </c>
      <c r="H4423">
        <v>1.50081</v>
      </c>
    </row>
    <row r="4424" spans="1:10">
      <c r="A4424">
        <v>4423</v>
      </c>
      <c r="B4424" s="613">
        <v>43000.111111111109</v>
      </c>
      <c r="C4424" s="405" t="s">
        <v>2020</v>
      </c>
      <c r="D4424" s="384">
        <v>1138</v>
      </c>
      <c r="E4424">
        <v>0.01</v>
      </c>
      <c r="F4424">
        <v>1.5046299999999999</v>
      </c>
      <c r="G4424" s="384">
        <v>0</v>
      </c>
      <c r="H4424">
        <v>1.5024900000000001</v>
      </c>
    </row>
    <row r="4425" spans="1:10">
      <c r="A4425">
        <v>4431</v>
      </c>
      <c r="B4425" s="613">
        <v>43000.538888888892</v>
      </c>
      <c r="C4425" s="405" t="s">
        <v>1931</v>
      </c>
      <c r="D4425" s="384">
        <v>1138</v>
      </c>
      <c r="E4425">
        <v>0.01</v>
      </c>
      <c r="F4425">
        <v>1.5024900000000001</v>
      </c>
      <c r="G4425" s="384">
        <v>0</v>
      </c>
      <c r="H4425">
        <v>1.5024900000000001</v>
      </c>
      <c r="I4425">
        <v>1.48</v>
      </c>
      <c r="J4425" s="384">
        <v>4296.47</v>
      </c>
    </row>
    <row r="4426" spans="1:10">
      <c r="A4426">
        <v>4421</v>
      </c>
      <c r="B4426" s="613">
        <v>43000.111111111109</v>
      </c>
      <c r="C4426" s="405" t="s">
        <v>97</v>
      </c>
      <c r="D4426" s="384">
        <v>1139</v>
      </c>
      <c r="E4426">
        <v>0.01</v>
      </c>
      <c r="F4426">
        <v>1.5083</v>
      </c>
      <c r="G4426" s="384">
        <v>0</v>
      </c>
      <c r="H4426">
        <v>0</v>
      </c>
    </row>
    <row r="4427" spans="1:10">
      <c r="A4427">
        <v>4422</v>
      </c>
      <c r="B4427" s="613">
        <v>43000.111111111109</v>
      </c>
      <c r="C4427" s="405" t="s">
        <v>2020</v>
      </c>
      <c r="D4427" s="384">
        <v>1139</v>
      </c>
      <c r="E4427">
        <v>0.01</v>
      </c>
      <c r="F4427">
        <v>1.5083</v>
      </c>
      <c r="G4427" s="384">
        <v>0</v>
      </c>
      <c r="H4427">
        <v>1.5024900000000001</v>
      </c>
    </row>
    <row r="4428" spans="1:10">
      <c r="A4428">
        <v>4432</v>
      </c>
      <c r="B4428" s="613">
        <v>43000.538888888892</v>
      </c>
      <c r="C4428" s="405" t="s">
        <v>1931</v>
      </c>
      <c r="D4428" s="384">
        <v>1139</v>
      </c>
      <c r="E4428">
        <v>0.01</v>
      </c>
      <c r="F4428">
        <v>1.5024900000000001</v>
      </c>
      <c r="G4428" s="384">
        <v>0</v>
      </c>
      <c r="H4428">
        <v>1.5024900000000001</v>
      </c>
      <c r="I4428">
        <v>4.1900000000000004</v>
      </c>
      <c r="J4428" s="384">
        <v>4300.66</v>
      </c>
    </row>
    <row r="4429" spans="1:10">
      <c r="A4429">
        <v>4425</v>
      </c>
      <c r="B4429" s="613">
        <v>43000.40625</v>
      </c>
      <c r="C4429" s="405" t="s">
        <v>96</v>
      </c>
      <c r="D4429" s="384">
        <v>1140</v>
      </c>
      <c r="E4429">
        <v>0.01</v>
      </c>
      <c r="F4429">
        <v>1.50888</v>
      </c>
      <c r="G4429" s="384">
        <v>0</v>
      </c>
      <c r="H4429">
        <v>0</v>
      </c>
    </row>
    <row r="4430" spans="1:10">
      <c r="A4430">
        <v>4426</v>
      </c>
      <c r="B4430" s="613">
        <v>43000.40625</v>
      </c>
      <c r="C4430" s="405" t="s">
        <v>2020</v>
      </c>
      <c r="D4430" s="384">
        <v>1140</v>
      </c>
      <c r="E4430">
        <v>0.01</v>
      </c>
      <c r="F4430">
        <v>1.50888</v>
      </c>
      <c r="G4430" s="384">
        <v>0</v>
      </c>
      <c r="H4430">
        <v>1.51102</v>
      </c>
    </row>
    <row r="4431" spans="1:10">
      <c r="A4431">
        <v>4429</v>
      </c>
      <c r="B4431" s="613">
        <v>43000.5</v>
      </c>
      <c r="C4431" s="405" t="s">
        <v>2020</v>
      </c>
      <c r="D4431" s="384">
        <v>1140</v>
      </c>
      <c r="E4431">
        <v>0.01</v>
      </c>
      <c r="F4431">
        <v>1.50888</v>
      </c>
      <c r="G4431" s="384">
        <v>0</v>
      </c>
      <c r="H4431">
        <v>1.50892</v>
      </c>
    </row>
    <row r="4432" spans="1:10">
      <c r="A4432">
        <v>4436</v>
      </c>
      <c r="B4432" s="613">
        <v>43000.59375</v>
      </c>
      <c r="C4432" s="405" t="s">
        <v>2020</v>
      </c>
      <c r="D4432" s="384">
        <v>1140</v>
      </c>
      <c r="E4432">
        <v>0.01</v>
      </c>
      <c r="F4432">
        <v>1.50888</v>
      </c>
      <c r="G4432" s="384">
        <v>0</v>
      </c>
      <c r="H4432">
        <v>1.50712</v>
      </c>
    </row>
    <row r="4433" spans="1:10">
      <c r="A4433">
        <v>4441</v>
      </c>
      <c r="B4433" s="613">
        <v>43003.077777777777</v>
      </c>
      <c r="C4433" s="405" t="s">
        <v>2020</v>
      </c>
      <c r="D4433" s="384">
        <v>1140</v>
      </c>
      <c r="E4433">
        <v>0.01</v>
      </c>
      <c r="F4433">
        <v>1.50888</v>
      </c>
      <c r="G4433" s="384">
        <v>0</v>
      </c>
      <c r="H4433">
        <v>1.50414</v>
      </c>
    </row>
    <row r="4434" spans="1:10">
      <c r="A4434">
        <v>4447</v>
      </c>
      <c r="B4434" s="613">
        <v>43003.525694444441</v>
      </c>
      <c r="C4434" s="405" t="s">
        <v>2020</v>
      </c>
      <c r="D4434" s="384">
        <v>1140</v>
      </c>
      <c r="E4434">
        <v>0.01</v>
      </c>
      <c r="F4434">
        <v>1.50888</v>
      </c>
      <c r="G4434" s="384">
        <v>0</v>
      </c>
      <c r="H4434">
        <v>1.50048</v>
      </c>
    </row>
    <row r="4435" spans="1:10">
      <c r="A4435">
        <v>4460</v>
      </c>
      <c r="B4435" s="613">
        <v>43006.227083333331</v>
      </c>
      <c r="C4435" s="405" t="s">
        <v>1931</v>
      </c>
      <c r="D4435" s="384">
        <v>1140</v>
      </c>
      <c r="E4435">
        <v>0.01</v>
      </c>
      <c r="F4435">
        <v>1.50048</v>
      </c>
      <c r="G4435" s="384">
        <v>0</v>
      </c>
      <c r="H4435">
        <v>1.50048</v>
      </c>
      <c r="I4435">
        <v>-6.3</v>
      </c>
      <c r="J4435" s="384">
        <v>4299.01</v>
      </c>
    </row>
    <row r="4436" spans="1:10">
      <c r="A4436">
        <v>4427</v>
      </c>
      <c r="B4436" s="613">
        <v>43000.5</v>
      </c>
      <c r="C4436" s="405" t="s">
        <v>96</v>
      </c>
      <c r="D4436" s="384">
        <v>1141</v>
      </c>
      <c r="E4436">
        <v>0.01</v>
      </c>
      <c r="F4436">
        <v>1.50468</v>
      </c>
      <c r="G4436" s="384">
        <v>0</v>
      </c>
      <c r="H4436">
        <v>0</v>
      </c>
    </row>
    <row r="4437" spans="1:10">
      <c r="A4437">
        <v>4428</v>
      </c>
      <c r="B4437" s="613">
        <v>43000.5</v>
      </c>
      <c r="C4437" s="405" t="s">
        <v>2020</v>
      </c>
      <c r="D4437" s="384">
        <v>1141</v>
      </c>
      <c r="E4437">
        <v>0.01</v>
      </c>
      <c r="F4437">
        <v>1.50468</v>
      </c>
      <c r="G4437" s="384">
        <v>0</v>
      </c>
      <c r="H4437">
        <v>1.50892</v>
      </c>
    </row>
    <row r="4438" spans="1:10">
      <c r="A4438">
        <v>4435</v>
      </c>
      <c r="B4438" s="613">
        <v>43000.59375</v>
      </c>
      <c r="C4438" s="405" t="s">
        <v>2020</v>
      </c>
      <c r="D4438" s="384">
        <v>1141</v>
      </c>
      <c r="E4438">
        <v>0.01</v>
      </c>
      <c r="F4438">
        <v>1.50468</v>
      </c>
      <c r="G4438" s="384">
        <v>0</v>
      </c>
      <c r="H4438">
        <v>1.50712</v>
      </c>
    </row>
    <row r="4439" spans="1:10">
      <c r="A4439">
        <v>4440</v>
      </c>
      <c r="B4439" s="613">
        <v>43003.077777777777</v>
      </c>
      <c r="C4439" s="405" t="s">
        <v>2020</v>
      </c>
      <c r="D4439" s="384">
        <v>1141</v>
      </c>
      <c r="E4439">
        <v>0.01</v>
      </c>
      <c r="F4439">
        <v>1.50468</v>
      </c>
      <c r="G4439" s="384">
        <v>0</v>
      </c>
      <c r="H4439">
        <v>1.50414</v>
      </c>
    </row>
    <row r="4440" spans="1:10">
      <c r="A4440">
        <v>4446</v>
      </c>
      <c r="B4440" s="613">
        <v>43003.525694444441</v>
      </c>
      <c r="C4440" s="405" t="s">
        <v>2020</v>
      </c>
      <c r="D4440" s="384">
        <v>1141</v>
      </c>
      <c r="E4440">
        <v>0.01</v>
      </c>
      <c r="F4440">
        <v>1.50468</v>
      </c>
      <c r="G4440" s="384">
        <v>0</v>
      </c>
      <c r="H4440">
        <v>1.50048</v>
      </c>
    </row>
    <row r="4441" spans="1:10">
      <c r="A4441">
        <v>4461</v>
      </c>
      <c r="B4441" s="613">
        <v>43006.227083333331</v>
      </c>
      <c r="C4441" s="405" t="s">
        <v>1931</v>
      </c>
      <c r="D4441" s="384">
        <v>1141</v>
      </c>
      <c r="E4441">
        <v>0.01</v>
      </c>
      <c r="F4441">
        <v>1.50048</v>
      </c>
      <c r="G4441" s="384">
        <v>0</v>
      </c>
      <c r="H4441">
        <v>1.50048</v>
      </c>
      <c r="I4441">
        <v>-3.2</v>
      </c>
      <c r="J4441" s="384">
        <v>4295.8100000000004</v>
      </c>
    </row>
    <row r="4442" spans="1:10">
      <c r="A4442">
        <v>4433</v>
      </c>
      <c r="B4442" s="613">
        <v>43000.59375</v>
      </c>
      <c r="C4442" s="405" t="s">
        <v>96</v>
      </c>
      <c r="D4442" s="384">
        <v>1142</v>
      </c>
      <c r="E4442">
        <v>0.01</v>
      </c>
      <c r="F4442">
        <v>1.50108</v>
      </c>
      <c r="G4442" s="384">
        <v>0</v>
      </c>
      <c r="H4442">
        <v>0</v>
      </c>
    </row>
    <row r="4443" spans="1:10">
      <c r="A4443">
        <v>4434</v>
      </c>
      <c r="B4443" s="613">
        <v>43000.59375</v>
      </c>
      <c r="C4443" s="405" t="s">
        <v>2020</v>
      </c>
      <c r="D4443" s="384">
        <v>1142</v>
      </c>
      <c r="E4443">
        <v>0.01</v>
      </c>
      <c r="F4443">
        <v>1.50108</v>
      </c>
      <c r="G4443" s="384">
        <v>0</v>
      </c>
      <c r="H4443">
        <v>1.50712</v>
      </c>
    </row>
    <row r="4444" spans="1:10">
      <c r="A4444">
        <v>4439</v>
      </c>
      <c r="B4444" s="613">
        <v>43003.077777777777</v>
      </c>
      <c r="C4444" s="405" t="s">
        <v>2020</v>
      </c>
      <c r="D4444" s="384">
        <v>1142</v>
      </c>
      <c r="E4444">
        <v>0.01</v>
      </c>
      <c r="F4444">
        <v>1.50108</v>
      </c>
      <c r="G4444" s="384">
        <v>0</v>
      </c>
      <c r="H4444">
        <v>1.50414</v>
      </c>
    </row>
    <row r="4445" spans="1:10">
      <c r="A4445">
        <v>4445</v>
      </c>
      <c r="B4445" s="613">
        <v>43003.525694444441</v>
      </c>
      <c r="C4445" s="405" t="s">
        <v>2020</v>
      </c>
      <c r="D4445" s="384">
        <v>1142</v>
      </c>
      <c r="E4445">
        <v>0.01</v>
      </c>
      <c r="F4445">
        <v>1.50108</v>
      </c>
      <c r="G4445" s="384">
        <v>0</v>
      </c>
      <c r="H4445">
        <v>1.50048</v>
      </c>
    </row>
    <row r="4446" spans="1:10">
      <c r="A4446">
        <v>4462</v>
      </c>
      <c r="B4446" s="613">
        <v>43006.227083333331</v>
      </c>
      <c r="C4446" s="405" t="s">
        <v>1931</v>
      </c>
      <c r="D4446" s="384">
        <v>1142</v>
      </c>
      <c r="E4446">
        <v>0.01</v>
      </c>
      <c r="F4446">
        <v>1.50048</v>
      </c>
      <c r="G4446" s="384">
        <v>0</v>
      </c>
      <c r="H4446">
        <v>1.50048</v>
      </c>
      <c r="I4446">
        <v>-0.54</v>
      </c>
      <c r="J4446" s="384">
        <v>4295.2700000000004</v>
      </c>
    </row>
    <row r="4447" spans="1:10">
      <c r="A4447">
        <v>4437</v>
      </c>
      <c r="B4447" s="613">
        <v>43003.077777777777</v>
      </c>
      <c r="C4447" s="405" t="s">
        <v>96</v>
      </c>
      <c r="D4447" s="384">
        <v>1143</v>
      </c>
      <c r="E4447">
        <v>0.02</v>
      </c>
      <c r="F4447">
        <v>1.49718</v>
      </c>
      <c r="G4447" s="384">
        <v>0</v>
      </c>
      <c r="H4447">
        <v>0</v>
      </c>
    </row>
    <row r="4448" spans="1:10">
      <c r="A4448">
        <v>4438</v>
      </c>
      <c r="B4448" s="613">
        <v>43003.077777777777</v>
      </c>
      <c r="C4448" s="405" t="s">
        <v>2020</v>
      </c>
      <c r="D4448" s="384">
        <v>1143</v>
      </c>
      <c r="E4448">
        <v>0.02</v>
      </c>
      <c r="F4448">
        <v>1.49718</v>
      </c>
      <c r="G4448" s="384">
        <v>0</v>
      </c>
      <c r="H4448">
        <v>1.50414</v>
      </c>
    </row>
    <row r="4449" spans="1:10">
      <c r="A4449">
        <v>4444</v>
      </c>
      <c r="B4449" s="613">
        <v>43003.525694444441</v>
      </c>
      <c r="C4449" s="405" t="s">
        <v>2020</v>
      </c>
      <c r="D4449" s="384">
        <v>1143</v>
      </c>
      <c r="E4449">
        <v>0.02</v>
      </c>
      <c r="F4449">
        <v>1.49718</v>
      </c>
      <c r="G4449" s="384">
        <v>0</v>
      </c>
      <c r="H4449">
        <v>1.50048</v>
      </c>
    </row>
    <row r="4450" spans="1:10">
      <c r="A4450">
        <v>4463</v>
      </c>
      <c r="B4450" s="613">
        <v>43006.227083333331</v>
      </c>
      <c r="C4450" s="405" t="s">
        <v>1931</v>
      </c>
      <c r="D4450" s="384">
        <v>1143</v>
      </c>
      <c r="E4450">
        <v>0.02</v>
      </c>
      <c r="F4450">
        <v>1.50048</v>
      </c>
      <c r="G4450" s="384">
        <v>0</v>
      </c>
      <c r="H4450">
        <v>1.50048</v>
      </c>
      <c r="I4450">
        <v>4.67</v>
      </c>
      <c r="J4450" s="384">
        <v>4299.9399999999996</v>
      </c>
    </row>
    <row r="4451" spans="1:10">
      <c r="A4451">
        <v>4442</v>
      </c>
      <c r="B4451" s="613">
        <v>43003.525694444441</v>
      </c>
      <c r="C4451" s="405" t="s">
        <v>96</v>
      </c>
      <c r="D4451" s="384">
        <v>1144</v>
      </c>
      <c r="E4451">
        <v>0.04</v>
      </c>
      <c r="F4451">
        <v>1.4924500000000001</v>
      </c>
      <c r="G4451" s="384">
        <v>0</v>
      </c>
      <c r="H4451">
        <v>0</v>
      </c>
    </row>
    <row r="4452" spans="1:10">
      <c r="A4452">
        <v>4443</v>
      </c>
      <c r="B4452" s="613">
        <v>43003.525694444441</v>
      </c>
      <c r="C4452" s="405" t="s">
        <v>2020</v>
      </c>
      <c r="D4452" s="384">
        <v>1144</v>
      </c>
      <c r="E4452">
        <v>0.04</v>
      </c>
      <c r="F4452">
        <v>1.4924500000000001</v>
      </c>
      <c r="G4452" s="384">
        <v>0</v>
      </c>
      <c r="H4452">
        <v>1.50048</v>
      </c>
    </row>
    <row r="4453" spans="1:10">
      <c r="A4453">
        <v>4464</v>
      </c>
      <c r="B4453" s="613">
        <v>43006.227083333331</v>
      </c>
      <c r="C4453" s="405" t="s">
        <v>1931</v>
      </c>
      <c r="D4453" s="384">
        <v>1144</v>
      </c>
      <c r="E4453">
        <v>0.04</v>
      </c>
      <c r="F4453">
        <v>1.50048</v>
      </c>
      <c r="G4453" s="384">
        <v>0</v>
      </c>
      <c r="H4453">
        <v>1.50048</v>
      </c>
      <c r="I4453">
        <v>23.32</v>
      </c>
      <c r="J4453" s="384">
        <v>4323.26</v>
      </c>
    </row>
    <row r="4454" spans="1:10">
      <c r="A4454">
        <v>4448</v>
      </c>
      <c r="B4454" s="613">
        <v>43004.334027777775</v>
      </c>
      <c r="C4454" s="405" t="s">
        <v>97</v>
      </c>
      <c r="D4454" s="384">
        <v>1145</v>
      </c>
      <c r="E4454">
        <v>0.01</v>
      </c>
      <c r="F4454">
        <v>1.4911700000000001</v>
      </c>
      <c r="G4454" s="384">
        <v>0</v>
      </c>
      <c r="H4454">
        <v>0</v>
      </c>
    </row>
    <row r="4455" spans="1:10">
      <c r="A4455">
        <v>4449</v>
      </c>
      <c r="B4455" s="613">
        <v>43004.334027777775</v>
      </c>
      <c r="C4455" s="405" t="s">
        <v>2020</v>
      </c>
      <c r="D4455" s="384">
        <v>1145</v>
      </c>
      <c r="E4455">
        <v>0.01</v>
      </c>
      <c r="F4455">
        <v>1.4911700000000001</v>
      </c>
      <c r="G4455" s="384">
        <v>0</v>
      </c>
      <c r="H4455">
        <v>1.4890300000000001</v>
      </c>
    </row>
    <row r="4456" spans="1:10">
      <c r="A4456">
        <v>4452</v>
      </c>
      <c r="B4456" s="613">
        <v>43004.578472222223</v>
      </c>
      <c r="C4456" s="405" t="s">
        <v>2020</v>
      </c>
      <c r="D4456" s="384">
        <v>1145</v>
      </c>
      <c r="E4456">
        <v>0.01</v>
      </c>
      <c r="F4456">
        <v>1.4911700000000001</v>
      </c>
      <c r="G4456" s="384">
        <v>0</v>
      </c>
      <c r="H4456">
        <v>1.4906900000000001</v>
      </c>
    </row>
    <row r="4457" spans="1:10">
      <c r="A4457">
        <v>4456</v>
      </c>
      <c r="B4457" s="613">
        <v>43005.256249999999</v>
      </c>
      <c r="C4457" s="405" t="s">
        <v>2020</v>
      </c>
      <c r="D4457" s="384">
        <v>1145</v>
      </c>
      <c r="E4457">
        <v>0.01</v>
      </c>
      <c r="F4457">
        <v>1.4911700000000001</v>
      </c>
      <c r="G4457" s="384">
        <v>0</v>
      </c>
      <c r="H4457">
        <v>1.4923500000000001</v>
      </c>
    </row>
    <row r="4458" spans="1:10">
      <c r="A4458">
        <v>4457</v>
      </c>
      <c r="B4458" s="613">
        <v>43005.648611111108</v>
      </c>
      <c r="C4458" s="405" t="s">
        <v>1931</v>
      </c>
      <c r="D4458" s="384">
        <v>1145</v>
      </c>
      <c r="E4458">
        <v>0.01</v>
      </c>
      <c r="F4458">
        <v>1.4923500000000001</v>
      </c>
      <c r="G4458" s="384">
        <v>0</v>
      </c>
      <c r="H4458">
        <v>1.4923500000000001</v>
      </c>
      <c r="I4458">
        <v>-0.97</v>
      </c>
      <c r="J4458" s="384">
        <v>4299.6899999999996</v>
      </c>
    </row>
    <row r="4459" spans="1:10">
      <c r="A4459">
        <v>4450</v>
      </c>
      <c r="B4459" s="613">
        <v>43004.578472222223</v>
      </c>
      <c r="C4459" s="405" t="s">
        <v>97</v>
      </c>
      <c r="D4459" s="384">
        <v>1146</v>
      </c>
      <c r="E4459">
        <v>0.01</v>
      </c>
      <c r="F4459">
        <v>1.49448</v>
      </c>
      <c r="G4459" s="384">
        <v>0</v>
      </c>
      <c r="H4459">
        <v>0</v>
      </c>
    </row>
    <row r="4460" spans="1:10">
      <c r="A4460">
        <v>4451</v>
      </c>
      <c r="B4460" s="613">
        <v>43004.578472222223</v>
      </c>
      <c r="C4460" s="405" t="s">
        <v>2020</v>
      </c>
      <c r="D4460" s="384">
        <v>1146</v>
      </c>
      <c r="E4460">
        <v>0.01</v>
      </c>
      <c r="F4460">
        <v>1.49448</v>
      </c>
      <c r="G4460" s="384">
        <v>0</v>
      </c>
      <c r="H4460">
        <v>1.4906900000000001</v>
      </c>
    </row>
    <row r="4461" spans="1:10">
      <c r="A4461">
        <v>4455</v>
      </c>
      <c r="B4461" s="613">
        <v>43005.256249999999</v>
      </c>
      <c r="C4461" s="405" t="s">
        <v>2020</v>
      </c>
      <c r="D4461" s="384">
        <v>1146</v>
      </c>
      <c r="E4461">
        <v>0.01</v>
      </c>
      <c r="F4461">
        <v>1.49448</v>
      </c>
      <c r="G4461" s="384">
        <v>0</v>
      </c>
      <c r="H4461">
        <v>1.4923500000000001</v>
      </c>
    </row>
    <row r="4462" spans="1:10">
      <c r="A4462">
        <v>4458</v>
      </c>
      <c r="B4462" s="613">
        <v>43005.648611111108</v>
      </c>
      <c r="C4462" s="405" t="s">
        <v>1931</v>
      </c>
      <c r="D4462" s="384">
        <v>1146</v>
      </c>
      <c r="E4462">
        <v>0.01</v>
      </c>
      <c r="F4462">
        <v>1.4923500000000001</v>
      </c>
      <c r="G4462" s="384">
        <v>0</v>
      </c>
      <c r="H4462">
        <v>1.4923500000000001</v>
      </c>
      <c r="I4462">
        <v>1.47</v>
      </c>
      <c r="J4462" s="384">
        <v>4301.16</v>
      </c>
    </row>
    <row r="4463" spans="1:10">
      <c r="A4463">
        <v>4453</v>
      </c>
      <c r="B4463" s="613">
        <v>43005.256249999999</v>
      </c>
      <c r="C4463" s="405" t="s">
        <v>97</v>
      </c>
      <c r="D4463" s="384">
        <v>1147</v>
      </c>
      <c r="E4463">
        <v>0.01</v>
      </c>
      <c r="F4463">
        <v>1.4981100000000001</v>
      </c>
      <c r="G4463" s="384">
        <v>0</v>
      </c>
      <c r="H4463">
        <v>0</v>
      </c>
    </row>
    <row r="4464" spans="1:10">
      <c r="A4464">
        <v>4454</v>
      </c>
      <c r="B4464" s="613">
        <v>43005.256249999999</v>
      </c>
      <c r="C4464" s="405" t="s">
        <v>2020</v>
      </c>
      <c r="D4464" s="384">
        <v>1147</v>
      </c>
      <c r="E4464">
        <v>0.01</v>
      </c>
      <c r="F4464">
        <v>1.4981100000000001</v>
      </c>
      <c r="G4464" s="384">
        <v>0</v>
      </c>
      <c r="H4464">
        <v>1.4923500000000001</v>
      </c>
    </row>
    <row r="4465" spans="1:10">
      <c r="A4465">
        <v>4459</v>
      </c>
      <c r="B4465" s="613">
        <v>43005.648611111108</v>
      </c>
      <c r="C4465" s="405" t="s">
        <v>1931</v>
      </c>
      <c r="D4465" s="384">
        <v>1147</v>
      </c>
      <c r="E4465">
        <v>0.01</v>
      </c>
      <c r="F4465">
        <v>1.4923500000000001</v>
      </c>
      <c r="G4465" s="384">
        <v>0</v>
      </c>
      <c r="H4465">
        <v>1.4923500000000001</v>
      </c>
      <c r="I4465">
        <v>4.1500000000000004</v>
      </c>
      <c r="J4465" s="384">
        <v>4305.3100000000004</v>
      </c>
    </row>
    <row r="4466" spans="1:10">
      <c r="A4466">
        <v>4465</v>
      </c>
      <c r="B4466" s="613">
        <v>43014.614583333336</v>
      </c>
      <c r="C4466" s="405" t="s">
        <v>96</v>
      </c>
      <c r="D4466" s="384">
        <v>1148</v>
      </c>
      <c r="E4466">
        <v>0.01</v>
      </c>
      <c r="F4466">
        <v>1.50722</v>
      </c>
      <c r="G4466" s="384">
        <v>0</v>
      </c>
      <c r="H4466">
        <v>0</v>
      </c>
    </row>
    <row r="4467" spans="1:10">
      <c r="A4467">
        <v>4466</v>
      </c>
      <c r="B4467" s="613">
        <v>43014.614583333336</v>
      </c>
      <c r="C4467" s="405" t="s">
        <v>2020</v>
      </c>
      <c r="D4467" s="384">
        <v>1148</v>
      </c>
      <c r="E4467">
        <v>0.01</v>
      </c>
      <c r="F4467">
        <v>1.50722</v>
      </c>
      <c r="G4467" s="384">
        <v>0</v>
      </c>
      <c r="H4467">
        <v>1.50936</v>
      </c>
    </row>
    <row r="4468" spans="1:10">
      <c r="A4468">
        <v>4467</v>
      </c>
      <c r="B4468" s="613">
        <v>43014.648611111108</v>
      </c>
      <c r="C4468" s="405" t="s">
        <v>1931</v>
      </c>
      <c r="D4468" s="384">
        <v>1148</v>
      </c>
      <c r="E4468">
        <v>0.01</v>
      </c>
      <c r="F4468">
        <v>1.50936</v>
      </c>
      <c r="G4468" s="384">
        <v>0</v>
      </c>
      <c r="H4468">
        <v>1.50936</v>
      </c>
      <c r="I4468">
        <v>1.48</v>
      </c>
      <c r="J4468" s="384">
        <v>4324.74</v>
      </c>
    </row>
    <row r="4469" spans="1:10">
      <c r="A4469">
        <v>4468</v>
      </c>
      <c r="B4469" s="613">
        <v>43034.46875</v>
      </c>
      <c r="C4469" s="405" t="s">
        <v>97</v>
      </c>
      <c r="D4469" s="384">
        <v>1149</v>
      </c>
      <c r="E4469">
        <v>0.01</v>
      </c>
      <c r="F4469">
        <v>1.5316399999999999</v>
      </c>
      <c r="G4469" s="384">
        <v>0</v>
      </c>
      <c r="H4469">
        <v>0</v>
      </c>
    </row>
    <row r="4470" spans="1:10">
      <c r="A4470">
        <v>4469</v>
      </c>
      <c r="B4470" s="613">
        <v>43034.46875</v>
      </c>
      <c r="C4470" s="405" t="s">
        <v>2020</v>
      </c>
      <c r="D4470" s="384">
        <v>1149</v>
      </c>
      <c r="E4470">
        <v>0.01</v>
      </c>
      <c r="F4470">
        <v>1.5316399999999999</v>
      </c>
      <c r="G4470" s="384">
        <v>0</v>
      </c>
      <c r="H4470">
        <v>1.5295000000000001</v>
      </c>
    </row>
    <row r="4471" spans="1:10">
      <c r="A4471">
        <v>4470</v>
      </c>
      <c r="B4471" s="613">
        <v>43034.572916666664</v>
      </c>
      <c r="C4471" s="405" t="s">
        <v>1931</v>
      </c>
      <c r="D4471" s="384">
        <v>1149</v>
      </c>
      <c r="E4471">
        <v>0.01</v>
      </c>
      <c r="F4471">
        <v>1.5295000000000001</v>
      </c>
      <c r="G4471" s="384">
        <v>0</v>
      </c>
      <c r="H4471">
        <v>1.5295000000000001</v>
      </c>
      <c r="I4471">
        <v>1.48</v>
      </c>
      <c r="J4471" s="384">
        <v>4326.22</v>
      </c>
    </row>
    <row r="4472" spans="1:10">
      <c r="A4472">
        <v>4471</v>
      </c>
      <c r="B4472" s="613">
        <v>43041.251388888886</v>
      </c>
      <c r="C4472" s="405" t="s">
        <v>97</v>
      </c>
      <c r="D4472" s="384">
        <v>1150</v>
      </c>
      <c r="E4472">
        <v>0.01</v>
      </c>
      <c r="F4472">
        <v>1.5088600000000001</v>
      </c>
      <c r="G4472" s="384">
        <v>0</v>
      </c>
      <c r="H4472">
        <v>0</v>
      </c>
    </row>
    <row r="4473" spans="1:10">
      <c r="A4473">
        <v>4472</v>
      </c>
      <c r="B4473" s="613">
        <v>43041.251388888886</v>
      </c>
      <c r="C4473" s="405" t="s">
        <v>2020</v>
      </c>
      <c r="D4473" s="384">
        <v>1150</v>
      </c>
      <c r="E4473">
        <v>0.01</v>
      </c>
      <c r="F4473">
        <v>1.5088600000000001</v>
      </c>
      <c r="G4473" s="384">
        <v>0</v>
      </c>
      <c r="H4473">
        <v>1.5067200000000001</v>
      </c>
    </row>
    <row r="4474" spans="1:10">
      <c r="A4474">
        <v>4475</v>
      </c>
      <c r="B4474" s="613">
        <v>43041.522222222222</v>
      </c>
      <c r="C4474" s="405" t="s">
        <v>2020</v>
      </c>
      <c r="D4474" s="384">
        <v>1150</v>
      </c>
      <c r="E4474">
        <v>0.01</v>
      </c>
      <c r="F4474">
        <v>1.5088600000000001</v>
      </c>
      <c r="G4474" s="384">
        <v>0</v>
      </c>
      <c r="H4474">
        <v>1.5083800000000001</v>
      </c>
    </row>
    <row r="4475" spans="1:10">
      <c r="A4475">
        <v>4479</v>
      </c>
      <c r="B4475" s="613">
        <v>43042.115277777775</v>
      </c>
      <c r="C4475" s="405" t="s">
        <v>2020</v>
      </c>
      <c r="D4475" s="384">
        <v>1150</v>
      </c>
      <c r="E4475">
        <v>0.01</v>
      </c>
      <c r="F4475">
        <v>1.5088600000000001</v>
      </c>
      <c r="G4475" s="384">
        <v>0</v>
      </c>
      <c r="H4475">
        <v>1.51014</v>
      </c>
    </row>
    <row r="4476" spans="1:10">
      <c r="A4476">
        <v>4484</v>
      </c>
      <c r="B4476" s="613">
        <v>43042.588194444441</v>
      </c>
      <c r="C4476" s="405" t="s">
        <v>2020</v>
      </c>
      <c r="D4476" s="384">
        <v>1150</v>
      </c>
      <c r="E4476">
        <v>0.01</v>
      </c>
      <c r="F4476">
        <v>1.5088600000000001</v>
      </c>
      <c r="G4476" s="384">
        <v>0</v>
      </c>
      <c r="H4476">
        <v>1.51308</v>
      </c>
    </row>
    <row r="4477" spans="1:10">
      <c r="A4477">
        <v>4485</v>
      </c>
      <c r="B4477" s="613">
        <v>43045.533333333333</v>
      </c>
      <c r="C4477" s="405" t="s">
        <v>1931</v>
      </c>
      <c r="D4477" s="384">
        <v>1150</v>
      </c>
      <c r="E4477">
        <v>0.01</v>
      </c>
      <c r="F4477">
        <v>1.51308</v>
      </c>
      <c r="G4477" s="384">
        <v>0</v>
      </c>
      <c r="H4477">
        <v>1.51308</v>
      </c>
      <c r="I4477">
        <v>-3.21</v>
      </c>
      <c r="J4477" s="384">
        <v>4323.01</v>
      </c>
    </row>
    <row r="4478" spans="1:10">
      <c r="A4478">
        <v>4473</v>
      </c>
      <c r="B4478" s="613">
        <v>43041.522222222222</v>
      </c>
      <c r="C4478" s="405" t="s">
        <v>97</v>
      </c>
      <c r="D4478" s="384">
        <v>1151</v>
      </c>
      <c r="E4478">
        <v>0.01</v>
      </c>
      <c r="F4478">
        <v>1.5121800000000001</v>
      </c>
      <c r="G4478" s="384">
        <v>0</v>
      </c>
      <c r="H4478">
        <v>0</v>
      </c>
    </row>
    <row r="4479" spans="1:10">
      <c r="A4479">
        <v>4474</v>
      </c>
      <c r="B4479" s="613">
        <v>43041.522222222222</v>
      </c>
      <c r="C4479" s="405" t="s">
        <v>2020</v>
      </c>
      <c r="D4479" s="384">
        <v>1151</v>
      </c>
      <c r="E4479">
        <v>0.01</v>
      </c>
      <c r="F4479">
        <v>1.5121800000000001</v>
      </c>
      <c r="G4479" s="384">
        <v>0</v>
      </c>
      <c r="H4479">
        <v>1.5083800000000001</v>
      </c>
    </row>
    <row r="4480" spans="1:10">
      <c r="A4480">
        <v>4478</v>
      </c>
      <c r="B4480" s="613">
        <v>43042.115277777775</v>
      </c>
      <c r="C4480" s="405" t="s">
        <v>2020</v>
      </c>
      <c r="D4480" s="384">
        <v>1151</v>
      </c>
      <c r="E4480">
        <v>0.01</v>
      </c>
      <c r="F4480">
        <v>1.5121800000000001</v>
      </c>
      <c r="G4480" s="384">
        <v>0</v>
      </c>
      <c r="H4480">
        <v>1.51014</v>
      </c>
    </row>
    <row r="4481" spans="1:10">
      <c r="A4481">
        <v>4483</v>
      </c>
      <c r="B4481" s="613">
        <v>43042.588194444441</v>
      </c>
      <c r="C4481" s="405" t="s">
        <v>2020</v>
      </c>
      <c r="D4481" s="384">
        <v>1151</v>
      </c>
      <c r="E4481">
        <v>0.01</v>
      </c>
      <c r="F4481">
        <v>1.5121800000000001</v>
      </c>
      <c r="G4481" s="384">
        <v>0</v>
      </c>
      <c r="H4481">
        <v>1.51308</v>
      </c>
    </row>
    <row r="4482" spans="1:10">
      <c r="A4482">
        <v>4486</v>
      </c>
      <c r="B4482" s="613">
        <v>43045.533333333333</v>
      </c>
      <c r="C4482" s="405" t="s">
        <v>1931</v>
      </c>
      <c r="D4482" s="384">
        <v>1151</v>
      </c>
      <c r="E4482">
        <v>0.01</v>
      </c>
      <c r="F4482">
        <v>1.51308</v>
      </c>
      <c r="G4482" s="384">
        <v>0</v>
      </c>
      <c r="H4482">
        <v>1.51308</v>
      </c>
      <c r="I4482">
        <v>-0.76</v>
      </c>
      <c r="J4482" s="384">
        <v>4322.25</v>
      </c>
    </row>
    <row r="4483" spans="1:10">
      <c r="A4483">
        <v>4476</v>
      </c>
      <c r="B4483" s="613">
        <v>43042.115277777775</v>
      </c>
      <c r="C4483" s="405" t="s">
        <v>97</v>
      </c>
      <c r="D4483" s="384">
        <v>1152</v>
      </c>
      <c r="E4483">
        <v>0.01</v>
      </c>
      <c r="F4483">
        <v>1.5160800000000001</v>
      </c>
      <c r="G4483" s="384">
        <v>0</v>
      </c>
      <c r="H4483">
        <v>0</v>
      </c>
    </row>
    <row r="4484" spans="1:10">
      <c r="A4484">
        <v>4477</v>
      </c>
      <c r="B4484" s="613">
        <v>43042.115277777775</v>
      </c>
      <c r="C4484" s="405" t="s">
        <v>2020</v>
      </c>
      <c r="D4484" s="384">
        <v>1152</v>
      </c>
      <c r="E4484">
        <v>0.01</v>
      </c>
      <c r="F4484">
        <v>1.5160800000000001</v>
      </c>
      <c r="G4484" s="384">
        <v>0</v>
      </c>
      <c r="H4484">
        <v>1.51014</v>
      </c>
    </row>
    <row r="4485" spans="1:10">
      <c r="A4485">
        <v>4482</v>
      </c>
      <c r="B4485" s="613">
        <v>43042.588194444441</v>
      </c>
      <c r="C4485" s="405" t="s">
        <v>2020</v>
      </c>
      <c r="D4485" s="384">
        <v>1152</v>
      </c>
      <c r="E4485">
        <v>0.01</v>
      </c>
      <c r="F4485">
        <v>1.5160800000000001</v>
      </c>
      <c r="G4485" s="384">
        <v>0</v>
      </c>
      <c r="H4485">
        <v>1.51308</v>
      </c>
    </row>
    <row r="4486" spans="1:10">
      <c r="A4486">
        <v>4487</v>
      </c>
      <c r="B4486" s="613">
        <v>43045.533333333333</v>
      </c>
      <c r="C4486" s="405" t="s">
        <v>1931</v>
      </c>
      <c r="D4486" s="384">
        <v>1152</v>
      </c>
      <c r="E4486">
        <v>0.01</v>
      </c>
      <c r="F4486">
        <v>1.51308</v>
      </c>
      <c r="G4486" s="384">
        <v>0</v>
      </c>
      <c r="H4486">
        <v>1.51308</v>
      </c>
      <c r="I4486">
        <v>2.12</v>
      </c>
      <c r="J4486" s="384">
        <v>4324.37</v>
      </c>
    </row>
    <row r="4487" spans="1:10">
      <c r="A4487">
        <v>4480</v>
      </c>
      <c r="B4487" s="613">
        <v>43042.588194444441</v>
      </c>
      <c r="C4487" s="405" t="s">
        <v>97</v>
      </c>
      <c r="D4487" s="384">
        <v>1153</v>
      </c>
      <c r="E4487">
        <v>0.02</v>
      </c>
      <c r="F4487">
        <v>1.5199800000000001</v>
      </c>
      <c r="G4487" s="384">
        <v>0</v>
      </c>
      <c r="H4487">
        <v>0</v>
      </c>
    </row>
    <row r="4488" spans="1:10">
      <c r="A4488">
        <v>4481</v>
      </c>
      <c r="B4488" s="613">
        <v>43042.588194444441</v>
      </c>
      <c r="C4488" s="405" t="s">
        <v>2020</v>
      </c>
      <c r="D4488" s="384">
        <v>1153</v>
      </c>
      <c r="E4488">
        <v>0.02</v>
      </c>
      <c r="F4488">
        <v>1.5199800000000001</v>
      </c>
      <c r="G4488" s="384">
        <v>0</v>
      </c>
      <c r="H4488">
        <v>1.51308</v>
      </c>
    </row>
    <row r="4489" spans="1:10">
      <c r="A4489">
        <v>4488</v>
      </c>
      <c r="B4489" s="613">
        <v>43045.533333333333</v>
      </c>
      <c r="C4489" s="405" t="s">
        <v>1931</v>
      </c>
      <c r="D4489" s="384">
        <v>1153</v>
      </c>
      <c r="E4489">
        <v>0.02</v>
      </c>
      <c r="F4489">
        <v>1.51308</v>
      </c>
      <c r="G4489" s="384">
        <v>0</v>
      </c>
      <c r="H4489">
        <v>1.51308</v>
      </c>
      <c r="I4489">
        <v>9.99</v>
      </c>
      <c r="J4489" s="384">
        <v>4334.3599999999997</v>
      </c>
    </row>
    <row r="4490" spans="1:10">
      <c r="A4490">
        <v>4489</v>
      </c>
      <c r="B4490" s="613">
        <v>43052.594444444447</v>
      </c>
      <c r="C4490" s="405" t="s">
        <v>96</v>
      </c>
      <c r="D4490" s="384">
        <v>1154</v>
      </c>
      <c r="E4490">
        <v>0.01</v>
      </c>
      <c r="F4490">
        <v>1.52685</v>
      </c>
      <c r="G4490" s="384">
        <v>0</v>
      </c>
      <c r="H4490">
        <v>0</v>
      </c>
    </row>
    <row r="4491" spans="1:10">
      <c r="A4491">
        <v>4490</v>
      </c>
      <c r="B4491" s="613">
        <v>43052.594444444447</v>
      </c>
      <c r="C4491" s="405" t="s">
        <v>2020</v>
      </c>
      <c r="D4491" s="384">
        <v>1154</v>
      </c>
      <c r="E4491">
        <v>0.01</v>
      </c>
      <c r="F4491">
        <v>1.52685</v>
      </c>
      <c r="G4491" s="384">
        <v>0</v>
      </c>
      <c r="H4491">
        <v>1.5289900000000001</v>
      </c>
    </row>
    <row r="4492" spans="1:10">
      <c r="A4492">
        <v>4491</v>
      </c>
      <c r="B4492" s="613">
        <v>43052.738194444442</v>
      </c>
      <c r="C4492" s="405" t="s">
        <v>1931</v>
      </c>
      <c r="D4492" s="384">
        <v>1154</v>
      </c>
      <c r="E4492">
        <v>0.01</v>
      </c>
      <c r="F4492">
        <v>1.5289900000000001</v>
      </c>
      <c r="G4492" s="384">
        <v>0</v>
      </c>
      <c r="H4492">
        <v>1.5289900000000001</v>
      </c>
      <c r="I4492">
        <v>1.48</v>
      </c>
      <c r="J4492" s="384">
        <v>4335.84</v>
      </c>
    </row>
    <row r="4493" spans="1:10">
      <c r="A4493">
        <v>4492</v>
      </c>
      <c r="B4493" s="613">
        <v>43053.667361111111</v>
      </c>
      <c r="C4493" s="405" t="s">
        <v>96</v>
      </c>
      <c r="D4493" s="384">
        <v>1155</v>
      </c>
      <c r="E4493">
        <v>0.01</v>
      </c>
      <c r="F4493">
        <v>1.5413699999999999</v>
      </c>
      <c r="G4493" s="384">
        <v>0</v>
      </c>
      <c r="H4493">
        <v>0</v>
      </c>
    </row>
    <row r="4494" spans="1:10">
      <c r="A4494">
        <v>4493</v>
      </c>
      <c r="B4494" s="613">
        <v>43053.667361111111</v>
      </c>
      <c r="C4494" s="405" t="s">
        <v>2020</v>
      </c>
      <c r="D4494" s="384">
        <v>1155</v>
      </c>
      <c r="E4494">
        <v>0.01</v>
      </c>
      <c r="F4494">
        <v>1.5413699999999999</v>
      </c>
      <c r="G4494" s="384">
        <v>0</v>
      </c>
      <c r="H4494">
        <v>1.5435099999999999</v>
      </c>
    </row>
    <row r="4495" spans="1:10">
      <c r="A4495">
        <v>4494</v>
      </c>
      <c r="B4495" s="613">
        <v>43053.756249999999</v>
      </c>
      <c r="C4495" s="405" t="s">
        <v>1931</v>
      </c>
      <c r="D4495" s="384">
        <v>1155</v>
      </c>
      <c r="E4495">
        <v>0.01</v>
      </c>
      <c r="F4495">
        <v>1.5435099999999999</v>
      </c>
      <c r="G4495" s="384">
        <v>0</v>
      </c>
      <c r="H4495">
        <v>1.5435099999999999</v>
      </c>
      <c r="I4495">
        <v>1.48</v>
      </c>
      <c r="J4495" s="384">
        <v>4337.32</v>
      </c>
    </row>
    <row r="4496" spans="1:10">
      <c r="A4496">
        <v>4495</v>
      </c>
      <c r="B4496" s="613">
        <v>43059.406944444447</v>
      </c>
      <c r="C4496" s="405" t="s">
        <v>96</v>
      </c>
      <c r="D4496" s="384">
        <v>1156</v>
      </c>
      <c r="E4496">
        <v>0.01</v>
      </c>
      <c r="F4496">
        <v>1.5582100000000001</v>
      </c>
      <c r="G4496" s="384">
        <v>0</v>
      </c>
      <c r="H4496">
        <v>0</v>
      </c>
    </row>
    <row r="4497" spans="1:10">
      <c r="A4497">
        <v>4496</v>
      </c>
      <c r="B4497" s="613">
        <v>43059.406944444447</v>
      </c>
      <c r="C4497" s="405" t="s">
        <v>2020</v>
      </c>
      <c r="D4497" s="384">
        <v>1156</v>
      </c>
      <c r="E4497">
        <v>0.01</v>
      </c>
      <c r="F4497">
        <v>1.5582100000000001</v>
      </c>
      <c r="G4497" s="384">
        <v>0</v>
      </c>
      <c r="H4497">
        <v>1.5603499999999999</v>
      </c>
    </row>
    <row r="4498" spans="1:10">
      <c r="A4498">
        <v>4499</v>
      </c>
      <c r="B4498" s="613">
        <v>43059.70208333333</v>
      </c>
      <c r="C4498" s="405" t="s">
        <v>2020</v>
      </c>
      <c r="D4498" s="384">
        <v>1156</v>
      </c>
      <c r="E4498">
        <v>0.01</v>
      </c>
      <c r="F4498">
        <v>1.5582100000000001</v>
      </c>
      <c r="G4498" s="384">
        <v>0</v>
      </c>
      <c r="H4498">
        <v>1.5586899999999999</v>
      </c>
    </row>
    <row r="4499" spans="1:10">
      <c r="A4499">
        <v>4500</v>
      </c>
      <c r="B4499" s="613">
        <v>43060.395833333336</v>
      </c>
      <c r="C4499" s="405" t="s">
        <v>1931</v>
      </c>
      <c r="D4499" s="384">
        <v>1156</v>
      </c>
      <c r="E4499">
        <v>0.01</v>
      </c>
      <c r="F4499">
        <v>1.5586899999999999</v>
      </c>
      <c r="G4499" s="384">
        <v>0</v>
      </c>
      <c r="H4499">
        <v>1.5586899999999999</v>
      </c>
      <c r="I4499">
        <v>0.26</v>
      </c>
      <c r="J4499" s="384">
        <v>4337.58</v>
      </c>
    </row>
    <row r="4500" spans="1:10">
      <c r="A4500">
        <v>4497</v>
      </c>
      <c r="B4500" s="613">
        <v>43059.70208333333</v>
      </c>
      <c r="C4500" s="405" t="s">
        <v>96</v>
      </c>
      <c r="D4500" s="384">
        <v>1157</v>
      </c>
      <c r="E4500">
        <v>0.01</v>
      </c>
      <c r="F4500">
        <v>1.5548900000000001</v>
      </c>
      <c r="G4500" s="384">
        <v>0</v>
      </c>
      <c r="H4500">
        <v>0</v>
      </c>
    </row>
    <row r="4501" spans="1:10">
      <c r="A4501">
        <v>4498</v>
      </c>
      <c r="B4501" s="613">
        <v>43059.70208333333</v>
      </c>
      <c r="C4501" s="405" t="s">
        <v>2020</v>
      </c>
      <c r="D4501" s="384">
        <v>1157</v>
      </c>
      <c r="E4501">
        <v>0.01</v>
      </c>
      <c r="F4501">
        <v>1.5548900000000001</v>
      </c>
      <c r="G4501" s="384">
        <v>0</v>
      </c>
      <c r="H4501">
        <v>1.5586899999999999</v>
      </c>
    </row>
    <row r="4502" spans="1:10">
      <c r="A4502">
        <v>4501</v>
      </c>
      <c r="B4502" s="613">
        <v>43060.395833333336</v>
      </c>
      <c r="C4502" s="405" t="s">
        <v>1931</v>
      </c>
      <c r="D4502" s="384">
        <v>1157</v>
      </c>
      <c r="E4502">
        <v>0.01</v>
      </c>
      <c r="F4502">
        <v>1.5586899999999999</v>
      </c>
      <c r="G4502" s="384">
        <v>0</v>
      </c>
      <c r="H4502">
        <v>1.5586899999999999</v>
      </c>
      <c r="I4502">
        <v>2.71</v>
      </c>
      <c r="J4502" s="384">
        <v>4340.29</v>
      </c>
    </row>
    <row r="4503" spans="1:10">
      <c r="A4503">
        <v>4502</v>
      </c>
      <c r="B4503" s="613">
        <v>43061.5625</v>
      </c>
      <c r="C4503" s="405" t="s">
        <v>97</v>
      </c>
      <c r="D4503" s="384">
        <v>1158</v>
      </c>
      <c r="E4503">
        <v>0.01</v>
      </c>
      <c r="F4503">
        <v>1.55135</v>
      </c>
      <c r="G4503" s="384">
        <v>0</v>
      </c>
      <c r="H4503">
        <v>0</v>
      </c>
    </row>
    <row r="4504" spans="1:10">
      <c r="A4504">
        <v>4503</v>
      </c>
      <c r="B4504" s="613">
        <v>43061.5625</v>
      </c>
      <c r="C4504" s="405" t="s">
        <v>2020</v>
      </c>
      <c r="D4504" s="384">
        <v>1158</v>
      </c>
      <c r="E4504">
        <v>0.01</v>
      </c>
      <c r="F4504">
        <v>1.55135</v>
      </c>
      <c r="G4504" s="384">
        <v>0</v>
      </c>
      <c r="H4504">
        <v>1.54921</v>
      </c>
    </row>
    <row r="4505" spans="1:10">
      <c r="A4505">
        <v>4504</v>
      </c>
      <c r="B4505" s="613">
        <v>43061.584027777775</v>
      </c>
      <c r="C4505" s="405" t="s">
        <v>1931</v>
      </c>
      <c r="D4505" s="384">
        <v>1158</v>
      </c>
      <c r="E4505">
        <v>0.01</v>
      </c>
      <c r="F4505">
        <v>1.54921</v>
      </c>
      <c r="G4505" s="384">
        <v>0</v>
      </c>
      <c r="H4505">
        <v>1.54921</v>
      </c>
      <c r="I4505">
        <v>1.48</v>
      </c>
      <c r="J4505" s="384">
        <v>4341.7700000000004</v>
      </c>
    </row>
    <row r="4506" spans="1:10">
      <c r="A4506">
        <v>4505</v>
      </c>
      <c r="B4506" s="613">
        <v>43061.656944444447</v>
      </c>
      <c r="C4506" s="405" t="s">
        <v>96</v>
      </c>
      <c r="D4506" s="384">
        <v>1159</v>
      </c>
      <c r="E4506">
        <v>0.01</v>
      </c>
      <c r="F4506">
        <v>1.55335</v>
      </c>
      <c r="G4506" s="384">
        <v>0</v>
      </c>
      <c r="H4506">
        <v>0</v>
      </c>
    </row>
    <row r="4507" spans="1:10">
      <c r="A4507">
        <v>4506</v>
      </c>
      <c r="B4507" s="613">
        <v>43061.656944444447</v>
      </c>
      <c r="C4507" s="405" t="s">
        <v>2020</v>
      </c>
      <c r="D4507" s="384">
        <v>1159</v>
      </c>
      <c r="E4507">
        <v>0.01</v>
      </c>
      <c r="F4507">
        <v>1.55335</v>
      </c>
      <c r="G4507" s="384">
        <v>0</v>
      </c>
      <c r="H4507">
        <v>1.55549</v>
      </c>
    </row>
    <row r="4508" spans="1:10">
      <c r="A4508">
        <v>4507</v>
      </c>
      <c r="B4508" s="613">
        <v>43062.411805555559</v>
      </c>
      <c r="C4508" s="405" t="s">
        <v>1931</v>
      </c>
      <c r="D4508" s="384">
        <v>1159</v>
      </c>
      <c r="E4508">
        <v>0.01</v>
      </c>
      <c r="F4508">
        <v>1.55549</v>
      </c>
      <c r="G4508" s="384">
        <v>0</v>
      </c>
      <c r="H4508">
        <v>1.55549</v>
      </c>
      <c r="I4508">
        <v>1.48</v>
      </c>
      <c r="J4508" s="384">
        <v>4343.25</v>
      </c>
    </row>
    <row r="4509" spans="1:10">
      <c r="A4509">
        <v>4508</v>
      </c>
      <c r="B4509" s="613">
        <v>43068.375694444447</v>
      </c>
      <c r="C4509" s="405" t="s">
        <v>96</v>
      </c>
      <c r="D4509" s="384">
        <v>1160</v>
      </c>
      <c r="E4509">
        <v>0.01</v>
      </c>
      <c r="F4509">
        <v>1.5645500000000001</v>
      </c>
      <c r="G4509" s="384">
        <v>0</v>
      </c>
      <c r="H4509">
        <v>0</v>
      </c>
    </row>
    <row r="4510" spans="1:10">
      <c r="A4510">
        <v>4509</v>
      </c>
      <c r="B4510" s="613">
        <v>43068.375694444447</v>
      </c>
      <c r="C4510" s="405" t="s">
        <v>2020</v>
      </c>
      <c r="D4510" s="384">
        <v>1160</v>
      </c>
      <c r="E4510">
        <v>0.01</v>
      </c>
      <c r="F4510">
        <v>1.5645500000000001</v>
      </c>
      <c r="G4510" s="384">
        <v>0</v>
      </c>
      <c r="H4510">
        <v>1.5666899999999999</v>
      </c>
    </row>
    <row r="4511" spans="1:10">
      <c r="A4511">
        <v>4510</v>
      </c>
      <c r="B4511" s="613">
        <v>43068.674305555556</v>
      </c>
      <c r="C4511" s="405" t="s">
        <v>1931</v>
      </c>
      <c r="D4511" s="384">
        <v>1160</v>
      </c>
      <c r="E4511">
        <v>0.01</v>
      </c>
      <c r="F4511">
        <v>1.5666899999999999</v>
      </c>
      <c r="G4511" s="384">
        <v>0</v>
      </c>
      <c r="H4511">
        <v>1.5666899999999999</v>
      </c>
      <c r="I4511">
        <v>1.48</v>
      </c>
      <c r="J4511" s="384">
        <v>4344.7299999999996</v>
      </c>
    </row>
    <row r="4512" spans="1:10">
      <c r="A4512">
        <v>4511</v>
      </c>
      <c r="B4512" s="613">
        <v>43070.627083333333</v>
      </c>
      <c r="C4512" s="405" t="s">
        <v>97</v>
      </c>
      <c r="D4512" s="384">
        <v>1161</v>
      </c>
      <c r="E4512">
        <v>0.01</v>
      </c>
      <c r="F4512">
        <v>1.5667500000000001</v>
      </c>
      <c r="G4512" s="384">
        <v>0</v>
      </c>
      <c r="H4512">
        <v>0</v>
      </c>
    </row>
    <row r="4513" spans="1:10">
      <c r="A4513">
        <v>4512</v>
      </c>
      <c r="B4513" s="613">
        <v>43070.627083333333</v>
      </c>
      <c r="C4513" s="405" t="s">
        <v>2020</v>
      </c>
      <c r="D4513" s="384">
        <v>1161</v>
      </c>
      <c r="E4513">
        <v>0.01</v>
      </c>
      <c r="F4513">
        <v>1.5667500000000001</v>
      </c>
      <c r="G4513" s="384">
        <v>0</v>
      </c>
      <c r="H4513">
        <v>1.5646100000000001</v>
      </c>
    </row>
    <row r="4514" spans="1:10">
      <c r="A4514">
        <v>4513</v>
      </c>
      <c r="B4514" s="613">
        <v>43070.651388888888</v>
      </c>
      <c r="C4514" s="405" t="s">
        <v>1931</v>
      </c>
      <c r="D4514" s="384">
        <v>1161</v>
      </c>
      <c r="E4514">
        <v>0.01</v>
      </c>
      <c r="F4514">
        <v>1.5646100000000001</v>
      </c>
      <c r="G4514" s="384">
        <v>0</v>
      </c>
      <c r="H4514">
        <v>1.5646100000000001</v>
      </c>
      <c r="I4514">
        <v>1.48</v>
      </c>
      <c r="J4514" s="384">
        <v>4346.21</v>
      </c>
    </row>
    <row r="4515" spans="1:10">
      <c r="A4515">
        <v>4514</v>
      </c>
      <c r="B4515" s="613">
        <v>43073.375</v>
      </c>
      <c r="C4515" s="405" t="s">
        <v>97</v>
      </c>
      <c r="D4515" s="384">
        <v>1162</v>
      </c>
      <c r="E4515">
        <v>0.01</v>
      </c>
      <c r="F4515">
        <v>1.5604199999999999</v>
      </c>
      <c r="G4515" s="384">
        <v>0</v>
      </c>
      <c r="H4515">
        <v>0</v>
      </c>
    </row>
    <row r="4516" spans="1:10">
      <c r="A4516">
        <v>4515</v>
      </c>
      <c r="B4516" s="613">
        <v>43073.375</v>
      </c>
      <c r="C4516" s="405" t="s">
        <v>2020</v>
      </c>
      <c r="D4516" s="384">
        <v>1162</v>
      </c>
      <c r="E4516">
        <v>0.01</v>
      </c>
      <c r="F4516">
        <v>1.5604199999999999</v>
      </c>
      <c r="G4516" s="384">
        <v>0</v>
      </c>
      <c r="H4516">
        <v>1.5582800000000001</v>
      </c>
    </row>
    <row r="4517" spans="1:10">
      <c r="A4517">
        <v>4516</v>
      </c>
      <c r="B4517" s="613">
        <v>43073.472222222219</v>
      </c>
      <c r="C4517" s="405" t="s">
        <v>1931</v>
      </c>
      <c r="D4517" s="384">
        <v>1162</v>
      </c>
      <c r="E4517">
        <v>0.01</v>
      </c>
      <c r="F4517">
        <v>1.5582800000000001</v>
      </c>
      <c r="G4517" s="384">
        <v>0</v>
      </c>
      <c r="H4517">
        <v>1.5582800000000001</v>
      </c>
      <c r="I4517">
        <v>1.48</v>
      </c>
      <c r="J4517" s="384">
        <v>4347.6899999999996</v>
      </c>
    </row>
    <row r="4518" spans="1:10">
      <c r="A4518">
        <v>4517</v>
      </c>
      <c r="B4518" s="613">
        <v>43075.395833333336</v>
      </c>
      <c r="C4518" s="405" t="s">
        <v>97</v>
      </c>
      <c r="D4518" s="384">
        <v>1163</v>
      </c>
      <c r="E4518">
        <v>0.01</v>
      </c>
      <c r="F4518">
        <v>1.55809</v>
      </c>
      <c r="G4518" s="384">
        <v>0</v>
      </c>
      <c r="H4518">
        <v>0</v>
      </c>
    </row>
    <row r="4519" spans="1:10">
      <c r="A4519">
        <v>4518</v>
      </c>
      <c r="B4519" s="613">
        <v>43075.395833333336</v>
      </c>
      <c r="C4519" s="405" t="s">
        <v>2020</v>
      </c>
      <c r="D4519" s="384">
        <v>1163</v>
      </c>
      <c r="E4519">
        <v>0.01</v>
      </c>
      <c r="F4519">
        <v>1.55809</v>
      </c>
      <c r="G4519" s="384">
        <v>0</v>
      </c>
      <c r="H4519">
        <v>1.5559499999999999</v>
      </c>
    </row>
    <row r="4520" spans="1:10">
      <c r="A4520">
        <v>4519</v>
      </c>
      <c r="B4520" s="613">
        <v>43075.572916666664</v>
      </c>
      <c r="C4520" s="405" t="s">
        <v>1931</v>
      </c>
      <c r="D4520" s="384">
        <v>1163</v>
      </c>
      <c r="E4520">
        <v>0.01</v>
      </c>
      <c r="F4520">
        <v>1.5559499999999999</v>
      </c>
      <c r="G4520" s="384">
        <v>0</v>
      </c>
      <c r="H4520">
        <v>1.5559499999999999</v>
      </c>
      <c r="I4520">
        <v>1.48</v>
      </c>
      <c r="J4520" s="384">
        <v>4349.17</v>
      </c>
    </row>
    <row r="4521" spans="1:10">
      <c r="A4521">
        <v>4520</v>
      </c>
      <c r="B4521" s="613">
        <v>43077.563194444447</v>
      </c>
      <c r="C4521" s="405" t="s">
        <v>96</v>
      </c>
      <c r="D4521" s="384">
        <v>1164</v>
      </c>
      <c r="E4521">
        <v>0.01</v>
      </c>
      <c r="F4521">
        <v>1.5627800000000001</v>
      </c>
      <c r="G4521" s="384">
        <v>0</v>
      </c>
      <c r="H4521">
        <v>0</v>
      </c>
    </row>
    <row r="4522" spans="1:10">
      <c r="A4522">
        <v>4521</v>
      </c>
      <c r="B4522" s="613">
        <v>43077.563194444447</v>
      </c>
      <c r="C4522" s="405" t="s">
        <v>2020</v>
      </c>
      <c r="D4522" s="384">
        <v>1164</v>
      </c>
      <c r="E4522">
        <v>0.01</v>
      </c>
      <c r="F4522">
        <v>1.5627800000000001</v>
      </c>
      <c r="G4522" s="384">
        <v>0</v>
      </c>
      <c r="H4522">
        <v>1.5649200000000001</v>
      </c>
    </row>
    <row r="4523" spans="1:10">
      <c r="A4523">
        <v>4522</v>
      </c>
      <c r="B4523" s="613">
        <v>43077.681944444441</v>
      </c>
      <c r="C4523" s="405" t="s">
        <v>1931</v>
      </c>
      <c r="D4523" s="384">
        <v>1164</v>
      </c>
      <c r="E4523">
        <v>0.01</v>
      </c>
      <c r="F4523">
        <v>1.5649200000000001</v>
      </c>
      <c r="G4523" s="384">
        <v>0</v>
      </c>
      <c r="H4523">
        <v>1.5649200000000001</v>
      </c>
      <c r="I4523">
        <v>1.48</v>
      </c>
      <c r="J4523" s="384">
        <v>4350.6499999999996</v>
      </c>
    </row>
    <row r="4524" spans="1:10">
      <c r="A4524">
        <v>4523</v>
      </c>
      <c r="B4524" s="613">
        <v>43077.708333333336</v>
      </c>
      <c r="C4524" s="405" t="s">
        <v>97</v>
      </c>
      <c r="D4524" s="384">
        <v>1165</v>
      </c>
      <c r="E4524">
        <v>0.01</v>
      </c>
      <c r="F4524">
        <v>1.5646</v>
      </c>
      <c r="G4524" s="384">
        <v>0</v>
      </c>
      <c r="H4524">
        <v>0</v>
      </c>
    </row>
    <row r="4525" spans="1:10">
      <c r="A4525">
        <v>4524</v>
      </c>
      <c r="B4525" s="613">
        <v>43077.708333333336</v>
      </c>
      <c r="C4525" s="405" t="s">
        <v>2020</v>
      </c>
      <c r="D4525" s="384">
        <v>1165</v>
      </c>
      <c r="E4525">
        <v>0.01</v>
      </c>
      <c r="F4525">
        <v>1.5646</v>
      </c>
      <c r="G4525" s="384">
        <v>0</v>
      </c>
      <c r="H4525">
        <v>1.56246</v>
      </c>
    </row>
    <row r="4526" spans="1:10">
      <c r="A4526">
        <v>4527</v>
      </c>
      <c r="B4526" s="613">
        <v>43077.831944444442</v>
      </c>
      <c r="C4526" s="405" t="s">
        <v>2020</v>
      </c>
      <c r="D4526" s="384">
        <v>1165</v>
      </c>
      <c r="E4526">
        <v>0.01</v>
      </c>
      <c r="F4526">
        <v>1.5646</v>
      </c>
      <c r="G4526" s="384">
        <v>0</v>
      </c>
      <c r="H4526">
        <v>1.5641099999999999</v>
      </c>
    </row>
    <row r="4527" spans="1:10">
      <c r="A4527">
        <v>4528</v>
      </c>
      <c r="B4527" s="613">
        <v>43080.336111111108</v>
      </c>
      <c r="C4527" s="405" t="s">
        <v>1931</v>
      </c>
      <c r="D4527" s="384">
        <v>1165</v>
      </c>
      <c r="E4527">
        <v>0.01</v>
      </c>
      <c r="F4527">
        <v>1.5641099999999999</v>
      </c>
      <c r="G4527" s="384">
        <v>0</v>
      </c>
      <c r="H4527">
        <v>1.5641099999999999</v>
      </c>
      <c r="I4527">
        <v>0.27</v>
      </c>
      <c r="J4527" s="384">
        <v>4350.92</v>
      </c>
    </row>
    <row r="4528" spans="1:10">
      <c r="A4528">
        <v>4525</v>
      </c>
      <c r="B4528" s="613">
        <v>43077.831944444442</v>
      </c>
      <c r="C4528" s="405" t="s">
        <v>97</v>
      </c>
      <c r="D4528" s="384">
        <v>1166</v>
      </c>
      <c r="E4528">
        <v>0.01</v>
      </c>
      <c r="F4528">
        <v>1.5679000000000001</v>
      </c>
      <c r="G4528" s="384">
        <v>0</v>
      </c>
      <c r="H4528">
        <v>0</v>
      </c>
    </row>
    <row r="4529" spans="1:10">
      <c r="A4529">
        <v>4526</v>
      </c>
      <c r="B4529" s="613">
        <v>43077.831944444442</v>
      </c>
      <c r="C4529" s="405" t="s">
        <v>2020</v>
      </c>
      <c r="D4529" s="384">
        <v>1166</v>
      </c>
      <c r="E4529">
        <v>0.01</v>
      </c>
      <c r="F4529">
        <v>1.5679000000000001</v>
      </c>
      <c r="G4529" s="384">
        <v>0</v>
      </c>
      <c r="H4529">
        <v>1.5641099999999999</v>
      </c>
    </row>
    <row r="4530" spans="1:10">
      <c r="A4530">
        <v>4529</v>
      </c>
      <c r="B4530" s="613">
        <v>43080.336111111108</v>
      </c>
      <c r="C4530" s="405" t="s">
        <v>1931</v>
      </c>
      <c r="D4530" s="384">
        <v>1166</v>
      </c>
      <c r="E4530">
        <v>0.01</v>
      </c>
      <c r="F4530">
        <v>1.5641099999999999</v>
      </c>
      <c r="G4530" s="384">
        <v>0</v>
      </c>
      <c r="H4530">
        <v>1.5641099999999999</v>
      </c>
      <c r="I4530">
        <v>2.7</v>
      </c>
      <c r="J4530" s="384">
        <v>4353.62</v>
      </c>
    </row>
    <row r="4531" spans="1:10">
      <c r="A4531">
        <v>4530</v>
      </c>
      <c r="B4531" s="613">
        <v>43083.417361111111</v>
      </c>
      <c r="C4531" s="405" t="s">
        <v>96</v>
      </c>
      <c r="D4531" s="384">
        <v>1167</v>
      </c>
      <c r="E4531">
        <v>0.01</v>
      </c>
      <c r="F4531">
        <v>1.54427</v>
      </c>
      <c r="G4531" s="384">
        <v>0</v>
      </c>
      <c r="H4531">
        <v>0</v>
      </c>
    </row>
    <row r="4532" spans="1:10">
      <c r="A4532">
        <v>4531</v>
      </c>
      <c r="B4532" s="613">
        <v>43083.417361111111</v>
      </c>
      <c r="C4532" s="405" t="s">
        <v>2020</v>
      </c>
      <c r="D4532" s="384">
        <v>1167</v>
      </c>
      <c r="E4532">
        <v>0.01</v>
      </c>
      <c r="F4532">
        <v>1.54427</v>
      </c>
      <c r="G4532" s="384">
        <v>0</v>
      </c>
      <c r="H4532">
        <v>1.5464100000000001</v>
      </c>
    </row>
    <row r="4533" spans="1:10">
      <c r="A4533">
        <v>4532</v>
      </c>
      <c r="B4533" s="613">
        <v>43083.607638888891</v>
      </c>
      <c r="C4533" s="405" t="s">
        <v>1931</v>
      </c>
      <c r="D4533" s="384">
        <v>1167</v>
      </c>
      <c r="E4533">
        <v>0.01</v>
      </c>
      <c r="F4533">
        <v>1.5464100000000001</v>
      </c>
      <c r="G4533" s="384">
        <v>0</v>
      </c>
      <c r="H4533">
        <v>1.5464100000000001</v>
      </c>
      <c r="I4533">
        <v>1.48</v>
      </c>
      <c r="J4533" s="384">
        <v>4355.1000000000004</v>
      </c>
    </row>
    <row r="4534" spans="1:10">
      <c r="A4534">
        <v>4533</v>
      </c>
      <c r="B4534" s="613">
        <v>43083.614583333336</v>
      </c>
      <c r="C4534" s="405" t="s">
        <v>97</v>
      </c>
      <c r="D4534" s="384">
        <v>1168</v>
      </c>
      <c r="E4534">
        <v>0.01</v>
      </c>
      <c r="F4534">
        <v>1.5459700000000001</v>
      </c>
      <c r="G4534" s="384">
        <v>0</v>
      </c>
      <c r="H4534">
        <v>0</v>
      </c>
    </row>
    <row r="4535" spans="1:10">
      <c r="A4535">
        <v>4534</v>
      </c>
      <c r="B4535" s="613">
        <v>43083.614583333336</v>
      </c>
      <c r="C4535" s="405" t="s">
        <v>2020</v>
      </c>
      <c r="D4535" s="384">
        <v>1168</v>
      </c>
      <c r="E4535">
        <v>0.01</v>
      </c>
      <c r="F4535">
        <v>1.5459700000000001</v>
      </c>
      <c r="G4535" s="384">
        <v>0</v>
      </c>
      <c r="H4535">
        <v>1.54383</v>
      </c>
    </row>
    <row r="4536" spans="1:10">
      <c r="A4536">
        <v>4535</v>
      </c>
      <c r="B4536" s="613">
        <v>43083.620833333334</v>
      </c>
      <c r="C4536" s="405" t="s">
        <v>1931</v>
      </c>
      <c r="D4536" s="384">
        <v>1168</v>
      </c>
      <c r="E4536">
        <v>0.01</v>
      </c>
      <c r="F4536">
        <v>1.54383</v>
      </c>
      <c r="G4536" s="384">
        <v>0</v>
      </c>
      <c r="H4536">
        <v>1.54383</v>
      </c>
      <c r="I4536">
        <v>1.48</v>
      </c>
      <c r="J4536" s="384">
        <v>4356.58</v>
      </c>
    </row>
    <row r="4537" spans="1:10">
      <c r="A4537">
        <v>4536</v>
      </c>
      <c r="B4537" s="613">
        <v>43083.688194444447</v>
      </c>
      <c r="C4537" s="405" t="s">
        <v>97</v>
      </c>
      <c r="D4537" s="384">
        <v>1169</v>
      </c>
      <c r="E4537">
        <v>0.01</v>
      </c>
      <c r="F4537">
        <v>1.53796</v>
      </c>
      <c r="G4537" s="384">
        <v>0</v>
      </c>
      <c r="H4537">
        <v>0</v>
      </c>
    </row>
    <row r="4538" spans="1:10">
      <c r="A4538">
        <v>4537</v>
      </c>
      <c r="B4538" s="613">
        <v>43083.688194444447</v>
      </c>
      <c r="C4538" s="405" t="s">
        <v>2020</v>
      </c>
      <c r="D4538" s="384">
        <v>1169</v>
      </c>
      <c r="E4538">
        <v>0.01</v>
      </c>
      <c r="F4538">
        <v>1.53796</v>
      </c>
      <c r="G4538" s="384">
        <v>0</v>
      </c>
      <c r="H4538">
        <v>1.53582</v>
      </c>
    </row>
    <row r="4539" spans="1:10">
      <c r="A4539">
        <v>4538</v>
      </c>
      <c r="B4539" s="613">
        <v>43083.706250000003</v>
      </c>
      <c r="C4539" s="405" t="s">
        <v>1931</v>
      </c>
      <c r="D4539" s="384">
        <v>1169</v>
      </c>
      <c r="E4539">
        <v>0.01</v>
      </c>
      <c r="F4539">
        <v>1.53582</v>
      </c>
      <c r="G4539" s="384">
        <v>0</v>
      </c>
      <c r="H4539">
        <v>1.53582</v>
      </c>
      <c r="I4539">
        <v>1.49</v>
      </c>
      <c r="J4539" s="384">
        <v>4358.07</v>
      </c>
    </row>
    <row r="4540" spans="1:10">
      <c r="A4540">
        <v>4539</v>
      </c>
      <c r="B4540" s="613">
        <v>43117.397222222222</v>
      </c>
      <c r="C4540" s="405" t="s">
        <v>97</v>
      </c>
      <c r="D4540" s="384">
        <v>1170</v>
      </c>
      <c r="E4540">
        <v>0.01</v>
      </c>
      <c r="F4540">
        <v>1.5351699999999999</v>
      </c>
      <c r="G4540" s="384">
        <v>0</v>
      </c>
      <c r="H4540">
        <v>0</v>
      </c>
    </row>
    <row r="4541" spans="1:10">
      <c r="A4541">
        <v>4540</v>
      </c>
      <c r="B4541" s="613">
        <v>43117.397222222222</v>
      </c>
      <c r="C4541" s="405" t="s">
        <v>2020</v>
      </c>
      <c r="D4541" s="384">
        <v>1170</v>
      </c>
      <c r="E4541">
        <v>0.01</v>
      </c>
      <c r="F4541">
        <v>1.5351699999999999</v>
      </c>
      <c r="G4541" s="384">
        <v>0</v>
      </c>
      <c r="H4541">
        <v>1.5330299999999999</v>
      </c>
    </row>
    <row r="4542" spans="1:10">
      <c r="A4542">
        <v>4541</v>
      </c>
      <c r="B4542" s="613">
        <v>43117.472222222219</v>
      </c>
      <c r="C4542" s="405" t="s">
        <v>1931</v>
      </c>
      <c r="D4542" s="384">
        <v>1170</v>
      </c>
      <c r="E4542">
        <v>0.01</v>
      </c>
      <c r="F4542">
        <v>1.5330299999999999</v>
      </c>
      <c r="G4542" s="384">
        <v>0</v>
      </c>
      <c r="H4542">
        <v>1.5330299999999999</v>
      </c>
      <c r="I4542">
        <v>1.48</v>
      </c>
      <c r="J4542" s="384">
        <v>4359.55</v>
      </c>
    </row>
    <row r="4543" spans="1:10">
      <c r="A4543">
        <v>4542</v>
      </c>
      <c r="B4543" s="613">
        <v>43130.334722222222</v>
      </c>
      <c r="C4543" s="405" t="s">
        <v>96</v>
      </c>
      <c r="D4543" s="384">
        <v>1171</v>
      </c>
      <c r="E4543">
        <v>0.01</v>
      </c>
      <c r="F4543">
        <v>1.5327</v>
      </c>
      <c r="G4543" s="384">
        <v>0</v>
      </c>
      <c r="H4543">
        <v>0</v>
      </c>
    </row>
    <row r="4544" spans="1:10">
      <c r="A4544">
        <v>4543</v>
      </c>
      <c r="B4544" s="613">
        <v>43130.334722222222</v>
      </c>
      <c r="C4544" s="405" t="s">
        <v>2020</v>
      </c>
      <c r="D4544" s="384">
        <v>1171</v>
      </c>
      <c r="E4544">
        <v>0.01</v>
      </c>
      <c r="F4544">
        <v>1.5327</v>
      </c>
      <c r="G4544" s="384">
        <v>0</v>
      </c>
      <c r="H4544">
        <v>1.53484</v>
      </c>
    </row>
    <row r="4545" spans="1:10">
      <c r="A4545">
        <v>4544</v>
      </c>
      <c r="B4545" s="613">
        <v>43130.362500000003</v>
      </c>
      <c r="C4545" s="405" t="s">
        <v>1931</v>
      </c>
      <c r="D4545" s="384">
        <v>1171</v>
      </c>
      <c r="E4545">
        <v>0.01</v>
      </c>
      <c r="F4545">
        <v>1.53484</v>
      </c>
      <c r="G4545" s="384">
        <v>0</v>
      </c>
      <c r="H4545">
        <v>1.53484</v>
      </c>
      <c r="I4545">
        <v>1.48</v>
      </c>
      <c r="J4545" s="384">
        <v>4361.03</v>
      </c>
    </row>
    <row r="4546" spans="1:10">
      <c r="A4546">
        <v>4545</v>
      </c>
      <c r="B4546" s="613">
        <v>43131.709722222222</v>
      </c>
      <c r="C4546" s="405" t="s">
        <v>96</v>
      </c>
      <c r="D4546" s="384">
        <v>1172</v>
      </c>
      <c r="E4546">
        <v>0.01</v>
      </c>
      <c r="F4546">
        <v>1.53915</v>
      </c>
      <c r="G4546" s="384">
        <v>0</v>
      </c>
      <c r="H4546">
        <v>0</v>
      </c>
    </row>
    <row r="4547" spans="1:10">
      <c r="A4547">
        <v>4546</v>
      </c>
      <c r="B4547" s="613">
        <v>43131.709722222222</v>
      </c>
      <c r="C4547" s="405" t="s">
        <v>2020</v>
      </c>
      <c r="D4547" s="384">
        <v>1172</v>
      </c>
      <c r="E4547">
        <v>0.01</v>
      </c>
      <c r="F4547">
        <v>1.53915</v>
      </c>
      <c r="G4547" s="384">
        <v>0</v>
      </c>
      <c r="H4547">
        <v>1.54129</v>
      </c>
    </row>
    <row r="4548" spans="1:10">
      <c r="A4548">
        <v>4547</v>
      </c>
      <c r="B4548" s="613">
        <v>43131.767361111109</v>
      </c>
      <c r="C4548" s="405" t="s">
        <v>1931</v>
      </c>
      <c r="D4548" s="384">
        <v>1172</v>
      </c>
      <c r="E4548">
        <v>0.01</v>
      </c>
      <c r="F4548">
        <v>1.54129</v>
      </c>
      <c r="G4548" s="384">
        <v>0</v>
      </c>
      <c r="H4548">
        <v>1.54129</v>
      </c>
      <c r="I4548">
        <v>1.48</v>
      </c>
      <c r="J4548" s="384">
        <v>4362.51</v>
      </c>
    </row>
    <row r="4549" spans="1:10">
      <c r="A4549">
        <v>4548</v>
      </c>
      <c r="B4549" s="613">
        <v>43136.408333333333</v>
      </c>
      <c r="C4549" s="405" t="s">
        <v>96</v>
      </c>
      <c r="D4549" s="384">
        <v>1173</v>
      </c>
      <c r="E4549">
        <v>0.01</v>
      </c>
      <c r="F4549">
        <v>1.5708299999999999</v>
      </c>
      <c r="G4549" s="384">
        <v>0</v>
      </c>
      <c r="H4549">
        <v>0</v>
      </c>
    </row>
    <row r="4550" spans="1:10">
      <c r="A4550">
        <v>4549</v>
      </c>
      <c r="B4550" s="613">
        <v>43136.408333333333</v>
      </c>
      <c r="C4550" s="405" t="s">
        <v>2020</v>
      </c>
      <c r="D4550" s="384">
        <v>1173</v>
      </c>
      <c r="E4550">
        <v>0.01</v>
      </c>
      <c r="F4550">
        <v>1.5708299999999999</v>
      </c>
      <c r="G4550" s="384">
        <v>0</v>
      </c>
      <c r="H4550">
        <v>1.57297</v>
      </c>
    </row>
    <row r="4551" spans="1:10">
      <c r="A4551">
        <v>4552</v>
      </c>
      <c r="B4551" s="613">
        <v>43136.458333333336</v>
      </c>
      <c r="C4551" s="405" t="s">
        <v>2020</v>
      </c>
      <c r="D4551" s="384">
        <v>1173</v>
      </c>
      <c r="E4551">
        <v>0.01</v>
      </c>
      <c r="F4551">
        <v>1.5708299999999999</v>
      </c>
      <c r="G4551" s="384">
        <v>0</v>
      </c>
      <c r="H4551">
        <v>1.5713200000000001</v>
      </c>
    </row>
    <row r="4552" spans="1:10">
      <c r="A4552">
        <v>4556</v>
      </c>
      <c r="B4552" s="613">
        <v>43136.698611111111</v>
      </c>
      <c r="C4552" s="405" t="s">
        <v>2020</v>
      </c>
      <c r="D4552" s="384">
        <v>1173</v>
      </c>
      <c r="E4552">
        <v>0.01</v>
      </c>
      <c r="F4552">
        <v>1.5708299999999999</v>
      </c>
      <c r="G4552" s="384">
        <v>0</v>
      </c>
      <c r="H4552">
        <v>1.5696600000000001</v>
      </c>
    </row>
    <row r="4553" spans="1:10">
      <c r="A4553">
        <v>4557</v>
      </c>
      <c r="B4553" s="613">
        <v>43136.845833333333</v>
      </c>
      <c r="C4553" s="405" t="s">
        <v>1931</v>
      </c>
      <c r="D4553" s="384">
        <v>1173</v>
      </c>
      <c r="E4553">
        <v>0.01</v>
      </c>
      <c r="F4553">
        <v>1.5696600000000001</v>
      </c>
      <c r="G4553" s="384">
        <v>0</v>
      </c>
      <c r="H4553">
        <v>1.5696600000000001</v>
      </c>
      <c r="I4553">
        <v>-0.97</v>
      </c>
      <c r="J4553" s="384">
        <v>4361.54</v>
      </c>
    </row>
    <row r="4554" spans="1:10">
      <c r="A4554">
        <v>4550</v>
      </c>
      <c r="B4554" s="613">
        <v>43136.458333333336</v>
      </c>
      <c r="C4554" s="405" t="s">
        <v>96</v>
      </c>
      <c r="D4554" s="384">
        <v>1174</v>
      </c>
      <c r="E4554">
        <v>0.01</v>
      </c>
      <c r="F4554">
        <v>1.5675300000000001</v>
      </c>
      <c r="G4554" s="384">
        <v>0</v>
      </c>
      <c r="H4554">
        <v>0</v>
      </c>
    </row>
    <row r="4555" spans="1:10">
      <c r="A4555">
        <v>4551</v>
      </c>
      <c r="B4555" s="613">
        <v>43136.458333333336</v>
      </c>
      <c r="C4555" s="405" t="s">
        <v>2020</v>
      </c>
      <c r="D4555" s="384">
        <v>1174</v>
      </c>
      <c r="E4555">
        <v>0.01</v>
      </c>
      <c r="F4555">
        <v>1.5675300000000001</v>
      </c>
      <c r="G4555" s="384">
        <v>0</v>
      </c>
      <c r="H4555">
        <v>1.5713200000000001</v>
      </c>
    </row>
    <row r="4556" spans="1:10">
      <c r="A4556">
        <v>4555</v>
      </c>
      <c r="B4556" s="613">
        <v>43136.698611111111</v>
      </c>
      <c r="C4556" s="405" t="s">
        <v>2020</v>
      </c>
      <c r="D4556" s="384">
        <v>1174</v>
      </c>
      <c r="E4556">
        <v>0.01</v>
      </c>
      <c r="F4556">
        <v>1.5675300000000001</v>
      </c>
      <c r="G4556" s="384">
        <v>0</v>
      </c>
      <c r="H4556">
        <v>1.5696600000000001</v>
      </c>
    </row>
    <row r="4557" spans="1:10">
      <c r="A4557">
        <v>4558</v>
      </c>
      <c r="B4557" s="613">
        <v>43136.845833333333</v>
      </c>
      <c r="C4557" s="405" t="s">
        <v>1931</v>
      </c>
      <c r="D4557" s="384">
        <v>1174</v>
      </c>
      <c r="E4557">
        <v>0.01</v>
      </c>
      <c r="F4557">
        <v>1.5696600000000001</v>
      </c>
      <c r="G4557" s="384">
        <v>0</v>
      </c>
      <c r="H4557">
        <v>1.5696600000000001</v>
      </c>
      <c r="I4557">
        <v>1.47</v>
      </c>
      <c r="J4557" s="384">
        <v>4363.01</v>
      </c>
    </row>
    <row r="4558" spans="1:10">
      <c r="A4558">
        <v>4553</v>
      </c>
      <c r="B4558" s="613">
        <v>43136.698611111111</v>
      </c>
      <c r="C4558" s="405" t="s">
        <v>96</v>
      </c>
      <c r="D4558" s="384">
        <v>1175</v>
      </c>
      <c r="E4558">
        <v>0.01</v>
      </c>
      <c r="F4558">
        <v>1.5639099999999999</v>
      </c>
      <c r="G4558" s="384">
        <v>0</v>
      </c>
      <c r="H4558">
        <v>0</v>
      </c>
    </row>
    <row r="4559" spans="1:10">
      <c r="A4559">
        <v>4554</v>
      </c>
      <c r="B4559" s="613">
        <v>43136.698611111111</v>
      </c>
      <c r="C4559" s="405" t="s">
        <v>2020</v>
      </c>
      <c r="D4559" s="384">
        <v>1175</v>
      </c>
      <c r="E4559">
        <v>0.01</v>
      </c>
      <c r="F4559">
        <v>1.5639099999999999</v>
      </c>
      <c r="G4559" s="384">
        <v>0</v>
      </c>
      <c r="H4559">
        <v>1.5696600000000001</v>
      </c>
    </row>
    <row r="4560" spans="1:10">
      <c r="A4560">
        <v>4559</v>
      </c>
      <c r="B4560" s="613">
        <v>43136.845833333333</v>
      </c>
      <c r="C4560" s="405" t="s">
        <v>1931</v>
      </c>
      <c r="D4560" s="384">
        <v>1175</v>
      </c>
      <c r="E4560">
        <v>0.01</v>
      </c>
      <c r="F4560">
        <v>1.5696600000000001</v>
      </c>
      <c r="G4560" s="384">
        <v>0</v>
      </c>
      <c r="H4560">
        <v>1.5696600000000001</v>
      </c>
      <c r="I4560">
        <v>4.1399999999999997</v>
      </c>
      <c r="J4560" s="384">
        <v>4367.1499999999996</v>
      </c>
    </row>
    <row r="4561" spans="1:10">
      <c r="A4561">
        <v>4560</v>
      </c>
      <c r="B4561" s="613">
        <v>43137.21875</v>
      </c>
      <c r="C4561" s="405" t="s">
        <v>96</v>
      </c>
      <c r="D4561" s="384">
        <v>1176</v>
      </c>
      <c r="E4561">
        <v>0.01</v>
      </c>
      <c r="F4561">
        <v>1.57622</v>
      </c>
      <c r="G4561" s="384">
        <v>0</v>
      </c>
      <c r="H4561">
        <v>0</v>
      </c>
    </row>
    <row r="4562" spans="1:10">
      <c r="A4562">
        <v>4561</v>
      </c>
      <c r="B4562" s="613">
        <v>43137.21875</v>
      </c>
      <c r="C4562" s="405" t="s">
        <v>2020</v>
      </c>
      <c r="D4562" s="384">
        <v>1176</v>
      </c>
      <c r="E4562">
        <v>0.01</v>
      </c>
      <c r="F4562">
        <v>1.57622</v>
      </c>
      <c r="G4562" s="384">
        <v>0</v>
      </c>
      <c r="H4562">
        <v>1.57836</v>
      </c>
    </row>
    <row r="4563" spans="1:10">
      <c r="A4563">
        <v>4564</v>
      </c>
      <c r="B4563" s="613">
        <v>43137.277777777781</v>
      </c>
      <c r="C4563" s="405" t="s">
        <v>2020</v>
      </c>
      <c r="D4563" s="384">
        <v>1176</v>
      </c>
      <c r="E4563">
        <v>0.01</v>
      </c>
      <c r="F4563">
        <v>1.57622</v>
      </c>
      <c r="G4563" s="384">
        <v>0</v>
      </c>
      <c r="H4563">
        <v>1.5766800000000001</v>
      </c>
    </row>
    <row r="4564" spans="1:10">
      <c r="A4564">
        <v>4565</v>
      </c>
      <c r="B4564" s="613">
        <v>43137.301388888889</v>
      </c>
      <c r="C4564" s="405" t="s">
        <v>1931</v>
      </c>
      <c r="D4564" s="384">
        <v>1176</v>
      </c>
      <c r="E4564">
        <v>0.01</v>
      </c>
      <c r="F4564">
        <v>1.5766800000000001</v>
      </c>
      <c r="G4564" s="384">
        <v>0</v>
      </c>
      <c r="H4564">
        <v>1.5766800000000001</v>
      </c>
      <c r="I4564">
        <v>0.24</v>
      </c>
      <c r="J4564" s="384">
        <v>4367.3900000000003</v>
      </c>
    </row>
    <row r="4565" spans="1:10">
      <c r="A4565">
        <v>4562</v>
      </c>
      <c r="B4565" s="613">
        <v>43137.277777777781</v>
      </c>
      <c r="C4565" s="405" t="s">
        <v>96</v>
      </c>
      <c r="D4565" s="384">
        <v>1177</v>
      </c>
      <c r="E4565">
        <v>0.01</v>
      </c>
      <c r="F4565">
        <v>1.57287</v>
      </c>
      <c r="G4565" s="384">
        <v>0</v>
      </c>
      <c r="H4565">
        <v>0</v>
      </c>
    </row>
    <row r="4566" spans="1:10">
      <c r="A4566">
        <v>4563</v>
      </c>
      <c r="B4566" s="613">
        <v>43137.277777777781</v>
      </c>
      <c r="C4566" s="405" t="s">
        <v>2020</v>
      </c>
      <c r="D4566" s="384">
        <v>1177</v>
      </c>
      <c r="E4566">
        <v>0.01</v>
      </c>
      <c r="F4566">
        <v>1.57287</v>
      </c>
      <c r="G4566" s="384">
        <v>0</v>
      </c>
      <c r="H4566">
        <v>1.5766800000000001</v>
      </c>
    </row>
    <row r="4567" spans="1:10">
      <c r="A4567">
        <v>4566</v>
      </c>
      <c r="B4567" s="613">
        <v>43137.301388888889</v>
      </c>
      <c r="C4567" s="405" t="s">
        <v>1931</v>
      </c>
      <c r="D4567" s="384">
        <v>1177</v>
      </c>
      <c r="E4567">
        <v>0.01</v>
      </c>
      <c r="F4567">
        <v>1.5766800000000001</v>
      </c>
      <c r="G4567" s="384">
        <v>0</v>
      </c>
      <c r="H4567">
        <v>1.5766800000000001</v>
      </c>
      <c r="I4567">
        <v>2.72</v>
      </c>
      <c r="J4567" s="384">
        <v>4370.1099999999997</v>
      </c>
    </row>
    <row r="4568" spans="1:10">
      <c r="A4568">
        <v>4567</v>
      </c>
      <c r="B4568" s="613">
        <v>43137.344444444447</v>
      </c>
      <c r="C4568" s="405" t="s">
        <v>96</v>
      </c>
      <c r="D4568" s="384">
        <v>1178</v>
      </c>
      <c r="E4568">
        <v>0.01</v>
      </c>
      <c r="F4568">
        <v>1.5768599999999999</v>
      </c>
      <c r="G4568" s="384">
        <v>0</v>
      </c>
      <c r="H4568">
        <v>0</v>
      </c>
    </row>
    <row r="4569" spans="1:10">
      <c r="A4569">
        <v>4568</v>
      </c>
      <c r="B4569" s="613">
        <v>43137.344444444447</v>
      </c>
      <c r="C4569" s="405" t="s">
        <v>2020</v>
      </c>
      <c r="D4569" s="384">
        <v>1178</v>
      </c>
      <c r="E4569">
        <v>0.01</v>
      </c>
      <c r="F4569">
        <v>1.5768599999999999</v>
      </c>
      <c r="G4569" s="384">
        <v>0</v>
      </c>
      <c r="H4569">
        <v>1.579</v>
      </c>
    </row>
    <row r="4570" spans="1:10">
      <c r="A4570">
        <v>4569</v>
      </c>
      <c r="B4570" s="613">
        <v>43137.363888888889</v>
      </c>
      <c r="C4570" s="405" t="s">
        <v>1931</v>
      </c>
      <c r="D4570" s="384">
        <v>1178</v>
      </c>
      <c r="E4570">
        <v>0.01</v>
      </c>
      <c r="F4570">
        <v>1.579</v>
      </c>
      <c r="G4570" s="384">
        <v>0</v>
      </c>
      <c r="H4570">
        <v>1.579</v>
      </c>
      <c r="I4570">
        <v>1.48</v>
      </c>
      <c r="J4570" s="384">
        <v>4371.59</v>
      </c>
    </row>
    <row r="4571" spans="1:10">
      <c r="A4571">
        <v>4570</v>
      </c>
      <c r="B4571" s="613">
        <v>43140.615277777775</v>
      </c>
      <c r="C4571" s="405" t="s">
        <v>97</v>
      </c>
      <c r="D4571" s="384">
        <v>1179</v>
      </c>
      <c r="E4571">
        <v>0.01</v>
      </c>
      <c r="F4571">
        <v>1.5678000000000001</v>
      </c>
      <c r="G4571" s="384">
        <v>0</v>
      </c>
      <c r="H4571">
        <v>0</v>
      </c>
    </row>
    <row r="4572" spans="1:10">
      <c r="A4572">
        <v>4571</v>
      </c>
      <c r="B4572" s="613">
        <v>43140.615277777775</v>
      </c>
      <c r="C4572" s="405" t="s">
        <v>2020</v>
      </c>
      <c r="D4572" s="384">
        <v>1179</v>
      </c>
      <c r="E4572">
        <v>0.01</v>
      </c>
      <c r="F4572">
        <v>1.5678000000000001</v>
      </c>
      <c r="G4572" s="384">
        <v>0</v>
      </c>
      <c r="H4572">
        <v>1.5656600000000001</v>
      </c>
    </row>
    <row r="4573" spans="1:10">
      <c r="A4573">
        <v>4572</v>
      </c>
      <c r="B4573" s="613">
        <v>43140.685416666667</v>
      </c>
      <c r="C4573" s="405" t="s">
        <v>1931</v>
      </c>
      <c r="D4573" s="384">
        <v>1179</v>
      </c>
      <c r="E4573">
        <v>0.01</v>
      </c>
      <c r="F4573">
        <v>1.5656600000000001</v>
      </c>
      <c r="G4573" s="384">
        <v>0</v>
      </c>
      <c r="H4573">
        <v>1.5656600000000001</v>
      </c>
      <c r="I4573">
        <v>1.48</v>
      </c>
      <c r="J4573" s="384">
        <v>4373.07</v>
      </c>
    </row>
    <row r="4574" spans="1:10">
      <c r="A4574">
        <v>4573</v>
      </c>
      <c r="B4574" s="613">
        <v>43140.730555555558</v>
      </c>
      <c r="C4574" s="405" t="s">
        <v>97</v>
      </c>
      <c r="D4574" s="384">
        <v>1180</v>
      </c>
      <c r="E4574">
        <v>0.01</v>
      </c>
      <c r="F4574">
        <v>1.5657300000000001</v>
      </c>
      <c r="G4574" s="384">
        <v>0</v>
      </c>
      <c r="H4574">
        <v>0</v>
      </c>
    </row>
    <row r="4575" spans="1:10">
      <c r="A4575">
        <v>4574</v>
      </c>
      <c r="B4575" s="613">
        <v>43140.730555555558</v>
      </c>
      <c r="C4575" s="405" t="s">
        <v>2020</v>
      </c>
      <c r="D4575" s="384">
        <v>1180</v>
      </c>
      <c r="E4575">
        <v>0.01</v>
      </c>
      <c r="F4575">
        <v>1.5657300000000001</v>
      </c>
      <c r="G4575" s="384">
        <v>0</v>
      </c>
      <c r="H4575">
        <v>1.56359</v>
      </c>
    </row>
    <row r="4576" spans="1:10">
      <c r="A4576">
        <v>4577</v>
      </c>
      <c r="B4576" s="613">
        <v>43140.794444444444</v>
      </c>
      <c r="C4576" s="405" t="s">
        <v>2020</v>
      </c>
      <c r="D4576" s="384">
        <v>1180</v>
      </c>
      <c r="E4576">
        <v>0.01</v>
      </c>
      <c r="F4576">
        <v>1.5657300000000001</v>
      </c>
      <c r="G4576" s="384">
        <v>0</v>
      </c>
      <c r="H4576">
        <v>1.56552</v>
      </c>
    </row>
    <row r="4577" spans="1:10">
      <c r="A4577">
        <v>4578</v>
      </c>
      <c r="B4577" s="613">
        <v>43143.558333333334</v>
      </c>
      <c r="C4577" s="405" t="s">
        <v>1931</v>
      </c>
      <c r="D4577" s="384">
        <v>1180</v>
      </c>
      <c r="E4577">
        <v>0.01</v>
      </c>
      <c r="F4577">
        <v>1.56552</v>
      </c>
      <c r="G4577" s="384">
        <v>0</v>
      </c>
      <c r="H4577">
        <v>1.56552</v>
      </c>
      <c r="I4577">
        <v>0.06</v>
      </c>
      <c r="J4577" s="384">
        <v>4373.13</v>
      </c>
    </row>
    <row r="4578" spans="1:10">
      <c r="A4578">
        <v>4575</v>
      </c>
      <c r="B4578" s="613">
        <v>43140.794444444444</v>
      </c>
      <c r="C4578" s="405" t="s">
        <v>97</v>
      </c>
      <c r="D4578" s="384">
        <v>1181</v>
      </c>
      <c r="E4578">
        <v>0.01</v>
      </c>
      <c r="F4578">
        <v>1.56959</v>
      </c>
      <c r="G4578" s="384">
        <v>0</v>
      </c>
      <c r="H4578">
        <v>0</v>
      </c>
    </row>
    <row r="4579" spans="1:10">
      <c r="A4579">
        <v>4576</v>
      </c>
      <c r="B4579" s="613">
        <v>43140.794444444444</v>
      </c>
      <c r="C4579" s="405" t="s">
        <v>2020</v>
      </c>
      <c r="D4579" s="384">
        <v>1181</v>
      </c>
      <c r="E4579">
        <v>0.01</v>
      </c>
      <c r="F4579">
        <v>1.56959</v>
      </c>
      <c r="G4579" s="384">
        <v>0</v>
      </c>
      <c r="H4579">
        <v>1.56552</v>
      </c>
    </row>
    <row r="4580" spans="1:10">
      <c r="A4580">
        <v>4579</v>
      </c>
      <c r="B4580" s="613">
        <v>43143.558333333334</v>
      </c>
      <c r="C4580" s="405" t="s">
        <v>1931</v>
      </c>
      <c r="D4580" s="384">
        <v>1181</v>
      </c>
      <c r="E4580">
        <v>0.01</v>
      </c>
      <c r="F4580">
        <v>1.56552</v>
      </c>
      <c r="G4580" s="384">
        <v>0</v>
      </c>
      <c r="H4580">
        <v>1.56552</v>
      </c>
      <c r="I4580">
        <v>2.91</v>
      </c>
      <c r="J4580" s="384">
        <v>4376.04</v>
      </c>
    </row>
    <row r="4581" spans="1:10">
      <c r="A4581">
        <v>4580</v>
      </c>
      <c r="B4581" s="613">
        <v>43145.709722222222</v>
      </c>
      <c r="C4581" s="405" t="s">
        <v>96</v>
      </c>
      <c r="D4581" s="384">
        <v>1182</v>
      </c>
      <c r="E4581">
        <v>0.01</v>
      </c>
      <c r="F4581">
        <v>1.57508</v>
      </c>
      <c r="G4581" s="384">
        <v>0</v>
      </c>
      <c r="H4581">
        <v>0</v>
      </c>
    </row>
    <row r="4582" spans="1:10">
      <c r="A4582">
        <v>4581</v>
      </c>
      <c r="B4582" s="613">
        <v>43145.709722222222</v>
      </c>
      <c r="C4582" s="405" t="s">
        <v>2020</v>
      </c>
      <c r="D4582" s="384">
        <v>1182</v>
      </c>
      <c r="E4582">
        <v>0.01</v>
      </c>
      <c r="F4582">
        <v>1.57508</v>
      </c>
      <c r="G4582" s="384">
        <v>0</v>
      </c>
      <c r="H4582">
        <v>1.5772200000000001</v>
      </c>
    </row>
    <row r="4583" spans="1:10">
      <c r="A4583">
        <v>4584</v>
      </c>
      <c r="B4583" s="613">
        <v>43145.805555555555</v>
      </c>
      <c r="C4583" s="405" t="s">
        <v>2020</v>
      </c>
      <c r="D4583" s="384">
        <v>1182</v>
      </c>
      <c r="E4583">
        <v>0.01</v>
      </c>
      <c r="F4583">
        <v>1.57508</v>
      </c>
      <c r="G4583" s="384">
        <v>0</v>
      </c>
      <c r="H4583">
        <v>1.5755600000000001</v>
      </c>
    </row>
    <row r="4584" spans="1:10">
      <c r="A4584">
        <v>4585</v>
      </c>
      <c r="B4584" s="613">
        <v>43146.567361111112</v>
      </c>
      <c r="C4584" s="405" t="s">
        <v>1931</v>
      </c>
      <c r="D4584" s="384">
        <v>1182</v>
      </c>
      <c r="E4584">
        <v>0.01</v>
      </c>
      <c r="F4584">
        <v>1.5755600000000001</v>
      </c>
      <c r="G4584" s="384">
        <v>0</v>
      </c>
      <c r="H4584">
        <v>1.5755600000000001</v>
      </c>
      <c r="I4584">
        <v>0.25</v>
      </c>
      <c r="J4584" s="384">
        <v>4376.29</v>
      </c>
    </row>
    <row r="4585" spans="1:10">
      <c r="A4585">
        <v>4582</v>
      </c>
      <c r="B4585" s="613">
        <v>43145.805555555555</v>
      </c>
      <c r="C4585" s="405" t="s">
        <v>96</v>
      </c>
      <c r="D4585" s="384">
        <v>1183</v>
      </c>
      <c r="E4585">
        <v>0.01</v>
      </c>
      <c r="F4585">
        <v>1.5717699999999999</v>
      </c>
      <c r="G4585" s="384">
        <v>0</v>
      </c>
      <c r="H4585">
        <v>0</v>
      </c>
    </row>
    <row r="4586" spans="1:10">
      <c r="A4586">
        <v>4583</v>
      </c>
      <c r="B4586" s="613">
        <v>43145.805555555555</v>
      </c>
      <c r="C4586" s="405" t="s">
        <v>2020</v>
      </c>
      <c r="D4586" s="384">
        <v>1183</v>
      </c>
      <c r="E4586">
        <v>0.01</v>
      </c>
      <c r="F4586">
        <v>1.5717699999999999</v>
      </c>
      <c r="G4586" s="384">
        <v>0</v>
      </c>
      <c r="H4586">
        <v>1.5755600000000001</v>
      </c>
    </row>
    <row r="4587" spans="1:10">
      <c r="A4587">
        <v>4586</v>
      </c>
      <c r="B4587" s="613">
        <v>43146.567361111112</v>
      </c>
      <c r="C4587" s="405" t="s">
        <v>1931</v>
      </c>
      <c r="D4587" s="384">
        <v>1183</v>
      </c>
      <c r="E4587">
        <v>0.01</v>
      </c>
      <c r="F4587">
        <v>1.5755600000000001</v>
      </c>
      <c r="G4587" s="384">
        <v>0</v>
      </c>
      <c r="H4587">
        <v>1.5755600000000001</v>
      </c>
      <c r="I4587">
        <v>2.7</v>
      </c>
      <c r="J4587" s="384">
        <v>4378.99</v>
      </c>
    </row>
    <row r="4588" spans="1:10">
      <c r="A4588">
        <v>4587</v>
      </c>
      <c r="B4588" s="613">
        <v>43146.697916666664</v>
      </c>
      <c r="C4588" s="405" t="s">
        <v>96</v>
      </c>
      <c r="D4588" s="384">
        <v>1184</v>
      </c>
      <c r="E4588">
        <v>0.01</v>
      </c>
      <c r="F4588">
        <v>1.57965</v>
      </c>
      <c r="G4588" s="384">
        <v>0</v>
      </c>
      <c r="H4588">
        <v>0</v>
      </c>
    </row>
    <row r="4589" spans="1:10">
      <c r="A4589">
        <v>4588</v>
      </c>
      <c r="B4589" s="613">
        <v>43146.697916666664</v>
      </c>
      <c r="C4589" s="405" t="s">
        <v>2020</v>
      </c>
      <c r="D4589" s="384">
        <v>1184</v>
      </c>
      <c r="E4589">
        <v>0.01</v>
      </c>
      <c r="F4589">
        <v>1.57965</v>
      </c>
      <c r="G4589" s="384">
        <v>0</v>
      </c>
      <c r="H4589">
        <v>1.58179</v>
      </c>
    </row>
    <row r="4590" spans="1:10">
      <c r="A4590">
        <v>4591</v>
      </c>
      <c r="B4590" s="613">
        <v>43146.777083333334</v>
      </c>
      <c r="C4590" s="405" t="s">
        <v>2020</v>
      </c>
      <c r="D4590" s="384">
        <v>1184</v>
      </c>
      <c r="E4590">
        <v>0.01</v>
      </c>
      <c r="F4590">
        <v>1.57965</v>
      </c>
      <c r="G4590" s="384">
        <v>0</v>
      </c>
      <c r="H4590">
        <v>1.58013</v>
      </c>
    </row>
    <row r="4591" spans="1:10">
      <c r="A4591">
        <v>4595</v>
      </c>
      <c r="B4591" s="613">
        <v>43147.305555555555</v>
      </c>
      <c r="C4591" s="405" t="s">
        <v>2020</v>
      </c>
      <c r="D4591" s="384">
        <v>1184</v>
      </c>
      <c r="E4591">
        <v>0.01</v>
      </c>
      <c r="F4591">
        <v>1.57965</v>
      </c>
      <c r="G4591" s="384">
        <v>0</v>
      </c>
      <c r="H4591">
        <v>1.5784800000000001</v>
      </c>
    </row>
    <row r="4592" spans="1:10">
      <c r="A4592">
        <v>4600</v>
      </c>
      <c r="B4592" s="613">
        <v>43147.46597222222</v>
      </c>
      <c r="C4592" s="405" t="s">
        <v>2020</v>
      </c>
      <c r="D4592" s="384">
        <v>1184</v>
      </c>
      <c r="E4592">
        <v>0.01</v>
      </c>
      <c r="F4592">
        <v>1.57965</v>
      </c>
      <c r="G4592" s="384">
        <v>0</v>
      </c>
      <c r="H4592">
        <v>1.57561</v>
      </c>
    </row>
    <row r="4593" spans="1:10">
      <c r="A4593">
        <v>4606</v>
      </c>
      <c r="B4593" s="613">
        <v>43151.22152777778</v>
      </c>
      <c r="C4593" s="405" t="s">
        <v>2020</v>
      </c>
      <c r="D4593" s="384">
        <v>1184</v>
      </c>
      <c r="E4593">
        <v>0.01</v>
      </c>
      <c r="F4593">
        <v>1.57965</v>
      </c>
      <c r="G4593" s="384">
        <v>0</v>
      </c>
      <c r="H4593">
        <v>1.5720400000000001</v>
      </c>
    </row>
    <row r="4594" spans="1:10">
      <c r="A4594">
        <v>4607</v>
      </c>
      <c r="B4594" s="613">
        <v>43152.676388888889</v>
      </c>
      <c r="C4594" s="405" t="s">
        <v>1931</v>
      </c>
      <c r="D4594" s="384">
        <v>1184</v>
      </c>
      <c r="E4594">
        <v>0.01</v>
      </c>
      <c r="F4594">
        <v>1.5720400000000001</v>
      </c>
      <c r="G4594" s="384">
        <v>0</v>
      </c>
      <c r="H4594">
        <v>1.5720400000000001</v>
      </c>
      <c r="I4594">
        <v>-5.72</v>
      </c>
      <c r="J4594" s="384">
        <v>4373.2700000000004</v>
      </c>
    </row>
    <row r="4595" spans="1:10">
      <c r="A4595">
        <v>4589</v>
      </c>
      <c r="B4595" s="613">
        <v>43146.777083333334</v>
      </c>
      <c r="C4595" s="405" t="s">
        <v>96</v>
      </c>
      <c r="D4595" s="384">
        <v>1185</v>
      </c>
      <c r="E4595">
        <v>0.01</v>
      </c>
      <c r="F4595">
        <v>1.5763400000000001</v>
      </c>
      <c r="G4595" s="384">
        <v>0</v>
      </c>
      <c r="H4595">
        <v>0</v>
      </c>
    </row>
    <row r="4596" spans="1:10">
      <c r="A4596">
        <v>4590</v>
      </c>
      <c r="B4596" s="613">
        <v>43146.777083333334</v>
      </c>
      <c r="C4596" s="405" t="s">
        <v>2020</v>
      </c>
      <c r="D4596" s="384">
        <v>1185</v>
      </c>
      <c r="E4596">
        <v>0.01</v>
      </c>
      <c r="F4596">
        <v>1.5763400000000001</v>
      </c>
      <c r="G4596" s="384">
        <v>0</v>
      </c>
      <c r="H4596">
        <v>1.58013</v>
      </c>
    </row>
    <row r="4597" spans="1:10">
      <c r="A4597">
        <v>4594</v>
      </c>
      <c r="B4597" s="613">
        <v>43147.305555555555</v>
      </c>
      <c r="C4597" s="405" t="s">
        <v>2020</v>
      </c>
      <c r="D4597" s="384">
        <v>1185</v>
      </c>
      <c r="E4597">
        <v>0.01</v>
      </c>
      <c r="F4597">
        <v>1.5763400000000001</v>
      </c>
      <c r="G4597" s="384">
        <v>0</v>
      </c>
      <c r="H4597">
        <v>1.5784800000000001</v>
      </c>
    </row>
    <row r="4598" spans="1:10">
      <c r="A4598">
        <v>4599</v>
      </c>
      <c r="B4598" s="613">
        <v>43147.46597222222</v>
      </c>
      <c r="C4598" s="405" t="s">
        <v>2020</v>
      </c>
      <c r="D4598" s="384">
        <v>1185</v>
      </c>
      <c r="E4598">
        <v>0.01</v>
      </c>
      <c r="F4598">
        <v>1.5763400000000001</v>
      </c>
      <c r="G4598" s="384">
        <v>0</v>
      </c>
      <c r="H4598">
        <v>1.57561</v>
      </c>
    </row>
    <row r="4599" spans="1:10">
      <c r="A4599">
        <v>4605</v>
      </c>
      <c r="B4599" s="613">
        <v>43151.22152777778</v>
      </c>
      <c r="C4599" s="405" t="s">
        <v>2020</v>
      </c>
      <c r="D4599" s="384">
        <v>1185</v>
      </c>
      <c r="E4599">
        <v>0.01</v>
      </c>
      <c r="F4599">
        <v>1.5763400000000001</v>
      </c>
      <c r="G4599" s="384">
        <v>0</v>
      </c>
      <c r="H4599">
        <v>1.5720400000000001</v>
      </c>
    </row>
    <row r="4600" spans="1:10">
      <c r="A4600">
        <v>4608</v>
      </c>
      <c r="B4600" s="613">
        <v>43152.676388888889</v>
      </c>
      <c r="C4600" s="405" t="s">
        <v>1931</v>
      </c>
      <c r="D4600" s="384">
        <v>1185</v>
      </c>
      <c r="E4600">
        <v>0.01</v>
      </c>
      <c r="F4600">
        <v>1.5720400000000001</v>
      </c>
      <c r="G4600" s="384">
        <v>0</v>
      </c>
      <c r="H4600">
        <v>1.5720400000000001</v>
      </c>
      <c r="I4600">
        <v>-3.27</v>
      </c>
      <c r="J4600" s="384">
        <v>4370</v>
      </c>
    </row>
    <row r="4601" spans="1:10">
      <c r="A4601">
        <v>4592</v>
      </c>
      <c r="B4601" s="613">
        <v>43147.305555555555</v>
      </c>
      <c r="C4601" s="405" t="s">
        <v>96</v>
      </c>
      <c r="D4601" s="384">
        <v>1186</v>
      </c>
      <c r="E4601">
        <v>0.01</v>
      </c>
      <c r="F4601">
        <v>1.57273</v>
      </c>
      <c r="G4601" s="384">
        <v>0</v>
      </c>
      <c r="H4601">
        <v>0</v>
      </c>
    </row>
    <row r="4602" spans="1:10">
      <c r="A4602">
        <v>4593</v>
      </c>
      <c r="B4602" s="613">
        <v>43147.305555555555</v>
      </c>
      <c r="C4602" s="405" t="s">
        <v>2020</v>
      </c>
      <c r="D4602" s="384">
        <v>1186</v>
      </c>
      <c r="E4602">
        <v>0.01</v>
      </c>
      <c r="F4602">
        <v>1.57273</v>
      </c>
      <c r="G4602" s="384">
        <v>0</v>
      </c>
      <c r="H4602">
        <v>1.5784800000000001</v>
      </c>
    </row>
    <row r="4603" spans="1:10">
      <c r="A4603">
        <v>4598</v>
      </c>
      <c r="B4603" s="613">
        <v>43147.46597222222</v>
      </c>
      <c r="C4603" s="405" t="s">
        <v>2020</v>
      </c>
      <c r="D4603" s="384">
        <v>1186</v>
      </c>
      <c r="E4603">
        <v>0.01</v>
      </c>
      <c r="F4603">
        <v>1.57273</v>
      </c>
      <c r="G4603" s="384">
        <v>0</v>
      </c>
      <c r="H4603">
        <v>1.57561</v>
      </c>
    </row>
    <row r="4604" spans="1:10">
      <c r="A4604">
        <v>4604</v>
      </c>
      <c r="B4604" s="613">
        <v>43151.22152777778</v>
      </c>
      <c r="C4604" s="405" t="s">
        <v>2020</v>
      </c>
      <c r="D4604" s="384">
        <v>1186</v>
      </c>
      <c r="E4604">
        <v>0.01</v>
      </c>
      <c r="F4604">
        <v>1.57273</v>
      </c>
      <c r="G4604" s="384">
        <v>0</v>
      </c>
      <c r="H4604">
        <v>1.5720400000000001</v>
      </c>
    </row>
    <row r="4605" spans="1:10">
      <c r="A4605">
        <v>4609</v>
      </c>
      <c r="B4605" s="613">
        <v>43152.676388888889</v>
      </c>
      <c r="C4605" s="405" t="s">
        <v>1931</v>
      </c>
      <c r="D4605" s="384">
        <v>1186</v>
      </c>
      <c r="E4605">
        <v>0.01</v>
      </c>
      <c r="F4605">
        <v>1.5720400000000001</v>
      </c>
      <c r="G4605" s="384">
        <v>0</v>
      </c>
      <c r="H4605">
        <v>1.5720400000000001</v>
      </c>
      <c r="I4605">
        <v>-0.61</v>
      </c>
      <c r="J4605" s="384">
        <v>4369.3900000000003</v>
      </c>
    </row>
    <row r="4606" spans="1:10">
      <c r="A4606">
        <v>4596</v>
      </c>
      <c r="B4606" s="613">
        <v>43147.46597222222</v>
      </c>
      <c r="C4606" s="405" t="s">
        <v>96</v>
      </c>
      <c r="D4606" s="384">
        <v>1187</v>
      </c>
      <c r="E4606">
        <v>0.02</v>
      </c>
      <c r="F4606">
        <v>1.5688299999999999</v>
      </c>
      <c r="G4606" s="384">
        <v>0</v>
      </c>
      <c r="H4606">
        <v>0</v>
      </c>
    </row>
    <row r="4607" spans="1:10">
      <c r="A4607">
        <v>4597</v>
      </c>
      <c r="B4607" s="613">
        <v>43147.46597222222</v>
      </c>
      <c r="C4607" s="405" t="s">
        <v>2020</v>
      </c>
      <c r="D4607" s="384">
        <v>1187</v>
      </c>
      <c r="E4607">
        <v>0.02</v>
      </c>
      <c r="F4607">
        <v>1.5688299999999999</v>
      </c>
      <c r="G4607" s="384">
        <v>0</v>
      </c>
      <c r="H4607">
        <v>1.57561</v>
      </c>
    </row>
    <row r="4608" spans="1:10">
      <c r="A4608">
        <v>4603</v>
      </c>
      <c r="B4608" s="613">
        <v>43151.22152777778</v>
      </c>
      <c r="C4608" s="405" t="s">
        <v>2020</v>
      </c>
      <c r="D4608" s="384">
        <v>1187</v>
      </c>
      <c r="E4608">
        <v>0.02</v>
      </c>
      <c r="F4608">
        <v>1.5688299999999999</v>
      </c>
      <c r="G4608" s="384">
        <v>0</v>
      </c>
      <c r="H4608">
        <v>1.5720400000000001</v>
      </c>
    </row>
    <row r="4609" spans="1:10">
      <c r="A4609">
        <v>4610</v>
      </c>
      <c r="B4609" s="613">
        <v>43152.676388888889</v>
      </c>
      <c r="C4609" s="405" t="s">
        <v>1931</v>
      </c>
      <c r="D4609" s="384">
        <v>1187</v>
      </c>
      <c r="E4609">
        <v>0.02</v>
      </c>
      <c r="F4609">
        <v>1.5720400000000001</v>
      </c>
      <c r="G4609" s="384">
        <v>0</v>
      </c>
      <c r="H4609">
        <v>1.5720400000000001</v>
      </c>
      <c r="I4609">
        <v>4.54</v>
      </c>
      <c r="J4609" s="384">
        <v>4373.93</v>
      </c>
    </row>
    <row r="4610" spans="1:10">
      <c r="A4610">
        <v>4601</v>
      </c>
      <c r="B4610" s="613">
        <v>43151.22152777778</v>
      </c>
      <c r="C4610" s="405" t="s">
        <v>96</v>
      </c>
      <c r="D4610" s="384">
        <v>1188</v>
      </c>
      <c r="E4610">
        <v>0.04</v>
      </c>
      <c r="F4610">
        <v>1.5641099999999999</v>
      </c>
      <c r="G4610" s="384">
        <v>0</v>
      </c>
      <c r="H4610">
        <v>0</v>
      </c>
    </row>
    <row r="4611" spans="1:10">
      <c r="A4611">
        <v>4602</v>
      </c>
      <c r="B4611" s="613">
        <v>43151.22152777778</v>
      </c>
      <c r="C4611" s="405" t="s">
        <v>2020</v>
      </c>
      <c r="D4611" s="384">
        <v>1188</v>
      </c>
      <c r="E4611">
        <v>0.04</v>
      </c>
      <c r="F4611">
        <v>1.5641099999999999</v>
      </c>
      <c r="G4611" s="384">
        <v>0</v>
      </c>
      <c r="H4611">
        <v>1.5720400000000001</v>
      </c>
    </row>
    <row r="4612" spans="1:10">
      <c r="A4612">
        <v>4611</v>
      </c>
      <c r="B4612" s="613">
        <v>43152.676388888889</v>
      </c>
      <c r="C4612" s="405" t="s">
        <v>1931</v>
      </c>
      <c r="D4612" s="384">
        <v>1188</v>
      </c>
      <c r="E4612">
        <v>0.04</v>
      </c>
      <c r="F4612">
        <v>1.5720400000000001</v>
      </c>
      <c r="G4612" s="384">
        <v>0</v>
      </c>
      <c r="H4612">
        <v>1.5720400000000001</v>
      </c>
      <c r="I4612">
        <v>23.02</v>
      </c>
      <c r="J4612" s="384">
        <v>4396.95</v>
      </c>
    </row>
    <row r="4613" spans="1:10">
      <c r="A4613">
        <v>4612</v>
      </c>
      <c r="B4613" s="613">
        <v>43160.6875</v>
      </c>
      <c r="C4613" s="405" t="s">
        <v>97</v>
      </c>
      <c r="D4613" s="384">
        <v>1189</v>
      </c>
      <c r="E4613">
        <v>0.01</v>
      </c>
      <c r="F4613">
        <v>1.5726899999999999</v>
      </c>
      <c r="G4613" s="384">
        <v>0</v>
      </c>
      <c r="H4613">
        <v>0</v>
      </c>
    </row>
    <row r="4614" spans="1:10">
      <c r="A4614">
        <v>4613</v>
      </c>
      <c r="B4614" s="613">
        <v>43160.6875</v>
      </c>
      <c r="C4614" s="405" t="s">
        <v>2020</v>
      </c>
      <c r="D4614" s="384">
        <v>1189</v>
      </c>
      <c r="E4614">
        <v>0.01</v>
      </c>
      <c r="F4614">
        <v>1.5726899999999999</v>
      </c>
      <c r="G4614" s="384">
        <v>0</v>
      </c>
      <c r="H4614">
        <v>1.5705499999999999</v>
      </c>
    </row>
    <row r="4615" spans="1:10">
      <c r="A4615">
        <v>4616</v>
      </c>
      <c r="B4615" s="613">
        <v>43160.769444444442</v>
      </c>
      <c r="C4615" s="405" t="s">
        <v>2020</v>
      </c>
      <c r="D4615" s="384">
        <v>1189</v>
      </c>
      <c r="E4615">
        <v>0.01</v>
      </c>
      <c r="F4615">
        <v>1.5726899999999999</v>
      </c>
      <c r="G4615" s="384">
        <v>0</v>
      </c>
      <c r="H4615">
        <v>1.5722100000000001</v>
      </c>
    </row>
    <row r="4616" spans="1:10">
      <c r="A4616">
        <v>4620</v>
      </c>
      <c r="B4616" s="613">
        <v>43160.794444444444</v>
      </c>
      <c r="C4616" s="405" t="s">
        <v>2020</v>
      </c>
      <c r="D4616" s="384">
        <v>1189</v>
      </c>
      <c r="E4616">
        <v>0.01</v>
      </c>
      <c r="F4616">
        <v>1.5726899999999999</v>
      </c>
      <c r="G4616" s="384">
        <v>0</v>
      </c>
      <c r="H4616">
        <v>1.5738700000000001</v>
      </c>
    </row>
    <row r="4617" spans="1:10">
      <c r="A4617">
        <v>4625</v>
      </c>
      <c r="B4617" s="613">
        <v>43161.204861111109</v>
      </c>
      <c r="C4617" s="405" t="s">
        <v>2020</v>
      </c>
      <c r="D4617" s="384">
        <v>1189</v>
      </c>
      <c r="E4617">
        <v>0.01</v>
      </c>
      <c r="F4617">
        <v>1.5726899999999999</v>
      </c>
      <c r="G4617" s="384">
        <v>0</v>
      </c>
      <c r="H4617">
        <v>1.57674</v>
      </c>
    </row>
    <row r="4618" spans="1:10">
      <c r="A4618">
        <v>4631</v>
      </c>
      <c r="B4618" s="613">
        <v>43161.570833333331</v>
      </c>
      <c r="C4618" s="405" t="s">
        <v>2020</v>
      </c>
      <c r="D4618" s="384">
        <v>1189</v>
      </c>
      <c r="E4618">
        <v>0.01</v>
      </c>
      <c r="F4618">
        <v>1.5726899999999999</v>
      </c>
      <c r="G4618" s="384">
        <v>0</v>
      </c>
      <c r="H4618">
        <v>1.5803100000000001</v>
      </c>
    </row>
    <row r="4619" spans="1:10">
      <c r="A4619">
        <v>4638</v>
      </c>
      <c r="B4619" s="613">
        <v>43166.025694444441</v>
      </c>
      <c r="C4619" s="405" t="s">
        <v>2020</v>
      </c>
      <c r="D4619" s="384">
        <v>1189</v>
      </c>
      <c r="E4619">
        <v>0.01</v>
      </c>
      <c r="F4619">
        <v>1.5726899999999999</v>
      </c>
      <c r="G4619" s="384">
        <v>0</v>
      </c>
      <c r="H4619">
        <v>1.5848100000000001</v>
      </c>
    </row>
    <row r="4620" spans="1:10">
      <c r="A4620">
        <v>4639</v>
      </c>
      <c r="B4620" s="613">
        <v>43167.0625</v>
      </c>
      <c r="C4620" s="405" t="s">
        <v>1931</v>
      </c>
      <c r="D4620" s="384">
        <v>1189</v>
      </c>
      <c r="E4620">
        <v>0.01</v>
      </c>
      <c r="F4620">
        <v>1.5848100000000001</v>
      </c>
      <c r="G4620" s="384">
        <v>0</v>
      </c>
      <c r="H4620">
        <v>1.5848100000000001</v>
      </c>
      <c r="I4620">
        <v>-9.0500000000000007</v>
      </c>
      <c r="J4620" s="384">
        <v>4387.8999999999996</v>
      </c>
    </row>
    <row r="4621" spans="1:10">
      <c r="A4621">
        <v>4614</v>
      </c>
      <c r="B4621" s="613">
        <v>43160.769444444442</v>
      </c>
      <c r="C4621" s="405" t="s">
        <v>97</v>
      </c>
      <c r="D4621" s="384">
        <v>1190</v>
      </c>
      <c r="E4621">
        <v>0.01</v>
      </c>
      <c r="F4621">
        <v>1.5760000000000001</v>
      </c>
      <c r="G4621" s="384">
        <v>0</v>
      </c>
      <c r="H4621">
        <v>0</v>
      </c>
    </row>
    <row r="4622" spans="1:10">
      <c r="A4622">
        <v>4615</v>
      </c>
      <c r="B4622" s="613">
        <v>43160.769444444442</v>
      </c>
      <c r="C4622" s="405" t="s">
        <v>2020</v>
      </c>
      <c r="D4622" s="384">
        <v>1190</v>
      </c>
      <c r="E4622">
        <v>0.01</v>
      </c>
      <c r="F4622">
        <v>1.5760000000000001</v>
      </c>
      <c r="G4622" s="384">
        <v>0</v>
      </c>
      <c r="H4622">
        <v>1.5722100000000001</v>
      </c>
    </row>
    <row r="4623" spans="1:10">
      <c r="A4623">
        <v>4619</v>
      </c>
      <c r="B4623" s="613">
        <v>43160.794444444444</v>
      </c>
      <c r="C4623" s="405" t="s">
        <v>2020</v>
      </c>
      <c r="D4623" s="384">
        <v>1190</v>
      </c>
      <c r="E4623">
        <v>0.01</v>
      </c>
      <c r="F4623">
        <v>1.5760000000000001</v>
      </c>
      <c r="G4623" s="384">
        <v>0</v>
      </c>
      <c r="H4623">
        <v>1.5738700000000001</v>
      </c>
    </row>
    <row r="4624" spans="1:10">
      <c r="A4624">
        <v>4624</v>
      </c>
      <c r="B4624" s="613">
        <v>43161.204861111109</v>
      </c>
      <c r="C4624" s="405" t="s">
        <v>2020</v>
      </c>
      <c r="D4624" s="384">
        <v>1190</v>
      </c>
      <c r="E4624">
        <v>0.01</v>
      </c>
      <c r="F4624">
        <v>1.5760000000000001</v>
      </c>
      <c r="G4624" s="384">
        <v>0</v>
      </c>
      <c r="H4624">
        <v>1.57674</v>
      </c>
    </row>
    <row r="4625" spans="1:10">
      <c r="A4625">
        <v>4630</v>
      </c>
      <c r="B4625" s="613">
        <v>43161.570833333331</v>
      </c>
      <c r="C4625" s="405" t="s">
        <v>2020</v>
      </c>
      <c r="D4625" s="384">
        <v>1190</v>
      </c>
      <c r="E4625">
        <v>0.01</v>
      </c>
      <c r="F4625">
        <v>1.5760000000000001</v>
      </c>
      <c r="G4625" s="384">
        <v>0</v>
      </c>
      <c r="H4625">
        <v>1.5803100000000001</v>
      </c>
    </row>
    <row r="4626" spans="1:10">
      <c r="A4626">
        <v>4637</v>
      </c>
      <c r="B4626" s="613">
        <v>43166.025694444441</v>
      </c>
      <c r="C4626" s="405" t="s">
        <v>2020</v>
      </c>
      <c r="D4626" s="384">
        <v>1190</v>
      </c>
      <c r="E4626">
        <v>0.01</v>
      </c>
      <c r="F4626">
        <v>1.5760000000000001</v>
      </c>
      <c r="G4626" s="384">
        <v>0</v>
      </c>
      <c r="H4626">
        <v>1.5848100000000001</v>
      </c>
    </row>
    <row r="4627" spans="1:10">
      <c r="A4627">
        <v>4640</v>
      </c>
      <c r="B4627" s="613">
        <v>43167.0625</v>
      </c>
      <c r="C4627" s="405" t="s">
        <v>1931</v>
      </c>
      <c r="D4627" s="384">
        <v>1190</v>
      </c>
      <c r="E4627">
        <v>0.01</v>
      </c>
      <c r="F4627">
        <v>1.5848100000000001</v>
      </c>
      <c r="G4627" s="384">
        <v>0</v>
      </c>
      <c r="H4627">
        <v>1.5848100000000001</v>
      </c>
      <c r="I4627">
        <v>-6.61</v>
      </c>
      <c r="J4627" s="384">
        <v>4381.29</v>
      </c>
    </row>
    <row r="4628" spans="1:10">
      <c r="A4628">
        <v>4617</v>
      </c>
      <c r="B4628" s="613">
        <v>43160.794444444444</v>
      </c>
      <c r="C4628" s="405" t="s">
        <v>97</v>
      </c>
      <c r="D4628" s="384">
        <v>1191</v>
      </c>
      <c r="E4628">
        <v>0.01</v>
      </c>
      <c r="F4628">
        <v>1.5796300000000001</v>
      </c>
      <c r="G4628" s="384">
        <v>0</v>
      </c>
      <c r="H4628">
        <v>0</v>
      </c>
    </row>
    <row r="4629" spans="1:10">
      <c r="A4629">
        <v>4618</v>
      </c>
      <c r="B4629" s="613">
        <v>43160.794444444444</v>
      </c>
      <c r="C4629" s="405" t="s">
        <v>2020</v>
      </c>
      <c r="D4629" s="384">
        <v>1191</v>
      </c>
      <c r="E4629">
        <v>0.01</v>
      </c>
      <c r="F4629">
        <v>1.5796300000000001</v>
      </c>
      <c r="G4629" s="384">
        <v>0</v>
      </c>
      <c r="H4629">
        <v>1.5738700000000001</v>
      </c>
    </row>
    <row r="4630" spans="1:10">
      <c r="A4630">
        <v>4623</v>
      </c>
      <c r="B4630" s="613">
        <v>43161.204861111109</v>
      </c>
      <c r="C4630" s="405" t="s">
        <v>2020</v>
      </c>
      <c r="D4630" s="384">
        <v>1191</v>
      </c>
      <c r="E4630">
        <v>0.01</v>
      </c>
      <c r="F4630">
        <v>1.5796300000000001</v>
      </c>
      <c r="G4630" s="384">
        <v>0</v>
      </c>
      <c r="H4630">
        <v>1.57674</v>
      </c>
    </row>
    <row r="4631" spans="1:10">
      <c r="A4631">
        <v>4629</v>
      </c>
      <c r="B4631" s="613">
        <v>43161.570833333331</v>
      </c>
      <c r="C4631" s="405" t="s">
        <v>2020</v>
      </c>
      <c r="D4631" s="384">
        <v>1191</v>
      </c>
      <c r="E4631">
        <v>0.01</v>
      </c>
      <c r="F4631">
        <v>1.5796300000000001</v>
      </c>
      <c r="G4631" s="384">
        <v>0</v>
      </c>
      <c r="H4631">
        <v>1.5803100000000001</v>
      </c>
    </row>
    <row r="4632" spans="1:10">
      <c r="A4632">
        <v>4636</v>
      </c>
      <c r="B4632" s="613">
        <v>43166.025694444441</v>
      </c>
      <c r="C4632" s="405" t="s">
        <v>2020</v>
      </c>
      <c r="D4632" s="384">
        <v>1191</v>
      </c>
      <c r="E4632">
        <v>0.01</v>
      </c>
      <c r="F4632">
        <v>1.5796300000000001</v>
      </c>
      <c r="G4632" s="384">
        <v>0</v>
      </c>
      <c r="H4632">
        <v>1.5848100000000001</v>
      </c>
    </row>
    <row r="4633" spans="1:10">
      <c r="A4633">
        <v>4641</v>
      </c>
      <c r="B4633" s="613">
        <v>43167.0625</v>
      </c>
      <c r="C4633" s="405" t="s">
        <v>1931</v>
      </c>
      <c r="D4633" s="384">
        <v>1191</v>
      </c>
      <c r="E4633">
        <v>0.01</v>
      </c>
      <c r="F4633">
        <v>1.5848100000000001</v>
      </c>
      <c r="G4633" s="384">
        <v>0</v>
      </c>
      <c r="H4633">
        <v>1.5848100000000001</v>
      </c>
      <c r="I4633">
        <v>-3.93</v>
      </c>
      <c r="J4633" s="384">
        <v>4377.3599999999997</v>
      </c>
    </row>
    <row r="4634" spans="1:10">
      <c r="A4634">
        <v>4621</v>
      </c>
      <c r="B4634" s="613">
        <v>43161.204861111109</v>
      </c>
      <c r="C4634" s="405" t="s">
        <v>97</v>
      </c>
      <c r="D4634" s="384">
        <v>1192</v>
      </c>
      <c r="E4634">
        <v>0.02</v>
      </c>
      <c r="F4634">
        <v>1.5835300000000001</v>
      </c>
      <c r="G4634" s="384">
        <v>0</v>
      </c>
      <c r="H4634">
        <v>0</v>
      </c>
    </row>
    <row r="4635" spans="1:10">
      <c r="A4635">
        <v>4622</v>
      </c>
      <c r="B4635" s="613">
        <v>43161.204861111109</v>
      </c>
      <c r="C4635" s="405" t="s">
        <v>2020</v>
      </c>
      <c r="D4635" s="384">
        <v>1192</v>
      </c>
      <c r="E4635">
        <v>0.02</v>
      </c>
      <c r="F4635">
        <v>1.5835300000000001</v>
      </c>
      <c r="G4635" s="384">
        <v>0</v>
      </c>
      <c r="H4635">
        <v>1.57674</v>
      </c>
    </row>
    <row r="4636" spans="1:10">
      <c r="A4636">
        <v>4628</v>
      </c>
      <c r="B4636" s="613">
        <v>43161.570833333331</v>
      </c>
      <c r="C4636" s="405" t="s">
        <v>2020</v>
      </c>
      <c r="D4636" s="384">
        <v>1192</v>
      </c>
      <c r="E4636">
        <v>0.02</v>
      </c>
      <c r="F4636">
        <v>1.5835300000000001</v>
      </c>
      <c r="G4636" s="384">
        <v>0</v>
      </c>
      <c r="H4636">
        <v>1.5803100000000001</v>
      </c>
    </row>
    <row r="4637" spans="1:10">
      <c r="A4637">
        <v>4635</v>
      </c>
      <c r="B4637" s="613">
        <v>43166.025694444441</v>
      </c>
      <c r="C4637" s="405" t="s">
        <v>2020</v>
      </c>
      <c r="D4637" s="384">
        <v>1192</v>
      </c>
      <c r="E4637">
        <v>0.02</v>
      </c>
      <c r="F4637">
        <v>1.5835300000000001</v>
      </c>
      <c r="G4637" s="384">
        <v>0</v>
      </c>
      <c r="H4637">
        <v>1.5848100000000001</v>
      </c>
    </row>
    <row r="4638" spans="1:10">
      <c r="A4638">
        <v>4642</v>
      </c>
      <c r="B4638" s="613">
        <v>43167.0625</v>
      </c>
      <c r="C4638" s="405" t="s">
        <v>1931</v>
      </c>
      <c r="D4638" s="384">
        <v>1192</v>
      </c>
      <c r="E4638">
        <v>0.02</v>
      </c>
      <c r="F4638">
        <v>1.5848100000000001</v>
      </c>
      <c r="G4638" s="384">
        <v>0</v>
      </c>
      <c r="H4638">
        <v>1.5848100000000001</v>
      </c>
      <c r="I4638">
        <v>-2.09</v>
      </c>
      <c r="J4638" s="384">
        <v>4375.2700000000004</v>
      </c>
    </row>
    <row r="4639" spans="1:10">
      <c r="A4639">
        <v>4626</v>
      </c>
      <c r="B4639" s="613">
        <v>43161.570833333331</v>
      </c>
      <c r="C4639" s="405" t="s">
        <v>97</v>
      </c>
      <c r="D4639" s="384">
        <v>1193</v>
      </c>
      <c r="E4639">
        <v>0.04</v>
      </c>
      <c r="F4639">
        <v>1.5882400000000001</v>
      </c>
      <c r="G4639" s="384">
        <v>0</v>
      </c>
      <c r="H4639">
        <v>0</v>
      </c>
    </row>
    <row r="4640" spans="1:10">
      <c r="A4640">
        <v>4627</v>
      </c>
      <c r="B4640" s="613">
        <v>43161.570833333331</v>
      </c>
      <c r="C4640" s="405" t="s">
        <v>2020</v>
      </c>
      <c r="D4640" s="384">
        <v>1193</v>
      </c>
      <c r="E4640">
        <v>0.04</v>
      </c>
      <c r="F4640">
        <v>1.5882400000000001</v>
      </c>
      <c r="G4640" s="384">
        <v>0</v>
      </c>
      <c r="H4640">
        <v>1.5803100000000001</v>
      </c>
    </row>
    <row r="4641" spans="1:10">
      <c r="A4641">
        <v>4634</v>
      </c>
      <c r="B4641" s="613">
        <v>43166.025694444441</v>
      </c>
      <c r="C4641" s="405" t="s">
        <v>2020</v>
      </c>
      <c r="D4641" s="384">
        <v>1193</v>
      </c>
      <c r="E4641">
        <v>0.04</v>
      </c>
      <c r="F4641">
        <v>1.5882400000000001</v>
      </c>
      <c r="G4641" s="384">
        <v>0</v>
      </c>
      <c r="H4641">
        <v>1.5848100000000001</v>
      </c>
    </row>
    <row r="4642" spans="1:10">
      <c r="A4642">
        <v>4643</v>
      </c>
      <c r="B4642" s="613">
        <v>43167.0625</v>
      </c>
      <c r="C4642" s="405" t="s">
        <v>1931</v>
      </c>
      <c r="D4642" s="384">
        <v>1193</v>
      </c>
      <c r="E4642">
        <v>0.04</v>
      </c>
      <c r="F4642">
        <v>1.5848100000000001</v>
      </c>
      <c r="G4642" s="384">
        <v>0</v>
      </c>
      <c r="H4642">
        <v>1.5848100000000001</v>
      </c>
      <c r="I4642">
        <v>9.73</v>
      </c>
      <c r="J4642" s="384">
        <v>4385</v>
      </c>
    </row>
    <row r="4643" spans="1:10">
      <c r="A4643">
        <v>4632</v>
      </c>
      <c r="B4643" s="613">
        <v>43166.025694444441</v>
      </c>
      <c r="C4643" s="405" t="s">
        <v>97</v>
      </c>
      <c r="D4643" s="384">
        <v>1194</v>
      </c>
      <c r="E4643">
        <v>0.08</v>
      </c>
      <c r="F4643">
        <v>1.5937600000000001</v>
      </c>
      <c r="G4643" s="384">
        <v>0</v>
      </c>
      <c r="H4643">
        <v>0</v>
      </c>
    </row>
    <row r="4644" spans="1:10">
      <c r="A4644">
        <v>4633</v>
      </c>
      <c r="B4644" s="613">
        <v>43166.025694444441</v>
      </c>
      <c r="C4644" s="405" t="s">
        <v>2020</v>
      </c>
      <c r="D4644" s="384">
        <v>1194</v>
      </c>
      <c r="E4644">
        <v>0.08</v>
      </c>
      <c r="F4644">
        <v>1.5937600000000001</v>
      </c>
      <c r="G4644" s="384">
        <v>0</v>
      </c>
      <c r="H4644">
        <v>1.5848100000000001</v>
      </c>
    </row>
    <row r="4645" spans="1:10">
      <c r="A4645">
        <v>4644</v>
      </c>
      <c r="B4645" s="613">
        <v>43167.0625</v>
      </c>
      <c r="C4645" s="405" t="s">
        <v>1931</v>
      </c>
      <c r="D4645" s="384">
        <v>1194</v>
      </c>
      <c r="E4645">
        <v>0.08</v>
      </c>
      <c r="F4645">
        <v>1.5848100000000001</v>
      </c>
      <c r="G4645" s="384">
        <v>0</v>
      </c>
      <c r="H4645">
        <v>1.5848100000000001</v>
      </c>
      <c r="I4645">
        <v>52.07</v>
      </c>
      <c r="J4645" s="384">
        <v>4437.07</v>
      </c>
    </row>
    <row r="4646" spans="1:10">
      <c r="A4646">
        <v>4645</v>
      </c>
      <c r="B4646" s="613">
        <v>43173.678472222222</v>
      </c>
      <c r="C4646" s="405" t="s">
        <v>96</v>
      </c>
      <c r="D4646" s="384">
        <v>1195</v>
      </c>
      <c r="E4646">
        <v>0.01</v>
      </c>
      <c r="F4646">
        <v>1.56708</v>
      </c>
      <c r="G4646" s="384">
        <v>0</v>
      </c>
      <c r="H4646">
        <v>0</v>
      </c>
    </row>
    <row r="4647" spans="1:10">
      <c r="A4647">
        <v>4646</v>
      </c>
      <c r="B4647" s="613">
        <v>43173.678472222222</v>
      </c>
      <c r="C4647" s="405" t="s">
        <v>2020</v>
      </c>
      <c r="D4647" s="384">
        <v>1195</v>
      </c>
      <c r="E4647">
        <v>0.01</v>
      </c>
      <c r="F4647">
        <v>1.56708</v>
      </c>
      <c r="G4647" s="384">
        <v>0</v>
      </c>
      <c r="H4647">
        <v>1.5692200000000001</v>
      </c>
    </row>
    <row r="4648" spans="1:10">
      <c r="A4648">
        <v>4647</v>
      </c>
      <c r="B4648" s="613">
        <v>43173.712500000001</v>
      </c>
      <c r="C4648" s="405" t="s">
        <v>1931</v>
      </c>
      <c r="D4648" s="384">
        <v>1195</v>
      </c>
      <c r="E4648">
        <v>0.01</v>
      </c>
      <c r="F4648">
        <v>1.5692200000000001</v>
      </c>
      <c r="G4648" s="384">
        <v>0</v>
      </c>
      <c r="H4648">
        <v>1.5692200000000001</v>
      </c>
      <c r="I4648">
        <v>1.48</v>
      </c>
      <c r="J4648" s="384">
        <v>4438.55</v>
      </c>
    </row>
    <row r="4649" spans="1:10">
      <c r="A4649">
        <v>4648</v>
      </c>
      <c r="B4649" s="613">
        <v>43180.147222222222</v>
      </c>
      <c r="C4649" s="405" t="s">
        <v>96</v>
      </c>
      <c r="D4649" s="384">
        <v>1196</v>
      </c>
      <c r="E4649">
        <v>0.01</v>
      </c>
      <c r="F4649">
        <v>1.5929500000000001</v>
      </c>
      <c r="G4649" s="384">
        <v>0</v>
      </c>
      <c r="H4649">
        <v>0</v>
      </c>
    </row>
    <row r="4650" spans="1:10">
      <c r="A4650">
        <v>4649</v>
      </c>
      <c r="B4650" s="613">
        <v>43180.147222222222</v>
      </c>
      <c r="C4650" s="405" t="s">
        <v>2020</v>
      </c>
      <c r="D4650" s="384">
        <v>1196</v>
      </c>
      <c r="E4650">
        <v>0.01</v>
      </c>
      <c r="F4650">
        <v>1.5929500000000001</v>
      </c>
      <c r="G4650" s="384">
        <v>0</v>
      </c>
      <c r="H4650">
        <v>1.5950899999999999</v>
      </c>
    </row>
    <row r="4651" spans="1:10">
      <c r="A4651">
        <v>4650</v>
      </c>
      <c r="B4651" s="613">
        <v>43180.426388888889</v>
      </c>
      <c r="C4651" s="405" t="s">
        <v>1931</v>
      </c>
      <c r="D4651" s="384">
        <v>1196</v>
      </c>
      <c r="E4651">
        <v>0.01</v>
      </c>
      <c r="F4651">
        <v>1.5950899999999999</v>
      </c>
      <c r="G4651" s="384">
        <v>0</v>
      </c>
      <c r="H4651">
        <v>1.5950899999999999</v>
      </c>
      <c r="I4651">
        <v>1.48</v>
      </c>
      <c r="J4651" s="384">
        <v>4440.03</v>
      </c>
    </row>
    <row r="4652" spans="1:10">
      <c r="A4652">
        <v>4651</v>
      </c>
      <c r="B4652" s="613">
        <v>43180.845138888886</v>
      </c>
      <c r="C4652" s="405" t="s">
        <v>97</v>
      </c>
      <c r="D4652" s="384">
        <v>1197</v>
      </c>
      <c r="E4652">
        <v>0.01</v>
      </c>
      <c r="F4652">
        <v>1.5880399999999999</v>
      </c>
      <c r="G4652" s="384">
        <v>0</v>
      </c>
      <c r="H4652">
        <v>0</v>
      </c>
    </row>
    <row r="4653" spans="1:10">
      <c r="A4653">
        <v>4652</v>
      </c>
      <c r="B4653" s="613">
        <v>43180.845138888886</v>
      </c>
      <c r="C4653" s="405" t="s">
        <v>2020</v>
      </c>
      <c r="D4653" s="384">
        <v>1197</v>
      </c>
      <c r="E4653">
        <v>0.01</v>
      </c>
      <c r="F4653">
        <v>1.5880399999999999</v>
      </c>
      <c r="G4653" s="384">
        <v>0</v>
      </c>
      <c r="H4653">
        <v>1.5859000000000001</v>
      </c>
    </row>
    <row r="4654" spans="1:10">
      <c r="A4654">
        <v>4655</v>
      </c>
      <c r="B4654" s="613">
        <v>43181.121527777781</v>
      </c>
      <c r="C4654" s="405" t="s">
        <v>2020</v>
      </c>
      <c r="D4654" s="384">
        <v>1197</v>
      </c>
      <c r="E4654">
        <v>0.01</v>
      </c>
      <c r="F4654">
        <v>1.5880399999999999</v>
      </c>
      <c r="G4654" s="384">
        <v>0</v>
      </c>
      <c r="H4654">
        <v>1.5881099999999999</v>
      </c>
    </row>
    <row r="4655" spans="1:10">
      <c r="A4655">
        <v>4659</v>
      </c>
      <c r="B4655" s="613">
        <v>43181.168055555558</v>
      </c>
      <c r="C4655" s="405" t="s">
        <v>2020</v>
      </c>
      <c r="D4655" s="384">
        <v>1197</v>
      </c>
      <c r="E4655">
        <v>0.01</v>
      </c>
      <c r="F4655">
        <v>1.5880399999999999</v>
      </c>
      <c r="G4655" s="384">
        <v>0</v>
      </c>
      <c r="H4655">
        <v>1.58995</v>
      </c>
    </row>
    <row r="4656" spans="1:10">
      <c r="A4656">
        <v>4664</v>
      </c>
      <c r="B4656" s="613">
        <v>43182.018750000003</v>
      </c>
      <c r="C4656" s="405" t="s">
        <v>2020</v>
      </c>
      <c r="D4656" s="384">
        <v>1197</v>
      </c>
      <c r="E4656">
        <v>0.01</v>
      </c>
      <c r="F4656">
        <v>1.5880399999999999</v>
      </c>
      <c r="G4656" s="384">
        <v>0</v>
      </c>
      <c r="H4656">
        <v>1.5929599999999999</v>
      </c>
    </row>
    <row r="4657" spans="1:10">
      <c r="A4657">
        <v>4673</v>
      </c>
      <c r="B4657" s="613">
        <v>43182.914583333331</v>
      </c>
      <c r="C4657" s="405" t="s">
        <v>2020</v>
      </c>
      <c r="D4657" s="384">
        <v>1197</v>
      </c>
      <c r="E4657">
        <v>0.01</v>
      </c>
      <c r="F4657">
        <v>1.5880399999999999</v>
      </c>
      <c r="G4657" s="384">
        <v>0</v>
      </c>
      <c r="H4657">
        <v>1.5967899999999999</v>
      </c>
    </row>
    <row r="4658" spans="1:10">
      <c r="A4658">
        <v>4680</v>
      </c>
      <c r="B4658" s="613">
        <v>43185.695833333331</v>
      </c>
      <c r="C4658" s="405" t="s">
        <v>2020</v>
      </c>
      <c r="D4658" s="384">
        <v>1197</v>
      </c>
      <c r="E4658">
        <v>0.01</v>
      </c>
      <c r="F4658">
        <v>1.5880399999999999</v>
      </c>
      <c r="G4658" s="384">
        <v>0</v>
      </c>
      <c r="H4658">
        <v>1.6014299999999999</v>
      </c>
    </row>
    <row r="4659" spans="1:10">
      <c r="A4659">
        <v>4701</v>
      </c>
      <c r="B4659" s="613">
        <v>43187.415277777778</v>
      </c>
      <c r="C4659" s="405" t="s">
        <v>2020</v>
      </c>
      <c r="D4659" s="384">
        <v>1197</v>
      </c>
      <c r="E4659">
        <v>0.01</v>
      </c>
      <c r="F4659">
        <v>1.5880399999999999</v>
      </c>
      <c r="G4659" s="384">
        <v>0</v>
      </c>
      <c r="H4659">
        <v>1.6089599999999999</v>
      </c>
    </row>
    <row r="4660" spans="1:10">
      <c r="A4660">
        <v>4702</v>
      </c>
      <c r="B4660" s="613">
        <v>43187.668749999997</v>
      </c>
      <c r="C4660" s="405" t="s">
        <v>1931</v>
      </c>
      <c r="D4660" s="384">
        <v>1197</v>
      </c>
      <c r="E4660">
        <v>0.01</v>
      </c>
      <c r="F4660">
        <v>1.6089599999999999</v>
      </c>
      <c r="G4660" s="384">
        <v>0</v>
      </c>
      <c r="H4660">
        <v>1.6089599999999999</v>
      </c>
      <c r="I4660">
        <v>-15.55</v>
      </c>
      <c r="J4660" s="384">
        <v>4431.8900000000003</v>
      </c>
    </row>
    <row r="4661" spans="1:10">
      <c r="A4661">
        <v>4653</v>
      </c>
      <c r="B4661" s="613">
        <v>43181.121527777781</v>
      </c>
      <c r="C4661" s="405" t="s">
        <v>97</v>
      </c>
      <c r="D4661" s="384">
        <v>1198</v>
      </c>
      <c r="E4661">
        <v>0.01</v>
      </c>
      <c r="F4661">
        <v>1.59246</v>
      </c>
      <c r="G4661" s="384">
        <v>0</v>
      </c>
      <c r="H4661">
        <v>0</v>
      </c>
    </row>
    <row r="4662" spans="1:10">
      <c r="A4662">
        <v>4654</v>
      </c>
      <c r="B4662" s="613">
        <v>43181.121527777781</v>
      </c>
      <c r="C4662" s="405" t="s">
        <v>2020</v>
      </c>
      <c r="D4662" s="384">
        <v>1198</v>
      </c>
      <c r="E4662">
        <v>0.01</v>
      </c>
      <c r="F4662">
        <v>1.59246</v>
      </c>
      <c r="G4662" s="384">
        <v>0</v>
      </c>
      <c r="H4662">
        <v>1.5881099999999999</v>
      </c>
    </row>
    <row r="4663" spans="1:10">
      <c r="A4663">
        <v>4658</v>
      </c>
      <c r="B4663" s="613">
        <v>43181.168055555558</v>
      </c>
      <c r="C4663" s="405" t="s">
        <v>2020</v>
      </c>
      <c r="D4663" s="384">
        <v>1198</v>
      </c>
      <c r="E4663">
        <v>0.01</v>
      </c>
      <c r="F4663">
        <v>1.59246</v>
      </c>
      <c r="G4663" s="384">
        <v>0</v>
      </c>
      <c r="H4663">
        <v>1.58995</v>
      </c>
    </row>
    <row r="4664" spans="1:10">
      <c r="A4664">
        <v>4663</v>
      </c>
      <c r="B4664" s="613">
        <v>43182.018750000003</v>
      </c>
      <c r="C4664" s="405" t="s">
        <v>2020</v>
      </c>
      <c r="D4664" s="384">
        <v>1198</v>
      </c>
      <c r="E4664">
        <v>0.01</v>
      </c>
      <c r="F4664">
        <v>1.59246</v>
      </c>
      <c r="G4664" s="384">
        <v>0</v>
      </c>
      <c r="H4664">
        <v>1.5929599999999999</v>
      </c>
    </row>
    <row r="4665" spans="1:10">
      <c r="A4665">
        <v>4672</v>
      </c>
      <c r="B4665" s="613">
        <v>43182.914583333331</v>
      </c>
      <c r="C4665" s="405" t="s">
        <v>2020</v>
      </c>
      <c r="D4665" s="384">
        <v>1198</v>
      </c>
      <c r="E4665">
        <v>0.01</v>
      </c>
      <c r="F4665">
        <v>1.59246</v>
      </c>
      <c r="G4665" s="384">
        <v>0</v>
      </c>
      <c r="H4665">
        <v>1.5967899999999999</v>
      </c>
    </row>
    <row r="4666" spans="1:10">
      <c r="A4666">
        <v>4679</v>
      </c>
      <c r="B4666" s="613">
        <v>43185.695833333331</v>
      </c>
      <c r="C4666" s="405" t="s">
        <v>2020</v>
      </c>
      <c r="D4666" s="384">
        <v>1198</v>
      </c>
      <c r="E4666">
        <v>0.01</v>
      </c>
      <c r="F4666">
        <v>1.59246</v>
      </c>
      <c r="G4666" s="384">
        <v>0</v>
      </c>
      <c r="H4666">
        <v>1.6014299999999999</v>
      </c>
    </row>
    <row r="4667" spans="1:10">
      <c r="A4667">
        <v>4700</v>
      </c>
      <c r="B4667" s="613">
        <v>43187.415277777778</v>
      </c>
      <c r="C4667" s="405" t="s">
        <v>2020</v>
      </c>
      <c r="D4667" s="384">
        <v>1198</v>
      </c>
      <c r="E4667">
        <v>0.01</v>
      </c>
      <c r="F4667">
        <v>1.59246</v>
      </c>
      <c r="G4667" s="384">
        <v>0</v>
      </c>
      <c r="H4667">
        <v>1.6089599999999999</v>
      </c>
    </row>
    <row r="4668" spans="1:10">
      <c r="A4668">
        <v>4703</v>
      </c>
      <c r="B4668" s="613">
        <v>43187.668749999997</v>
      </c>
      <c r="C4668" s="405" t="s">
        <v>1931</v>
      </c>
      <c r="D4668" s="384">
        <v>1198</v>
      </c>
      <c r="E4668">
        <v>0.01</v>
      </c>
      <c r="F4668">
        <v>1.6089599999999999</v>
      </c>
      <c r="G4668" s="384">
        <v>0</v>
      </c>
      <c r="H4668">
        <v>1.6089599999999999</v>
      </c>
      <c r="I4668">
        <v>-12.29</v>
      </c>
      <c r="J4668" s="384">
        <v>4419.6000000000004</v>
      </c>
    </row>
    <row r="4669" spans="1:10">
      <c r="A4669">
        <v>4656</v>
      </c>
      <c r="B4669" s="613">
        <v>43181.168055555558</v>
      </c>
      <c r="C4669" s="405" t="s">
        <v>97</v>
      </c>
      <c r="D4669" s="384">
        <v>1199</v>
      </c>
      <c r="E4669">
        <v>0.01</v>
      </c>
      <c r="F4669">
        <v>1.59606</v>
      </c>
      <c r="G4669" s="384">
        <v>0</v>
      </c>
      <c r="H4669">
        <v>0</v>
      </c>
    </row>
    <row r="4670" spans="1:10">
      <c r="A4670">
        <v>4657</v>
      </c>
      <c r="B4670" s="613">
        <v>43181.168055555558</v>
      </c>
      <c r="C4670" s="405" t="s">
        <v>2020</v>
      </c>
      <c r="D4670" s="384">
        <v>1199</v>
      </c>
      <c r="E4670">
        <v>0.01</v>
      </c>
      <c r="F4670">
        <v>1.59606</v>
      </c>
      <c r="G4670" s="384">
        <v>0</v>
      </c>
      <c r="H4670">
        <v>1.58995</v>
      </c>
    </row>
    <row r="4671" spans="1:10">
      <c r="A4671">
        <v>4662</v>
      </c>
      <c r="B4671" s="613">
        <v>43182.018750000003</v>
      </c>
      <c r="C4671" s="405" t="s">
        <v>2020</v>
      </c>
      <c r="D4671" s="384">
        <v>1199</v>
      </c>
      <c r="E4671">
        <v>0.01</v>
      </c>
      <c r="F4671">
        <v>1.59606</v>
      </c>
      <c r="G4671" s="384">
        <v>0</v>
      </c>
      <c r="H4671">
        <v>1.5929599999999999</v>
      </c>
    </row>
    <row r="4672" spans="1:10">
      <c r="A4672">
        <v>4671</v>
      </c>
      <c r="B4672" s="613">
        <v>43182.914583333331</v>
      </c>
      <c r="C4672" s="405" t="s">
        <v>2020</v>
      </c>
      <c r="D4672" s="384">
        <v>1199</v>
      </c>
      <c r="E4672">
        <v>0.01</v>
      </c>
      <c r="F4672">
        <v>1.59606</v>
      </c>
      <c r="G4672" s="384">
        <v>0</v>
      </c>
      <c r="H4672">
        <v>1.5967899999999999</v>
      </c>
    </row>
    <row r="4673" spans="1:10">
      <c r="A4673">
        <v>4678</v>
      </c>
      <c r="B4673" s="613">
        <v>43185.695833333331</v>
      </c>
      <c r="C4673" s="405" t="s">
        <v>2020</v>
      </c>
      <c r="D4673" s="384">
        <v>1199</v>
      </c>
      <c r="E4673">
        <v>0.01</v>
      </c>
      <c r="F4673">
        <v>1.59606</v>
      </c>
      <c r="G4673" s="384">
        <v>0</v>
      </c>
      <c r="H4673">
        <v>1.6014299999999999</v>
      </c>
    </row>
    <row r="4674" spans="1:10">
      <c r="A4674">
        <v>4699</v>
      </c>
      <c r="B4674" s="613">
        <v>43187.415277777778</v>
      </c>
      <c r="C4674" s="405" t="s">
        <v>2020</v>
      </c>
      <c r="D4674" s="384">
        <v>1199</v>
      </c>
      <c r="E4674">
        <v>0.01</v>
      </c>
      <c r="F4674">
        <v>1.59606</v>
      </c>
      <c r="G4674" s="384">
        <v>0</v>
      </c>
      <c r="H4674">
        <v>1.6089599999999999</v>
      </c>
    </row>
    <row r="4675" spans="1:10">
      <c r="A4675">
        <v>4704</v>
      </c>
      <c r="B4675" s="613">
        <v>43187.668749999997</v>
      </c>
      <c r="C4675" s="405" t="s">
        <v>1931</v>
      </c>
      <c r="D4675" s="384">
        <v>1199</v>
      </c>
      <c r="E4675">
        <v>0.01</v>
      </c>
      <c r="F4675">
        <v>1.6089599999999999</v>
      </c>
      <c r="G4675" s="384">
        <v>0</v>
      </c>
      <c r="H4675">
        <v>1.6089599999999999</v>
      </c>
      <c r="I4675">
        <v>-9.6300000000000008</v>
      </c>
      <c r="J4675" s="384">
        <v>4409.97</v>
      </c>
    </row>
    <row r="4676" spans="1:10">
      <c r="A4676">
        <v>4660</v>
      </c>
      <c r="B4676" s="613">
        <v>43182.018750000003</v>
      </c>
      <c r="C4676" s="405" t="s">
        <v>97</v>
      </c>
      <c r="D4676" s="384">
        <v>1200</v>
      </c>
      <c r="E4676">
        <v>0.02</v>
      </c>
      <c r="F4676">
        <v>1.59996</v>
      </c>
      <c r="G4676" s="384">
        <v>0</v>
      </c>
      <c r="H4676">
        <v>0</v>
      </c>
    </row>
    <row r="4677" spans="1:10">
      <c r="A4677">
        <v>4661</v>
      </c>
      <c r="B4677" s="613">
        <v>43182.018750000003</v>
      </c>
      <c r="C4677" s="405" t="s">
        <v>2020</v>
      </c>
      <c r="D4677" s="384">
        <v>1200</v>
      </c>
      <c r="E4677">
        <v>0.02</v>
      </c>
      <c r="F4677">
        <v>1.59996</v>
      </c>
      <c r="G4677" s="384">
        <v>0</v>
      </c>
      <c r="H4677">
        <v>1.5929599999999999</v>
      </c>
    </row>
    <row r="4678" spans="1:10">
      <c r="A4678">
        <v>4670</v>
      </c>
      <c r="B4678" s="613">
        <v>43182.914583333331</v>
      </c>
      <c r="C4678" s="405" t="s">
        <v>2020</v>
      </c>
      <c r="D4678" s="384">
        <v>1200</v>
      </c>
      <c r="E4678">
        <v>0.02</v>
      </c>
      <c r="F4678">
        <v>1.59996</v>
      </c>
      <c r="G4678" s="384">
        <v>0</v>
      </c>
      <c r="H4678">
        <v>1.5967899999999999</v>
      </c>
    </row>
    <row r="4679" spans="1:10">
      <c r="A4679">
        <v>4677</v>
      </c>
      <c r="B4679" s="613">
        <v>43185.695833333331</v>
      </c>
      <c r="C4679" s="405" t="s">
        <v>2020</v>
      </c>
      <c r="D4679" s="384">
        <v>1200</v>
      </c>
      <c r="E4679">
        <v>0.02</v>
      </c>
      <c r="F4679">
        <v>1.59996</v>
      </c>
      <c r="G4679" s="384">
        <v>0</v>
      </c>
      <c r="H4679">
        <v>1.6014299999999999</v>
      </c>
    </row>
    <row r="4680" spans="1:10">
      <c r="A4680">
        <v>4698</v>
      </c>
      <c r="B4680" s="613">
        <v>43187.415277777778</v>
      </c>
      <c r="C4680" s="405" t="s">
        <v>2020</v>
      </c>
      <c r="D4680" s="384">
        <v>1200</v>
      </c>
      <c r="E4680">
        <v>0.02</v>
      </c>
      <c r="F4680">
        <v>1.59996</v>
      </c>
      <c r="G4680" s="384">
        <v>0</v>
      </c>
      <c r="H4680">
        <v>1.6089599999999999</v>
      </c>
    </row>
    <row r="4681" spans="1:10">
      <c r="A4681">
        <v>4705</v>
      </c>
      <c r="B4681" s="613">
        <v>43187.668749999997</v>
      </c>
      <c r="C4681" s="405" t="s">
        <v>1931</v>
      </c>
      <c r="D4681" s="384">
        <v>1200</v>
      </c>
      <c r="E4681">
        <v>0.02</v>
      </c>
      <c r="F4681">
        <v>1.6089599999999999</v>
      </c>
      <c r="G4681" s="384">
        <v>0</v>
      </c>
      <c r="H4681">
        <v>1.6089599999999999</v>
      </c>
      <c r="I4681">
        <v>-13.5</v>
      </c>
      <c r="J4681" s="384">
        <v>4396.47</v>
      </c>
    </row>
    <row r="4682" spans="1:10">
      <c r="A4682">
        <v>4665</v>
      </c>
      <c r="B4682" s="613">
        <v>43182.75</v>
      </c>
      <c r="C4682" s="405" t="s">
        <v>96</v>
      </c>
      <c r="D4682" s="384">
        <v>1201</v>
      </c>
      <c r="E4682">
        <v>0.01</v>
      </c>
      <c r="F4682">
        <v>1.601</v>
      </c>
      <c r="G4682" s="384">
        <v>0</v>
      </c>
      <c r="H4682">
        <v>0</v>
      </c>
    </row>
    <row r="4683" spans="1:10">
      <c r="A4683">
        <v>4666</v>
      </c>
      <c r="B4683" s="613">
        <v>43182.75</v>
      </c>
      <c r="C4683" s="405" t="s">
        <v>2020</v>
      </c>
      <c r="D4683" s="384">
        <v>1201</v>
      </c>
      <c r="E4683">
        <v>0.01</v>
      </c>
      <c r="F4683">
        <v>1.601</v>
      </c>
      <c r="G4683" s="384">
        <v>0</v>
      </c>
      <c r="H4683">
        <v>1.60314</v>
      </c>
    </row>
    <row r="4684" spans="1:10">
      <c r="A4684">
        <v>4667</v>
      </c>
      <c r="B4684" s="613">
        <v>43182.874305555553</v>
      </c>
      <c r="C4684" s="405" t="s">
        <v>1931</v>
      </c>
      <c r="D4684" s="384">
        <v>1201</v>
      </c>
      <c r="E4684">
        <v>0.01</v>
      </c>
      <c r="F4684">
        <v>1.60314</v>
      </c>
      <c r="G4684" s="384">
        <v>0</v>
      </c>
      <c r="H4684">
        <v>1.60314</v>
      </c>
      <c r="I4684">
        <v>1.48</v>
      </c>
      <c r="J4684" s="384">
        <v>4441.51</v>
      </c>
    </row>
    <row r="4685" spans="1:10">
      <c r="A4685">
        <v>4668</v>
      </c>
      <c r="B4685" s="613">
        <v>43182.914583333331</v>
      </c>
      <c r="C4685" s="405" t="s">
        <v>97</v>
      </c>
      <c r="D4685" s="384">
        <v>1202</v>
      </c>
      <c r="E4685">
        <v>0.04</v>
      </c>
      <c r="F4685">
        <v>1.60504</v>
      </c>
      <c r="G4685" s="384">
        <v>0</v>
      </c>
      <c r="H4685">
        <v>0</v>
      </c>
    </row>
    <row r="4686" spans="1:10">
      <c r="A4686">
        <v>4669</v>
      </c>
      <c r="B4686" s="613">
        <v>43182.914583333331</v>
      </c>
      <c r="C4686" s="405" t="s">
        <v>2020</v>
      </c>
      <c r="D4686" s="384">
        <v>1202</v>
      </c>
      <c r="E4686">
        <v>0.04</v>
      </c>
      <c r="F4686">
        <v>1.60504</v>
      </c>
      <c r="G4686" s="384">
        <v>0</v>
      </c>
      <c r="H4686">
        <v>1.5967899999999999</v>
      </c>
    </row>
    <row r="4687" spans="1:10">
      <c r="A4687">
        <v>4676</v>
      </c>
      <c r="B4687" s="613">
        <v>43185.695833333331</v>
      </c>
      <c r="C4687" s="405" t="s">
        <v>2020</v>
      </c>
      <c r="D4687" s="384">
        <v>1202</v>
      </c>
      <c r="E4687">
        <v>0.04</v>
      </c>
      <c r="F4687">
        <v>1.60504</v>
      </c>
      <c r="G4687" s="384">
        <v>0</v>
      </c>
      <c r="H4687">
        <v>1.6014299999999999</v>
      </c>
    </row>
    <row r="4688" spans="1:10">
      <c r="A4688">
        <v>4697</v>
      </c>
      <c r="B4688" s="613">
        <v>43187.415277777778</v>
      </c>
      <c r="C4688" s="405" t="s">
        <v>2020</v>
      </c>
      <c r="D4688" s="384">
        <v>1202</v>
      </c>
      <c r="E4688">
        <v>0.04</v>
      </c>
      <c r="F4688">
        <v>1.60504</v>
      </c>
      <c r="G4688" s="384">
        <v>0</v>
      </c>
      <c r="H4688">
        <v>1.6089599999999999</v>
      </c>
    </row>
    <row r="4689" spans="1:10">
      <c r="A4689">
        <v>4706</v>
      </c>
      <c r="B4689" s="613">
        <v>43187.668749999997</v>
      </c>
      <c r="C4689" s="405" t="s">
        <v>1931</v>
      </c>
      <c r="D4689" s="384">
        <v>1202</v>
      </c>
      <c r="E4689">
        <v>0.04</v>
      </c>
      <c r="F4689">
        <v>1.6089599999999999</v>
      </c>
      <c r="G4689" s="384">
        <v>0</v>
      </c>
      <c r="H4689">
        <v>1.6089599999999999</v>
      </c>
      <c r="I4689">
        <v>-11.98</v>
      </c>
      <c r="J4689" s="384">
        <v>4384.49</v>
      </c>
    </row>
    <row r="4690" spans="1:10">
      <c r="A4690">
        <v>4674</v>
      </c>
      <c r="B4690" s="613">
        <v>43185.695833333331</v>
      </c>
      <c r="C4690" s="405" t="s">
        <v>97</v>
      </c>
      <c r="D4690" s="384">
        <v>1203</v>
      </c>
      <c r="E4690">
        <v>0.08</v>
      </c>
      <c r="F4690">
        <v>1.6105400000000001</v>
      </c>
      <c r="G4690" s="384">
        <v>0</v>
      </c>
      <c r="H4690">
        <v>0</v>
      </c>
    </row>
    <row r="4691" spans="1:10">
      <c r="A4691">
        <v>4675</v>
      </c>
      <c r="B4691" s="613">
        <v>43185.695833333331</v>
      </c>
      <c r="C4691" s="405" t="s">
        <v>2020</v>
      </c>
      <c r="D4691" s="384">
        <v>1203</v>
      </c>
      <c r="E4691">
        <v>0.08</v>
      </c>
      <c r="F4691">
        <v>1.6105400000000001</v>
      </c>
      <c r="G4691" s="384">
        <v>0</v>
      </c>
      <c r="H4691">
        <v>1.6014299999999999</v>
      </c>
    </row>
    <row r="4692" spans="1:10">
      <c r="A4692">
        <v>4696</v>
      </c>
      <c r="B4692" s="613">
        <v>43187.415277777778</v>
      </c>
      <c r="C4692" s="405" t="s">
        <v>2020</v>
      </c>
      <c r="D4692" s="384">
        <v>1203</v>
      </c>
      <c r="E4692">
        <v>0.08</v>
      </c>
      <c r="F4692">
        <v>1.6105400000000001</v>
      </c>
      <c r="G4692" s="384">
        <v>0</v>
      </c>
      <c r="H4692">
        <v>1.6089599999999999</v>
      </c>
    </row>
    <row r="4693" spans="1:10">
      <c r="A4693">
        <v>4707</v>
      </c>
      <c r="B4693" s="613">
        <v>43187.668749999997</v>
      </c>
      <c r="C4693" s="405" t="s">
        <v>1931</v>
      </c>
      <c r="D4693" s="384">
        <v>1203</v>
      </c>
      <c r="E4693">
        <v>0.08</v>
      </c>
      <c r="F4693">
        <v>1.6089599999999999</v>
      </c>
      <c r="G4693" s="384">
        <v>0</v>
      </c>
      <c r="H4693">
        <v>1.6089599999999999</v>
      </c>
      <c r="I4693">
        <v>8.5299999999999994</v>
      </c>
      <c r="J4693" s="384">
        <v>4393.0200000000004</v>
      </c>
    </row>
    <row r="4694" spans="1:10">
      <c r="A4694">
        <v>4681</v>
      </c>
      <c r="B4694" s="613">
        <v>43185.699305555558</v>
      </c>
      <c r="C4694" s="405" t="s">
        <v>96</v>
      </c>
      <c r="D4694" s="384">
        <v>1204</v>
      </c>
      <c r="E4694">
        <v>0.01</v>
      </c>
      <c r="F4694">
        <v>1.6121300000000001</v>
      </c>
      <c r="G4694" s="384">
        <v>0</v>
      </c>
      <c r="H4694">
        <v>0</v>
      </c>
    </row>
    <row r="4695" spans="1:10">
      <c r="A4695">
        <v>4682</v>
      </c>
      <c r="B4695" s="613">
        <v>43185.699305555558</v>
      </c>
      <c r="C4695" s="405" t="s">
        <v>2020</v>
      </c>
      <c r="D4695" s="384">
        <v>1204</v>
      </c>
      <c r="E4695">
        <v>0.01</v>
      </c>
      <c r="F4695">
        <v>1.6121300000000001</v>
      </c>
      <c r="G4695" s="384">
        <v>0</v>
      </c>
      <c r="H4695">
        <v>1.6142700000000001</v>
      </c>
    </row>
    <row r="4696" spans="1:10">
      <c r="A4696">
        <v>4685</v>
      </c>
      <c r="B4696" s="613">
        <v>43185.888194444444</v>
      </c>
      <c r="C4696" s="405" t="s">
        <v>2020</v>
      </c>
      <c r="D4696" s="384">
        <v>1204</v>
      </c>
      <c r="E4696">
        <v>0.01</v>
      </c>
      <c r="F4696">
        <v>1.6121300000000001</v>
      </c>
      <c r="G4696" s="384">
        <v>0</v>
      </c>
      <c r="H4696">
        <v>1.6126100000000001</v>
      </c>
    </row>
    <row r="4697" spans="1:10">
      <c r="A4697">
        <v>4686</v>
      </c>
      <c r="B4697" s="613">
        <v>43186.375694444447</v>
      </c>
      <c r="C4697" s="405" t="s">
        <v>1931</v>
      </c>
      <c r="D4697" s="384">
        <v>1204</v>
      </c>
      <c r="E4697">
        <v>0.01</v>
      </c>
      <c r="F4697">
        <v>1.6126100000000001</v>
      </c>
      <c r="G4697" s="384">
        <v>0</v>
      </c>
      <c r="H4697">
        <v>1.6126100000000001</v>
      </c>
      <c r="I4697">
        <v>0.26</v>
      </c>
      <c r="J4697" s="384">
        <v>4441.7700000000004</v>
      </c>
    </row>
    <row r="4698" spans="1:10">
      <c r="A4698">
        <v>4683</v>
      </c>
      <c r="B4698" s="613">
        <v>43185.888194444444</v>
      </c>
      <c r="C4698" s="405" t="s">
        <v>96</v>
      </c>
      <c r="D4698" s="384">
        <v>1205</v>
      </c>
      <c r="E4698">
        <v>0.01</v>
      </c>
      <c r="F4698">
        <v>1.6088100000000001</v>
      </c>
      <c r="G4698" s="384">
        <v>0</v>
      </c>
      <c r="H4698">
        <v>0</v>
      </c>
    </row>
    <row r="4699" spans="1:10">
      <c r="A4699">
        <v>4684</v>
      </c>
      <c r="B4699" s="613">
        <v>43185.888194444444</v>
      </c>
      <c r="C4699" s="405" t="s">
        <v>2020</v>
      </c>
      <c r="D4699" s="384">
        <v>1205</v>
      </c>
      <c r="E4699">
        <v>0.01</v>
      </c>
      <c r="F4699">
        <v>1.6088100000000001</v>
      </c>
      <c r="G4699" s="384">
        <v>0</v>
      </c>
      <c r="H4699">
        <v>1.6126100000000001</v>
      </c>
    </row>
    <row r="4700" spans="1:10">
      <c r="A4700">
        <v>4687</v>
      </c>
      <c r="B4700" s="613">
        <v>43186.375694444447</v>
      </c>
      <c r="C4700" s="405" t="s">
        <v>1931</v>
      </c>
      <c r="D4700" s="384">
        <v>1205</v>
      </c>
      <c r="E4700">
        <v>0.01</v>
      </c>
      <c r="F4700">
        <v>1.6126100000000001</v>
      </c>
      <c r="G4700" s="384">
        <v>0</v>
      </c>
      <c r="H4700">
        <v>1.6126100000000001</v>
      </c>
      <c r="I4700">
        <v>2.71</v>
      </c>
      <c r="J4700" s="384">
        <v>4444.4799999999996</v>
      </c>
    </row>
    <row r="4701" spans="1:10">
      <c r="A4701">
        <v>4688</v>
      </c>
      <c r="B4701" s="613">
        <v>43186.689583333333</v>
      </c>
      <c r="C4701" s="405" t="s">
        <v>96</v>
      </c>
      <c r="D4701" s="384">
        <v>1206</v>
      </c>
      <c r="E4701">
        <v>0.01</v>
      </c>
      <c r="F4701">
        <v>1.6089199999999999</v>
      </c>
      <c r="G4701" s="384">
        <v>0</v>
      </c>
      <c r="H4701">
        <v>0</v>
      </c>
    </row>
    <row r="4702" spans="1:10">
      <c r="A4702">
        <v>4689</v>
      </c>
      <c r="B4702" s="613">
        <v>43186.689583333333</v>
      </c>
      <c r="C4702" s="405" t="s">
        <v>2020</v>
      </c>
      <c r="D4702" s="384">
        <v>1206</v>
      </c>
      <c r="E4702">
        <v>0.01</v>
      </c>
      <c r="F4702">
        <v>1.6089199999999999</v>
      </c>
      <c r="G4702" s="384">
        <v>0</v>
      </c>
      <c r="H4702">
        <v>1.6110599999999999</v>
      </c>
    </row>
    <row r="4703" spans="1:10">
      <c r="A4703">
        <v>4690</v>
      </c>
      <c r="B4703" s="613">
        <v>43186.809027777781</v>
      </c>
      <c r="C4703" s="405" t="s">
        <v>1931</v>
      </c>
      <c r="D4703" s="384">
        <v>1206</v>
      </c>
      <c r="E4703">
        <v>0.01</v>
      </c>
      <c r="F4703">
        <v>1.6110599999999999</v>
      </c>
      <c r="G4703" s="384">
        <v>0</v>
      </c>
      <c r="H4703">
        <v>1.6110599999999999</v>
      </c>
      <c r="I4703">
        <v>1.48</v>
      </c>
      <c r="J4703" s="384">
        <v>4445.96</v>
      </c>
    </row>
    <row r="4704" spans="1:10">
      <c r="A4704">
        <v>4691</v>
      </c>
      <c r="B4704" s="613">
        <v>43186.854861111111</v>
      </c>
      <c r="C4704" s="405" t="s">
        <v>96</v>
      </c>
      <c r="D4704" s="384">
        <v>1207</v>
      </c>
      <c r="E4704">
        <v>0.01</v>
      </c>
      <c r="F4704">
        <v>1.6137999999999999</v>
      </c>
      <c r="G4704" s="384">
        <v>0</v>
      </c>
      <c r="H4704">
        <v>0</v>
      </c>
    </row>
    <row r="4705" spans="1:10">
      <c r="A4705">
        <v>4692</v>
      </c>
      <c r="B4705" s="613">
        <v>43186.854861111111</v>
      </c>
      <c r="C4705" s="405" t="s">
        <v>2020</v>
      </c>
      <c r="D4705" s="384">
        <v>1207</v>
      </c>
      <c r="E4705">
        <v>0.01</v>
      </c>
      <c r="F4705">
        <v>1.6137999999999999</v>
      </c>
      <c r="G4705" s="384">
        <v>0</v>
      </c>
      <c r="H4705">
        <v>1.6159399999999999</v>
      </c>
    </row>
    <row r="4706" spans="1:10">
      <c r="A4706">
        <v>4693</v>
      </c>
      <c r="B4706" s="613">
        <v>43186.924305555556</v>
      </c>
      <c r="C4706" s="405" t="s">
        <v>1931</v>
      </c>
      <c r="D4706" s="384">
        <v>1207</v>
      </c>
      <c r="E4706">
        <v>0.01</v>
      </c>
      <c r="F4706">
        <v>1.6159399999999999</v>
      </c>
      <c r="G4706" s="384">
        <v>0</v>
      </c>
      <c r="H4706">
        <v>1.6159399999999999</v>
      </c>
      <c r="I4706">
        <v>1.48</v>
      </c>
      <c r="J4706" s="384">
        <v>4447.4399999999996</v>
      </c>
    </row>
    <row r="4707" spans="1:10">
      <c r="A4707">
        <v>4694</v>
      </c>
      <c r="B4707" s="613">
        <v>43187.415277777778</v>
      </c>
      <c r="C4707" s="405" t="s">
        <v>97</v>
      </c>
      <c r="D4707" s="384">
        <v>1208</v>
      </c>
      <c r="E4707">
        <v>0.28000000000000003</v>
      </c>
      <c r="F4707">
        <v>1.61768</v>
      </c>
      <c r="G4707" s="384">
        <v>0</v>
      </c>
      <c r="H4707">
        <v>0</v>
      </c>
    </row>
    <row r="4708" spans="1:10">
      <c r="A4708">
        <v>4695</v>
      </c>
      <c r="B4708" s="613">
        <v>43187.415277777778</v>
      </c>
      <c r="C4708" s="405" t="s">
        <v>2020</v>
      </c>
      <c r="D4708" s="384">
        <v>1208</v>
      </c>
      <c r="E4708">
        <v>0.28000000000000003</v>
      </c>
      <c r="F4708">
        <v>1.61768</v>
      </c>
      <c r="G4708" s="384">
        <v>0</v>
      </c>
      <c r="H4708">
        <v>1.6089599999999999</v>
      </c>
    </row>
    <row r="4709" spans="1:10">
      <c r="A4709">
        <v>4708</v>
      </c>
      <c r="B4709" s="613">
        <v>43187.668749999997</v>
      </c>
      <c r="C4709" s="405" t="s">
        <v>1931</v>
      </c>
      <c r="D4709" s="384">
        <v>1208</v>
      </c>
      <c r="E4709">
        <v>0.28000000000000003</v>
      </c>
      <c r="F4709">
        <v>1.6089599999999999</v>
      </c>
      <c r="G4709" s="384">
        <v>0</v>
      </c>
      <c r="H4709">
        <v>1.6089599999999999</v>
      </c>
      <c r="I4709">
        <v>177.49</v>
      </c>
      <c r="J4709" s="384">
        <v>4570.51</v>
      </c>
    </row>
    <row r="4710" spans="1:10">
      <c r="A4710">
        <v>4709</v>
      </c>
      <c r="B4710" s="613">
        <v>43187.677083333336</v>
      </c>
      <c r="C4710" s="405" t="s">
        <v>96</v>
      </c>
      <c r="D4710" s="384">
        <v>1209</v>
      </c>
      <c r="E4710">
        <v>0.01</v>
      </c>
      <c r="F4710">
        <v>1.6103099999999999</v>
      </c>
      <c r="G4710" s="384">
        <v>0</v>
      </c>
      <c r="H4710">
        <v>0</v>
      </c>
    </row>
    <row r="4711" spans="1:10">
      <c r="A4711">
        <v>4710</v>
      </c>
      <c r="B4711" s="613">
        <v>43187.677083333336</v>
      </c>
      <c r="C4711" s="405" t="s">
        <v>2020</v>
      </c>
      <c r="D4711" s="384">
        <v>1209</v>
      </c>
      <c r="E4711">
        <v>0.01</v>
      </c>
      <c r="F4711">
        <v>1.6103099999999999</v>
      </c>
      <c r="G4711" s="384">
        <v>0</v>
      </c>
      <c r="H4711">
        <v>1.6124499999999999</v>
      </c>
    </row>
    <row r="4712" spans="1:10">
      <c r="A4712">
        <v>4711</v>
      </c>
      <c r="B4712" s="613">
        <v>43187.698611111111</v>
      </c>
      <c r="C4712" s="405" t="s">
        <v>1931</v>
      </c>
      <c r="D4712" s="384">
        <v>1209</v>
      </c>
      <c r="E4712">
        <v>0.01</v>
      </c>
      <c r="F4712">
        <v>1.6124499999999999</v>
      </c>
      <c r="G4712" s="384">
        <v>0</v>
      </c>
      <c r="H4712">
        <v>1.6124499999999999</v>
      </c>
      <c r="I4712">
        <v>1.48</v>
      </c>
      <c r="J4712" s="384">
        <v>4571.99</v>
      </c>
    </row>
    <row r="4713" spans="1:10">
      <c r="A4713">
        <v>4712</v>
      </c>
      <c r="B4713" s="613">
        <v>43194.40625</v>
      </c>
      <c r="C4713" s="405" t="s">
        <v>96</v>
      </c>
      <c r="D4713" s="384">
        <v>1210</v>
      </c>
      <c r="E4713">
        <v>0.01</v>
      </c>
      <c r="F4713">
        <v>1.59674</v>
      </c>
      <c r="G4713" s="384">
        <v>0</v>
      </c>
      <c r="H4713">
        <v>0</v>
      </c>
    </row>
    <row r="4714" spans="1:10">
      <c r="A4714">
        <v>4713</v>
      </c>
      <c r="B4714" s="613">
        <v>43194.40625</v>
      </c>
      <c r="C4714" s="405" t="s">
        <v>2020</v>
      </c>
      <c r="D4714" s="384">
        <v>1210</v>
      </c>
      <c r="E4714">
        <v>0.01</v>
      </c>
      <c r="F4714">
        <v>1.59674</v>
      </c>
      <c r="G4714" s="384">
        <v>0</v>
      </c>
      <c r="H4714">
        <v>1.5988800000000001</v>
      </c>
    </row>
    <row r="4715" spans="1:10">
      <c r="A4715">
        <v>4714</v>
      </c>
      <c r="B4715" s="613">
        <v>43194.411805555559</v>
      </c>
      <c r="C4715" s="405" t="s">
        <v>1931</v>
      </c>
      <c r="D4715" s="384">
        <v>1210</v>
      </c>
      <c r="E4715">
        <v>0.01</v>
      </c>
      <c r="F4715">
        <v>1.5988800000000001</v>
      </c>
      <c r="G4715" s="384">
        <v>0</v>
      </c>
      <c r="H4715">
        <v>1.5988800000000001</v>
      </c>
      <c r="I4715">
        <v>1.48</v>
      </c>
      <c r="J4715" s="384">
        <v>4573.47</v>
      </c>
    </row>
    <row r="4716" spans="1:10">
      <c r="A4716">
        <v>4715</v>
      </c>
      <c r="B4716" s="613">
        <v>43194.427777777775</v>
      </c>
      <c r="C4716" s="405" t="s">
        <v>97</v>
      </c>
      <c r="D4716" s="384">
        <v>1211</v>
      </c>
      <c r="E4716">
        <v>0.01</v>
      </c>
      <c r="F4716">
        <v>1.6038399999999999</v>
      </c>
      <c r="G4716" s="384">
        <v>0</v>
      </c>
      <c r="H4716">
        <v>0</v>
      </c>
    </row>
    <row r="4717" spans="1:10">
      <c r="A4717">
        <v>4716</v>
      </c>
      <c r="B4717" s="613">
        <v>43194.427777777775</v>
      </c>
      <c r="C4717" s="405" t="s">
        <v>2020</v>
      </c>
      <c r="D4717" s="384">
        <v>1211</v>
      </c>
      <c r="E4717">
        <v>0.01</v>
      </c>
      <c r="F4717">
        <v>1.6038399999999999</v>
      </c>
      <c r="G4717" s="384">
        <v>0</v>
      </c>
      <c r="H4717">
        <v>1.6016999999999999</v>
      </c>
    </row>
    <row r="4718" spans="1:10">
      <c r="A4718">
        <v>4717</v>
      </c>
      <c r="B4718" s="613">
        <v>43194.444444444445</v>
      </c>
      <c r="C4718" s="405" t="s">
        <v>1931</v>
      </c>
      <c r="D4718" s="384">
        <v>1211</v>
      </c>
      <c r="E4718">
        <v>0.01</v>
      </c>
      <c r="F4718">
        <v>1.6016999999999999</v>
      </c>
      <c r="G4718" s="384">
        <v>0</v>
      </c>
      <c r="H4718">
        <v>1.6016999999999999</v>
      </c>
      <c r="I4718">
        <v>1.48</v>
      </c>
      <c r="J4718" s="384">
        <v>4574.95</v>
      </c>
    </row>
    <row r="4719" spans="1:10">
      <c r="A4719">
        <v>4718</v>
      </c>
      <c r="B4719" s="613">
        <v>43217.166666666664</v>
      </c>
      <c r="C4719" s="405" t="s">
        <v>97</v>
      </c>
      <c r="D4719" s="384">
        <v>1212</v>
      </c>
      <c r="E4719">
        <v>0.01</v>
      </c>
      <c r="F4719">
        <v>1.60365</v>
      </c>
      <c r="G4719" s="384">
        <v>0</v>
      </c>
      <c r="H4719">
        <v>0</v>
      </c>
    </row>
    <row r="4720" spans="1:10">
      <c r="A4720">
        <v>4719</v>
      </c>
      <c r="B4720" s="613">
        <v>43217.166666666664</v>
      </c>
      <c r="C4720" s="405" t="s">
        <v>2020</v>
      </c>
      <c r="D4720" s="384">
        <v>1212</v>
      </c>
      <c r="E4720">
        <v>0.01</v>
      </c>
      <c r="F4720">
        <v>1.60365</v>
      </c>
      <c r="G4720" s="384">
        <v>0</v>
      </c>
      <c r="H4720">
        <v>1.60151</v>
      </c>
    </row>
    <row r="4721" spans="1:10">
      <c r="A4721">
        <v>4720</v>
      </c>
      <c r="B4721" s="613">
        <v>43217.392361111109</v>
      </c>
      <c r="C4721" s="405" t="s">
        <v>1931</v>
      </c>
      <c r="D4721" s="384">
        <v>1212</v>
      </c>
      <c r="E4721">
        <v>0.01</v>
      </c>
      <c r="F4721">
        <v>1.60151</v>
      </c>
      <c r="G4721" s="384">
        <v>0</v>
      </c>
      <c r="H4721">
        <v>1.60151</v>
      </c>
      <c r="I4721">
        <v>1.48</v>
      </c>
      <c r="J4721" s="384">
        <v>4576.43</v>
      </c>
    </row>
    <row r="4722" spans="1:10">
      <c r="A4722">
        <v>4721</v>
      </c>
      <c r="B4722" s="613">
        <v>43222.844444444447</v>
      </c>
      <c r="C4722" s="405" t="s">
        <v>96</v>
      </c>
      <c r="D4722" s="384">
        <v>1213</v>
      </c>
      <c r="E4722">
        <v>0.01</v>
      </c>
      <c r="F4722">
        <v>1.59551</v>
      </c>
      <c r="G4722" s="384">
        <v>0</v>
      </c>
      <c r="H4722">
        <v>0</v>
      </c>
    </row>
    <row r="4723" spans="1:10">
      <c r="A4723">
        <v>4722</v>
      </c>
      <c r="B4723" s="613">
        <v>43222.844444444447</v>
      </c>
      <c r="C4723" s="405" t="s">
        <v>2020</v>
      </c>
      <c r="D4723" s="384">
        <v>1213</v>
      </c>
      <c r="E4723">
        <v>0.01</v>
      </c>
      <c r="F4723">
        <v>1.59551</v>
      </c>
      <c r="G4723" s="384">
        <v>0</v>
      </c>
      <c r="H4723">
        <v>1.59765</v>
      </c>
    </row>
    <row r="4724" spans="1:10">
      <c r="A4724">
        <v>4725</v>
      </c>
      <c r="B4724" s="613">
        <v>43223.228472222225</v>
      </c>
      <c r="C4724" s="405" t="s">
        <v>2020</v>
      </c>
      <c r="D4724" s="384">
        <v>1213</v>
      </c>
      <c r="E4724">
        <v>0.01</v>
      </c>
      <c r="F4724">
        <v>1.59551</v>
      </c>
      <c r="G4724" s="384">
        <v>0</v>
      </c>
      <c r="H4724">
        <v>1.5960000000000001</v>
      </c>
    </row>
    <row r="4725" spans="1:10">
      <c r="A4725">
        <v>4729</v>
      </c>
      <c r="B4725" s="613">
        <v>43224.143750000003</v>
      </c>
      <c r="C4725" s="405" t="s">
        <v>2020</v>
      </c>
      <c r="D4725" s="384">
        <v>1213</v>
      </c>
      <c r="E4725">
        <v>0.01</v>
      </c>
      <c r="F4725">
        <v>1.59551</v>
      </c>
      <c r="G4725" s="384">
        <v>0</v>
      </c>
      <c r="H4725">
        <v>1.59433</v>
      </c>
    </row>
    <row r="4726" spans="1:10">
      <c r="A4726">
        <v>4734</v>
      </c>
      <c r="B4726" s="613">
        <v>43224.758333333331</v>
      </c>
      <c r="C4726" s="405" t="s">
        <v>2020</v>
      </c>
      <c r="D4726" s="384">
        <v>1213</v>
      </c>
      <c r="E4726">
        <v>0.01</v>
      </c>
      <c r="F4726">
        <v>1.59551</v>
      </c>
      <c r="G4726" s="384">
        <v>0</v>
      </c>
      <c r="H4726">
        <v>1.5914600000000001</v>
      </c>
    </row>
    <row r="4727" spans="1:10">
      <c r="A4727">
        <v>4735</v>
      </c>
      <c r="B4727" s="613">
        <v>43227.145138888889</v>
      </c>
      <c r="C4727" s="405" t="s">
        <v>1931</v>
      </c>
      <c r="D4727" s="384">
        <v>1213</v>
      </c>
      <c r="E4727">
        <v>0.01</v>
      </c>
      <c r="F4727">
        <v>1.5914600000000001</v>
      </c>
      <c r="G4727" s="384">
        <v>0</v>
      </c>
      <c r="H4727">
        <v>1.5914600000000001</v>
      </c>
      <c r="I4727">
        <v>-3.09</v>
      </c>
      <c r="J4727" s="384">
        <v>4573.34</v>
      </c>
    </row>
    <row r="4728" spans="1:10">
      <c r="A4728">
        <v>4723</v>
      </c>
      <c r="B4728" s="613">
        <v>43223.228472222225</v>
      </c>
      <c r="C4728" s="405" t="s">
        <v>96</v>
      </c>
      <c r="D4728" s="384">
        <v>1214</v>
      </c>
      <c r="E4728">
        <v>0.01</v>
      </c>
      <c r="F4728">
        <v>1.5922099999999999</v>
      </c>
      <c r="G4728" s="384">
        <v>0</v>
      </c>
      <c r="H4728">
        <v>0</v>
      </c>
    </row>
    <row r="4729" spans="1:10">
      <c r="A4729">
        <v>4724</v>
      </c>
      <c r="B4729" s="613">
        <v>43223.228472222225</v>
      </c>
      <c r="C4729" s="405" t="s">
        <v>2020</v>
      </c>
      <c r="D4729" s="384">
        <v>1214</v>
      </c>
      <c r="E4729">
        <v>0.01</v>
      </c>
      <c r="F4729">
        <v>1.5922099999999999</v>
      </c>
      <c r="G4729" s="384">
        <v>0</v>
      </c>
      <c r="H4729">
        <v>1.5960000000000001</v>
      </c>
    </row>
    <row r="4730" spans="1:10">
      <c r="A4730">
        <v>4728</v>
      </c>
      <c r="B4730" s="613">
        <v>43224.143750000003</v>
      </c>
      <c r="C4730" s="405" t="s">
        <v>2020</v>
      </c>
      <c r="D4730" s="384">
        <v>1214</v>
      </c>
      <c r="E4730">
        <v>0.01</v>
      </c>
      <c r="F4730">
        <v>1.5922099999999999</v>
      </c>
      <c r="G4730" s="384">
        <v>0</v>
      </c>
      <c r="H4730">
        <v>1.59433</v>
      </c>
    </row>
    <row r="4731" spans="1:10">
      <c r="A4731">
        <v>4733</v>
      </c>
      <c r="B4731" s="613">
        <v>43224.758333333331</v>
      </c>
      <c r="C4731" s="405" t="s">
        <v>2020</v>
      </c>
      <c r="D4731" s="384">
        <v>1214</v>
      </c>
      <c r="E4731">
        <v>0.01</v>
      </c>
      <c r="F4731">
        <v>1.5922099999999999</v>
      </c>
      <c r="G4731" s="384">
        <v>0</v>
      </c>
      <c r="H4731">
        <v>1.5914600000000001</v>
      </c>
    </row>
    <row r="4732" spans="1:10">
      <c r="A4732">
        <v>4736</v>
      </c>
      <c r="B4732" s="613">
        <v>43227.145138888889</v>
      </c>
      <c r="C4732" s="405" t="s">
        <v>1931</v>
      </c>
      <c r="D4732" s="384">
        <v>1214</v>
      </c>
      <c r="E4732">
        <v>0.01</v>
      </c>
      <c r="F4732">
        <v>1.5914600000000001</v>
      </c>
      <c r="G4732" s="384">
        <v>0</v>
      </c>
      <c r="H4732">
        <v>1.5914600000000001</v>
      </c>
      <c r="I4732">
        <v>-0.65</v>
      </c>
      <c r="J4732" s="384">
        <v>4572.6899999999996</v>
      </c>
    </row>
    <row r="4733" spans="1:10">
      <c r="A4733">
        <v>4726</v>
      </c>
      <c r="B4733" s="613">
        <v>43224.143750000003</v>
      </c>
      <c r="C4733" s="405" t="s">
        <v>96</v>
      </c>
      <c r="D4733" s="384">
        <v>1215</v>
      </c>
      <c r="E4733">
        <v>0.01</v>
      </c>
      <c r="F4733">
        <v>1.58856</v>
      </c>
      <c r="G4733" s="384">
        <v>0</v>
      </c>
      <c r="H4733">
        <v>0</v>
      </c>
    </row>
    <row r="4734" spans="1:10">
      <c r="A4734">
        <v>4727</v>
      </c>
      <c r="B4734" s="613">
        <v>43224.143750000003</v>
      </c>
      <c r="C4734" s="405" t="s">
        <v>2020</v>
      </c>
      <c r="D4734" s="384">
        <v>1215</v>
      </c>
      <c r="E4734">
        <v>0.01</v>
      </c>
      <c r="F4734">
        <v>1.58856</v>
      </c>
      <c r="G4734" s="384">
        <v>0</v>
      </c>
      <c r="H4734">
        <v>1.59433</v>
      </c>
    </row>
    <row r="4735" spans="1:10">
      <c r="A4735">
        <v>4732</v>
      </c>
      <c r="B4735" s="613">
        <v>43224.758333333331</v>
      </c>
      <c r="C4735" s="405" t="s">
        <v>2020</v>
      </c>
      <c r="D4735" s="384">
        <v>1215</v>
      </c>
      <c r="E4735">
        <v>0.01</v>
      </c>
      <c r="F4735">
        <v>1.58856</v>
      </c>
      <c r="G4735" s="384">
        <v>0</v>
      </c>
      <c r="H4735">
        <v>1.5914600000000001</v>
      </c>
    </row>
    <row r="4736" spans="1:10">
      <c r="A4736">
        <v>4737</v>
      </c>
      <c r="B4736" s="613">
        <v>43227.145138888889</v>
      </c>
      <c r="C4736" s="405" t="s">
        <v>1931</v>
      </c>
      <c r="D4736" s="384">
        <v>1215</v>
      </c>
      <c r="E4736">
        <v>0.01</v>
      </c>
      <c r="F4736">
        <v>1.5914600000000001</v>
      </c>
      <c r="G4736" s="384">
        <v>0</v>
      </c>
      <c r="H4736">
        <v>1.5914600000000001</v>
      </c>
      <c r="I4736">
        <v>2.04</v>
      </c>
      <c r="J4736" s="384">
        <v>4574.7299999999996</v>
      </c>
    </row>
    <row r="4737" spans="1:10">
      <c r="A4737">
        <v>4730</v>
      </c>
      <c r="B4737" s="613">
        <v>43224.758333333331</v>
      </c>
      <c r="C4737" s="405" t="s">
        <v>96</v>
      </c>
      <c r="D4737" s="384">
        <v>1216</v>
      </c>
      <c r="E4737">
        <v>0.02</v>
      </c>
      <c r="F4737">
        <v>1.58466</v>
      </c>
      <c r="G4737" s="384">
        <v>0</v>
      </c>
      <c r="H4737">
        <v>0</v>
      </c>
    </row>
    <row r="4738" spans="1:10">
      <c r="A4738">
        <v>4731</v>
      </c>
      <c r="B4738" s="613">
        <v>43224.758333333331</v>
      </c>
      <c r="C4738" s="405" t="s">
        <v>2020</v>
      </c>
      <c r="D4738" s="384">
        <v>1216</v>
      </c>
      <c r="E4738">
        <v>0.02</v>
      </c>
      <c r="F4738">
        <v>1.58466</v>
      </c>
      <c r="G4738" s="384">
        <v>0</v>
      </c>
      <c r="H4738">
        <v>1.5914600000000001</v>
      </c>
    </row>
    <row r="4739" spans="1:10">
      <c r="A4739">
        <v>4738</v>
      </c>
      <c r="B4739" s="613">
        <v>43227.145138888889</v>
      </c>
      <c r="C4739" s="405" t="s">
        <v>1931</v>
      </c>
      <c r="D4739" s="384">
        <v>1216</v>
      </c>
      <c r="E4739">
        <v>0.02</v>
      </c>
      <c r="F4739">
        <v>1.5914600000000001</v>
      </c>
      <c r="G4739" s="384">
        <v>0</v>
      </c>
      <c r="H4739">
        <v>1.5914600000000001</v>
      </c>
      <c r="I4739">
        <v>9.84</v>
      </c>
      <c r="J4739" s="384">
        <v>4584.57</v>
      </c>
    </row>
    <row r="4740" spans="1:10">
      <c r="A4740">
        <v>4739</v>
      </c>
      <c r="B4740" s="613">
        <v>43235.709027777775</v>
      </c>
      <c r="C4740" s="405" t="s">
        <v>97</v>
      </c>
      <c r="D4740" s="384">
        <v>1217</v>
      </c>
      <c r="E4740">
        <v>0.01</v>
      </c>
      <c r="F4740">
        <v>1.5864799999999999</v>
      </c>
      <c r="G4740" s="384">
        <v>0</v>
      </c>
      <c r="H4740">
        <v>0</v>
      </c>
    </row>
    <row r="4741" spans="1:10">
      <c r="A4741">
        <v>4740</v>
      </c>
      <c r="B4741" s="613">
        <v>43235.709027777775</v>
      </c>
      <c r="C4741" s="405" t="s">
        <v>2020</v>
      </c>
      <c r="D4741" s="384">
        <v>1217</v>
      </c>
      <c r="E4741">
        <v>0.01</v>
      </c>
      <c r="F4741">
        <v>1.5864799999999999</v>
      </c>
      <c r="G4741" s="384">
        <v>0</v>
      </c>
      <c r="H4741">
        <v>1.5843400000000001</v>
      </c>
    </row>
    <row r="4742" spans="1:10">
      <c r="A4742">
        <v>4741</v>
      </c>
      <c r="B4742" s="613">
        <v>43235.939583333333</v>
      </c>
      <c r="C4742" s="405" t="s">
        <v>1931</v>
      </c>
      <c r="D4742" s="384">
        <v>1217</v>
      </c>
      <c r="E4742">
        <v>0.01</v>
      </c>
      <c r="F4742">
        <v>1.5843400000000001</v>
      </c>
      <c r="G4742" s="384">
        <v>0</v>
      </c>
      <c r="H4742">
        <v>1.5843400000000001</v>
      </c>
      <c r="I4742">
        <v>1.48</v>
      </c>
      <c r="J4742" s="384">
        <v>4586.05</v>
      </c>
    </row>
    <row r="4743" spans="1:10">
      <c r="A4743">
        <v>4742</v>
      </c>
      <c r="B4743" s="613">
        <v>43244.15625</v>
      </c>
      <c r="C4743" s="405" t="s">
        <v>96</v>
      </c>
      <c r="D4743" s="384">
        <v>1218</v>
      </c>
      <c r="E4743">
        <v>0.01</v>
      </c>
      <c r="F4743">
        <v>1.55043</v>
      </c>
      <c r="G4743" s="384">
        <v>0</v>
      </c>
      <c r="H4743">
        <v>0</v>
      </c>
    </row>
    <row r="4744" spans="1:10">
      <c r="A4744">
        <v>4743</v>
      </c>
      <c r="B4744" s="613">
        <v>43244.15625</v>
      </c>
      <c r="C4744" s="405" t="s">
        <v>2020</v>
      </c>
      <c r="D4744" s="384">
        <v>1218</v>
      </c>
      <c r="E4744">
        <v>0.01</v>
      </c>
      <c r="F4744">
        <v>1.55043</v>
      </c>
      <c r="G4744" s="384">
        <v>0</v>
      </c>
      <c r="H4744">
        <v>1.55257</v>
      </c>
    </row>
    <row r="4745" spans="1:10">
      <c r="A4745">
        <v>4746</v>
      </c>
      <c r="B4745" s="613">
        <v>43244.190972222219</v>
      </c>
      <c r="C4745" s="405" t="s">
        <v>2020</v>
      </c>
      <c r="D4745" s="384">
        <v>1218</v>
      </c>
      <c r="E4745">
        <v>0.01</v>
      </c>
      <c r="F4745">
        <v>1.55043</v>
      </c>
      <c r="G4745" s="384">
        <v>0</v>
      </c>
      <c r="H4745">
        <v>1.55091</v>
      </c>
    </row>
    <row r="4746" spans="1:10">
      <c r="A4746">
        <v>4747</v>
      </c>
      <c r="B4746" s="613">
        <v>43244.379861111112</v>
      </c>
      <c r="C4746" s="405" t="s">
        <v>1931</v>
      </c>
      <c r="D4746" s="384">
        <v>1218</v>
      </c>
      <c r="E4746">
        <v>0.01</v>
      </c>
      <c r="F4746">
        <v>1.55091</v>
      </c>
      <c r="G4746" s="384">
        <v>0</v>
      </c>
      <c r="H4746">
        <v>1.55091</v>
      </c>
      <c r="I4746">
        <v>0.25</v>
      </c>
      <c r="J4746" s="384">
        <v>4586.3</v>
      </c>
    </row>
    <row r="4747" spans="1:10">
      <c r="A4747">
        <v>4744</v>
      </c>
      <c r="B4747" s="613">
        <v>43244.190972222219</v>
      </c>
      <c r="C4747" s="405" t="s">
        <v>96</v>
      </c>
      <c r="D4747" s="384">
        <v>1219</v>
      </c>
      <c r="E4747">
        <v>0.01</v>
      </c>
      <c r="F4747">
        <v>1.5471200000000001</v>
      </c>
      <c r="G4747" s="384">
        <v>0</v>
      </c>
      <c r="H4747">
        <v>0</v>
      </c>
    </row>
    <row r="4748" spans="1:10">
      <c r="A4748">
        <v>4745</v>
      </c>
      <c r="B4748" s="613">
        <v>43244.190972222219</v>
      </c>
      <c r="C4748" s="405" t="s">
        <v>2020</v>
      </c>
      <c r="D4748" s="384">
        <v>1219</v>
      </c>
      <c r="E4748">
        <v>0.01</v>
      </c>
      <c r="F4748">
        <v>1.5471200000000001</v>
      </c>
      <c r="G4748" s="384">
        <v>0</v>
      </c>
      <c r="H4748">
        <v>1.55091</v>
      </c>
    </row>
    <row r="4749" spans="1:10">
      <c r="A4749">
        <v>4748</v>
      </c>
      <c r="B4749" s="613">
        <v>43244.379861111112</v>
      </c>
      <c r="C4749" s="405" t="s">
        <v>1931</v>
      </c>
      <c r="D4749" s="384">
        <v>1219</v>
      </c>
      <c r="E4749">
        <v>0.01</v>
      </c>
      <c r="F4749">
        <v>1.55091</v>
      </c>
      <c r="G4749" s="384">
        <v>0</v>
      </c>
      <c r="H4749">
        <v>1.55091</v>
      </c>
      <c r="I4749">
        <v>2.7</v>
      </c>
      <c r="J4749" s="384">
        <v>4589</v>
      </c>
    </row>
    <row r="4750" spans="1:10">
      <c r="A4750">
        <v>4749</v>
      </c>
      <c r="B4750" s="613">
        <v>43244.656944444447</v>
      </c>
      <c r="C4750" s="405" t="s">
        <v>96</v>
      </c>
      <c r="D4750" s="384">
        <v>1220</v>
      </c>
      <c r="E4750">
        <v>0.01</v>
      </c>
      <c r="F4750">
        <v>1.55067</v>
      </c>
      <c r="G4750" s="384">
        <v>0</v>
      </c>
      <c r="H4750">
        <v>0</v>
      </c>
    </row>
    <row r="4751" spans="1:10">
      <c r="A4751">
        <v>4750</v>
      </c>
      <c r="B4751" s="613">
        <v>43244.656944444447</v>
      </c>
      <c r="C4751" s="405" t="s">
        <v>2020</v>
      </c>
      <c r="D4751" s="384">
        <v>1220</v>
      </c>
      <c r="E4751">
        <v>0.01</v>
      </c>
      <c r="F4751">
        <v>1.55067</v>
      </c>
      <c r="G4751" s="384">
        <v>0</v>
      </c>
      <c r="H4751">
        <v>1.55281</v>
      </c>
    </row>
    <row r="4752" spans="1:10">
      <c r="A4752">
        <v>4753</v>
      </c>
      <c r="B4752" s="613">
        <v>43244.877083333333</v>
      </c>
      <c r="C4752" s="405" t="s">
        <v>2020</v>
      </c>
      <c r="D4752" s="384">
        <v>1220</v>
      </c>
      <c r="E4752">
        <v>0.01</v>
      </c>
      <c r="F4752">
        <v>1.55067</v>
      </c>
      <c r="G4752" s="384">
        <v>0</v>
      </c>
      <c r="H4752">
        <v>1.5510699999999999</v>
      </c>
    </row>
    <row r="4753" spans="1:10">
      <c r="A4753">
        <v>4757</v>
      </c>
      <c r="B4753" s="613">
        <v>43245.488888888889</v>
      </c>
      <c r="C4753" s="405" t="s">
        <v>2020</v>
      </c>
      <c r="D4753" s="384">
        <v>1220</v>
      </c>
      <c r="E4753">
        <v>0.01</v>
      </c>
      <c r="F4753">
        <v>1.55067</v>
      </c>
      <c r="G4753" s="384">
        <v>0</v>
      </c>
      <c r="H4753">
        <v>1.54939</v>
      </c>
    </row>
    <row r="4754" spans="1:10">
      <c r="A4754">
        <v>4767</v>
      </c>
      <c r="B4754" s="613">
        <v>43248.128472222219</v>
      </c>
      <c r="C4754" s="405" t="s">
        <v>1931</v>
      </c>
      <c r="D4754" s="384">
        <v>1220</v>
      </c>
      <c r="E4754">
        <v>0.01</v>
      </c>
      <c r="F4754">
        <v>1.54939</v>
      </c>
      <c r="G4754" s="384">
        <v>0</v>
      </c>
      <c r="H4754">
        <v>1.54939</v>
      </c>
      <c r="I4754">
        <v>-1.05</v>
      </c>
      <c r="J4754" s="384">
        <v>4587.95</v>
      </c>
    </row>
    <row r="4755" spans="1:10">
      <c r="A4755">
        <v>4751</v>
      </c>
      <c r="B4755" s="613">
        <v>43244.877083333333</v>
      </c>
      <c r="C4755" s="405" t="s">
        <v>96</v>
      </c>
      <c r="D4755" s="384">
        <v>1221</v>
      </c>
      <c r="E4755">
        <v>0.01</v>
      </c>
      <c r="F4755">
        <v>1.5471999999999999</v>
      </c>
      <c r="G4755" s="384">
        <v>0</v>
      </c>
      <c r="H4755">
        <v>0</v>
      </c>
    </row>
    <row r="4756" spans="1:10">
      <c r="A4756">
        <v>4752</v>
      </c>
      <c r="B4756" s="613">
        <v>43244.877083333333</v>
      </c>
      <c r="C4756" s="405" t="s">
        <v>2020</v>
      </c>
      <c r="D4756" s="384">
        <v>1221</v>
      </c>
      <c r="E4756">
        <v>0.01</v>
      </c>
      <c r="F4756">
        <v>1.5471999999999999</v>
      </c>
      <c r="G4756" s="384">
        <v>0</v>
      </c>
      <c r="H4756">
        <v>1.5510699999999999</v>
      </c>
    </row>
    <row r="4757" spans="1:10">
      <c r="A4757">
        <v>4756</v>
      </c>
      <c r="B4757" s="613">
        <v>43245.488888888889</v>
      </c>
      <c r="C4757" s="405" t="s">
        <v>2020</v>
      </c>
      <c r="D4757" s="384">
        <v>1221</v>
      </c>
      <c r="E4757">
        <v>0.01</v>
      </c>
      <c r="F4757">
        <v>1.5471999999999999</v>
      </c>
      <c r="G4757" s="384">
        <v>0</v>
      </c>
      <c r="H4757">
        <v>1.54939</v>
      </c>
    </row>
    <row r="4758" spans="1:10">
      <c r="A4758">
        <v>4768</v>
      </c>
      <c r="B4758" s="613">
        <v>43248.128472222219</v>
      </c>
      <c r="C4758" s="405" t="s">
        <v>1931</v>
      </c>
      <c r="D4758" s="384">
        <v>1221</v>
      </c>
      <c r="E4758">
        <v>0.01</v>
      </c>
      <c r="F4758">
        <v>1.54939</v>
      </c>
      <c r="G4758" s="384">
        <v>0</v>
      </c>
      <c r="H4758">
        <v>1.54939</v>
      </c>
      <c r="I4758">
        <v>1.51</v>
      </c>
      <c r="J4758" s="384">
        <v>4589.46</v>
      </c>
    </row>
    <row r="4759" spans="1:10">
      <c r="A4759">
        <v>4754</v>
      </c>
      <c r="B4759" s="613">
        <v>43245.488888888889</v>
      </c>
      <c r="C4759" s="405" t="s">
        <v>96</v>
      </c>
      <c r="D4759" s="384">
        <v>1222</v>
      </c>
      <c r="E4759">
        <v>0.01</v>
      </c>
      <c r="F4759">
        <v>1.54359</v>
      </c>
      <c r="G4759" s="384">
        <v>0</v>
      </c>
      <c r="H4759">
        <v>0</v>
      </c>
    </row>
    <row r="4760" spans="1:10">
      <c r="A4760">
        <v>4755</v>
      </c>
      <c r="B4760" s="613">
        <v>43245.488888888889</v>
      </c>
      <c r="C4760" s="405" t="s">
        <v>2020</v>
      </c>
      <c r="D4760" s="384">
        <v>1222</v>
      </c>
      <c r="E4760">
        <v>0.01</v>
      </c>
      <c r="F4760">
        <v>1.54359</v>
      </c>
      <c r="G4760" s="384">
        <v>0</v>
      </c>
      <c r="H4760">
        <v>1.54939</v>
      </c>
    </row>
    <row r="4761" spans="1:10">
      <c r="A4761">
        <v>4769</v>
      </c>
      <c r="B4761" s="613">
        <v>43248.128472222219</v>
      </c>
      <c r="C4761" s="405" t="s">
        <v>1931</v>
      </c>
      <c r="D4761" s="384">
        <v>1222</v>
      </c>
      <c r="E4761">
        <v>0.01</v>
      </c>
      <c r="F4761">
        <v>1.54939</v>
      </c>
      <c r="G4761" s="384">
        <v>0</v>
      </c>
      <c r="H4761">
        <v>1.54939</v>
      </c>
      <c r="I4761">
        <v>4.18</v>
      </c>
      <c r="J4761" s="384">
        <v>4593.6400000000003</v>
      </c>
    </row>
    <row r="4762" spans="1:10">
      <c r="A4762">
        <v>4758</v>
      </c>
      <c r="B4762" s="613">
        <v>43245.636111111111</v>
      </c>
      <c r="C4762" s="405" t="s">
        <v>97</v>
      </c>
      <c r="D4762" s="384">
        <v>1223</v>
      </c>
      <c r="E4762">
        <v>0.01</v>
      </c>
      <c r="F4762">
        <v>1.54071</v>
      </c>
      <c r="G4762" s="384">
        <v>0</v>
      </c>
      <c r="H4762">
        <v>0</v>
      </c>
    </row>
    <row r="4763" spans="1:10">
      <c r="A4763">
        <v>4759</v>
      </c>
      <c r="B4763" s="613">
        <v>43245.636111111111</v>
      </c>
      <c r="C4763" s="405" t="s">
        <v>2020</v>
      </c>
      <c r="D4763" s="384">
        <v>1223</v>
      </c>
      <c r="E4763">
        <v>0.01</v>
      </c>
      <c r="F4763">
        <v>1.54071</v>
      </c>
      <c r="G4763" s="384">
        <v>0</v>
      </c>
      <c r="H4763">
        <v>1.53857</v>
      </c>
    </row>
    <row r="4764" spans="1:10">
      <c r="A4764">
        <v>4762</v>
      </c>
      <c r="B4764" s="613">
        <v>43245.793749999997</v>
      </c>
      <c r="C4764" s="405" t="s">
        <v>2020</v>
      </c>
      <c r="D4764" s="384">
        <v>1223</v>
      </c>
      <c r="E4764">
        <v>0.01</v>
      </c>
      <c r="F4764">
        <v>1.54071</v>
      </c>
      <c r="G4764" s="384">
        <v>0</v>
      </c>
      <c r="H4764">
        <v>1.54027</v>
      </c>
    </row>
    <row r="4765" spans="1:10">
      <c r="A4765">
        <v>4766</v>
      </c>
      <c r="B4765" s="613">
        <v>43248.116666666669</v>
      </c>
      <c r="C4765" s="405" t="s">
        <v>2020</v>
      </c>
      <c r="D4765" s="384">
        <v>1223</v>
      </c>
      <c r="E4765">
        <v>0.01</v>
      </c>
      <c r="F4765">
        <v>1.54071</v>
      </c>
      <c r="G4765" s="384">
        <v>0</v>
      </c>
      <c r="H4765">
        <v>1.5419400000000001</v>
      </c>
    </row>
    <row r="4766" spans="1:10">
      <c r="A4766">
        <v>4770</v>
      </c>
      <c r="B4766" s="613">
        <v>43248.461111111108</v>
      </c>
      <c r="C4766" s="405" t="s">
        <v>1931</v>
      </c>
      <c r="D4766" s="384">
        <v>1223</v>
      </c>
      <c r="E4766">
        <v>0.01</v>
      </c>
      <c r="F4766">
        <v>1.5419400000000001</v>
      </c>
      <c r="G4766" s="384">
        <v>0</v>
      </c>
      <c r="H4766">
        <v>1.5419400000000001</v>
      </c>
      <c r="I4766">
        <v>-1.01</v>
      </c>
      <c r="J4766" s="384">
        <v>4592.63</v>
      </c>
    </row>
    <row r="4767" spans="1:10">
      <c r="A4767">
        <v>4760</v>
      </c>
      <c r="B4767" s="613">
        <v>43245.793749999997</v>
      </c>
      <c r="C4767" s="405" t="s">
        <v>97</v>
      </c>
      <c r="D4767" s="384">
        <v>1224</v>
      </c>
      <c r="E4767">
        <v>0.01</v>
      </c>
      <c r="F4767">
        <v>1.5441100000000001</v>
      </c>
      <c r="G4767" s="384">
        <v>0</v>
      </c>
      <c r="H4767">
        <v>0</v>
      </c>
    </row>
    <row r="4768" spans="1:10">
      <c r="A4768">
        <v>4761</v>
      </c>
      <c r="B4768" s="613">
        <v>43245.793749999997</v>
      </c>
      <c r="C4768" s="405" t="s">
        <v>2020</v>
      </c>
      <c r="D4768" s="384">
        <v>1224</v>
      </c>
      <c r="E4768">
        <v>0.01</v>
      </c>
      <c r="F4768">
        <v>1.5441100000000001</v>
      </c>
      <c r="G4768" s="384">
        <v>0</v>
      </c>
      <c r="H4768">
        <v>1.54027</v>
      </c>
    </row>
    <row r="4769" spans="1:10">
      <c r="A4769">
        <v>4765</v>
      </c>
      <c r="B4769" s="613">
        <v>43248.116666666669</v>
      </c>
      <c r="C4769" s="405" t="s">
        <v>2020</v>
      </c>
      <c r="D4769" s="384">
        <v>1224</v>
      </c>
      <c r="E4769">
        <v>0.01</v>
      </c>
      <c r="F4769">
        <v>1.5441100000000001</v>
      </c>
      <c r="G4769" s="384">
        <v>0</v>
      </c>
      <c r="H4769">
        <v>1.5419400000000001</v>
      </c>
    </row>
    <row r="4770" spans="1:10">
      <c r="A4770">
        <v>4771</v>
      </c>
      <c r="B4770" s="613">
        <v>43248.461111111108</v>
      </c>
      <c r="C4770" s="405" t="s">
        <v>1931</v>
      </c>
      <c r="D4770" s="384">
        <v>1224</v>
      </c>
      <c r="E4770">
        <v>0.01</v>
      </c>
      <c r="F4770">
        <v>1.5419400000000001</v>
      </c>
      <c r="G4770" s="384">
        <v>0</v>
      </c>
      <c r="H4770">
        <v>1.5419400000000001</v>
      </c>
      <c r="I4770">
        <v>1.51</v>
      </c>
      <c r="J4770" s="384">
        <v>4594.1400000000003</v>
      </c>
    </row>
    <row r="4771" spans="1:10">
      <c r="A4771">
        <v>4763</v>
      </c>
      <c r="B4771" s="613">
        <v>43248.116666666669</v>
      </c>
      <c r="C4771" s="405" t="s">
        <v>97</v>
      </c>
      <c r="D4771" s="384">
        <v>1225</v>
      </c>
      <c r="E4771">
        <v>0.01</v>
      </c>
      <c r="F4771">
        <v>1.54772</v>
      </c>
      <c r="G4771" s="384">
        <v>0</v>
      </c>
      <c r="H4771">
        <v>0</v>
      </c>
    </row>
    <row r="4772" spans="1:10">
      <c r="A4772">
        <v>4764</v>
      </c>
      <c r="B4772" s="613">
        <v>43248.116666666669</v>
      </c>
      <c r="C4772" s="405" t="s">
        <v>2020</v>
      </c>
      <c r="D4772" s="384">
        <v>1225</v>
      </c>
      <c r="E4772">
        <v>0.01</v>
      </c>
      <c r="F4772">
        <v>1.54772</v>
      </c>
      <c r="G4772" s="384">
        <v>0</v>
      </c>
      <c r="H4772">
        <v>1.5419400000000001</v>
      </c>
    </row>
    <row r="4773" spans="1:10">
      <c r="A4773">
        <v>4772</v>
      </c>
      <c r="B4773" s="613">
        <v>43248.461111111108</v>
      </c>
      <c r="C4773" s="405" t="s">
        <v>1931</v>
      </c>
      <c r="D4773" s="384">
        <v>1225</v>
      </c>
      <c r="E4773">
        <v>0.01</v>
      </c>
      <c r="F4773">
        <v>1.5419400000000001</v>
      </c>
      <c r="G4773" s="384">
        <v>0</v>
      </c>
      <c r="H4773">
        <v>1.5419400000000001</v>
      </c>
      <c r="I4773">
        <v>4.17</v>
      </c>
      <c r="J4773" s="384">
        <v>4598.3100000000004</v>
      </c>
    </row>
    <row r="4774" spans="1:10">
      <c r="A4774">
        <v>4773</v>
      </c>
      <c r="B4774" s="613">
        <v>43251.658333333333</v>
      </c>
      <c r="C4774" s="405" t="s">
        <v>96</v>
      </c>
      <c r="D4774" s="384">
        <v>1226</v>
      </c>
      <c r="E4774">
        <v>0.01</v>
      </c>
      <c r="F4774">
        <v>1.5391300000000001</v>
      </c>
      <c r="G4774" s="384">
        <v>0</v>
      </c>
      <c r="H4774">
        <v>0</v>
      </c>
    </row>
    <row r="4775" spans="1:10">
      <c r="A4775">
        <v>4774</v>
      </c>
      <c r="B4775" s="613">
        <v>43251.658333333333</v>
      </c>
      <c r="C4775" s="405" t="s">
        <v>2020</v>
      </c>
      <c r="D4775" s="384">
        <v>1226</v>
      </c>
      <c r="E4775">
        <v>0.01</v>
      </c>
      <c r="F4775">
        <v>1.5391300000000001</v>
      </c>
      <c r="G4775" s="384">
        <v>0</v>
      </c>
      <c r="H4775">
        <v>1.5412699999999999</v>
      </c>
    </row>
    <row r="4776" spans="1:10">
      <c r="A4776">
        <v>4775</v>
      </c>
      <c r="B4776" s="613">
        <v>43251.704861111109</v>
      </c>
      <c r="C4776" s="405" t="s">
        <v>1931</v>
      </c>
      <c r="D4776" s="384">
        <v>1226</v>
      </c>
      <c r="E4776">
        <v>0.01</v>
      </c>
      <c r="F4776">
        <v>1.5412699999999999</v>
      </c>
      <c r="G4776" s="384">
        <v>0</v>
      </c>
      <c r="H4776">
        <v>1.5412699999999999</v>
      </c>
      <c r="I4776">
        <v>1.48</v>
      </c>
      <c r="J4776" s="384">
        <v>4599.79</v>
      </c>
    </row>
    <row r="4777" spans="1:10">
      <c r="A4777">
        <v>4776</v>
      </c>
      <c r="B4777" s="613">
        <v>43258.167361111111</v>
      </c>
      <c r="C4777" s="405" t="s">
        <v>96</v>
      </c>
      <c r="D4777" s="384">
        <v>1227</v>
      </c>
      <c r="E4777">
        <v>0.01</v>
      </c>
      <c r="F4777">
        <v>1.5424800000000001</v>
      </c>
      <c r="G4777" s="384">
        <v>0</v>
      </c>
      <c r="H4777">
        <v>0</v>
      </c>
    </row>
    <row r="4778" spans="1:10">
      <c r="A4778">
        <v>4777</v>
      </c>
      <c r="B4778" s="613">
        <v>43258.167361111111</v>
      </c>
      <c r="C4778" s="405" t="s">
        <v>2020</v>
      </c>
      <c r="D4778" s="384">
        <v>1227</v>
      </c>
      <c r="E4778">
        <v>0.01</v>
      </c>
      <c r="F4778">
        <v>1.5424800000000001</v>
      </c>
      <c r="G4778" s="384">
        <v>0</v>
      </c>
      <c r="H4778">
        <v>1.5446200000000001</v>
      </c>
    </row>
    <row r="4779" spans="1:10">
      <c r="A4779">
        <v>4778</v>
      </c>
      <c r="B4779" s="613">
        <v>43258.385416666664</v>
      </c>
      <c r="C4779" s="405" t="s">
        <v>1931</v>
      </c>
      <c r="D4779" s="384">
        <v>1227</v>
      </c>
      <c r="E4779">
        <v>0.01</v>
      </c>
      <c r="F4779">
        <v>1.5446200000000001</v>
      </c>
      <c r="G4779" s="384">
        <v>0</v>
      </c>
      <c r="H4779">
        <v>1.5446200000000001</v>
      </c>
      <c r="I4779">
        <v>1.48</v>
      </c>
      <c r="J4779" s="384">
        <v>4601.2700000000004</v>
      </c>
    </row>
    <row r="4780" spans="1:10">
      <c r="A4780">
        <v>4779</v>
      </c>
      <c r="B4780" s="613">
        <v>43265.709722222222</v>
      </c>
      <c r="C4780" s="405" t="s">
        <v>97</v>
      </c>
      <c r="D4780" s="384">
        <v>1228</v>
      </c>
      <c r="E4780">
        <v>0.01</v>
      </c>
      <c r="F4780">
        <v>1.5445</v>
      </c>
      <c r="G4780" s="384">
        <v>0</v>
      </c>
      <c r="H4780">
        <v>0</v>
      </c>
    </row>
    <row r="4781" spans="1:10">
      <c r="A4781">
        <v>4780</v>
      </c>
      <c r="B4781" s="613">
        <v>43265.709722222222</v>
      </c>
      <c r="C4781" s="405" t="s">
        <v>2020</v>
      </c>
      <c r="D4781" s="384">
        <v>1228</v>
      </c>
      <c r="E4781">
        <v>0.01</v>
      </c>
      <c r="F4781">
        <v>1.5445</v>
      </c>
      <c r="G4781" s="384">
        <v>0</v>
      </c>
      <c r="H4781">
        <v>1.54236</v>
      </c>
    </row>
    <row r="4782" spans="1:10">
      <c r="A4782">
        <v>4783</v>
      </c>
      <c r="B4782" s="613">
        <v>43265.74722222222</v>
      </c>
      <c r="C4782" s="405" t="s">
        <v>2020</v>
      </c>
      <c r="D4782" s="384">
        <v>1228</v>
      </c>
      <c r="E4782">
        <v>0.01</v>
      </c>
      <c r="F4782">
        <v>1.5445</v>
      </c>
      <c r="G4782" s="384">
        <v>0</v>
      </c>
      <c r="H4782">
        <v>1.5445899999999999</v>
      </c>
    </row>
    <row r="4783" spans="1:10">
      <c r="A4783">
        <v>4787</v>
      </c>
      <c r="B4783" s="613">
        <v>43266.40902777778</v>
      </c>
      <c r="C4783" s="405" t="s">
        <v>2020</v>
      </c>
      <c r="D4783" s="384">
        <v>1228</v>
      </c>
      <c r="E4783">
        <v>0.01</v>
      </c>
      <c r="F4783">
        <v>1.5445</v>
      </c>
      <c r="G4783" s="384">
        <v>0</v>
      </c>
      <c r="H4783">
        <v>1.54643</v>
      </c>
    </row>
    <row r="4784" spans="1:10">
      <c r="A4784">
        <v>4792</v>
      </c>
      <c r="B4784" s="613">
        <v>43266.636111111111</v>
      </c>
      <c r="C4784" s="405" t="s">
        <v>2020</v>
      </c>
      <c r="D4784" s="384">
        <v>1228</v>
      </c>
      <c r="E4784">
        <v>0.01</v>
      </c>
      <c r="F4784">
        <v>1.5445</v>
      </c>
      <c r="G4784" s="384">
        <v>0</v>
      </c>
      <c r="H4784">
        <v>1.5494600000000001</v>
      </c>
    </row>
    <row r="4785" spans="1:10">
      <c r="A4785">
        <v>4798</v>
      </c>
      <c r="B4785" s="613">
        <v>43269.59097222222</v>
      </c>
      <c r="C4785" s="405" t="s">
        <v>2020</v>
      </c>
      <c r="D4785" s="384">
        <v>1228</v>
      </c>
      <c r="E4785">
        <v>0.01</v>
      </c>
      <c r="F4785">
        <v>1.5445</v>
      </c>
      <c r="G4785" s="384">
        <v>0</v>
      </c>
      <c r="H4785">
        <v>1.55314</v>
      </c>
    </row>
    <row r="4786" spans="1:10">
      <c r="A4786">
        <v>4805</v>
      </c>
      <c r="B4786" s="613">
        <v>43270.063194444447</v>
      </c>
      <c r="C4786" s="405" t="s">
        <v>2020</v>
      </c>
      <c r="D4786" s="384">
        <v>1228</v>
      </c>
      <c r="E4786">
        <v>0.01</v>
      </c>
      <c r="F4786">
        <v>1.5445</v>
      </c>
      <c r="G4786" s="384">
        <v>0</v>
      </c>
      <c r="H4786">
        <v>1.55769</v>
      </c>
    </row>
    <row r="4787" spans="1:10">
      <c r="A4787">
        <v>4813</v>
      </c>
      <c r="B4787" s="613">
        <v>43270.295138888891</v>
      </c>
      <c r="C4787" s="405" t="s">
        <v>2020</v>
      </c>
      <c r="D4787" s="384">
        <v>1228</v>
      </c>
      <c r="E4787">
        <v>0.01</v>
      </c>
      <c r="F4787">
        <v>1.5445</v>
      </c>
      <c r="G4787" s="384">
        <v>0</v>
      </c>
      <c r="H4787">
        <v>1.56467</v>
      </c>
    </row>
    <row r="4788" spans="1:10">
      <c r="A4788">
        <v>4814</v>
      </c>
      <c r="B4788" s="613">
        <v>43270.473611111112</v>
      </c>
      <c r="C4788" s="405" t="s">
        <v>1931</v>
      </c>
      <c r="D4788" s="384">
        <v>1228</v>
      </c>
      <c r="E4788">
        <v>0.01</v>
      </c>
      <c r="F4788">
        <v>1.56467</v>
      </c>
      <c r="G4788" s="384">
        <v>0</v>
      </c>
      <c r="H4788">
        <v>1.56467</v>
      </c>
      <c r="I4788">
        <v>-14.99</v>
      </c>
      <c r="J4788" s="384">
        <v>4586.28</v>
      </c>
    </row>
    <row r="4789" spans="1:10">
      <c r="A4789">
        <v>4781</v>
      </c>
      <c r="B4789" s="613">
        <v>43265.74722222222</v>
      </c>
      <c r="C4789" s="405" t="s">
        <v>97</v>
      </c>
      <c r="D4789" s="384">
        <v>1229</v>
      </c>
      <c r="E4789">
        <v>0.01</v>
      </c>
      <c r="F4789">
        <v>1.54895</v>
      </c>
      <c r="G4789" s="384">
        <v>0</v>
      </c>
      <c r="H4789">
        <v>0</v>
      </c>
    </row>
    <row r="4790" spans="1:10">
      <c r="A4790">
        <v>4782</v>
      </c>
      <c r="B4790" s="613">
        <v>43265.74722222222</v>
      </c>
      <c r="C4790" s="405" t="s">
        <v>2020</v>
      </c>
      <c r="D4790" s="384">
        <v>1229</v>
      </c>
      <c r="E4790">
        <v>0.01</v>
      </c>
      <c r="F4790">
        <v>1.54895</v>
      </c>
      <c r="G4790" s="384">
        <v>0</v>
      </c>
      <c r="H4790">
        <v>1.5445899999999999</v>
      </c>
    </row>
    <row r="4791" spans="1:10">
      <c r="A4791">
        <v>4786</v>
      </c>
      <c r="B4791" s="613">
        <v>43266.40902777778</v>
      </c>
      <c r="C4791" s="405" t="s">
        <v>2020</v>
      </c>
      <c r="D4791" s="384">
        <v>1229</v>
      </c>
      <c r="E4791">
        <v>0.01</v>
      </c>
      <c r="F4791">
        <v>1.54895</v>
      </c>
      <c r="G4791" s="384">
        <v>0</v>
      </c>
      <c r="H4791">
        <v>1.54643</v>
      </c>
    </row>
    <row r="4792" spans="1:10">
      <c r="A4792">
        <v>4791</v>
      </c>
      <c r="B4792" s="613">
        <v>43266.636111111111</v>
      </c>
      <c r="C4792" s="405" t="s">
        <v>2020</v>
      </c>
      <c r="D4792" s="384">
        <v>1229</v>
      </c>
      <c r="E4792">
        <v>0.01</v>
      </c>
      <c r="F4792">
        <v>1.54895</v>
      </c>
      <c r="G4792" s="384">
        <v>0</v>
      </c>
      <c r="H4792">
        <v>1.5494600000000001</v>
      </c>
    </row>
    <row r="4793" spans="1:10">
      <c r="A4793">
        <v>4797</v>
      </c>
      <c r="B4793" s="613">
        <v>43269.59097222222</v>
      </c>
      <c r="C4793" s="405" t="s">
        <v>2020</v>
      </c>
      <c r="D4793" s="384">
        <v>1229</v>
      </c>
      <c r="E4793">
        <v>0.01</v>
      </c>
      <c r="F4793">
        <v>1.54895</v>
      </c>
      <c r="G4793" s="384">
        <v>0</v>
      </c>
      <c r="H4793">
        <v>1.55314</v>
      </c>
    </row>
    <row r="4794" spans="1:10">
      <c r="A4794">
        <v>4804</v>
      </c>
      <c r="B4794" s="613">
        <v>43270.063194444447</v>
      </c>
      <c r="C4794" s="405" t="s">
        <v>2020</v>
      </c>
      <c r="D4794" s="384">
        <v>1229</v>
      </c>
      <c r="E4794">
        <v>0.01</v>
      </c>
      <c r="F4794">
        <v>1.54895</v>
      </c>
      <c r="G4794" s="384">
        <v>0</v>
      </c>
      <c r="H4794">
        <v>1.55769</v>
      </c>
    </row>
    <row r="4795" spans="1:10">
      <c r="A4795">
        <v>4812</v>
      </c>
      <c r="B4795" s="613">
        <v>43270.295138888891</v>
      </c>
      <c r="C4795" s="405" t="s">
        <v>2020</v>
      </c>
      <c r="D4795" s="384">
        <v>1229</v>
      </c>
      <c r="E4795">
        <v>0.01</v>
      </c>
      <c r="F4795">
        <v>1.54895</v>
      </c>
      <c r="G4795" s="384">
        <v>0</v>
      </c>
      <c r="H4795">
        <v>1.56467</v>
      </c>
    </row>
    <row r="4796" spans="1:10">
      <c r="A4796">
        <v>4815</v>
      </c>
      <c r="B4796" s="613">
        <v>43270.473611111112</v>
      </c>
      <c r="C4796" s="405" t="s">
        <v>1931</v>
      </c>
      <c r="D4796" s="384">
        <v>1229</v>
      </c>
      <c r="E4796">
        <v>0.01</v>
      </c>
      <c r="F4796">
        <v>1.56467</v>
      </c>
      <c r="G4796" s="384">
        <v>0</v>
      </c>
      <c r="H4796">
        <v>1.56467</v>
      </c>
      <c r="I4796">
        <v>-11.71</v>
      </c>
      <c r="J4796" s="384">
        <v>4574.57</v>
      </c>
    </row>
    <row r="4797" spans="1:10">
      <c r="A4797">
        <v>4784</v>
      </c>
      <c r="B4797" s="613">
        <v>43266.40902777778</v>
      </c>
      <c r="C4797" s="405" t="s">
        <v>97</v>
      </c>
      <c r="D4797" s="384">
        <v>1230</v>
      </c>
      <c r="E4797">
        <v>0.01</v>
      </c>
      <c r="F4797">
        <v>1.5525599999999999</v>
      </c>
      <c r="G4797" s="384">
        <v>0</v>
      </c>
      <c r="H4797">
        <v>0</v>
      </c>
    </row>
    <row r="4798" spans="1:10">
      <c r="A4798">
        <v>4785</v>
      </c>
      <c r="B4798" s="613">
        <v>43266.40902777778</v>
      </c>
      <c r="C4798" s="405" t="s">
        <v>2020</v>
      </c>
      <c r="D4798" s="384">
        <v>1230</v>
      </c>
      <c r="E4798">
        <v>0.01</v>
      </c>
      <c r="F4798">
        <v>1.5525599999999999</v>
      </c>
      <c r="G4798" s="384">
        <v>0</v>
      </c>
      <c r="H4798">
        <v>1.54643</v>
      </c>
    </row>
    <row r="4799" spans="1:10">
      <c r="A4799">
        <v>4790</v>
      </c>
      <c r="B4799" s="613">
        <v>43266.636111111111</v>
      </c>
      <c r="C4799" s="405" t="s">
        <v>2020</v>
      </c>
      <c r="D4799" s="384">
        <v>1230</v>
      </c>
      <c r="E4799">
        <v>0.01</v>
      </c>
      <c r="F4799">
        <v>1.5525599999999999</v>
      </c>
      <c r="G4799" s="384">
        <v>0</v>
      </c>
      <c r="H4799">
        <v>1.5494600000000001</v>
      </c>
    </row>
    <row r="4800" spans="1:10">
      <c r="A4800">
        <v>4796</v>
      </c>
      <c r="B4800" s="613">
        <v>43269.59097222222</v>
      </c>
      <c r="C4800" s="405" t="s">
        <v>2020</v>
      </c>
      <c r="D4800" s="384">
        <v>1230</v>
      </c>
      <c r="E4800">
        <v>0.01</v>
      </c>
      <c r="F4800">
        <v>1.5525599999999999</v>
      </c>
      <c r="G4800" s="384">
        <v>0</v>
      </c>
      <c r="H4800">
        <v>1.55314</v>
      </c>
    </row>
    <row r="4801" spans="1:10">
      <c r="A4801">
        <v>4803</v>
      </c>
      <c r="B4801" s="613">
        <v>43270.063194444447</v>
      </c>
      <c r="C4801" s="405" t="s">
        <v>2020</v>
      </c>
      <c r="D4801" s="384">
        <v>1230</v>
      </c>
      <c r="E4801">
        <v>0.01</v>
      </c>
      <c r="F4801">
        <v>1.5525599999999999</v>
      </c>
      <c r="G4801" s="384">
        <v>0</v>
      </c>
      <c r="H4801">
        <v>1.55769</v>
      </c>
    </row>
    <row r="4802" spans="1:10">
      <c r="A4802">
        <v>4811</v>
      </c>
      <c r="B4802" s="613">
        <v>43270.295138888891</v>
      </c>
      <c r="C4802" s="405" t="s">
        <v>2020</v>
      </c>
      <c r="D4802" s="384">
        <v>1230</v>
      </c>
      <c r="E4802">
        <v>0.01</v>
      </c>
      <c r="F4802">
        <v>1.5525599999999999</v>
      </c>
      <c r="G4802" s="384">
        <v>0</v>
      </c>
      <c r="H4802">
        <v>1.56467</v>
      </c>
    </row>
    <row r="4803" spans="1:10">
      <c r="A4803">
        <v>4816</v>
      </c>
      <c r="B4803" s="613">
        <v>43270.473611111112</v>
      </c>
      <c r="C4803" s="405" t="s">
        <v>1931</v>
      </c>
      <c r="D4803" s="384">
        <v>1230</v>
      </c>
      <c r="E4803">
        <v>0.01</v>
      </c>
      <c r="F4803">
        <v>1.56467</v>
      </c>
      <c r="G4803" s="384">
        <v>0</v>
      </c>
      <c r="H4803">
        <v>1.56467</v>
      </c>
      <c r="I4803">
        <v>-9.0399999999999991</v>
      </c>
      <c r="J4803" s="384">
        <v>4565.53</v>
      </c>
    </row>
    <row r="4804" spans="1:10">
      <c r="A4804">
        <v>4788</v>
      </c>
      <c r="B4804" s="613">
        <v>43266.636111111111</v>
      </c>
      <c r="C4804" s="405" t="s">
        <v>97</v>
      </c>
      <c r="D4804" s="384">
        <v>1231</v>
      </c>
      <c r="E4804">
        <v>0.02</v>
      </c>
      <c r="F4804">
        <v>1.5564899999999999</v>
      </c>
      <c r="G4804" s="384">
        <v>0</v>
      </c>
      <c r="H4804">
        <v>0</v>
      </c>
    </row>
    <row r="4805" spans="1:10">
      <c r="A4805">
        <v>4789</v>
      </c>
      <c r="B4805" s="613">
        <v>43266.636111111111</v>
      </c>
      <c r="C4805" s="405" t="s">
        <v>2020</v>
      </c>
      <c r="D4805" s="384">
        <v>1231</v>
      </c>
      <c r="E4805">
        <v>0.02</v>
      </c>
      <c r="F4805">
        <v>1.5564899999999999</v>
      </c>
      <c r="G4805" s="384">
        <v>0</v>
      </c>
      <c r="H4805">
        <v>1.5494600000000001</v>
      </c>
    </row>
    <row r="4806" spans="1:10">
      <c r="A4806">
        <v>4795</v>
      </c>
      <c r="B4806" s="613">
        <v>43269.59097222222</v>
      </c>
      <c r="C4806" s="405" t="s">
        <v>2020</v>
      </c>
      <c r="D4806" s="384">
        <v>1231</v>
      </c>
      <c r="E4806">
        <v>0.02</v>
      </c>
      <c r="F4806">
        <v>1.5564899999999999</v>
      </c>
      <c r="G4806" s="384">
        <v>0</v>
      </c>
      <c r="H4806">
        <v>1.55314</v>
      </c>
    </row>
    <row r="4807" spans="1:10">
      <c r="A4807">
        <v>4802</v>
      </c>
      <c r="B4807" s="613">
        <v>43270.063194444447</v>
      </c>
      <c r="C4807" s="405" t="s">
        <v>2020</v>
      </c>
      <c r="D4807" s="384">
        <v>1231</v>
      </c>
      <c r="E4807">
        <v>0.02</v>
      </c>
      <c r="F4807">
        <v>1.5564899999999999</v>
      </c>
      <c r="G4807" s="384">
        <v>0</v>
      </c>
      <c r="H4807">
        <v>1.55769</v>
      </c>
    </row>
    <row r="4808" spans="1:10">
      <c r="A4808">
        <v>4810</v>
      </c>
      <c r="B4808" s="613">
        <v>43270.295138888891</v>
      </c>
      <c r="C4808" s="405" t="s">
        <v>2020</v>
      </c>
      <c r="D4808" s="384">
        <v>1231</v>
      </c>
      <c r="E4808">
        <v>0.02</v>
      </c>
      <c r="F4808">
        <v>1.5564899999999999</v>
      </c>
      <c r="G4808" s="384">
        <v>0</v>
      </c>
      <c r="H4808">
        <v>1.56467</v>
      </c>
    </row>
    <row r="4809" spans="1:10">
      <c r="A4809">
        <v>4817</v>
      </c>
      <c r="B4809" s="613">
        <v>43270.473611111112</v>
      </c>
      <c r="C4809" s="405" t="s">
        <v>1931</v>
      </c>
      <c r="D4809" s="384">
        <v>1231</v>
      </c>
      <c r="E4809">
        <v>0.02</v>
      </c>
      <c r="F4809">
        <v>1.56467</v>
      </c>
      <c r="G4809" s="384">
        <v>0</v>
      </c>
      <c r="H4809">
        <v>1.56467</v>
      </c>
      <c r="I4809">
        <v>-12.27</v>
      </c>
      <c r="J4809" s="384">
        <v>4553.26</v>
      </c>
    </row>
    <row r="4810" spans="1:10">
      <c r="A4810">
        <v>4793</v>
      </c>
      <c r="B4810" s="613">
        <v>43269.59097222222</v>
      </c>
      <c r="C4810" s="405" t="s">
        <v>97</v>
      </c>
      <c r="D4810" s="384">
        <v>1232</v>
      </c>
      <c r="E4810">
        <v>0.04</v>
      </c>
      <c r="F4810">
        <v>1.5611900000000001</v>
      </c>
      <c r="G4810" s="384">
        <v>0</v>
      </c>
      <c r="H4810">
        <v>0</v>
      </c>
    </row>
    <row r="4811" spans="1:10">
      <c r="A4811">
        <v>4794</v>
      </c>
      <c r="B4811" s="613">
        <v>43269.59097222222</v>
      </c>
      <c r="C4811" s="405" t="s">
        <v>2020</v>
      </c>
      <c r="D4811" s="384">
        <v>1232</v>
      </c>
      <c r="E4811">
        <v>0.04</v>
      </c>
      <c r="F4811">
        <v>1.5611900000000001</v>
      </c>
      <c r="G4811" s="384">
        <v>0</v>
      </c>
      <c r="H4811">
        <v>1.55314</v>
      </c>
    </row>
    <row r="4812" spans="1:10">
      <c r="A4812">
        <v>4801</v>
      </c>
      <c r="B4812" s="613">
        <v>43270.063194444447</v>
      </c>
      <c r="C4812" s="405" t="s">
        <v>2020</v>
      </c>
      <c r="D4812" s="384">
        <v>1232</v>
      </c>
      <c r="E4812">
        <v>0.04</v>
      </c>
      <c r="F4812">
        <v>1.5611900000000001</v>
      </c>
      <c r="G4812" s="384">
        <v>0</v>
      </c>
      <c r="H4812">
        <v>1.55769</v>
      </c>
    </row>
    <row r="4813" spans="1:10">
      <c r="A4813">
        <v>4809</v>
      </c>
      <c r="B4813" s="613">
        <v>43270.295138888891</v>
      </c>
      <c r="C4813" s="405" t="s">
        <v>2020</v>
      </c>
      <c r="D4813" s="384">
        <v>1232</v>
      </c>
      <c r="E4813">
        <v>0.04</v>
      </c>
      <c r="F4813">
        <v>1.5611900000000001</v>
      </c>
      <c r="G4813" s="384">
        <v>0</v>
      </c>
      <c r="H4813">
        <v>1.56467</v>
      </c>
    </row>
    <row r="4814" spans="1:10">
      <c r="A4814">
        <v>4818</v>
      </c>
      <c r="B4814" s="613">
        <v>43270.473611111112</v>
      </c>
      <c r="C4814" s="405" t="s">
        <v>1931</v>
      </c>
      <c r="D4814" s="384">
        <v>1232</v>
      </c>
      <c r="E4814">
        <v>0.04</v>
      </c>
      <c r="F4814">
        <v>1.56467</v>
      </c>
      <c r="G4814" s="384">
        <v>0</v>
      </c>
      <c r="H4814">
        <v>1.56467</v>
      </c>
      <c r="I4814">
        <v>-10.68</v>
      </c>
      <c r="J4814" s="384">
        <v>4542.58</v>
      </c>
    </row>
    <row r="4815" spans="1:10">
      <c r="A4815">
        <v>4799</v>
      </c>
      <c r="B4815" s="613">
        <v>43270.063194444447</v>
      </c>
      <c r="C4815" s="405" t="s">
        <v>97</v>
      </c>
      <c r="D4815" s="384">
        <v>1233</v>
      </c>
      <c r="E4815">
        <v>0.08</v>
      </c>
      <c r="F4815">
        <v>1.56671</v>
      </c>
      <c r="G4815" s="384">
        <v>0</v>
      </c>
      <c r="H4815">
        <v>0</v>
      </c>
    </row>
    <row r="4816" spans="1:10">
      <c r="A4816">
        <v>4800</v>
      </c>
      <c r="B4816" s="613">
        <v>43270.063194444447</v>
      </c>
      <c r="C4816" s="405" t="s">
        <v>2020</v>
      </c>
      <c r="D4816" s="384">
        <v>1233</v>
      </c>
      <c r="E4816">
        <v>0.08</v>
      </c>
      <c r="F4816">
        <v>1.56671</v>
      </c>
      <c r="G4816" s="384">
        <v>0</v>
      </c>
      <c r="H4816">
        <v>1.55769</v>
      </c>
    </row>
    <row r="4817" spans="1:10">
      <c r="A4817">
        <v>4808</v>
      </c>
      <c r="B4817" s="613">
        <v>43270.295138888891</v>
      </c>
      <c r="C4817" s="405" t="s">
        <v>2020</v>
      </c>
      <c r="D4817" s="384">
        <v>1233</v>
      </c>
      <c r="E4817">
        <v>0.08</v>
      </c>
      <c r="F4817">
        <v>1.56671</v>
      </c>
      <c r="G4817" s="384">
        <v>0</v>
      </c>
      <c r="H4817">
        <v>1.56467</v>
      </c>
    </row>
    <row r="4818" spans="1:10">
      <c r="A4818">
        <v>4819</v>
      </c>
      <c r="B4818" s="613">
        <v>43270.473611111112</v>
      </c>
      <c r="C4818" s="405" t="s">
        <v>1931</v>
      </c>
      <c r="D4818" s="384">
        <v>1233</v>
      </c>
      <c r="E4818">
        <v>0.08</v>
      </c>
      <c r="F4818">
        <v>1.56467</v>
      </c>
      <c r="G4818" s="384">
        <v>0</v>
      </c>
      <c r="H4818">
        <v>1.56467</v>
      </c>
      <c r="I4818">
        <v>11.25</v>
      </c>
      <c r="J4818" s="384">
        <v>4553.83</v>
      </c>
    </row>
    <row r="4819" spans="1:10">
      <c r="A4819">
        <v>4806</v>
      </c>
      <c r="B4819" s="613">
        <v>43270.295138888891</v>
      </c>
      <c r="C4819" s="405" t="s">
        <v>97</v>
      </c>
      <c r="D4819" s="384">
        <v>1234</v>
      </c>
      <c r="E4819">
        <v>0.28000000000000003</v>
      </c>
      <c r="F4819">
        <v>1.57304</v>
      </c>
      <c r="G4819" s="384">
        <v>0</v>
      </c>
      <c r="H4819">
        <v>0</v>
      </c>
    </row>
    <row r="4820" spans="1:10">
      <c r="A4820">
        <v>4807</v>
      </c>
      <c r="B4820" s="613">
        <v>43270.295138888891</v>
      </c>
      <c r="C4820" s="405" t="s">
        <v>2020</v>
      </c>
      <c r="D4820" s="384">
        <v>1234</v>
      </c>
      <c r="E4820">
        <v>0.28000000000000003</v>
      </c>
      <c r="F4820">
        <v>1.57304</v>
      </c>
      <c r="G4820" s="384">
        <v>0</v>
      </c>
      <c r="H4820">
        <v>1.56467</v>
      </c>
    </row>
    <row r="4821" spans="1:10">
      <c r="A4821">
        <v>4820</v>
      </c>
      <c r="B4821" s="613">
        <v>43270.473611111112</v>
      </c>
      <c r="C4821" s="405" t="s">
        <v>1931</v>
      </c>
      <c r="D4821" s="384">
        <v>1234</v>
      </c>
      <c r="E4821">
        <v>0.28000000000000003</v>
      </c>
      <c r="F4821">
        <v>1.56467</v>
      </c>
      <c r="G4821" s="384">
        <v>0</v>
      </c>
      <c r="H4821">
        <v>1.56467</v>
      </c>
      <c r="I4821">
        <v>170.23</v>
      </c>
      <c r="J4821" s="384">
        <v>4724.0600000000004</v>
      </c>
    </row>
    <row r="4822" spans="1:10">
      <c r="A4822">
        <v>4821</v>
      </c>
      <c r="B4822" s="613">
        <v>43278.885416666664</v>
      </c>
      <c r="C4822" s="405" t="s">
        <v>96</v>
      </c>
      <c r="D4822" s="384">
        <v>1235</v>
      </c>
      <c r="E4822">
        <v>0.01</v>
      </c>
      <c r="F4822">
        <v>1.5749899999999999</v>
      </c>
      <c r="G4822" s="384">
        <v>0</v>
      </c>
      <c r="H4822">
        <v>0</v>
      </c>
    </row>
    <row r="4823" spans="1:10">
      <c r="A4823">
        <v>4822</v>
      </c>
      <c r="B4823" s="613">
        <v>43278.885416666664</v>
      </c>
      <c r="C4823" s="405" t="s">
        <v>2020</v>
      </c>
      <c r="D4823" s="384">
        <v>1235</v>
      </c>
      <c r="E4823">
        <v>0.01</v>
      </c>
      <c r="F4823">
        <v>1.5749899999999999</v>
      </c>
      <c r="G4823" s="384">
        <v>0</v>
      </c>
      <c r="H4823">
        <v>1.5771299999999999</v>
      </c>
    </row>
    <row r="4824" spans="1:10">
      <c r="A4824">
        <v>4825</v>
      </c>
      <c r="B4824" s="613">
        <v>43279.289583333331</v>
      </c>
      <c r="C4824" s="405" t="s">
        <v>2020</v>
      </c>
      <c r="D4824" s="384">
        <v>1235</v>
      </c>
      <c r="E4824">
        <v>0.01</v>
      </c>
      <c r="F4824">
        <v>1.5749899999999999</v>
      </c>
      <c r="G4824" s="384">
        <v>0</v>
      </c>
      <c r="H4824">
        <v>1.57548</v>
      </c>
    </row>
    <row r="4825" spans="1:10">
      <c r="A4825">
        <v>4826</v>
      </c>
      <c r="B4825" s="613">
        <v>43279.463888888888</v>
      </c>
      <c r="C4825" s="405" t="s">
        <v>1931</v>
      </c>
      <c r="D4825" s="384">
        <v>1235</v>
      </c>
      <c r="E4825">
        <v>0.01</v>
      </c>
      <c r="F4825">
        <v>1.57548</v>
      </c>
      <c r="G4825" s="384">
        <v>0</v>
      </c>
      <c r="H4825">
        <v>1.57548</v>
      </c>
      <c r="I4825">
        <v>0.26</v>
      </c>
      <c r="J4825" s="384">
        <v>4724.32</v>
      </c>
    </row>
    <row r="4826" spans="1:10">
      <c r="A4826">
        <v>4823</v>
      </c>
      <c r="B4826" s="613">
        <v>43279.289583333331</v>
      </c>
      <c r="C4826" s="405" t="s">
        <v>96</v>
      </c>
      <c r="D4826" s="384">
        <v>1236</v>
      </c>
      <c r="E4826">
        <v>0.01</v>
      </c>
      <c r="F4826">
        <v>1.57169</v>
      </c>
      <c r="G4826" s="384">
        <v>0</v>
      </c>
      <c r="H4826">
        <v>0</v>
      </c>
    </row>
    <row r="4827" spans="1:10">
      <c r="A4827">
        <v>4824</v>
      </c>
      <c r="B4827" s="613">
        <v>43279.289583333331</v>
      </c>
      <c r="C4827" s="405" t="s">
        <v>2020</v>
      </c>
      <c r="D4827" s="384">
        <v>1236</v>
      </c>
      <c r="E4827">
        <v>0.01</v>
      </c>
      <c r="F4827">
        <v>1.57169</v>
      </c>
      <c r="G4827" s="384">
        <v>0</v>
      </c>
      <c r="H4827">
        <v>1.57548</v>
      </c>
    </row>
    <row r="4828" spans="1:10">
      <c r="A4828">
        <v>4827</v>
      </c>
      <c r="B4828" s="613">
        <v>43279.463888888888</v>
      </c>
      <c r="C4828" s="405" t="s">
        <v>1931</v>
      </c>
      <c r="D4828" s="384">
        <v>1236</v>
      </c>
      <c r="E4828">
        <v>0.01</v>
      </c>
      <c r="F4828">
        <v>1.57548</v>
      </c>
      <c r="G4828" s="384">
        <v>0</v>
      </c>
      <c r="H4828">
        <v>1.57548</v>
      </c>
      <c r="I4828">
        <v>2.7</v>
      </c>
      <c r="J4828" s="384">
        <v>4727.0200000000004</v>
      </c>
    </row>
    <row r="4829" spans="1:10">
      <c r="A4829">
        <v>4828</v>
      </c>
      <c r="B4829" s="613">
        <v>43279.626388888886</v>
      </c>
      <c r="C4829" s="405" t="s">
        <v>97</v>
      </c>
      <c r="D4829" s="384">
        <v>1237</v>
      </c>
      <c r="E4829">
        <v>0.01</v>
      </c>
      <c r="F4829">
        <v>1.5745400000000001</v>
      </c>
      <c r="G4829" s="384">
        <v>0</v>
      </c>
      <c r="H4829">
        <v>0</v>
      </c>
    </row>
    <row r="4830" spans="1:10">
      <c r="A4830">
        <v>4829</v>
      </c>
      <c r="B4830" s="613">
        <v>43279.626388888886</v>
      </c>
      <c r="C4830" s="405" t="s">
        <v>2020</v>
      </c>
      <c r="D4830" s="384">
        <v>1237</v>
      </c>
      <c r="E4830">
        <v>0.01</v>
      </c>
      <c r="F4830">
        <v>1.5745400000000001</v>
      </c>
      <c r="G4830" s="384">
        <v>0</v>
      </c>
      <c r="H4830">
        <v>1.5724</v>
      </c>
    </row>
    <row r="4831" spans="1:10">
      <c r="A4831">
        <v>4834</v>
      </c>
      <c r="B4831" s="613">
        <v>43279.688888888886</v>
      </c>
      <c r="C4831" s="405" t="s">
        <v>2020</v>
      </c>
      <c r="D4831" s="384">
        <v>1237</v>
      </c>
      <c r="E4831">
        <v>0.01</v>
      </c>
      <c r="F4831">
        <v>1.5745400000000001</v>
      </c>
      <c r="G4831" s="384">
        <v>0</v>
      </c>
      <c r="H4831">
        <v>1.57406</v>
      </c>
    </row>
    <row r="4832" spans="1:10">
      <c r="A4832">
        <v>4835</v>
      </c>
      <c r="B4832" s="613">
        <v>43279.73541666667</v>
      </c>
      <c r="C4832" s="405" t="s">
        <v>1931</v>
      </c>
      <c r="D4832" s="384">
        <v>1237</v>
      </c>
      <c r="E4832">
        <v>0.01</v>
      </c>
      <c r="F4832">
        <v>1.57406</v>
      </c>
      <c r="G4832" s="384">
        <v>0</v>
      </c>
      <c r="H4832">
        <v>1.57406</v>
      </c>
      <c r="I4832">
        <v>0.25</v>
      </c>
      <c r="J4832" s="384">
        <v>4727.2700000000004</v>
      </c>
    </row>
    <row r="4833" spans="1:10">
      <c r="A4833">
        <v>4830</v>
      </c>
      <c r="B4833" s="613">
        <v>43279.658333333333</v>
      </c>
      <c r="C4833" s="405" t="s">
        <v>96</v>
      </c>
      <c r="D4833" s="384">
        <v>1238</v>
      </c>
      <c r="E4833">
        <v>0.01</v>
      </c>
      <c r="F4833">
        <v>1.57674</v>
      </c>
      <c r="G4833" s="384">
        <v>0</v>
      </c>
      <c r="H4833">
        <v>0</v>
      </c>
    </row>
    <row r="4834" spans="1:10">
      <c r="A4834">
        <v>4831</v>
      </c>
      <c r="B4834" s="613">
        <v>43279.658333333333</v>
      </c>
      <c r="C4834" s="405" t="s">
        <v>2020</v>
      </c>
      <c r="D4834" s="384">
        <v>1238</v>
      </c>
      <c r="E4834">
        <v>0.01</v>
      </c>
      <c r="F4834">
        <v>1.57674</v>
      </c>
      <c r="G4834" s="384">
        <v>0</v>
      </c>
      <c r="H4834">
        <v>1.5788800000000001</v>
      </c>
    </row>
    <row r="4835" spans="1:10">
      <c r="A4835">
        <v>4839</v>
      </c>
      <c r="B4835" s="613">
        <v>43279.844444444447</v>
      </c>
      <c r="C4835" s="405" t="s">
        <v>2020</v>
      </c>
      <c r="D4835" s="384">
        <v>1238</v>
      </c>
      <c r="E4835">
        <v>0.01</v>
      </c>
      <c r="F4835">
        <v>1.57674</v>
      </c>
      <c r="G4835" s="384">
        <v>0</v>
      </c>
      <c r="H4835">
        <v>1.5772200000000001</v>
      </c>
    </row>
    <row r="4836" spans="1:10">
      <c r="A4836">
        <v>4840</v>
      </c>
      <c r="B4836" s="613">
        <v>43280.191666666666</v>
      </c>
      <c r="C4836" s="405" t="s">
        <v>1931</v>
      </c>
      <c r="D4836" s="384">
        <v>1238</v>
      </c>
      <c r="E4836">
        <v>0.01</v>
      </c>
      <c r="F4836">
        <v>1.5772200000000001</v>
      </c>
      <c r="G4836" s="384">
        <v>0</v>
      </c>
      <c r="H4836">
        <v>1.5772200000000001</v>
      </c>
      <c r="I4836">
        <v>0.26</v>
      </c>
      <c r="J4836" s="384">
        <v>4730.2299999999996</v>
      </c>
    </row>
    <row r="4837" spans="1:10">
      <c r="A4837">
        <v>4832</v>
      </c>
      <c r="B4837" s="613">
        <v>43279.688888888886</v>
      </c>
      <c r="C4837" s="405" t="s">
        <v>97</v>
      </c>
      <c r="D4837" s="384">
        <v>1239</v>
      </c>
      <c r="E4837">
        <v>0.01</v>
      </c>
      <c r="F4837">
        <v>1.57785</v>
      </c>
      <c r="G4837" s="384">
        <v>0</v>
      </c>
      <c r="H4837">
        <v>0</v>
      </c>
    </row>
    <row r="4838" spans="1:10">
      <c r="A4838">
        <v>4833</v>
      </c>
      <c r="B4838" s="613">
        <v>43279.688888888886</v>
      </c>
      <c r="C4838" s="405" t="s">
        <v>2020</v>
      </c>
      <c r="D4838" s="384">
        <v>1239</v>
      </c>
      <c r="E4838">
        <v>0.01</v>
      </c>
      <c r="F4838">
        <v>1.57785</v>
      </c>
      <c r="G4838" s="384">
        <v>0</v>
      </c>
      <c r="H4838">
        <v>1.57406</v>
      </c>
    </row>
    <row r="4839" spans="1:10">
      <c r="A4839">
        <v>4836</v>
      </c>
      <c r="B4839" s="613">
        <v>43279.73541666667</v>
      </c>
      <c r="C4839" s="405" t="s">
        <v>1931</v>
      </c>
      <c r="D4839" s="384">
        <v>1239</v>
      </c>
      <c r="E4839">
        <v>0.01</v>
      </c>
      <c r="F4839">
        <v>1.57406</v>
      </c>
      <c r="G4839" s="384">
        <v>0</v>
      </c>
      <c r="H4839">
        <v>1.57406</v>
      </c>
      <c r="I4839">
        <v>2.7</v>
      </c>
      <c r="J4839" s="384">
        <v>4729.97</v>
      </c>
    </row>
    <row r="4840" spans="1:10">
      <c r="A4840">
        <v>4837</v>
      </c>
      <c r="B4840" s="613">
        <v>43279.844444444447</v>
      </c>
      <c r="C4840" s="405" t="s">
        <v>96</v>
      </c>
      <c r="D4840" s="384">
        <v>1240</v>
      </c>
      <c r="E4840">
        <v>0.01</v>
      </c>
      <c r="F4840">
        <v>1.57342</v>
      </c>
      <c r="G4840" s="384">
        <v>0</v>
      </c>
      <c r="H4840">
        <v>0</v>
      </c>
    </row>
    <row r="4841" spans="1:10">
      <c r="A4841">
        <v>4838</v>
      </c>
      <c r="B4841" s="613">
        <v>43279.844444444447</v>
      </c>
      <c r="C4841" s="405" t="s">
        <v>2020</v>
      </c>
      <c r="D4841" s="384">
        <v>1240</v>
      </c>
      <c r="E4841">
        <v>0.01</v>
      </c>
      <c r="F4841">
        <v>1.57342</v>
      </c>
      <c r="G4841" s="384">
        <v>0</v>
      </c>
      <c r="H4841">
        <v>1.5772200000000001</v>
      </c>
    </row>
    <row r="4842" spans="1:10">
      <c r="A4842">
        <v>4841</v>
      </c>
      <c r="B4842" s="613">
        <v>43280.191666666666</v>
      </c>
      <c r="C4842" s="405" t="s">
        <v>1931</v>
      </c>
      <c r="D4842" s="384">
        <v>1240</v>
      </c>
      <c r="E4842">
        <v>0.01</v>
      </c>
      <c r="F4842">
        <v>1.5772200000000001</v>
      </c>
      <c r="G4842" s="384">
        <v>0</v>
      </c>
      <c r="H4842">
        <v>1.5772200000000001</v>
      </c>
      <c r="I4842">
        <v>2.71</v>
      </c>
      <c r="J4842" s="384">
        <v>4732.9399999999996</v>
      </c>
    </row>
    <row r="4843" spans="1:10">
      <c r="A4843">
        <v>4842</v>
      </c>
      <c r="B4843" s="613">
        <v>43284.3125</v>
      </c>
      <c r="C4843" s="405" t="s">
        <v>97</v>
      </c>
      <c r="D4843" s="384">
        <v>1241</v>
      </c>
      <c r="E4843">
        <v>0.01</v>
      </c>
      <c r="F4843">
        <v>1.5827100000000001</v>
      </c>
      <c r="G4843" s="384">
        <v>0</v>
      </c>
      <c r="H4843">
        <v>0</v>
      </c>
    </row>
    <row r="4844" spans="1:10">
      <c r="A4844">
        <v>4843</v>
      </c>
      <c r="B4844" s="613">
        <v>43284.3125</v>
      </c>
      <c r="C4844" s="405" t="s">
        <v>2020</v>
      </c>
      <c r="D4844" s="384">
        <v>1241</v>
      </c>
      <c r="E4844">
        <v>0.01</v>
      </c>
      <c r="F4844">
        <v>1.5827100000000001</v>
      </c>
      <c r="G4844" s="384">
        <v>0</v>
      </c>
      <c r="H4844">
        <v>1.58057</v>
      </c>
    </row>
    <row r="4845" spans="1:10">
      <c r="A4845">
        <v>4844</v>
      </c>
      <c r="B4845" s="613">
        <v>43284.340277777781</v>
      </c>
      <c r="C4845" s="405" t="s">
        <v>1931</v>
      </c>
      <c r="D4845" s="384">
        <v>1241</v>
      </c>
      <c r="E4845">
        <v>0.01</v>
      </c>
      <c r="F4845">
        <v>1.58057</v>
      </c>
      <c r="G4845" s="384">
        <v>0</v>
      </c>
      <c r="H4845">
        <v>1.58057</v>
      </c>
      <c r="I4845">
        <v>1.48</v>
      </c>
      <c r="J4845" s="384">
        <v>4734.42</v>
      </c>
    </row>
    <row r="4846" spans="1:10">
      <c r="A4846">
        <v>4845</v>
      </c>
      <c r="B4846" s="613">
        <v>43301.511805555558</v>
      </c>
      <c r="C4846" s="405" t="s">
        <v>96</v>
      </c>
      <c r="D4846" s="384">
        <v>1242</v>
      </c>
      <c r="E4846">
        <v>0.01</v>
      </c>
      <c r="F4846">
        <v>1.58186</v>
      </c>
      <c r="G4846" s="384">
        <v>0</v>
      </c>
      <c r="H4846">
        <v>0</v>
      </c>
    </row>
    <row r="4847" spans="1:10">
      <c r="A4847">
        <v>4846</v>
      </c>
      <c r="B4847" s="613">
        <v>43301.511805555558</v>
      </c>
      <c r="C4847" s="405" t="s">
        <v>2020</v>
      </c>
      <c r="D4847" s="384">
        <v>1242</v>
      </c>
      <c r="E4847">
        <v>0.01</v>
      </c>
      <c r="F4847">
        <v>1.58186</v>
      </c>
      <c r="G4847" s="384">
        <v>0</v>
      </c>
      <c r="H4847">
        <v>1.5840000000000001</v>
      </c>
    </row>
    <row r="4848" spans="1:10">
      <c r="A4848">
        <v>4849</v>
      </c>
      <c r="B4848" s="613">
        <v>43301.944444444445</v>
      </c>
      <c r="C4848" s="405" t="s">
        <v>2020</v>
      </c>
      <c r="D4848" s="384">
        <v>1242</v>
      </c>
      <c r="E4848">
        <v>0.01</v>
      </c>
      <c r="F4848">
        <v>1.58186</v>
      </c>
      <c r="G4848" s="384">
        <v>0</v>
      </c>
      <c r="H4848">
        <v>1.5823400000000001</v>
      </c>
    </row>
    <row r="4849" spans="1:10">
      <c r="A4849">
        <v>4850</v>
      </c>
      <c r="B4849" s="613">
        <v>43304.184027777781</v>
      </c>
      <c r="C4849" s="405" t="s">
        <v>1931</v>
      </c>
      <c r="D4849" s="384">
        <v>1242</v>
      </c>
      <c r="E4849">
        <v>0.01</v>
      </c>
      <c r="F4849">
        <v>1.5823400000000001</v>
      </c>
      <c r="G4849" s="384">
        <v>0</v>
      </c>
      <c r="H4849">
        <v>1.5823400000000001</v>
      </c>
      <c r="I4849">
        <v>0.26</v>
      </c>
      <c r="J4849" s="384">
        <v>4734.68</v>
      </c>
    </row>
    <row r="4850" spans="1:10">
      <c r="A4850">
        <v>4847</v>
      </c>
      <c r="B4850" s="613">
        <v>43301.944444444445</v>
      </c>
      <c r="C4850" s="405" t="s">
        <v>96</v>
      </c>
      <c r="D4850" s="384">
        <v>1243</v>
      </c>
      <c r="E4850">
        <v>0.01</v>
      </c>
      <c r="F4850">
        <v>1.5785499999999999</v>
      </c>
      <c r="G4850" s="384">
        <v>0</v>
      </c>
      <c r="H4850">
        <v>0</v>
      </c>
    </row>
    <row r="4851" spans="1:10">
      <c r="A4851">
        <v>4848</v>
      </c>
      <c r="B4851" s="613">
        <v>43301.944444444445</v>
      </c>
      <c r="C4851" s="405" t="s">
        <v>2020</v>
      </c>
      <c r="D4851" s="384">
        <v>1243</v>
      </c>
      <c r="E4851">
        <v>0.01</v>
      </c>
      <c r="F4851">
        <v>1.5785499999999999</v>
      </c>
      <c r="G4851" s="384">
        <v>0</v>
      </c>
      <c r="H4851">
        <v>1.5823400000000001</v>
      </c>
    </row>
    <row r="4852" spans="1:10">
      <c r="A4852">
        <v>4851</v>
      </c>
      <c r="B4852" s="613">
        <v>43304.184027777781</v>
      </c>
      <c r="C4852" s="405" t="s">
        <v>1931</v>
      </c>
      <c r="D4852" s="384">
        <v>1243</v>
      </c>
      <c r="E4852">
        <v>0.01</v>
      </c>
      <c r="F4852">
        <v>1.5823400000000001</v>
      </c>
      <c r="G4852" s="384">
        <v>0</v>
      </c>
      <c r="H4852">
        <v>1.5823400000000001</v>
      </c>
      <c r="I4852">
        <v>2.7</v>
      </c>
      <c r="J4852" s="384">
        <v>4737.38</v>
      </c>
    </row>
    <row r="4853" spans="1:10">
      <c r="A4853">
        <v>4852</v>
      </c>
      <c r="B4853" s="613">
        <v>43305.397916666669</v>
      </c>
      <c r="C4853" s="405" t="s">
        <v>96</v>
      </c>
      <c r="D4853" s="384">
        <v>1244</v>
      </c>
      <c r="E4853">
        <v>0.01</v>
      </c>
      <c r="F4853">
        <v>1.5861499999999999</v>
      </c>
      <c r="G4853" s="384">
        <v>0</v>
      </c>
      <c r="H4853">
        <v>0</v>
      </c>
    </row>
    <row r="4854" spans="1:10">
      <c r="A4854">
        <v>4853</v>
      </c>
      <c r="B4854" s="613">
        <v>43305.397916666669</v>
      </c>
      <c r="C4854" s="405" t="s">
        <v>2020</v>
      </c>
      <c r="D4854" s="384">
        <v>1244</v>
      </c>
      <c r="E4854">
        <v>0.01</v>
      </c>
      <c r="F4854">
        <v>1.5861499999999999</v>
      </c>
      <c r="G4854" s="384">
        <v>0</v>
      </c>
      <c r="H4854">
        <v>1.58829</v>
      </c>
    </row>
    <row r="4855" spans="1:10">
      <c r="A4855">
        <v>4856</v>
      </c>
      <c r="B4855" s="613">
        <v>43305.46597222222</v>
      </c>
      <c r="C4855" s="405" t="s">
        <v>2020</v>
      </c>
      <c r="D4855" s="384">
        <v>1244</v>
      </c>
      <c r="E4855">
        <v>0.01</v>
      </c>
      <c r="F4855">
        <v>1.5861499999999999</v>
      </c>
      <c r="G4855" s="384">
        <v>0</v>
      </c>
      <c r="H4855">
        <v>1.58663</v>
      </c>
    </row>
    <row r="4856" spans="1:10">
      <c r="A4856">
        <v>4860</v>
      </c>
      <c r="B4856" s="613">
        <v>43305.599305555559</v>
      </c>
      <c r="C4856" s="405" t="s">
        <v>2020</v>
      </c>
      <c r="D4856" s="384">
        <v>1244</v>
      </c>
      <c r="E4856">
        <v>0.01</v>
      </c>
      <c r="F4856">
        <v>1.5861499999999999</v>
      </c>
      <c r="G4856" s="384">
        <v>0</v>
      </c>
      <c r="H4856">
        <v>1.5849800000000001</v>
      </c>
    </row>
    <row r="4857" spans="1:10">
      <c r="A4857">
        <v>4865</v>
      </c>
      <c r="B4857" s="613">
        <v>43305.75</v>
      </c>
      <c r="C4857" s="405" t="s">
        <v>2020</v>
      </c>
      <c r="D4857" s="384">
        <v>1244</v>
      </c>
      <c r="E4857">
        <v>0.01</v>
      </c>
      <c r="F4857">
        <v>1.5861499999999999</v>
      </c>
      <c r="G4857" s="384">
        <v>0</v>
      </c>
      <c r="H4857">
        <v>1.5821099999999999</v>
      </c>
    </row>
    <row r="4858" spans="1:10">
      <c r="A4858">
        <v>4871</v>
      </c>
      <c r="B4858" s="613">
        <v>43315.549305555556</v>
      </c>
      <c r="C4858" s="405" t="s">
        <v>2020</v>
      </c>
      <c r="D4858" s="384">
        <v>1244</v>
      </c>
      <c r="E4858">
        <v>0.01</v>
      </c>
      <c r="F4858">
        <v>1.5861499999999999</v>
      </c>
      <c r="G4858" s="384">
        <v>0</v>
      </c>
      <c r="H4858">
        <v>1.5785400000000001</v>
      </c>
    </row>
    <row r="4859" spans="1:10">
      <c r="A4859">
        <v>4878</v>
      </c>
      <c r="B4859" s="613">
        <v>43315.775000000001</v>
      </c>
      <c r="C4859" s="405" t="s">
        <v>2020</v>
      </c>
      <c r="D4859" s="384">
        <v>1244</v>
      </c>
      <c r="E4859">
        <v>0.01</v>
      </c>
      <c r="F4859">
        <v>1.5861499999999999</v>
      </c>
      <c r="G4859" s="384">
        <v>0</v>
      </c>
      <c r="H4859">
        <v>1.57403</v>
      </c>
    </row>
    <row r="4860" spans="1:10">
      <c r="A4860">
        <v>4886</v>
      </c>
      <c r="B4860" s="613">
        <v>43319.387499999997</v>
      </c>
      <c r="C4860" s="405" t="s">
        <v>2020</v>
      </c>
      <c r="D4860" s="384">
        <v>1244</v>
      </c>
      <c r="E4860">
        <v>0.01</v>
      </c>
      <c r="F4860">
        <v>1.5861499999999999</v>
      </c>
      <c r="G4860" s="384">
        <v>0</v>
      </c>
      <c r="H4860">
        <v>1.56711</v>
      </c>
    </row>
    <row r="4861" spans="1:10">
      <c r="A4861">
        <v>4887</v>
      </c>
      <c r="B4861" s="613">
        <v>43320.615972222222</v>
      </c>
      <c r="C4861" s="405" t="s">
        <v>1931</v>
      </c>
      <c r="D4861" s="384">
        <v>1244</v>
      </c>
      <c r="E4861">
        <v>0.01</v>
      </c>
      <c r="F4861">
        <v>1.56711</v>
      </c>
      <c r="G4861" s="384">
        <v>0</v>
      </c>
      <c r="H4861">
        <v>1.56711</v>
      </c>
      <c r="I4861">
        <v>-14.15</v>
      </c>
      <c r="J4861" s="384">
        <v>4723.2299999999996</v>
      </c>
    </row>
    <row r="4862" spans="1:10">
      <c r="A4862">
        <v>4854</v>
      </c>
      <c r="B4862" s="613">
        <v>43305.46597222222</v>
      </c>
      <c r="C4862" s="405" t="s">
        <v>96</v>
      </c>
      <c r="D4862" s="384">
        <v>1245</v>
      </c>
      <c r="E4862">
        <v>0.01</v>
      </c>
      <c r="F4862">
        <v>1.58284</v>
      </c>
      <c r="G4862" s="384">
        <v>0</v>
      </c>
      <c r="H4862">
        <v>0</v>
      </c>
    </row>
    <row r="4863" spans="1:10">
      <c r="A4863">
        <v>4855</v>
      </c>
      <c r="B4863" s="613">
        <v>43305.46597222222</v>
      </c>
      <c r="C4863" s="405" t="s">
        <v>2020</v>
      </c>
      <c r="D4863" s="384">
        <v>1245</v>
      </c>
      <c r="E4863">
        <v>0.01</v>
      </c>
      <c r="F4863">
        <v>1.58284</v>
      </c>
      <c r="G4863" s="384">
        <v>0</v>
      </c>
      <c r="H4863">
        <v>1.58663</v>
      </c>
    </row>
    <row r="4864" spans="1:10">
      <c r="A4864">
        <v>4859</v>
      </c>
      <c r="B4864" s="613">
        <v>43305.599305555559</v>
      </c>
      <c r="C4864" s="405" t="s">
        <v>2020</v>
      </c>
      <c r="D4864" s="384">
        <v>1245</v>
      </c>
      <c r="E4864">
        <v>0.01</v>
      </c>
      <c r="F4864">
        <v>1.58284</v>
      </c>
      <c r="G4864" s="384">
        <v>0</v>
      </c>
      <c r="H4864">
        <v>1.5849800000000001</v>
      </c>
    </row>
    <row r="4865" spans="1:10">
      <c r="A4865">
        <v>4864</v>
      </c>
      <c r="B4865" s="613">
        <v>43305.75</v>
      </c>
      <c r="C4865" s="405" t="s">
        <v>2020</v>
      </c>
      <c r="D4865" s="384">
        <v>1245</v>
      </c>
      <c r="E4865">
        <v>0.01</v>
      </c>
      <c r="F4865">
        <v>1.58284</v>
      </c>
      <c r="G4865" s="384">
        <v>0</v>
      </c>
      <c r="H4865">
        <v>1.5821099999999999</v>
      </c>
    </row>
    <row r="4866" spans="1:10">
      <c r="A4866">
        <v>4870</v>
      </c>
      <c r="B4866" s="613">
        <v>43315.549305555556</v>
      </c>
      <c r="C4866" s="405" t="s">
        <v>2020</v>
      </c>
      <c r="D4866" s="384">
        <v>1245</v>
      </c>
      <c r="E4866">
        <v>0.01</v>
      </c>
      <c r="F4866">
        <v>1.58284</v>
      </c>
      <c r="G4866" s="384">
        <v>0</v>
      </c>
      <c r="H4866">
        <v>1.5785400000000001</v>
      </c>
    </row>
    <row r="4867" spans="1:10">
      <c r="A4867">
        <v>4877</v>
      </c>
      <c r="B4867" s="613">
        <v>43315.775000000001</v>
      </c>
      <c r="C4867" s="405" t="s">
        <v>2020</v>
      </c>
      <c r="D4867" s="384">
        <v>1245</v>
      </c>
      <c r="E4867">
        <v>0.01</v>
      </c>
      <c r="F4867">
        <v>1.58284</v>
      </c>
      <c r="G4867" s="384">
        <v>0</v>
      </c>
      <c r="H4867">
        <v>1.57403</v>
      </c>
    </row>
    <row r="4868" spans="1:10">
      <c r="A4868">
        <v>4885</v>
      </c>
      <c r="B4868" s="613">
        <v>43319.387499999997</v>
      </c>
      <c r="C4868" s="405" t="s">
        <v>2020</v>
      </c>
      <c r="D4868" s="384">
        <v>1245</v>
      </c>
      <c r="E4868">
        <v>0.01</v>
      </c>
      <c r="F4868">
        <v>1.58284</v>
      </c>
      <c r="G4868" s="384">
        <v>0</v>
      </c>
      <c r="H4868">
        <v>1.56711</v>
      </c>
    </row>
    <row r="4869" spans="1:10">
      <c r="A4869">
        <v>4888</v>
      </c>
      <c r="B4869" s="613">
        <v>43320.615972222222</v>
      </c>
      <c r="C4869" s="405" t="s">
        <v>1931</v>
      </c>
      <c r="D4869" s="384">
        <v>1245</v>
      </c>
      <c r="E4869">
        <v>0.01</v>
      </c>
      <c r="F4869">
        <v>1.56711</v>
      </c>
      <c r="G4869" s="384">
        <v>0</v>
      </c>
      <c r="H4869">
        <v>1.56711</v>
      </c>
      <c r="I4869">
        <v>-11.71</v>
      </c>
      <c r="J4869" s="384">
        <v>4711.5200000000004</v>
      </c>
    </row>
    <row r="4870" spans="1:10">
      <c r="A4870">
        <v>4857</v>
      </c>
      <c r="B4870" s="613">
        <v>43305.599305555559</v>
      </c>
      <c r="C4870" s="405" t="s">
        <v>96</v>
      </c>
      <c r="D4870" s="384">
        <v>1246</v>
      </c>
      <c r="E4870">
        <v>0.01</v>
      </c>
      <c r="F4870">
        <v>1.57924</v>
      </c>
      <c r="G4870" s="384">
        <v>0</v>
      </c>
      <c r="H4870">
        <v>0</v>
      </c>
    </row>
    <row r="4871" spans="1:10">
      <c r="A4871">
        <v>4858</v>
      </c>
      <c r="B4871" s="613">
        <v>43305.599305555559</v>
      </c>
      <c r="C4871" s="405" t="s">
        <v>2020</v>
      </c>
      <c r="D4871" s="384">
        <v>1246</v>
      </c>
      <c r="E4871">
        <v>0.01</v>
      </c>
      <c r="F4871">
        <v>1.57924</v>
      </c>
      <c r="G4871" s="384">
        <v>0</v>
      </c>
      <c r="H4871">
        <v>1.5849800000000001</v>
      </c>
    </row>
    <row r="4872" spans="1:10">
      <c r="A4872">
        <v>4863</v>
      </c>
      <c r="B4872" s="613">
        <v>43305.75</v>
      </c>
      <c r="C4872" s="405" t="s">
        <v>2020</v>
      </c>
      <c r="D4872" s="384">
        <v>1246</v>
      </c>
      <c r="E4872">
        <v>0.01</v>
      </c>
      <c r="F4872">
        <v>1.57924</v>
      </c>
      <c r="G4872" s="384">
        <v>0</v>
      </c>
      <c r="H4872">
        <v>1.5821099999999999</v>
      </c>
    </row>
    <row r="4873" spans="1:10">
      <c r="A4873">
        <v>4869</v>
      </c>
      <c r="B4873" s="613">
        <v>43315.549305555556</v>
      </c>
      <c r="C4873" s="405" t="s">
        <v>2020</v>
      </c>
      <c r="D4873" s="384">
        <v>1246</v>
      </c>
      <c r="E4873">
        <v>0.01</v>
      </c>
      <c r="F4873">
        <v>1.57924</v>
      </c>
      <c r="G4873" s="384">
        <v>0</v>
      </c>
      <c r="H4873">
        <v>1.5785400000000001</v>
      </c>
    </row>
    <row r="4874" spans="1:10">
      <c r="A4874">
        <v>4876</v>
      </c>
      <c r="B4874" s="613">
        <v>43315.775000000001</v>
      </c>
      <c r="C4874" s="405" t="s">
        <v>2020</v>
      </c>
      <c r="D4874" s="384">
        <v>1246</v>
      </c>
      <c r="E4874">
        <v>0.01</v>
      </c>
      <c r="F4874">
        <v>1.57924</v>
      </c>
      <c r="G4874" s="384">
        <v>0</v>
      </c>
      <c r="H4874">
        <v>1.57403</v>
      </c>
    </row>
    <row r="4875" spans="1:10">
      <c r="A4875">
        <v>4884</v>
      </c>
      <c r="B4875" s="613">
        <v>43319.387499999997</v>
      </c>
      <c r="C4875" s="405" t="s">
        <v>2020</v>
      </c>
      <c r="D4875" s="384">
        <v>1246</v>
      </c>
      <c r="E4875">
        <v>0.01</v>
      </c>
      <c r="F4875">
        <v>1.57924</v>
      </c>
      <c r="G4875" s="384">
        <v>0</v>
      </c>
      <c r="H4875">
        <v>1.56711</v>
      </c>
    </row>
    <row r="4876" spans="1:10">
      <c r="A4876">
        <v>4889</v>
      </c>
      <c r="B4876" s="613">
        <v>43320.615972222222</v>
      </c>
      <c r="C4876" s="405" t="s">
        <v>1931</v>
      </c>
      <c r="D4876" s="384">
        <v>1246</v>
      </c>
      <c r="E4876">
        <v>0.01</v>
      </c>
      <c r="F4876">
        <v>1.56711</v>
      </c>
      <c r="G4876" s="384">
        <v>0</v>
      </c>
      <c r="H4876">
        <v>1.56711</v>
      </c>
      <c r="I4876">
        <v>-9.0500000000000007</v>
      </c>
      <c r="J4876" s="384">
        <v>4702.47</v>
      </c>
    </row>
    <row r="4877" spans="1:10">
      <c r="A4877">
        <v>4861</v>
      </c>
      <c r="B4877" s="613">
        <v>43305.75</v>
      </c>
      <c r="C4877" s="405" t="s">
        <v>96</v>
      </c>
      <c r="D4877" s="384">
        <v>1247</v>
      </c>
      <c r="E4877">
        <v>0.02</v>
      </c>
      <c r="F4877">
        <v>1.5753299999999999</v>
      </c>
      <c r="G4877" s="384">
        <v>0</v>
      </c>
      <c r="H4877">
        <v>0</v>
      </c>
    </row>
    <row r="4878" spans="1:10">
      <c r="A4878">
        <v>4862</v>
      </c>
      <c r="B4878" s="613">
        <v>43305.75</v>
      </c>
      <c r="C4878" s="405" t="s">
        <v>2020</v>
      </c>
      <c r="D4878" s="384">
        <v>1247</v>
      </c>
      <c r="E4878">
        <v>0.02</v>
      </c>
      <c r="F4878">
        <v>1.5753299999999999</v>
      </c>
      <c r="G4878" s="384">
        <v>0</v>
      </c>
      <c r="H4878">
        <v>1.5821099999999999</v>
      </c>
    </row>
    <row r="4879" spans="1:10">
      <c r="A4879">
        <v>4868</v>
      </c>
      <c r="B4879" s="613">
        <v>43315.549305555556</v>
      </c>
      <c r="C4879" s="405" t="s">
        <v>2020</v>
      </c>
      <c r="D4879" s="384">
        <v>1247</v>
      </c>
      <c r="E4879">
        <v>0.02</v>
      </c>
      <c r="F4879">
        <v>1.5753299999999999</v>
      </c>
      <c r="G4879" s="384">
        <v>0</v>
      </c>
      <c r="H4879">
        <v>1.5785400000000001</v>
      </c>
    </row>
    <row r="4880" spans="1:10">
      <c r="A4880">
        <v>4875</v>
      </c>
      <c r="B4880" s="613">
        <v>43315.775000000001</v>
      </c>
      <c r="C4880" s="405" t="s">
        <v>2020</v>
      </c>
      <c r="D4880" s="384">
        <v>1247</v>
      </c>
      <c r="E4880">
        <v>0.02</v>
      </c>
      <c r="F4880">
        <v>1.5753299999999999</v>
      </c>
      <c r="G4880" s="384">
        <v>0</v>
      </c>
      <c r="H4880">
        <v>1.57403</v>
      </c>
    </row>
    <row r="4881" spans="1:10">
      <c r="A4881">
        <v>4883</v>
      </c>
      <c r="B4881" s="613">
        <v>43319.387499999997</v>
      </c>
      <c r="C4881" s="405" t="s">
        <v>2020</v>
      </c>
      <c r="D4881" s="384">
        <v>1247</v>
      </c>
      <c r="E4881">
        <v>0.02</v>
      </c>
      <c r="F4881">
        <v>1.5753299999999999</v>
      </c>
      <c r="G4881" s="384">
        <v>0</v>
      </c>
      <c r="H4881">
        <v>1.56711</v>
      </c>
    </row>
    <row r="4882" spans="1:10">
      <c r="A4882">
        <v>4890</v>
      </c>
      <c r="B4882" s="613">
        <v>43320.615972222222</v>
      </c>
      <c r="C4882" s="405" t="s">
        <v>1931</v>
      </c>
      <c r="D4882" s="384">
        <v>1247</v>
      </c>
      <c r="E4882">
        <v>0.02</v>
      </c>
      <c r="F4882">
        <v>1.56711</v>
      </c>
      <c r="G4882" s="384">
        <v>0</v>
      </c>
      <c r="H4882">
        <v>1.56711</v>
      </c>
      <c r="I4882">
        <v>-12.33</v>
      </c>
      <c r="J4882" s="384">
        <v>4690.1400000000003</v>
      </c>
    </row>
    <row r="4883" spans="1:10">
      <c r="A4883">
        <v>4866</v>
      </c>
      <c r="B4883" s="613">
        <v>43315.549305555556</v>
      </c>
      <c r="C4883" s="405" t="s">
        <v>96</v>
      </c>
      <c r="D4883" s="384">
        <v>1248</v>
      </c>
      <c r="E4883">
        <v>0.04</v>
      </c>
      <c r="F4883">
        <v>1.5706100000000001</v>
      </c>
      <c r="G4883" s="384">
        <v>0</v>
      </c>
      <c r="H4883">
        <v>0</v>
      </c>
    </row>
    <row r="4884" spans="1:10">
      <c r="A4884">
        <v>4867</v>
      </c>
      <c r="B4884" s="613">
        <v>43315.549305555556</v>
      </c>
      <c r="C4884" s="405" t="s">
        <v>2020</v>
      </c>
      <c r="D4884" s="384">
        <v>1248</v>
      </c>
      <c r="E4884">
        <v>0.04</v>
      </c>
      <c r="F4884">
        <v>1.5706100000000001</v>
      </c>
      <c r="G4884" s="384">
        <v>0</v>
      </c>
      <c r="H4884">
        <v>1.5785400000000001</v>
      </c>
    </row>
    <row r="4885" spans="1:10">
      <c r="A4885">
        <v>4874</v>
      </c>
      <c r="B4885" s="613">
        <v>43315.775000000001</v>
      </c>
      <c r="C4885" s="405" t="s">
        <v>2020</v>
      </c>
      <c r="D4885" s="384">
        <v>1248</v>
      </c>
      <c r="E4885">
        <v>0.04</v>
      </c>
      <c r="F4885">
        <v>1.5706100000000001</v>
      </c>
      <c r="G4885" s="384">
        <v>0</v>
      </c>
      <c r="H4885">
        <v>1.57403</v>
      </c>
    </row>
    <row r="4886" spans="1:10">
      <c r="A4886">
        <v>4882</v>
      </c>
      <c r="B4886" s="613">
        <v>43319.387499999997</v>
      </c>
      <c r="C4886" s="405" t="s">
        <v>2020</v>
      </c>
      <c r="D4886" s="384">
        <v>1248</v>
      </c>
      <c r="E4886">
        <v>0.04</v>
      </c>
      <c r="F4886">
        <v>1.5706100000000001</v>
      </c>
      <c r="G4886" s="384">
        <v>0</v>
      </c>
      <c r="H4886">
        <v>1.56711</v>
      </c>
    </row>
    <row r="4887" spans="1:10">
      <c r="A4887">
        <v>4891</v>
      </c>
      <c r="B4887" s="613">
        <v>43320.615972222222</v>
      </c>
      <c r="C4887" s="405" t="s">
        <v>1931</v>
      </c>
      <c r="D4887" s="384">
        <v>1248</v>
      </c>
      <c r="E4887">
        <v>0.04</v>
      </c>
      <c r="F4887">
        <v>1.56711</v>
      </c>
      <c r="G4887" s="384">
        <v>0</v>
      </c>
      <c r="H4887">
        <v>1.56711</v>
      </c>
      <c r="I4887">
        <v>-10.74</v>
      </c>
      <c r="J4887" s="384">
        <v>4679.3999999999996</v>
      </c>
    </row>
    <row r="4888" spans="1:10">
      <c r="A4888">
        <v>4872</v>
      </c>
      <c r="B4888" s="613">
        <v>43315.775000000001</v>
      </c>
      <c r="C4888" s="405" t="s">
        <v>96</v>
      </c>
      <c r="D4888" s="384">
        <v>1249</v>
      </c>
      <c r="E4888">
        <v>0.08</v>
      </c>
      <c r="F4888">
        <v>1.56507</v>
      </c>
      <c r="G4888" s="384">
        <v>0</v>
      </c>
      <c r="H4888">
        <v>0</v>
      </c>
    </row>
    <row r="4889" spans="1:10">
      <c r="A4889">
        <v>4873</v>
      </c>
      <c r="B4889" s="613">
        <v>43315.775000000001</v>
      </c>
      <c r="C4889" s="405" t="s">
        <v>2020</v>
      </c>
      <c r="D4889" s="384">
        <v>1249</v>
      </c>
      <c r="E4889">
        <v>0.08</v>
      </c>
      <c r="F4889">
        <v>1.56507</v>
      </c>
      <c r="G4889" s="384">
        <v>0</v>
      </c>
      <c r="H4889">
        <v>1.57403</v>
      </c>
    </row>
    <row r="4890" spans="1:10">
      <c r="A4890">
        <v>4881</v>
      </c>
      <c r="B4890" s="613">
        <v>43319.387499999997</v>
      </c>
      <c r="C4890" s="405" t="s">
        <v>2020</v>
      </c>
      <c r="D4890" s="384">
        <v>1249</v>
      </c>
      <c r="E4890">
        <v>0.08</v>
      </c>
      <c r="F4890">
        <v>1.56507</v>
      </c>
      <c r="G4890" s="384">
        <v>0</v>
      </c>
      <c r="H4890">
        <v>1.56711</v>
      </c>
    </row>
    <row r="4891" spans="1:10">
      <c r="A4891">
        <v>4892</v>
      </c>
      <c r="B4891" s="613">
        <v>43320.615972222222</v>
      </c>
      <c r="C4891" s="405" t="s">
        <v>1931</v>
      </c>
      <c r="D4891" s="384">
        <v>1249</v>
      </c>
      <c r="E4891">
        <v>0.08</v>
      </c>
      <c r="F4891">
        <v>1.56711</v>
      </c>
      <c r="G4891" s="384">
        <v>0</v>
      </c>
      <c r="H4891">
        <v>1.56711</v>
      </c>
      <c r="I4891">
        <v>11.25</v>
      </c>
      <c r="J4891" s="384">
        <v>4690.6499999999996</v>
      </c>
    </row>
    <row r="4892" spans="1:10">
      <c r="A4892">
        <v>4879</v>
      </c>
      <c r="B4892" s="613">
        <v>43319.387499999997</v>
      </c>
      <c r="C4892" s="405" t="s">
        <v>96</v>
      </c>
      <c r="D4892" s="384">
        <v>1250</v>
      </c>
      <c r="E4892">
        <v>0.28000000000000003</v>
      </c>
      <c r="F4892">
        <v>1.5587599999999999</v>
      </c>
      <c r="G4892" s="384">
        <v>0</v>
      </c>
      <c r="H4892">
        <v>0</v>
      </c>
    </row>
    <row r="4893" spans="1:10">
      <c r="A4893">
        <v>4880</v>
      </c>
      <c r="B4893" s="613">
        <v>43319.387499999997</v>
      </c>
      <c r="C4893" s="405" t="s">
        <v>2020</v>
      </c>
      <c r="D4893" s="384">
        <v>1250</v>
      </c>
      <c r="E4893">
        <v>0.28000000000000003</v>
      </c>
      <c r="F4893">
        <v>1.5587599999999999</v>
      </c>
      <c r="G4893" s="384">
        <v>0</v>
      </c>
      <c r="H4893">
        <v>1.56711</v>
      </c>
    </row>
    <row r="4894" spans="1:10">
      <c r="A4894">
        <v>4893</v>
      </c>
      <c r="B4894" s="613">
        <v>43320.615972222222</v>
      </c>
      <c r="C4894" s="405" t="s">
        <v>1931</v>
      </c>
      <c r="D4894" s="384">
        <v>1250</v>
      </c>
      <c r="E4894">
        <v>0.28000000000000003</v>
      </c>
      <c r="F4894">
        <v>1.56711</v>
      </c>
      <c r="G4894" s="384">
        <v>0</v>
      </c>
      <c r="H4894">
        <v>1.56711</v>
      </c>
      <c r="I4894">
        <v>169.79</v>
      </c>
      <c r="J4894" s="384">
        <v>4860.4399999999996</v>
      </c>
    </row>
    <row r="4895" spans="1:10">
      <c r="A4895">
        <v>4894</v>
      </c>
      <c r="B4895" s="613">
        <v>43322.302777777775</v>
      </c>
      <c r="C4895" s="405" t="s">
        <v>97</v>
      </c>
      <c r="D4895" s="384">
        <v>1251</v>
      </c>
      <c r="E4895">
        <v>0.01</v>
      </c>
      <c r="F4895">
        <v>1.5621400000000001</v>
      </c>
      <c r="G4895" s="384">
        <v>0</v>
      </c>
      <c r="H4895">
        <v>0</v>
      </c>
    </row>
    <row r="4896" spans="1:10">
      <c r="A4896">
        <v>4895</v>
      </c>
      <c r="B4896" s="613">
        <v>43322.302777777775</v>
      </c>
      <c r="C4896" s="405" t="s">
        <v>2020</v>
      </c>
      <c r="D4896" s="384">
        <v>1251</v>
      </c>
      <c r="E4896">
        <v>0.01</v>
      </c>
      <c r="F4896">
        <v>1.5621400000000001</v>
      </c>
      <c r="G4896" s="384">
        <v>0</v>
      </c>
      <c r="H4896">
        <v>1.56</v>
      </c>
    </row>
    <row r="4897" spans="1:10">
      <c r="A4897">
        <v>4898</v>
      </c>
      <c r="B4897" s="613">
        <v>43322.354861111111</v>
      </c>
      <c r="C4897" s="405" t="s">
        <v>2020</v>
      </c>
      <c r="D4897" s="384">
        <v>1251</v>
      </c>
      <c r="E4897">
        <v>0.01</v>
      </c>
      <c r="F4897">
        <v>1.5621400000000001</v>
      </c>
      <c r="G4897" s="384">
        <v>0</v>
      </c>
      <c r="H4897">
        <v>1.5627899999999999</v>
      </c>
    </row>
    <row r="4898" spans="1:10">
      <c r="A4898">
        <v>4899</v>
      </c>
      <c r="B4898" s="613">
        <v>43322.701388888891</v>
      </c>
      <c r="C4898" s="405" t="s">
        <v>1931</v>
      </c>
      <c r="D4898" s="384">
        <v>1251</v>
      </c>
      <c r="E4898">
        <v>0.01</v>
      </c>
      <c r="F4898">
        <v>1.5627899999999999</v>
      </c>
      <c r="G4898" s="384">
        <v>0</v>
      </c>
      <c r="H4898">
        <v>1.5627899999999999</v>
      </c>
      <c r="I4898">
        <v>-0.57999999999999996</v>
      </c>
      <c r="J4898" s="384">
        <v>4859.8599999999997</v>
      </c>
    </row>
    <row r="4899" spans="1:10">
      <c r="A4899">
        <v>4896</v>
      </c>
      <c r="B4899" s="613">
        <v>43322.354861111111</v>
      </c>
      <c r="C4899" s="405" t="s">
        <v>97</v>
      </c>
      <c r="D4899" s="384">
        <v>1252</v>
      </c>
      <c r="E4899">
        <v>0.01</v>
      </c>
      <c r="F4899">
        <v>1.56772</v>
      </c>
      <c r="G4899" s="384">
        <v>0</v>
      </c>
      <c r="H4899">
        <v>0</v>
      </c>
    </row>
    <row r="4900" spans="1:10">
      <c r="A4900">
        <v>4897</v>
      </c>
      <c r="B4900" s="613">
        <v>43322.354861111111</v>
      </c>
      <c r="C4900" s="405" t="s">
        <v>2020</v>
      </c>
      <c r="D4900" s="384">
        <v>1252</v>
      </c>
      <c r="E4900">
        <v>0.01</v>
      </c>
      <c r="F4900">
        <v>1.56772</v>
      </c>
      <c r="G4900" s="384">
        <v>0</v>
      </c>
      <c r="H4900">
        <v>1.5627899999999999</v>
      </c>
    </row>
    <row r="4901" spans="1:10">
      <c r="A4901">
        <v>4900</v>
      </c>
      <c r="B4901" s="613">
        <v>43322.701388888891</v>
      </c>
      <c r="C4901" s="405" t="s">
        <v>1931</v>
      </c>
      <c r="D4901" s="384">
        <v>1252</v>
      </c>
      <c r="E4901">
        <v>0.01</v>
      </c>
      <c r="F4901">
        <v>1.5627899999999999</v>
      </c>
      <c r="G4901" s="384">
        <v>0</v>
      </c>
      <c r="H4901">
        <v>1.5627899999999999</v>
      </c>
      <c r="I4901">
        <v>3.54</v>
      </c>
      <c r="J4901" s="384">
        <v>4863.3999999999996</v>
      </c>
    </row>
    <row r="4902" spans="1:10">
      <c r="A4902">
        <v>4901</v>
      </c>
      <c r="B4902" s="613">
        <v>43340.668055555558</v>
      </c>
      <c r="C4902" s="405" t="s">
        <v>97</v>
      </c>
      <c r="D4902" s="384">
        <v>1253</v>
      </c>
      <c r="E4902">
        <v>0.01</v>
      </c>
      <c r="F4902">
        <v>1.5928500000000001</v>
      </c>
      <c r="G4902" s="384">
        <v>0</v>
      </c>
      <c r="H4902">
        <v>0</v>
      </c>
    </row>
    <row r="4903" spans="1:10">
      <c r="A4903">
        <v>4902</v>
      </c>
      <c r="B4903" s="613">
        <v>43340.668055555558</v>
      </c>
      <c r="C4903" s="405" t="s">
        <v>2020</v>
      </c>
      <c r="D4903" s="384">
        <v>1253</v>
      </c>
      <c r="E4903">
        <v>0.01</v>
      </c>
      <c r="F4903">
        <v>1.5928500000000001</v>
      </c>
      <c r="G4903" s="384">
        <v>0</v>
      </c>
      <c r="H4903">
        <v>1.5907100000000001</v>
      </c>
    </row>
    <row r="4904" spans="1:10">
      <c r="A4904">
        <v>4905</v>
      </c>
      <c r="B4904" s="613">
        <v>43341.314583333333</v>
      </c>
      <c r="C4904" s="405" t="s">
        <v>2020</v>
      </c>
      <c r="D4904" s="384">
        <v>1253</v>
      </c>
      <c r="E4904">
        <v>0.01</v>
      </c>
      <c r="F4904">
        <v>1.5928500000000001</v>
      </c>
      <c r="G4904" s="384">
        <v>0</v>
      </c>
      <c r="H4904">
        <v>1.5924199999999999</v>
      </c>
    </row>
    <row r="4905" spans="1:10">
      <c r="A4905">
        <v>4909</v>
      </c>
      <c r="B4905" s="613">
        <v>43341.614583333336</v>
      </c>
      <c r="C4905" s="405" t="s">
        <v>2020</v>
      </c>
      <c r="D4905" s="384">
        <v>1253</v>
      </c>
      <c r="E4905">
        <v>0.01</v>
      </c>
      <c r="F4905">
        <v>1.5928500000000001</v>
      </c>
      <c r="G4905" s="384">
        <v>0</v>
      </c>
      <c r="H4905">
        <v>1.59409</v>
      </c>
    </row>
    <row r="4906" spans="1:10">
      <c r="A4906">
        <v>4914</v>
      </c>
      <c r="B4906" s="613">
        <v>43341.697916666664</v>
      </c>
      <c r="C4906" s="405" t="s">
        <v>2020</v>
      </c>
      <c r="D4906" s="384">
        <v>1253</v>
      </c>
      <c r="E4906">
        <v>0.01</v>
      </c>
      <c r="F4906">
        <v>1.5928500000000001</v>
      </c>
      <c r="G4906" s="384">
        <v>0</v>
      </c>
      <c r="H4906">
        <v>1.59697</v>
      </c>
    </row>
    <row r="4907" spans="1:10">
      <c r="A4907">
        <v>4920</v>
      </c>
      <c r="B4907" s="613">
        <v>43343.121527777781</v>
      </c>
      <c r="C4907" s="405" t="s">
        <v>2020</v>
      </c>
      <c r="D4907" s="384">
        <v>1253</v>
      </c>
      <c r="E4907">
        <v>0.01</v>
      </c>
      <c r="F4907">
        <v>1.5928500000000001</v>
      </c>
      <c r="G4907" s="384">
        <v>0</v>
      </c>
      <c r="H4907">
        <v>1.60057</v>
      </c>
    </row>
    <row r="4908" spans="1:10">
      <c r="A4908">
        <v>4927</v>
      </c>
      <c r="B4908" s="613">
        <v>43343.770833333336</v>
      </c>
      <c r="C4908" s="405" t="s">
        <v>2020</v>
      </c>
      <c r="D4908" s="384">
        <v>1253</v>
      </c>
      <c r="E4908">
        <v>0.01</v>
      </c>
      <c r="F4908">
        <v>1.5928500000000001</v>
      </c>
      <c r="G4908" s="384">
        <v>0</v>
      </c>
      <c r="H4908">
        <v>1.6050599999999999</v>
      </c>
    </row>
    <row r="4909" spans="1:10">
      <c r="A4909">
        <v>4928</v>
      </c>
      <c r="B4909" s="613">
        <v>43347.294444444444</v>
      </c>
      <c r="C4909" s="405" t="s">
        <v>1931</v>
      </c>
      <c r="D4909" s="384">
        <v>1253</v>
      </c>
      <c r="E4909">
        <v>0.01</v>
      </c>
      <c r="F4909">
        <v>1.6050599999999999</v>
      </c>
      <c r="G4909" s="384">
        <v>0</v>
      </c>
      <c r="H4909">
        <v>1.6050599999999999</v>
      </c>
      <c r="I4909">
        <v>-9.11</v>
      </c>
      <c r="J4909" s="384">
        <v>4854.29</v>
      </c>
    </row>
    <row r="4910" spans="1:10">
      <c r="A4910">
        <v>4903</v>
      </c>
      <c r="B4910" s="613">
        <v>43341.314583333333</v>
      </c>
      <c r="C4910" s="405" t="s">
        <v>97</v>
      </c>
      <c r="D4910" s="384">
        <v>1254</v>
      </c>
      <c r="E4910">
        <v>0.01</v>
      </c>
      <c r="F4910">
        <v>1.59626</v>
      </c>
      <c r="G4910" s="384">
        <v>0</v>
      </c>
      <c r="H4910">
        <v>0</v>
      </c>
    </row>
    <row r="4911" spans="1:10">
      <c r="A4911">
        <v>4904</v>
      </c>
      <c r="B4911" s="613">
        <v>43341.314583333333</v>
      </c>
      <c r="C4911" s="405" t="s">
        <v>2020</v>
      </c>
      <c r="D4911" s="384">
        <v>1254</v>
      </c>
      <c r="E4911">
        <v>0.01</v>
      </c>
      <c r="F4911">
        <v>1.59626</v>
      </c>
      <c r="G4911" s="384">
        <v>0</v>
      </c>
      <c r="H4911">
        <v>1.5924199999999999</v>
      </c>
    </row>
    <row r="4912" spans="1:10">
      <c r="A4912">
        <v>4908</v>
      </c>
      <c r="B4912" s="613">
        <v>43341.614583333336</v>
      </c>
      <c r="C4912" s="405" t="s">
        <v>2020</v>
      </c>
      <c r="D4912" s="384">
        <v>1254</v>
      </c>
      <c r="E4912">
        <v>0.01</v>
      </c>
      <c r="F4912">
        <v>1.59626</v>
      </c>
      <c r="G4912" s="384">
        <v>0</v>
      </c>
      <c r="H4912">
        <v>1.59409</v>
      </c>
    </row>
    <row r="4913" spans="1:10">
      <c r="A4913">
        <v>4913</v>
      </c>
      <c r="B4913" s="613">
        <v>43341.697916666664</v>
      </c>
      <c r="C4913" s="405" t="s">
        <v>2020</v>
      </c>
      <c r="D4913" s="384">
        <v>1254</v>
      </c>
      <c r="E4913">
        <v>0.01</v>
      </c>
      <c r="F4913">
        <v>1.59626</v>
      </c>
      <c r="G4913" s="384">
        <v>0</v>
      </c>
      <c r="H4913">
        <v>1.59697</v>
      </c>
    </row>
    <row r="4914" spans="1:10">
      <c r="A4914">
        <v>4919</v>
      </c>
      <c r="B4914" s="613">
        <v>43343.121527777781</v>
      </c>
      <c r="C4914" s="405" t="s">
        <v>2020</v>
      </c>
      <c r="D4914" s="384">
        <v>1254</v>
      </c>
      <c r="E4914">
        <v>0.01</v>
      </c>
      <c r="F4914">
        <v>1.59626</v>
      </c>
      <c r="G4914" s="384">
        <v>0</v>
      </c>
      <c r="H4914">
        <v>1.60057</v>
      </c>
    </row>
    <row r="4915" spans="1:10">
      <c r="A4915">
        <v>4926</v>
      </c>
      <c r="B4915" s="613">
        <v>43343.770833333336</v>
      </c>
      <c r="C4915" s="405" t="s">
        <v>2020</v>
      </c>
      <c r="D4915" s="384">
        <v>1254</v>
      </c>
      <c r="E4915">
        <v>0.01</v>
      </c>
      <c r="F4915">
        <v>1.59626</v>
      </c>
      <c r="G4915" s="384">
        <v>0</v>
      </c>
      <c r="H4915">
        <v>1.6050599999999999</v>
      </c>
    </row>
    <row r="4916" spans="1:10">
      <c r="A4916">
        <v>4929</v>
      </c>
      <c r="B4916" s="613">
        <v>43347.294444444444</v>
      </c>
      <c r="C4916" s="405" t="s">
        <v>1931</v>
      </c>
      <c r="D4916" s="384">
        <v>1254</v>
      </c>
      <c r="E4916">
        <v>0.01</v>
      </c>
      <c r="F4916">
        <v>1.6050599999999999</v>
      </c>
      <c r="G4916" s="384">
        <v>0</v>
      </c>
      <c r="H4916">
        <v>1.6050599999999999</v>
      </c>
      <c r="I4916">
        <v>-6.6</v>
      </c>
      <c r="J4916" s="384">
        <v>4847.6899999999996</v>
      </c>
    </row>
    <row r="4917" spans="1:10">
      <c r="A4917">
        <v>4906</v>
      </c>
      <c r="B4917" s="613">
        <v>43341.614583333336</v>
      </c>
      <c r="C4917" s="405" t="s">
        <v>97</v>
      </c>
      <c r="D4917" s="384">
        <v>1255</v>
      </c>
      <c r="E4917">
        <v>0.01</v>
      </c>
      <c r="F4917">
        <v>1.5998699999999999</v>
      </c>
      <c r="G4917" s="384">
        <v>0</v>
      </c>
      <c r="H4917">
        <v>0</v>
      </c>
    </row>
    <row r="4918" spans="1:10">
      <c r="A4918">
        <v>4907</v>
      </c>
      <c r="B4918" s="613">
        <v>43341.614583333336</v>
      </c>
      <c r="C4918" s="405" t="s">
        <v>2020</v>
      </c>
      <c r="D4918" s="384">
        <v>1255</v>
      </c>
      <c r="E4918">
        <v>0.01</v>
      </c>
      <c r="F4918">
        <v>1.5998699999999999</v>
      </c>
      <c r="G4918" s="384">
        <v>0</v>
      </c>
      <c r="H4918">
        <v>1.59409</v>
      </c>
    </row>
    <row r="4919" spans="1:10">
      <c r="A4919">
        <v>4912</v>
      </c>
      <c r="B4919" s="613">
        <v>43341.697916666664</v>
      </c>
      <c r="C4919" s="405" t="s">
        <v>2020</v>
      </c>
      <c r="D4919" s="384">
        <v>1255</v>
      </c>
      <c r="E4919">
        <v>0.01</v>
      </c>
      <c r="F4919">
        <v>1.5998699999999999</v>
      </c>
      <c r="G4919" s="384">
        <v>0</v>
      </c>
      <c r="H4919">
        <v>1.59697</v>
      </c>
    </row>
    <row r="4920" spans="1:10">
      <c r="A4920">
        <v>4918</v>
      </c>
      <c r="B4920" s="613">
        <v>43343.121527777781</v>
      </c>
      <c r="C4920" s="405" t="s">
        <v>2020</v>
      </c>
      <c r="D4920" s="384">
        <v>1255</v>
      </c>
      <c r="E4920">
        <v>0.01</v>
      </c>
      <c r="F4920">
        <v>1.5998699999999999</v>
      </c>
      <c r="G4920" s="384">
        <v>0</v>
      </c>
      <c r="H4920">
        <v>1.60057</v>
      </c>
    </row>
    <row r="4921" spans="1:10">
      <c r="A4921">
        <v>4925</v>
      </c>
      <c r="B4921" s="613">
        <v>43343.770833333336</v>
      </c>
      <c r="C4921" s="405" t="s">
        <v>2020</v>
      </c>
      <c r="D4921" s="384">
        <v>1255</v>
      </c>
      <c r="E4921">
        <v>0.01</v>
      </c>
      <c r="F4921">
        <v>1.5998699999999999</v>
      </c>
      <c r="G4921" s="384">
        <v>0</v>
      </c>
      <c r="H4921">
        <v>1.6050599999999999</v>
      </c>
    </row>
    <row r="4922" spans="1:10">
      <c r="A4922">
        <v>4930</v>
      </c>
      <c r="B4922" s="613">
        <v>43347.294444444444</v>
      </c>
      <c r="C4922" s="405" t="s">
        <v>1931</v>
      </c>
      <c r="D4922" s="384">
        <v>1255</v>
      </c>
      <c r="E4922">
        <v>0.01</v>
      </c>
      <c r="F4922">
        <v>1.6050599999999999</v>
      </c>
      <c r="G4922" s="384">
        <v>0</v>
      </c>
      <c r="H4922">
        <v>1.6050599999999999</v>
      </c>
      <c r="I4922">
        <v>-3.93</v>
      </c>
      <c r="J4922" s="384">
        <v>4843.76</v>
      </c>
    </row>
    <row r="4923" spans="1:10">
      <c r="A4923">
        <v>4910</v>
      </c>
      <c r="B4923" s="613">
        <v>43341.697916666664</v>
      </c>
      <c r="C4923" s="405" t="s">
        <v>97</v>
      </c>
      <c r="D4923" s="384">
        <v>1256</v>
      </c>
      <c r="E4923">
        <v>0.02</v>
      </c>
      <c r="F4923">
        <v>1.60378</v>
      </c>
      <c r="G4923" s="384">
        <v>0</v>
      </c>
      <c r="H4923">
        <v>0</v>
      </c>
    </row>
    <row r="4924" spans="1:10">
      <c r="A4924">
        <v>4911</v>
      </c>
      <c r="B4924" s="613">
        <v>43341.697916666664</v>
      </c>
      <c r="C4924" s="405" t="s">
        <v>2020</v>
      </c>
      <c r="D4924" s="384">
        <v>1256</v>
      </c>
      <c r="E4924">
        <v>0.02</v>
      </c>
      <c r="F4924">
        <v>1.60378</v>
      </c>
      <c r="G4924" s="384">
        <v>0</v>
      </c>
      <c r="H4924">
        <v>1.59697</v>
      </c>
    </row>
    <row r="4925" spans="1:10">
      <c r="A4925">
        <v>4917</v>
      </c>
      <c r="B4925" s="613">
        <v>43343.121527777781</v>
      </c>
      <c r="C4925" s="405" t="s">
        <v>2020</v>
      </c>
      <c r="D4925" s="384">
        <v>1256</v>
      </c>
      <c r="E4925">
        <v>0.02</v>
      </c>
      <c r="F4925">
        <v>1.60378</v>
      </c>
      <c r="G4925" s="384">
        <v>0</v>
      </c>
      <c r="H4925">
        <v>1.60057</v>
      </c>
    </row>
    <row r="4926" spans="1:10">
      <c r="A4926">
        <v>4924</v>
      </c>
      <c r="B4926" s="613">
        <v>43343.770833333336</v>
      </c>
      <c r="C4926" s="405" t="s">
        <v>2020</v>
      </c>
      <c r="D4926" s="384">
        <v>1256</v>
      </c>
      <c r="E4926">
        <v>0.02</v>
      </c>
      <c r="F4926">
        <v>1.60378</v>
      </c>
      <c r="G4926" s="384">
        <v>0</v>
      </c>
      <c r="H4926">
        <v>1.6050599999999999</v>
      </c>
    </row>
    <row r="4927" spans="1:10">
      <c r="A4927">
        <v>4931</v>
      </c>
      <c r="B4927" s="613">
        <v>43347.294444444444</v>
      </c>
      <c r="C4927" s="405" t="s">
        <v>1931</v>
      </c>
      <c r="D4927" s="384">
        <v>1256</v>
      </c>
      <c r="E4927">
        <v>0.02</v>
      </c>
      <c r="F4927">
        <v>1.6050599999999999</v>
      </c>
      <c r="G4927" s="384">
        <v>0</v>
      </c>
      <c r="H4927">
        <v>1.6050599999999999</v>
      </c>
      <c r="I4927">
        <v>-2.09</v>
      </c>
      <c r="J4927" s="384">
        <v>4841.67</v>
      </c>
    </row>
    <row r="4928" spans="1:10">
      <c r="A4928">
        <v>4915</v>
      </c>
      <c r="B4928" s="613">
        <v>43343.121527777781</v>
      </c>
      <c r="C4928" s="405" t="s">
        <v>97</v>
      </c>
      <c r="D4928" s="384">
        <v>1257</v>
      </c>
      <c r="E4928">
        <v>0.04</v>
      </c>
      <c r="F4928">
        <v>1.6085199999999999</v>
      </c>
      <c r="G4928" s="384">
        <v>0</v>
      </c>
      <c r="H4928">
        <v>0</v>
      </c>
    </row>
    <row r="4929" spans="1:10">
      <c r="A4929">
        <v>4916</v>
      </c>
      <c r="B4929" s="613">
        <v>43343.121527777781</v>
      </c>
      <c r="C4929" s="405" t="s">
        <v>2020</v>
      </c>
      <c r="D4929" s="384">
        <v>1257</v>
      </c>
      <c r="E4929">
        <v>0.04</v>
      </c>
      <c r="F4929">
        <v>1.6085199999999999</v>
      </c>
      <c r="G4929" s="384">
        <v>0</v>
      </c>
      <c r="H4929">
        <v>1.60057</v>
      </c>
    </row>
    <row r="4930" spans="1:10">
      <c r="A4930">
        <v>4923</v>
      </c>
      <c r="B4930" s="613">
        <v>43343.770833333336</v>
      </c>
      <c r="C4930" s="405" t="s">
        <v>2020</v>
      </c>
      <c r="D4930" s="384">
        <v>1257</v>
      </c>
      <c r="E4930">
        <v>0.04</v>
      </c>
      <c r="F4930">
        <v>1.6085199999999999</v>
      </c>
      <c r="G4930" s="384">
        <v>0</v>
      </c>
      <c r="H4930">
        <v>1.6050599999999999</v>
      </c>
    </row>
    <row r="4931" spans="1:10">
      <c r="A4931">
        <v>4932</v>
      </c>
      <c r="B4931" s="613">
        <v>43347.294444444444</v>
      </c>
      <c r="C4931" s="405" t="s">
        <v>1931</v>
      </c>
      <c r="D4931" s="384">
        <v>1257</v>
      </c>
      <c r="E4931">
        <v>0.04</v>
      </c>
      <c r="F4931">
        <v>1.6050599999999999</v>
      </c>
      <c r="G4931" s="384">
        <v>0</v>
      </c>
      <c r="H4931">
        <v>1.6050599999999999</v>
      </c>
      <c r="I4931">
        <v>9.81</v>
      </c>
      <c r="J4931" s="384">
        <v>4851.4799999999996</v>
      </c>
    </row>
    <row r="4932" spans="1:10">
      <c r="A4932">
        <v>4921</v>
      </c>
      <c r="B4932" s="613">
        <v>43343.770833333336</v>
      </c>
      <c r="C4932" s="405" t="s">
        <v>97</v>
      </c>
      <c r="D4932" s="384">
        <v>1258</v>
      </c>
      <c r="E4932">
        <v>0.08</v>
      </c>
      <c r="F4932">
        <v>1.61402</v>
      </c>
      <c r="G4932" s="384">
        <v>0</v>
      </c>
      <c r="H4932">
        <v>0</v>
      </c>
    </row>
    <row r="4933" spans="1:10">
      <c r="A4933">
        <v>4922</v>
      </c>
      <c r="B4933" s="613">
        <v>43343.770833333336</v>
      </c>
      <c r="C4933" s="405" t="s">
        <v>2020</v>
      </c>
      <c r="D4933" s="384">
        <v>1258</v>
      </c>
      <c r="E4933">
        <v>0.08</v>
      </c>
      <c r="F4933">
        <v>1.61402</v>
      </c>
      <c r="G4933" s="384">
        <v>0</v>
      </c>
      <c r="H4933">
        <v>1.6050599999999999</v>
      </c>
    </row>
    <row r="4934" spans="1:10">
      <c r="A4934">
        <v>4933</v>
      </c>
      <c r="B4934" s="613">
        <v>43347.294444444444</v>
      </c>
      <c r="C4934" s="405" t="s">
        <v>1931</v>
      </c>
      <c r="D4934" s="384">
        <v>1258</v>
      </c>
      <c r="E4934">
        <v>0.08</v>
      </c>
      <c r="F4934">
        <v>1.6050599999999999</v>
      </c>
      <c r="G4934" s="384">
        <v>0</v>
      </c>
      <c r="H4934">
        <v>1.6050599999999999</v>
      </c>
      <c r="I4934">
        <v>52.12</v>
      </c>
      <c r="J4934" s="384">
        <v>4903.6000000000004</v>
      </c>
    </row>
    <row r="4935" spans="1:10">
      <c r="A4935">
        <v>4934</v>
      </c>
      <c r="B4935" s="613">
        <v>43349.709027777775</v>
      </c>
      <c r="C4935" s="405" t="s">
        <v>97</v>
      </c>
      <c r="D4935" s="384">
        <v>1259</v>
      </c>
      <c r="E4935">
        <v>0.01</v>
      </c>
      <c r="F4935">
        <v>1.6133900000000001</v>
      </c>
      <c r="G4935" s="384">
        <v>0</v>
      </c>
      <c r="H4935">
        <v>0</v>
      </c>
    </row>
    <row r="4936" spans="1:10">
      <c r="A4936">
        <v>4935</v>
      </c>
      <c r="B4936" s="613">
        <v>43349.709027777775</v>
      </c>
      <c r="C4936" s="405" t="s">
        <v>2020</v>
      </c>
      <c r="D4936" s="384">
        <v>1259</v>
      </c>
      <c r="E4936">
        <v>0.01</v>
      </c>
      <c r="F4936">
        <v>1.6133900000000001</v>
      </c>
      <c r="G4936" s="384">
        <v>0</v>
      </c>
      <c r="H4936">
        <v>1.6112500000000001</v>
      </c>
    </row>
    <row r="4937" spans="1:10">
      <c r="A4937">
        <v>4938</v>
      </c>
      <c r="B4937" s="613">
        <v>43350.088888888888</v>
      </c>
      <c r="C4937" s="405" t="s">
        <v>2020</v>
      </c>
      <c r="D4937" s="384">
        <v>1259</v>
      </c>
      <c r="E4937">
        <v>0.01</v>
      </c>
      <c r="F4937">
        <v>1.6133900000000001</v>
      </c>
      <c r="G4937" s="384">
        <v>0</v>
      </c>
      <c r="H4937">
        <v>1.6129199999999999</v>
      </c>
    </row>
    <row r="4938" spans="1:10">
      <c r="A4938">
        <v>4942</v>
      </c>
      <c r="B4938" s="613">
        <v>43350.211111111108</v>
      </c>
      <c r="C4938" s="405" t="s">
        <v>2020</v>
      </c>
      <c r="D4938" s="384">
        <v>1259</v>
      </c>
      <c r="E4938">
        <v>0.01</v>
      </c>
      <c r="F4938">
        <v>1.6133900000000001</v>
      </c>
      <c r="G4938" s="384">
        <v>0</v>
      </c>
      <c r="H4938">
        <v>1.6145799999999999</v>
      </c>
    </row>
    <row r="4939" spans="1:10">
      <c r="A4939">
        <v>4947</v>
      </c>
      <c r="B4939" s="613">
        <v>43350.324999999997</v>
      </c>
      <c r="C4939" s="405" t="s">
        <v>2020</v>
      </c>
      <c r="D4939" s="384">
        <v>1259</v>
      </c>
      <c r="E4939">
        <v>0.01</v>
      </c>
      <c r="F4939">
        <v>1.6133900000000001</v>
      </c>
      <c r="G4939" s="384">
        <v>0</v>
      </c>
      <c r="H4939">
        <v>1.6174599999999999</v>
      </c>
    </row>
    <row r="4940" spans="1:10">
      <c r="A4940">
        <v>4965</v>
      </c>
      <c r="B4940" s="613">
        <v>43353.625</v>
      </c>
      <c r="C4940" s="405" t="s">
        <v>2020</v>
      </c>
      <c r="D4940" s="384">
        <v>1259</v>
      </c>
      <c r="E4940">
        <v>0.01</v>
      </c>
      <c r="F4940">
        <v>1.6133900000000001</v>
      </c>
      <c r="G4940" s="384">
        <v>0</v>
      </c>
      <c r="H4940">
        <v>1.62104</v>
      </c>
    </row>
    <row r="4941" spans="1:10">
      <c r="A4941">
        <v>4975</v>
      </c>
      <c r="B4941" s="613">
        <v>43354.406944444447</v>
      </c>
      <c r="C4941" s="405" t="s">
        <v>2020</v>
      </c>
      <c r="D4941" s="384">
        <v>1259</v>
      </c>
      <c r="E4941">
        <v>0.01</v>
      </c>
      <c r="F4941">
        <v>1.6133900000000001</v>
      </c>
      <c r="G4941" s="384">
        <v>0</v>
      </c>
      <c r="H4941">
        <v>1.62558</v>
      </c>
    </row>
    <row r="4942" spans="1:10">
      <c r="A4942">
        <v>4976</v>
      </c>
      <c r="B4942" s="613">
        <v>43355.718055555553</v>
      </c>
      <c r="C4942" s="405" t="s">
        <v>1931</v>
      </c>
      <c r="D4942" s="384">
        <v>1259</v>
      </c>
      <c r="E4942">
        <v>0.01</v>
      </c>
      <c r="F4942">
        <v>1.62558</v>
      </c>
      <c r="G4942" s="384">
        <v>0</v>
      </c>
      <c r="H4942">
        <v>1.62558</v>
      </c>
      <c r="I4942">
        <v>-9.1</v>
      </c>
      <c r="J4942" s="384">
        <v>4900.63</v>
      </c>
    </row>
    <row r="4943" spans="1:10">
      <c r="A4943">
        <v>4936</v>
      </c>
      <c r="B4943" s="613">
        <v>43350.088888888888</v>
      </c>
      <c r="C4943" s="405" t="s">
        <v>97</v>
      </c>
      <c r="D4943" s="384">
        <v>1260</v>
      </c>
      <c r="E4943">
        <v>0.01</v>
      </c>
      <c r="F4943">
        <v>1.6167199999999999</v>
      </c>
      <c r="G4943" s="384">
        <v>0</v>
      </c>
      <c r="H4943">
        <v>0</v>
      </c>
    </row>
    <row r="4944" spans="1:10">
      <c r="A4944">
        <v>4937</v>
      </c>
      <c r="B4944" s="613">
        <v>43350.088888888888</v>
      </c>
      <c r="C4944" s="405" t="s">
        <v>2020</v>
      </c>
      <c r="D4944" s="384">
        <v>1260</v>
      </c>
      <c r="E4944">
        <v>0.01</v>
      </c>
      <c r="F4944">
        <v>1.6167199999999999</v>
      </c>
      <c r="G4944" s="384">
        <v>0</v>
      </c>
      <c r="H4944">
        <v>1.6129199999999999</v>
      </c>
    </row>
    <row r="4945" spans="1:10">
      <c r="A4945">
        <v>4941</v>
      </c>
      <c r="B4945" s="613">
        <v>43350.211111111108</v>
      </c>
      <c r="C4945" s="405" t="s">
        <v>2020</v>
      </c>
      <c r="D4945" s="384">
        <v>1260</v>
      </c>
      <c r="E4945">
        <v>0.01</v>
      </c>
      <c r="F4945">
        <v>1.6167199999999999</v>
      </c>
      <c r="G4945" s="384">
        <v>0</v>
      </c>
      <c r="H4945">
        <v>1.6145799999999999</v>
      </c>
    </row>
    <row r="4946" spans="1:10">
      <c r="A4946">
        <v>4946</v>
      </c>
      <c r="B4946" s="613">
        <v>43350.324999999997</v>
      </c>
      <c r="C4946" s="405" t="s">
        <v>2020</v>
      </c>
      <c r="D4946" s="384">
        <v>1260</v>
      </c>
      <c r="E4946">
        <v>0.01</v>
      </c>
      <c r="F4946">
        <v>1.6167199999999999</v>
      </c>
      <c r="G4946" s="384">
        <v>0</v>
      </c>
      <c r="H4946">
        <v>1.6174599999999999</v>
      </c>
    </row>
    <row r="4947" spans="1:10">
      <c r="A4947">
        <v>4964</v>
      </c>
      <c r="B4947" s="613">
        <v>43353.625</v>
      </c>
      <c r="C4947" s="405" t="s">
        <v>2020</v>
      </c>
      <c r="D4947" s="384">
        <v>1260</v>
      </c>
      <c r="E4947">
        <v>0.01</v>
      </c>
      <c r="F4947">
        <v>1.6167199999999999</v>
      </c>
      <c r="G4947" s="384">
        <v>0</v>
      </c>
      <c r="H4947">
        <v>1.62104</v>
      </c>
    </row>
    <row r="4948" spans="1:10">
      <c r="A4948">
        <v>4974</v>
      </c>
      <c r="B4948" s="613">
        <v>43354.406944444447</v>
      </c>
      <c r="C4948" s="405" t="s">
        <v>2020</v>
      </c>
      <c r="D4948" s="384">
        <v>1260</v>
      </c>
      <c r="E4948">
        <v>0.01</v>
      </c>
      <c r="F4948">
        <v>1.6167199999999999</v>
      </c>
      <c r="G4948" s="384">
        <v>0</v>
      </c>
      <c r="H4948">
        <v>1.62558</v>
      </c>
    </row>
    <row r="4949" spans="1:10">
      <c r="A4949">
        <v>4977</v>
      </c>
      <c r="B4949" s="613">
        <v>43355.718055555553</v>
      </c>
      <c r="C4949" s="405" t="s">
        <v>1931</v>
      </c>
      <c r="D4949" s="384">
        <v>1260</v>
      </c>
      <c r="E4949">
        <v>0.01</v>
      </c>
      <c r="F4949">
        <v>1.62558</v>
      </c>
      <c r="G4949" s="384">
        <v>0</v>
      </c>
      <c r="H4949">
        <v>1.62558</v>
      </c>
      <c r="I4949">
        <v>-6.64</v>
      </c>
      <c r="J4949" s="384">
        <v>4893.99</v>
      </c>
    </row>
    <row r="4950" spans="1:10">
      <c r="A4950">
        <v>4939</v>
      </c>
      <c r="B4950" s="613">
        <v>43350.211111111108</v>
      </c>
      <c r="C4950" s="405" t="s">
        <v>97</v>
      </c>
      <c r="D4950" s="384">
        <v>1261</v>
      </c>
      <c r="E4950">
        <v>0.01</v>
      </c>
      <c r="F4950">
        <v>1.62035</v>
      </c>
      <c r="G4950" s="384">
        <v>0</v>
      </c>
      <c r="H4950">
        <v>0</v>
      </c>
    </row>
    <row r="4951" spans="1:10">
      <c r="A4951">
        <v>4940</v>
      </c>
      <c r="B4951" s="613">
        <v>43350.211111111108</v>
      </c>
      <c r="C4951" s="405" t="s">
        <v>2020</v>
      </c>
      <c r="D4951" s="384">
        <v>1261</v>
      </c>
      <c r="E4951">
        <v>0.01</v>
      </c>
      <c r="F4951">
        <v>1.62035</v>
      </c>
      <c r="G4951" s="384">
        <v>0</v>
      </c>
      <c r="H4951">
        <v>1.6145799999999999</v>
      </c>
    </row>
    <row r="4952" spans="1:10">
      <c r="A4952">
        <v>4945</v>
      </c>
      <c r="B4952" s="613">
        <v>43350.324999999997</v>
      </c>
      <c r="C4952" s="405" t="s">
        <v>2020</v>
      </c>
      <c r="D4952" s="384">
        <v>1261</v>
      </c>
      <c r="E4952">
        <v>0.01</v>
      </c>
      <c r="F4952">
        <v>1.62035</v>
      </c>
      <c r="G4952" s="384">
        <v>0</v>
      </c>
      <c r="H4952">
        <v>1.6174599999999999</v>
      </c>
    </row>
    <row r="4953" spans="1:10">
      <c r="A4953">
        <v>4963</v>
      </c>
      <c r="B4953" s="613">
        <v>43353.625</v>
      </c>
      <c r="C4953" s="405" t="s">
        <v>2020</v>
      </c>
      <c r="D4953" s="384">
        <v>1261</v>
      </c>
      <c r="E4953">
        <v>0.01</v>
      </c>
      <c r="F4953">
        <v>1.62035</v>
      </c>
      <c r="G4953" s="384">
        <v>0</v>
      </c>
      <c r="H4953">
        <v>1.62104</v>
      </c>
    </row>
    <row r="4954" spans="1:10">
      <c r="A4954">
        <v>4973</v>
      </c>
      <c r="B4954" s="613">
        <v>43354.406944444447</v>
      </c>
      <c r="C4954" s="405" t="s">
        <v>2020</v>
      </c>
      <c r="D4954" s="384">
        <v>1261</v>
      </c>
      <c r="E4954">
        <v>0.01</v>
      </c>
      <c r="F4954">
        <v>1.62035</v>
      </c>
      <c r="G4954" s="384">
        <v>0</v>
      </c>
      <c r="H4954">
        <v>1.62558</v>
      </c>
    </row>
    <row r="4955" spans="1:10">
      <c r="A4955">
        <v>4978</v>
      </c>
      <c r="B4955" s="613">
        <v>43355.718055555553</v>
      </c>
      <c r="C4955" s="405" t="s">
        <v>1931</v>
      </c>
      <c r="D4955" s="384">
        <v>1261</v>
      </c>
      <c r="E4955">
        <v>0.01</v>
      </c>
      <c r="F4955">
        <v>1.62558</v>
      </c>
      <c r="G4955" s="384">
        <v>0</v>
      </c>
      <c r="H4955">
        <v>1.62558</v>
      </c>
      <c r="I4955">
        <v>-3.96</v>
      </c>
      <c r="J4955" s="384">
        <v>4890.03</v>
      </c>
    </row>
    <row r="4956" spans="1:10">
      <c r="A4956">
        <v>4943</v>
      </c>
      <c r="B4956" s="613">
        <v>43350.324999999997</v>
      </c>
      <c r="C4956" s="405" t="s">
        <v>97</v>
      </c>
      <c r="D4956" s="384">
        <v>1262</v>
      </c>
      <c r="E4956">
        <v>0.02</v>
      </c>
      <c r="F4956">
        <v>1.62425</v>
      </c>
      <c r="G4956" s="384">
        <v>0</v>
      </c>
      <c r="H4956">
        <v>0</v>
      </c>
    </row>
    <row r="4957" spans="1:10">
      <c r="A4957">
        <v>4944</v>
      </c>
      <c r="B4957" s="613">
        <v>43350.324999999997</v>
      </c>
      <c r="C4957" s="405" t="s">
        <v>2020</v>
      </c>
      <c r="D4957" s="384">
        <v>1262</v>
      </c>
      <c r="E4957">
        <v>0.02</v>
      </c>
      <c r="F4957">
        <v>1.62425</v>
      </c>
      <c r="G4957" s="384">
        <v>0</v>
      </c>
      <c r="H4957">
        <v>1.6174599999999999</v>
      </c>
    </row>
    <row r="4958" spans="1:10">
      <c r="A4958">
        <v>4962</v>
      </c>
      <c r="B4958" s="613">
        <v>43353.625</v>
      </c>
      <c r="C4958" s="405" t="s">
        <v>2020</v>
      </c>
      <c r="D4958" s="384">
        <v>1262</v>
      </c>
      <c r="E4958">
        <v>0.02</v>
      </c>
      <c r="F4958">
        <v>1.62425</v>
      </c>
      <c r="G4958" s="384">
        <v>0</v>
      </c>
      <c r="H4958">
        <v>1.62104</v>
      </c>
    </row>
    <row r="4959" spans="1:10">
      <c r="A4959">
        <v>4972</v>
      </c>
      <c r="B4959" s="613">
        <v>43354.406944444447</v>
      </c>
      <c r="C4959" s="405" t="s">
        <v>2020</v>
      </c>
      <c r="D4959" s="384">
        <v>1262</v>
      </c>
      <c r="E4959">
        <v>0.02</v>
      </c>
      <c r="F4959">
        <v>1.62425</v>
      </c>
      <c r="G4959" s="384">
        <v>0</v>
      </c>
      <c r="H4959">
        <v>1.62558</v>
      </c>
    </row>
    <row r="4960" spans="1:10">
      <c r="A4960">
        <v>4979</v>
      </c>
      <c r="B4960" s="613">
        <v>43355.718055555553</v>
      </c>
      <c r="C4960" s="405" t="s">
        <v>1931</v>
      </c>
      <c r="D4960" s="384">
        <v>1262</v>
      </c>
      <c r="E4960">
        <v>0.02</v>
      </c>
      <c r="F4960">
        <v>1.62558</v>
      </c>
      <c r="G4960" s="384">
        <v>0</v>
      </c>
      <c r="H4960">
        <v>1.62558</v>
      </c>
      <c r="I4960">
        <v>-2.17</v>
      </c>
      <c r="J4960" s="384">
        <v>4887.8599999999997</v>
      </c>
    </row>
    <row r="4961" spans="1:10">
      <c r="A4961">
        <v>4948</v>
      </c>
      <c r="B4961" s="613">
        <v>43350.395833333336</v>
      </c>
      <c r="C4961" s="405" t="s">
        <v>96</v>
      </c>
      <c r="D4961" s="384">
        <v>1263</v>
      </c>
      <c r="E4961">
        <v>0.01</v>
      </c>
      <c r="F4961">
        <v>1.62906</v>
      </c>
      <c r="G4961" s="384">
        <v>0</v>
      </c>
      <c r="H4961">
        <v>0</v>
      </c>
    </row>
    <row r="4962" spans="1:10">
      <c r="A4962">
        <v>4949</v>
      </c>
      <c r="B4962" s="613">
        <v>43350.395833333336</v>
      </c>
      <c r="C4962" s="405" t="s">
        <v>2020</v>
      </c>
      <c r="D4962" s="384">
        <v>1263</v>
      </c>
      <c r="E4962">
        <v>0.01</v>
      </c>
      <c r="F4962">
        <v>1.62906</v>
      </c>
      <c r="G4962" s="384">
        <v>0</v>
      </c>
      <c r="H4962">
        <v>1.6312</v>
      </c>
    </row>
    <row r="4963" spans="1:10">
      <c r="A4963">
        <v>4952</v>
      </c>
      <c r="B4963" s="613">
        <v>43350.506944444445</v>
      </c>
      <c r="C4963" s="405" t="s">
        <v>2020</v>
      </c>
      <c r="D4963" s="384">
        <v>1263</v>
      </c>
      <c r="E4963">
        <v>0.01</v>
      </c>
      <c r="F4963">
        <v>1.62906</v>
      </c>
      <c r="G4963" s="384">
        <v>0</v>
      </c>
      <c r="H4963">
        <v>1.6292599999999999</v>
      </c>
    </row>
    <row r="4964" spans="1:10">
      <c r="A4964">
        <v>4956</v>
      </c>
      <c r="B4964" s="613">
        <v>43350.547222222223</v>
      </c>
      <c r="C4964" s="405" t="s">
        <v>2020</v>
      </c>
      <c r="D4964" s="384">
        <v>1263</v>
      </c>
      <c r="E4964">
        <v>0.01</v>
      </c>
      <c r="F4964">
        <v>1.62906</v>
      </c>
      <c r="G4964" s="384">
        <v>0</v>
      </c>
      <c r="H4964">
        <v>1.62751</v>
      </c>
    </row>
    <row r="4965" spans="1:10">
      <c r="A4965">
        <v>4957</v>
      </c>
      <c r="B4965" s="613">
        <v>43350.830555555556</v>
      </c>
      <c r="C4965" s="405" t="s">
        <v>1931</v>
      </c>
      <c r="D4965" s="384">
        <v>1263</v>
      </c>
      <c r="E4965">
        <v>0.01</v>
      </c>
      <c r="F4965">
        <v>1.62751</v>
      </c>
      <c r="G4965" s="384">
        <v>0</v>
      </c>
      <c r="H4965">
        <v>1.62751</v>
      </c>
      <c r="I4965">
        <v>-1.24</v>
      </c>
      <c r="J4965" s="384">
        <v>4902.3599999999997</v>
      </c>
    </row>
    <row r="4966" spans="1:10">
      <c r="A4966">
        <v>4950</v>
      </c>
      <c r="B4966" s="613">
        <v>43350.506944444445</v>
      </c>
      <c r="C4966" s="405" t="s">
        <v>96</v>
      </c>
      <c r="D4966" s="384">
        <v>1264</v>
      </c>
      <c r="E4966">
        <v>0.01</v>
      </c>
      <c r="F4966">
        <v>1.6251800000000001</v>
      </c>
      <c r="G4966" s="384">
        <v>0</v>
      </c>
      <c r="H4966">
        <v>0</v>
      </c>
    </row>
    <row r="4967" spans="1:10">
      <c r="A4967">
        <v>4951</v>
      </c>
      <c r="B4967" s="613">
        <v>43350.506944444445</v>
      </c>
      <c r="C4967" s="405" t="s">
        <v>2020</v>
      </c>
      <c r="D4967" s="384">
        <v>1264</v>
      </c>
      <c r="E4967">
        <v>0.01</v>
      </c>
      <c r="F4967">
        <v>1.6251800000000001</v>
      </c>
      <c r="G4967" s="384">
        <v>0</v>
      </c>
      <c r="H4967">
        <v>1.6292599999999999</v>
      </c>
    </row>
    <row r="4968" spans="1:10">
      <c r="A4968">
        <v>4955</v>
      </c>
      <c r="B4968" s="613">
        <v>43350.547222222223</v>
      </c>
      <c r="C4968" s="405" t="s">
        <v>2020</v>
      </c>
      <c r="D4968" s="384">
        <v>1264</v>
      </c>
      <c r="E4968">
        <v>0.01</v>
      </c>
      <c r="F4968">
        <v>1.6251800000000001</v>
      </c>
      <c r="G4968" s="384">
        <v>0</v>
      </c>
      <c r="H4968">
        <v>1.62751</v>
      </c>
    </row>
    <row r="4969" spans="1:10">
      <c r="A4969">
        <v>4958</v>
      </c>
      <c r="B4969" s="613">
        <v>43350.830555555556</v>
      </c>
      <c r="C4969" s="405" t="s">
        <v>1931</v>
      </c>
      <c r="D4969" s="384">
        <v>1264</v>
      </c>
      <c r="E4969">
        <v>0.01</v>
      </c>
      <c r="F4969">
        <v>1.62751</v>
      </c>
      <c r="G4969" s="384">
        <v>0</v>
      </c>
      <c r="H4969">
        <v>1.62751</v>
      </c>
      <c r="I4969">
        <v>1.62</v>
      </c>
      <c r="J4969" s="384">
        <v>4903.9799999999996</v>
      </c>
    </row>
    <row r="4970" spans="1:10">
      <c r="A4970">
        <v>4953</v>
      </c>
      <c r="B4970" s="613">
        <v>43350.547222222223</v>
      </c>
      <c r="C4970" s="405" t="s">
        <v>96</v>
      </c>
      <c r="D4970" s="384">
        <v>1265</v>
      </c>
      <c r="E4970">
        <v>0.01</v>
      </c>
      <c r="F4970">
        <v>1.62157</v>
      </c>
      <c r="G4970" s="384">
        <v>0</v>
      </c>
      <c r="H4970">
        <v>0</v>
      </c>
    </row>
    <row r="4971" spans="1:10">
      <c r="A4971">
        <v>4954</v>
      </c>
      <c r="B4971" s="613">
        <v>43350.547222222223</v>
      </c>
      <c r="C4971" s="405" t="s">
        <v>2020</v>
      </c>
      <c r="D4971" s="384">
        <v>1265</v>
      </c>
      <c r="E4971">
        <v>0.01</v>
      </c>
      <c r="F4971">
        <v>1.62157</v>
      </c>
      <c r="G4971" s="384">
        <v>0</v>
      </c>
      <c r="H4971">
        <v>1.62751</v>
      </c>
    </row>
    <row r="4972" spans="1:10">
      <c r="A4972">
        <v>4959</v>
      </c>
      <c r="B4972" s="613">
        <v>43350.830555555556</v>
      </c>
      <c r="C4972" s="405" t="s">
        <v>1931</v>
      </c>
      <c r="D4972" s="384">
        <v>1265</v>
      </c>
      <c r="E4972">
        <v>0.01</v>
      </c>
      <c r="F4972">
        <v>1.62751</v>
      </c>
      <c r="G4972" s="384">
        <v>0</v>
      </c>
      <c r="H4972">
        <v>1.62751</v>
      </c>
      <c r="I4972">
        <v>4.28</v>
      </c>
      <c r="J4972" s="384">
        <v>4908.26</v>
      </c>
    </row>
    <row r="4973" spans="1:10">
      <c r="A4973">
        <v>4960</v>
      </c>
      <c r="B4973" s="613">
        <v>43353.625</v>
      </c>
      <c r="C4973" s="405" t="s">
        <v>97</v>
      </c>
      <c r="D4973" s="384">
        <v>1266</v>
      </c>
      <c r="E4973">
        <v>0.04</v>
      </c>
      <c r="F4973">
        <v>1.62897</v>
      </c>
      <c r="G4973" s="384">
        <v>0</v>
      </c>
      <c r="H4973">
        <v>0</v>
      </c>
    </row>
    <row r="4974" spans="1:10">
      <c r="A4974">
        <v>4961</v>
      </c>
      <c r="B4974" s="613">
        <v>43353.625</v>
      </c>
      <c r="C4974" s="405" t="s">
        <v>2020</v>
      </c>
      <c r="D4974" s="384">
        <v>1266</v>
      </c>
      <c r="E4974">
        <v>0.04</v>
      </c>
      <c r="F4974">
        <v>1.62897</v>
      </c>
      <c r="G4974" s="384">
        <v>0</v>
      </c>
      <c r="H4974">
        <v>1.62104</v>
      </c>
    </row>
    <row r="4975" spans="1:10">
      <c r="A4975">
        <v>4971</v>
      </c>
      <c r="B4975" s="613">
        <v>43354.406944444447</v>
      </c>
      <c r="C4975" s="405" t="s">
        <v>2020</v>
      </c>
      <c r="D4975" s="384">
        <v>1266</v>
      </c>
      <c r="E4975">
        <v>0.04</v>
      </c>
      <c r="F4975">
        <v>1.62897</v>
      </c>
      <c r="G4975" s="384">
        <v>0</v>
      </c>
      <c r="H4975">
        <v>1.62558</v>
      </c>
    </row>
    <row r="4976" spans="1:10">
      <c r="A4976">
        <v>4980</v>
      </c>
      <c r="B4976" s="613">
        <v>43355.718055555553</v>
      </c>
      <c r="C4976" s="405" t="s">
        <v>1931</v>
      </c>
      <c r="D4976" s="384">
        <v>1266</v>
      </c>
      <c r="E4976">
        <v>0.04</v>
      </c>
      <c r="F4976">
        <v>1.62558</v>
      </c>
      <c r="G4976" s="384">
        <v>0</v>
      </c>
      <c r="H4976">
        <v>1.62558</v>
      </c>
      <c r="I4976">
        <v>9.61</v>
      </c>
      <c r="J4976" s="384">
        <v>4897.47</v>
      </c>
    </row>
    <row r="4977" spans="1:10">
      <c r="A4977">
        <v>4966</v>
      </c>
      <c r="B4977" s="613">
        <v>43353.625694444447</v>
      </c>
      <c r="C4977" s="405" t="s">
        <v>96</v>
      </c>
      <c r="D4977" s="384">
        <v>1267</v>
      </c>
      <c r="E4977">
        <v>0.01</v>
      </c>
      <c r="F4977">
        <v>1.6289199999999999</v>
      </c>
      <c r="G4977" s="384">
        <v>0</v>
      </c>
      <c r="H4977">
        <v>0</v>
      </c>
    </row>
    <row r="4978" spans="1:10">
      <c r="A4978">
        <v>4967</v>
      </c>
      <c r="B4978" s="613">
        <v>43353.625694444447</v>
      </c>
      <c r="C4978" s="405" t="s">
        <v>2020</v>
      </c>
      <c r="D4978" s="384">
        <v>1267</v>
      </c>
      <c r="E4978">
        <v>0.01</v>
      </c>
      <c r="F4978">
        <v>1.6289199999999999</v>
      </c>
      <c r="G4978" s="384">
        <v>0</v>
      </c>
      <c r="H4978">
        <v>1.63106</v>
      </c>
    </row>
    <row r="4979" spans="1:10">
      <c r="A4979">
        <v>4968</v>
      </c>
      <c r="B4979" s="613">
        <v>43353.767361111109</v>
      </c>
      <c r="C4979" s="405" t="s">
        <v>1931</v>
      </c>
      <c r="D4979" s="384">
        <v>1267</v>
      </c>
      <c r="E4979">
        <v>0.01</v>
      </c>
      <c r="F4979">
        <v>1.63106</v>
      </c>
      <c r="G4979" s="384">
        <v>0</v>
      </c>
      <c r="H4979">
        <v>1.63106</v>
      </c>
      <c r="I4979">
        <v>1.47</v>
      </c>
      <c r="J4979" s="384">
        <v>4909.7299999999996</v>
      </c>
    </row>
    <row r="4980" spans="1:10">
      <c r="A4980">
        <v>4969</v>
      </c>
      <c r="B4980" s="613">
        <v>43354.406944444447</v>
      </c>
      <c r="C4980" s="405" t="s">
        <v>97</v>
      </c>
      <c r="D4980" s="384">
        <v>1268</v>
      </c>
      <c r="E4980">
        <v>0.08</v>
      </c>
      <c r="F4980">
        <v>1.63459</v>
      </c>
      <c r="G4980" s="384">
        <v>0</v>
      </c>
      <c r="H4980">
        <v>0</v>
      </c>
    </row>
    <row r="4981" spans="1:10">
      <c r="A4981">
        <v>4970</v>
      </c>
      <c r="B4981" s="613">
        <v>43354.406944444447</v>
      </c>
      <c r="C4981" s="405" t="s">
        <v>2020</v>
      </c>
      <c r="D4981" s="384">
        <v>1268</v>
      </c>
      <c r="E4981">
        <v>0.08</v>
      </c>
      <c r="F4981">
        <v>1.63459</v>
      </c>
      <c r="G4981" s="384">
        <v>0</v>
      </c>
      <c r="H4981">
        <v>1.62558</v>
      </c>
    </row>
    <row r="4982" spans="1:10">
      <c r="A4982">
        <v>4981</v>
      </c>
      <c r="B4982" s="613">
        <v>43355.718055555553</v>
      </c>
      <c r="C4982" s="405" t="s">
        <v>1931</v>
      </c>
      <c r="D4982" s="384">
        <v>1268</v>
      </c>
      <c r="E4982">
        <v>0.08</v>
      </c>
      <c r="F4982">
        <v>1.62558</v>
      </c>
      <c r="G4982" s="384">
        <v>0</v>
      </c>
      <c r="H4982">
        <v>1.62558</v>
      </c>
      <c r="I4982">
        <v>52.41</v>
      </c>
      <c r="J4982" s="384">
        <v>4949.88</v>
      </c>
    </row>
    <row r="4983" spans="1:10">
      <c r="A4983">
        <v>4982</v>
      </c>
      <c r="B4983" s="613">
        <v>43370.146527777775</v>
      </c>
      <c r="C4983" s="405" t="s">
        <v>96</v>
      </c>
      <c r="D4983" s="384">
        <v>1269</v>
      </c>
      <c r="E4983">
        <v>0.01</v>
      </c>
      <c r="F4983">
        <v>1.62121</v>
      </c>
      <c r="G4983" s="384">
        <v>0</v>
      </c>
      <c r="H4983">
        <v>0</v>
      </c>
    </row>
    <row r="4984" spans="1:10">
      <c r="A4984">
        <v>4983</v>
      </c>
      <c r="B4984" s="613">
        <v>43370.146527777775</v>
      </c>
      <c r="C4984" s="405" t="s">
        <v>2020</v>
      </c>
      <c r="D4984" s="384">
        <v>1269</v>
      </c>
      <c r="E4984">
        <v>0.01</v>
      </c>
      <c r="F4984">
        <v>1.62121</v>
      </c>
      <c r="G4984" s="384">
        <v>0</v>
      </c>
      <c r="H4984">
        <v>1.6233500000000001</v>
      </c>
    </row>
    <row r="4985" spans="1:10">
      <c r="A4985">
        <v>4986</v>
      </c>
      <c r="B4985" s="613">
        <v>43370.197916666664</v>
      </c>
      <c r="C4985" s="405" t="s">
        <v>2020</v>
      </c>
      <c r="D4985" s="384">
        <v>1269</v>
      </c>
      <c r="E4985">
        <v>0.01</v>
      </c>
      <c r="F4985">
        <v>1.62121</v>
      </c>
      <c r="G4985" s="384">
        <v>0</v>
      </c>
      <c r="H4985">
        <v>1.6216699999999999</v>
      </c>
    </row>
    <row r="4986" spans="1:10">
      <c r="A4986">
        <v>4990</v>
      </c>
      <c r="B4986" s="613">
        <v>43371.125</v>
      </c>
      <c r="C4986" s="405" t="s">
        <v>2020</v>
      </c>
      <c r="D4986" s="384">
        <v>1269</v>
      </c>
      <c r="E4986">
        <v>0.01</v>
      </c>
      <c r="F4986">
        <v>1.62121</v>
      </c>
      <c r="G4986" s="384">
        <v>0</v>
      </c>
      <c r="H4986">
        <v>1.62001</v>
      </c>
    </row>
    <row r="4987" spans="1:10">
      <c r="A4987">
        <v>4995</v>
      </c>
      <c r="B4987" s="613">
        <v>43371.395833333336</v>
      </c>
      <c r="C4987" s="405" t="s">
        <v>2020</v>
      </c>
      <c r="D4987" s="384">
        <v>1269</v>
      </c>
      <c r="E4987">
        <v>0.01</v>
      </c>
      <c r="F4987">
        <v>1.62121</v>
      </c>
      <c r="G4987" s="384">
        <v>0</v>
      </c>
      <c r="H4987">
        <v>1.6171500000000001</v>
      </c>
    </row>
    <row r="4988" spans="1:10">
      <c r="A4988">
        <v>5001</v>
      </c>
      <c r="B4988" s="613">
        <v>43371.546527777777</v>
      </c>
      <c r="C4988" s="405" t="s">
        <v>2020</v>
      </c>
      <c r="D4988" s="384">
        <v>1269</v>
      </c>
      <c r="E4988">
        <v>0.01</v>
      </c>
      <c r="F4988">
        <v>1.62121</v>
      </c>
      <c r="G4988" s="384">
        <v>0</v>
      </c>
      <c r="H4988">
        <v>1.6135699999999999</v>
      </c>
    </row>
    <row r="4989" spans="1:10">
      <c r="A4989">
        <v>5008</v>
      </c>
      <c r="B4989" s="613">
        <v>43375.147916666669</v>
      </c>
      <c r="C4989" s="405" t="s">
        <v>2020</v>
      </c>
      <c r="D4989" s="384">
        <v>1269</v>
      </c>
      <c r="E4989">
        <v>0.01</v>
      </c>
      <c r="F4989">
        <v>1.62121</v>
      </c>
      <c r="G4989" s="384">
        <v>0</v>
      </c>
      <c r="H4989">
        <v>1.6090800000000001</v>
      </c>
    </row>
    <row r="4990" spans="1:10">
      <c r="A4990">
        <v>5009</v>
      </c>
      <c r="B4990" s="613">
        <v>43376.145833333336</v>
      </c>
      <c r="C4990" s="405" t="s">
        <v>1931</v>
      </c>
      <c r="D4990" s="384">
        <v>1269</v>
      </c>
      <c r="E4990">
        <v>0.01</v>
      </c>
      <c r="F4990">
        <v>1.6090800000000001</v>
      </c>
      <c r="G4990" s="384">
        <v>0</v>
      </c>
      <c r="H4990">
        <v>1.6090800000000001</v>
      </c>
      <c r="I4990">
        <v>-9.06</v>
      </c>
      <c r="J4990" s="384">
        <v>4940.82</v>
      </c>
    </row>
    <row r="4991" spans="1:10">
      <c r="A4991">
        <v>4984</v>
      </c>
      <c r="B4991" s="613">
        <v>43370.197916666664</v>
      </c>
      <c r="C4991" s="405" t="s">
        <v>96</v>
      </c>
      <c r="D4991" s="384">
        <v>1270</v>
      </c>
      <c r="E4991">
        <v>0.01</v>
      </c>
      <c r="F4991">
        <v>1.6178600000000001</v>
      </c>
      <c r="G4991" s="384">
        <v>0</v>
      </c>
      <c r="H4991">
        <v>0</v>
      </c>
    </row>
    <row r="4992" spans="1:10">
      <c r="A4992">
        <v>4985</v>
      </c>
      <c r="B4992" s="613">
        <v>43370.197916666664</v>
      </c>
      <c r="C4992" s="405" t="s">
        <v>2020</v>
      </c>
      <c r="D4992" s="384">
        <v>1270</v>
      </c>
      <c r="E4992">
        <v>0.01</v>
      </c>
      <c r="F4992">
        <v>1.6178600000000001</v>
      </c>
      <c r="G4992" s="384">
        <v>0</v>
      </c>
      <c r="H4992">
        <v>1.6216699999999999</v>
      </c>
    </row>
    <row r="4993" spans="1:10">
      <c r="A4993">
        <v>4989</v>
      </c>
      <c r="B4993" s="613">
        <v>43371.125</v>
      </c>
      <c r="C4993" s="405" t="s">
        <v>2020</v>
      </c>
      <c r="D4993" s="384">
        <v>1270</v>
      </c>
      <c r="E4993">
        <v>0.01</v>
      </c>
      <c r="F4993">
        <v>1.6178600000000001</v>
      </c>
      <c r="G4993" s="384">
        <v>0</v>
      </c>
      <c r="H4993">
        <v>1.62001</v>
      </c>
    </row>
    <row r="4994" spans="1:10">
      <c r="A4994">
        <v>4994</v>
      </c>
      <c r="B4994" s="613">
        <v>43371.395833333336</v>
      </c>
      <c r="C4994" s="405" t="s">
        <v>2020</v>
      </c>
      <c r="D4994" s="384">
        <v>1270</v>
      </c>
      <c r="E4994">
        <v>0.01</v>
      </c>
      <c r="F4994">
        <v>1.6178600000000001</v>
      </c>
      <c r="G4994" s="384">
        <v>0</v>
      </c>
      <c r="H4994">
        <v>1.6171500000000001</v>
      </c>
    </row>
    <row r="4995" spans="1:10">
      <c r="A4995">
        <v>5000</v>
      </c>
      <c r="B4995" s="613">
        <v>43371.546527777777</v>
      </c>
      <c r="C4995" s="405" t="s">
        <v>2020</v>
      </c>
      <c r="D4995" s="384">
        <v>1270</v>
      </c>
      <c r="E4995">
        <v>0.01</v>
      </c>
      <c r="F4995">
        <v>1.6178600000000001</v>
      </c>
      <c r="G4995" s="384">
        <v>0</v>
      </c>
      <c r="H4995">
        <v>1.6135699999999999</v>
      </c>
    </row>
    <row r="4996" spans="1:10">
      <c r="A4996">
        <v>5007</v>
      </c>
      <c r="B4996" s="613">
        <v>43375.147916666669</v>
      </c>
      <c r="C4996" s="405" t="s">
        <v>2020</v>
      </c>
      <c r="D4996" s="384">
        <v>1270</v>
      </c>
      <c r="E4996">
        <v>0.01</v>
      </c>
      <c r="F4996">
        <v>1.6178600000000001</v>
      </c>
      <c r="G4996" s="384">
        <v>0</v>
      </c>
      <c r="H4996">
        <v>1.6090800000000001</v>
      </c>
    </row>
    <row r="4997" spans="1:10">
      <c r="A4997">
        <v>5010</v>
      </c>
      <c r="B4997" s="613">
        <v>43376.145833333336</v>
      </c>
      <c r="C4997" s="405" t="s">
        <v>1931</v>
      </c>
      <c r="D4997" s="384">
        <v>1270</v>
      </c>
      <c r="E4997">
        <v>0.01</v>
      </c>
      <c r="F4997">
        <v>1.6090800000000001</v>
      </c>
      <c r="G4997" s="384">
        <v>0</v>
      </c>
      <c r="H4997">
        <v>1.6090800000000001</v>
      </c>
      <c r="I4997">
        <v>-6.59</v>
      </c>
      <c r="J4997" s="384">
        <v>4934.2299999999996</v>
      </c>
    </row>
    <row r="4998" spans="1:10">
      <c r="A4998">
        <v>4987</v>
      </c>
      <c r="B4998" s="613">
        <v>43371.125</v>
      </c>
      <c r="C4998" s="405" t="s">
        <v>96</v>
      </c>
      <c r="D4998" s="384">
        <v>1271</v>
      </c>
      <c r="E4998">
        <v>0.01</v>
      </c>
      <c r="F4998">
        <v>1.61426</v>
      </c>
      <c r="G4998" s="384">
        <v>0</v>
      </c>
      <c r="H4998">
        <v>0</v>
      </c>
    </row>
    <row r="4999" spans="1:10">
      <c r="A4999">
        <v>4988</v>
      </c>
      <c r="B4999" s="613">
        <v>43371.125</v>
      </c>
      <c r="C4999" s="405" t="s">
        <v>2020</v>
      </c>
      <c r="D4999" s="384">
        <v>1271</v>
      </c>
      <c r="E4999">
        <v>0.01</v>
      </c>
      <c r="F4999">
        <v>1.61426</v>
      </c>
      <c r="G4999" s="384">
        <v>0</v>
      </c>
      <c r="H4999">
        <v>1.62001</v>
      </c>
    </row>
    <row r="5000" spans="1:10">
      <c r="A5000">
        <v>4993</v>
      </c>
      <c r="B5000" s="613">
        <v>43371.395833333336</v>
      </c>
      <c r="C5000" s="405" t="s">
        <v>2020</v>
      </c>
      <c r="D5000" s="384">
        <v>1271</v>
      </c>
      <c r="E5000">
        <v>0.01</v>
      </c>
      <c r="F5000">
        <v>1.61426</v>
      </c>
      <c r="G5000" s="384">
        <v>0</v>
      </c>
      <c r="H5000">
        <v>1.6171500000000001</v>
      </c>
    </row>
    <row r="5001" spans="1:10">
      <c r="A5001">
        <v>4999</v>
      </c>
      <c r="B5001" s="613">
        <v>43371.546527777777</v>
      </c>
      <c r="C5001" s="405" t="s">
        <v>2020</v>
      </c>
      <c r="D5001" s="384">
        <v>1271</v>
      </c>
      <c r="E5001">
        <v>0.01</v>
      </c>
      <c r="F5001">
        <v>1.61426</v>
      </c>
      <c r="G5001" s="384">
        <v>0</v>
      </c>
      <c r="H5001">
        <v>1.6135699999999999</v>
      </c>
    </row>
    <row r="5002" spans="1:10">
      <c r="A5002">
        <v>5006</v>
      </c>
      <c r="B5002" s="613">
        <v>43375.147916666669</v>
      </c>
      <c r="C5002" s="405" t="s">
        <v>2020</v>
      </c>
      <c r="D5002" s="384">
        <v>1271</v>
      </c>
      <c r="E5002">
        <v>0.01</v>
      </c>
      <c r="F5002">
        <v>1.61426</v>
      </c>
      <c r="G5002" s="384">
        <v>0</v>
      </c>
      <c r="H5002">
        <v>1.6090800000000001</v>
      </c>
    </row>
    <row r="5003" spans="1:10">
      <c r="A5003">
        <v>5011</v>
      </c>
      <c r="B5003" s="613">
        <v>43376.145833333336</v>
      </c>
      <c r="C5003" s="405" t="s">
        <v>1931</v>
      </c>
      <c r="D5003" s="384">
        <v>1271</v>
      </c>
      <c r="E5003">
        <v>0.01</v>
      </c>
      <c r="F5003">
        <v>1.6090800000000001</v>
      </c>
      <c r="G5003" s="384">
        <v>0</v>
      </c>
      <c r="H5003">
        <v>1.6090800000000001</v>
      </c>
      <c r="I5003">
        <v>-3.93</v>
      </c>
      <c r="J5003" s="384">
        <v>4930.3</v>
      </c>
    </row>
    <row r="5004" spans="1:10">
      <c r="A5004">
        <v>4991</v>
      </c>
      <c r="B5004" s="613">
        <v>43371.395833333336</v>
      </c>
      <c r="C5004" s="405" t="s">
        <v>96</v>
      </c>
      <c r="D5004" s="384">
        <v>1272</v>
      </c>
      <c r="E5004">
        <v>0.02</v>
      </c>
      <c r="F5004">
        <v>1.61036</v>
      </c>
      <c r="G5004" s="384">
        <v>0</v>
      </c>
      <c r="H5004">
        <v>0</v>
      </c>
    </row>
    <row r="5005" spans="1:10">
      <c r="A5005">
        <v>4992</v>
      </c>
      <c r="B5005" s="613">
        <v>43371.395833333336</v>
      </c>
      <c r="C5005" s="405" t="s">
        <v>2020</v>
      </c>
      <c r="D5005" s="384">
        <v>1272</v>
      </c>
      <c r="E5005">
        <v>0.02</v>
      </c>
      <c r="F5005">
        <v>1.61036</v>
      </c>
      <c r="G5005" s="384">
        <v>0</v>
      </c>
      <c r="H5005">
        <v>1.6171500000000001</v>
      </c>
    </row>
    <row r="5006" spans="1:10">
      <c r="A5006">
        <v>4998</v>
      </c>
      <c r="B5006" s="613">
        <v>43371.546527777777</v>
      </c>
      <c r="C5006" s="405" t="s">
        <v>2020</v>
      </c>
      <c r="D5006" s="384">
        <v>1272</v>
      </c>
      <c r="E5006">
        <v>0.02</v>
      </c>
      <c r="F5006">
        <v>1.61036</v>
      </c>
      <c r="G5006" s="384">
        <v>0</v>
      </c>
      <c r="H5006">
        <v>1.6135699999999999</v>
      </c>
    </row>
    <row r="5007" spans="1:10">
      <c r="A5007">
        <v>5005</v>
      </c>
      <c r="B5007" s="613">
        <v>43375.147916666669</v>
      </c>
      <c r="C5007" s="405" t="s">
        <v>2020</v>
      </c>
      <c r="D5007" s="384">
        <v>1272</v>
      </c>
      <c r="E5007">
        <v>0.02</v>
      </c>
      <c r="F5007">
        <v>1.61036</v>
      </c>
      <c r="G5007" s="384">
        <v>0</v>
      </c>
      <c r="H5007">
        <v>1.6090800000000001</v>
      </c>
    </row>
    <row r="5008" spans="1:10">
      <c r="A5008">
        <v>5012</v>
      </c>
      <c r="B5008" s="613">
        <v>43376.145833333336</v>
      </c>
      <c r="C5008" s="405" t="s">
        <v>1931</v>
      </c>
      <c r="D5008" s="384">
        <v>1272</v>
      </c>
      <c r="E5008">
        <v>0.02</v>
      </c>
      <c r="F5008">
        <v>1.6090800000000001</v>
      </c>
      <c r="G5008" s="384">
        <v>0</v>
      </c>
      <c r="H5008">
        <v>1.6090800000000001</v>
      </c>
      <c r="I5008">
        <v>-2.09</v>
      </c>
      <c r="J5008" s="384">
        <v>4928.21</v>
      </c>
    </row>
    <row r="5009" spans="1:10">
      <c r="A5009">
        <v>4996</v>
      </c>
      <c r="B5009" s="613">
        <v>43371.546527777777</v>
      </c>
      <c r="C5009" s="405" t="s">
        <v>96</v>
      </c>
      <c r="D5009" s="384">
        <v>1273</v>
      </c>
      <c r="E5009">
        <v>0.04</v>
      </c>
      <c r="F5009">
        <v>1.60564</v>
      </c>
      <c r="G5009" s="384">
        <v>0</v>
      </c>
      <c r="H5009">
        <v>0</v>
      </c>
    </row>
    <row r="5010" spans="1:10">
      <c r="A5010">
        <v>4997</v>
      </c>
      <c r="B5010" s="613">
        <v>43371.546527777777</v>
      </c>
      <c r="C5010" s="405" t="s">
        <v>2020</v>
      </c>
      <c r="D5010" s="384">
        <v>1273</v>
      </c>
      <c r="E5010">
        <v>0.04</v>
      </c>
      <c r="F5010">
        <v>1.60564</v>
      </c>
      <c r="G5010" s="384">
        <v>0</v>
      </c>
      <c r="H5010">
        <v>1.6135699999999999</v>
      </c>
    </row>
    <row r="5011" spans="1:10">
      <c r="A5011">
        <v>5004</v>
      </c>
      <c r="B5011" s="613">
        <v>43375.147916666669</v>
      </c>
      <c r="C5011" s="405" t="s">
        <v>2020</v>
      </c>
      <c r="D5011" s="384">
        <v>1273</v>
      </c>
      <c r="E5011">
        <v>0.04</v>
      </c>
      <c r="F5011">
        <v>1.60564</v>
      </c>
      <c r="G5011" s="384">
        <v>0</v>
      </c>
      <c r="H5011">
        <v>1.6090800000000001</v>
      </c>
    </row>
    <row r="5012" spans="1:10">
      <c r="A5012">
        <v>5013</v>
      </c>
      <c r="B5012" s="613">
        <v>43376.145833333336</v>
      </c>
      <c r="C5012" s="405" t="s">
        <v>1931</v>
      </c>
      <c r="D5012" s="384">
        <v>1273</v>
      </c>
      <c r="E5012">
        <v>0.04</v>
      </c>
      <c r="F5012">
        <v>1.6090800000000001</v>
      </c>
      <c r="G5012" s="384">
        <v>0</v>
      </c>
      <c r="H5012">
        <v>1.6090800000000001</v>
      </c>
      <c r="I5012">
        <v>9.76</v>
      </c>
      <c r="J5012" s="384">
        <v>4937.97</v>
      </c>
    </row>
    <row r="5013" spans="1:10">
      <c r="A5013">
        <v>5002</v>
      </c>
      <c r="B5013" s="613">
        <v>43375.147916666669</v>
      </c>
      <c r="C5013" s="405" t="s">
        <v>96</v>
      </c>
      <c r="D5013" s="384">
        <v>1274</v>
      </c>
      <c r="E5013">
        <v>0.08</v>
      </c>
      <c r="F5013">
        <v>1.6001399999999999</v>
      </c>
      <c r="G5013" s="384">
        <v>0</v>
      </c>
      <c r="H5013">
        <v>0</v>
      </c>
    </row>
    <row r="5014" spans="1:10">
      <c r="A5014">
        <v>5003</v>
      </c>
      <c r="B5014" s="613">
        <v>43375.147916666669</v>
      </c>
      <c r="C5014" s="405" t="s">
        <v>2020</v>
      </c>
      <c r="D5014" s="384">
        <v>1274</v>
      </c>
      <c r="E5014">
        <v>0.08</v>
      </c>
      <c r="F5014">
        <v>1.6001399999999999</v>
      </c>
      <c r="G5014" s="384">
        <v>0</v>
      </c>
      <c r="H5014">
        <v>1.6090800000000001</v>
      </c>
    </row>
    <row r="5015" spans="1:10">
      <c r="A5015">
        <v>5014</v>
      </c>
      <c r="B5015" s="613">
        <v>43376.145833333336</v>
      </c>
      <c r="C5015" s="405" t="s">
        <v>1931</v>
      </c>
      <c r="D5015" s="384">
        <v>1274</v>
      </c>
      <c r="E5015">
        <v>0.08</v>
      </c>
      <c r="F5015">
        <v>1.6090800000000001</v>
      </c>
      <c r="G5015" s="384">
        <v>0</v>
      </c>
      <c r="H5015">
        <v>1.6090800000000001</v>
      </c>
      <c r="I5015">
        <v>52</v>
      </c>
      <c r="J5015" s="384">
        <v>4989.97</v>
      </c>
    </row>
    <row r="5016" spans="1:10">
      <c r="A5016">
        <v>5015</v>
      </c>
      <c r="B5016" s="613">
        <v>43377.438888888886</v>
      </c>
      <c r="C5016" s="405" t="s">
        <v>96</v>
      </c>
      <c r="D5016" s="384">
        <v>1275</v>
      </c>
      <c r="E5016">
        <v>0.01</v>
      </c>
      <c r="F5016">
        <v>1.6249899999999999</v>
      </c>
      <c r="G5016" s="384">
        <v>0</v>
      </c>
      <c r="H5016">
        <v>0</v>
      </c>
    </row>
    <row r="5017" spans="1:10">
      <c r="A5017">
        <v>5016</v>
      </c>
      <c r="B5017" s="613">
        <v>43377.438888888886</v>
      </c>
      <c r="C5017" s="405" t="s">
        <v>2020</v>
      </c>
      <c r="D5017" s="384">
        <v>1275</v>
      </c>
      <c r="E5017">
        <v>0.01</v>
      </c>
      <c r="F5017">
        <v>1.6249899999999999</v>
      </c>
      <c r="G5017" s="384">
        <v>0</v>
      </c>
      <c r="H5017">
        <v>1.62713</v>
      </c>
    </row>
    <row r="5018" spans="1:10">
      <c r="A5018">
        <v>5017</v>
      </c>
      <c r="B5018" s="613">
        <v>43377.772222222222</v>
      </c>
      <c r="C5018" s="405" t="s">
        <v>1931</v>
      </c>
      <c r="D5018" s="384">
        <v>1275</v>
      </c>
      <c r="E5018">
        <v>0.01</v>
      </c>
      <c r="F5018">
        <v>1.62713</v>
      </c>
      <c r="G5018" s="384">
        <v>0</v>
      </c>
      <c r="H5018">
        <v>1.62713</v>
      </c>
      <c r="I5018">
        <v>1.48</v>
      </c>
      <c r="J5018" s="384">
        <v>4991.45</v>
      </c>
    </row>
    <row r="5019" spans="1:10">
      <c r="A5019">
        <v>5018</v>
      </c>
      <c r="B5019" s="613">
        <v>43384.395833333336</v>
      </c>
      <c r="C5019" s="405" t="s">
        <v>97</v>
      </c>
      <c r="D5019" s="384">
        <v>1276</v>
      </c>
      <c r="E5019">
        <v>0.01</v>
      </c>
      <c r="F5019">
        <v>1.6283399999999999</v>
      </c>
      <c r="G5019" s="384">
        <v>0</v>
      </c>
      <c r="H5019">
        <v>0</v>
      </c>
    </row>
    <row r="5020" spans="1:10">
      <c r="A5020">
        <v>5019</v>
      </c>
      <c r="B5020" s="613">
        <v>43384.395833333336</v>
      </c>
      <c r="C5020" s="405" t="s">
        <v>2020</v>
      </c>
      <c r="D5020" s="384">
        <v>1276</v>
      </c>
      <c r="E5020">
        <v>0.01</v>
      </c>
      <c r="F5020">
        <v>1.6283399999999999</v>
      </c>
      <c r="G5020" s="384">
        <v>0</v>
      </c>
      <c r="H5020">
        <v>1.6262000000000001</v>
      </c>
    </row>
    <row r="5021" spans="1:10">
      <c r="A5021">
        <v>5022</v>
      </c>
      <c r="B5021" s="613">
        <v>43384.590277777781</v>
      </c>
      <c r="C5021" s="405" t="s">
        <v>2020</v>
      </c>
      <c r="D5021" s="384">
        <v>1276</v>
      </c>
      <c r="E5021">
        <v>0.01</v>
      </c>
      <c r="F5021">
        <v>1.6283399999999999</v>
      </c>
      <c r="G5021" s="384">
        <v>0</v>
      </c>
      <c r="H5021">
        <v>1.62785</v>
      </c>
    </row>
    <row r="5022" spans="1:10">
      <c r="A5022">
        <v>5023</v>
      </c>
      <c r="B5022" s="613">
        <v>43384.604166666664</v>
      </c>
      <c r="C5022" s="405" t="s">
        <v>1931</v>
      </c>
      <c r="D5022" s="384">
        <v>1276</v>
      </c>
      <c r="E5022">
        <v>0.01</v>
      </c>
      <c r="F5022">
        <v>1.62785</v>
      </c>
      <c r="G5022" s="384">
        <v>0</v>
      </c>
      <c r="H5022">
        <v>1.62785</v>
      </c>
      <c r="I5022">
        <v>0.26</v>
      </c>
      <c r="J5022" s="384">
        <v>4991.71</v>
      </c>
    </row>
    <row r="5023" spans="1:10">
      <c r="A5023">
        <v>5020</v>
      </c>
      <c r="B5023" s="613">
        <v>43384.590277777781</v>
      </c>
      <c r="C5023" s="405" t="s">
        <v>97</v>
      </c>
      <c r="D5023" s="384">
        <v>1277</v>
      </c>
      <c r="E5023">
        <v>0.01</v>
      </c>
      <c r="F5023">
        <v>1.63164</v>
      </c>
      <c r="G5023" s="384">
        <v>0</v>
      </c>
      <c r="H5023">
        <v>0</v>
      </c>
    </row>
    <row r="5024" spans="1:10">
      <c r="A5024">
        <v>5021</v>
      </c>
      <c r="B5024" s="613">
        <v>43384.590277777781</v>
      </c>
      <c r="C5024" s="405" t="s">
        <v>2020</v>
      </c>
      <c r="D5024" s="384">
        <v>1277</v>
      </c>
      <c r="E5024">
        <v>0.01</v>
      </c>
      <c r="F5024">
        <v>1.63164</v>
      </c>
      <c r="G5024" s="384">
        <v>0</v>
      </c>
      <c r="H5024">
        <v>1.62785</v>
      </c>
    </row>
    <row r="5025" spans="1:10">
      <c r="A5025">
        <v>5024</v>
      </c>
      <c r="B5025" s="613">
        <v>43384.604166666664</v>
      </c>
      <c r="C5025" s="405" t="s">
        <v>1931</v>
      </c>
      <c r="D5025" s="384">
        <v>1277</v>
      </c>
      <c r="E5025">
        <v>0.01</v>
      </c>
      <c r="F5025">
        <v>1.62785</v>
      </c>
      <c r="G5025" s="384">
        <v>0</v>
      </c>
      <c r="H5025">
        <v>1.62785</v>
      </c>
      <c r="I5025">
        <v>2.69</v>
      </c>
      <c r="J5025" s="384">
        <v>4994.3999999999996</v>
      </c>
    </row>
    <row r="5026" spans="1:10">
      <c r="A5026">
        <v>5025</v>
      </c>
      <c r="B5026" s="613">
        <v>43395.09375</v>
      </c>
      <c r="C5026" s="405" t="s">
        <v>96</v>
      </c>
      <c r="D5026" s="384">
        <v>1278</v>
      </c>
      <c r="E5026">
        <v>0.01</v>
      </c>
      <c r="F5026">
        <v>1.6191599999999999</v>
      </c>
      <c r="G5026" s="384">
        <v>0</v>
      </c>
      <c r="H5026">
        <v>0</v>
      </c>
    </row>
    <row r="5027" spans="1:10">
      <c r="A5027">
        <v>5026</v>
      </c>
      <c r="B5027" s="613">
        <v>43395.09375</v>
      </c>
      <c r="C5027" s="405" t="s">
        <v>2020</v>
      </c>
      <c r="D5027" s="384">
        <v>1278</v>
      </c>
      <c r="E5027">
        <v>0.01</v>
      </c>
      <c r="F5027">
        <v>1.6191599999999999</v>
      </c>
      <c r="G5027" s="384">
        <v>0</v>
      </c>
      <c r="H5027">
        <v>1.6213</v>
      </c>
    </row>
    <row r="5028" spans="1:10">
      <c r="A5028">
        <v>5027</v>
      </c>
      <c r="B5028" s="613">
        <v>43395.101388888892</v>
      </c>
      <c r="C5028" s="405" t="s">
        <v>1931</v>
      </c>
      <c r="D5028" s="384">
        <v>1278</v>
      </c>
      <c r="E5028">
        <v>0.01</v>
      </c>
      <c r="F5028">
        <v>1.6213</v>
      </c>
      <c r="G5028" s="384">
        <v>0</v>
      </c>
      <c r="H5028">
        <v>1.6213</v>
      </c>
      <c r="I5028">
        <v>1.48</v>
      </c>
      <c r="J5028" s="384">
        <v>4995.88</v>
      </c>
    </row>
    <row r="5029" spans="1:10">
      <c r="A5029">
        <v>5028</v>
      </c>
      <c r="B5029" s="613">
        <v>43398.428472222222</v>
      </c>
      <c r="C5029" s="405" t="s">
        <v>97</v>
      </c>
      <c r="D5029" s="384">
        <v>1279</v>
      </c>
      <c r="E5029">
        <v>0.01</v>
      </c>
      <c r="F5029">
        <v>1.6136299999999999</v>
      </c>
      <c r="G5029" s="384">
        <v>0</v>
      </c>
      <c r="H5029">
        <v>0</v>
      </c>
    </row>
    <row r="5030" spans="1:10">
      <c r="A5030">
        <v>5029</v>
      </c>
      <c r="B5030" s="613">
        <v>43398.428472222222</v>
      </c>
      <c r="C5030" s="405" t="s">
        <v>2020</v>
      </c>
      <c r="D5030" s="384">
        <v>1279</v>
      </c>
      <c r="E5030">
        <v>0.01</v>
      </c>
      <c r="F5030">
        <v>1.6136299999999999</v>
      </c>
      <c r="G5030" s="384">
        <v>0</v>
      </c>
      <c r="H5030">
        <v>1.6114900000000001</v>
      </c>
    </row>
    <row r="5031" spans="1:10">
      <c r="A5031">
        <v>5030</v>
      </c>
      <c r="B5031" s="613">
        <v>43398.492361111108</v>
      </c>
      <c r="C5031" s="405" t="s">
        <v>1931</v>
      </c>
      <c r="D5031" s="384">
        <v>1279</v>
      </c>
      <c r="E5031">
        <v>0.01</v>
      </c>
      <c r="F5031">
        <v>1.6114900000000001</v>
      </c>
      <c r="G5031" s="384">
        <v>0</v>
      </c>
      <c r="H5031">
        <v>1.6114900000000001</v>
      </c>
      <c r="I5031">
        <v>1.48</v>
      </c>
      <c r="J5031" s="384">
        <v>4997.3599999999997</v>
      </c>
    </row>
    <row r="5032" spans="1:10">
      <c r="A5032">
        <v>5031</v>
      </c>
      <c r="B5032" s="613">
        <v>43404.750694444447</v>
      </c>
      <c r="C5032" s="405" t="s">
        <v>96</v>
      </c>
      <c r="D5032" s="384">
        <v>1280</v>
      </c>
      <c r="E5032">
        <v>0.01</v>
      </c>
      <c r="F5032">
        <v>1.59917</v>
      </c>
      <c r="G5032" s="384">
        <v>0</v>
      </c>
      <c r="H5032">
        <v>0</v>
      </c>
    </row>
    <row r="5033" spans="1:10">
      <c r="A5033">
        <v>5032</v>
      </c>
      <c r="B5033" s="613">
        <v>43404.750694444447</v>
      </c>
      <c r="C5033" s="405" t="s">
        <v>2020</v>
      </c>
      <c r="D5033" s="384">
        <v>1280</v>
      </c>
      <c r="E5033">
        <v>0.01</v>
      </c>
      <c r="F5033">
        <v>1.59917</v>
      </c>
      <c r="G5033" s="384">
        <v>0</v>
      </c>
      <c r="H5033">
        <v>1.60131</v>
      </c>
    </row>
    <row r="5034" spans="1:10">
      <c r="A5034">
        <v>5035</v>
      </c>
      <c r="B5034" s="613">
        <v>43405.115277777775</v>
      </c>
      <c r="C5034" s="405" t="s">
        <v>2020</v>
      </c>
      <c r="D5034" s="384">
        <v>1280</v>
      </c>
      <c r="E5034">
        <v>0.01</v>
      </c>
      <c r="F5034">
        <v>1.59917</v>
      </c>
      <c r="G5034" s="384">
        <v>0</v>
      </c>
      <c r="H5034">
        <v>1.5987100000000001</v>
      </c>
    </row>
    <row r="5035" spans="1:10">
      <c r="A5035">
        <v>5039</v>
      </c>
      <c r="B5035" s="613">
        <v>43405.382638888892</v>
      </c>
      <c r="C5035" s="405" t="s">
        <v>2020</v>
      </c>
      <c r="D5035" s="384">
        <v>1280</v>
      </c>
      <c r="E5035">
        <v>0.01</v>
      </c>
      <c r="F5035">
        <v>1.59917</v>
      </c>
      <c r="G5035" s="384">
        <v>0</v>
      </c>
      <c r="H5035">
        <v>1.5967199999999999</v>
      </c>
    </row>
    <row r="5036" spans="1:10">
      <c r="A5036">
        <v>5044</v>
      </c>
      <c r="B5036" s="613">
        <v>43405.631249999999</v>
      </c>
      <c r="C5036" s="405" t="s">
        <v>2020</v>
      </c>
      <c r="D5036" s="384">
        <v>1280</v>
      </c>
      <c r="E5036">
        <v>0.01</v>
      </c>
      <c r="F5036">
        <v>1.59917</v>
      </c>
      <c r="G5036" s="384">
        <v>0</v>
      </c>
      <c r="H5036">
        <v>1.5935699999999999</v>
      </c>
    </row>
    <row r="5037" spans="1:10">
      <c r="A5037">
        <v>5050</v>
      </c>
      <c r="B5037" s="613">
        <v>43406.09375</v>
      </c>
      <c r="C5037" s="405" t="s">
        <v>2020</v>
      </c>
      <c r="D5037" s="384">
        <v>1280</v>
      </c>
      <c r="E5037">
        <v>0.01</v>
      </c>
      <c r="F5037">
        <v>1.59917</v>
      </c>
      <c r="G5037" s="384">
        <v>0</v>
      </c>
      <c r="H5037">
        <v>1.5898000000000001</v>
      </c>
    </row>
    <row r="5038" spans="1:10">
      <c r="A5038">
        <v>5057</v>
      </c>
      <c r="B5038" s="613">
        <v>43406.307638888888</v>
      </c>
      <c r="C5038" s="405" t="s">
        <v>2020</v>
      </c>
      <c r="D5038" s="384">
        <v>1280</v>
      </c>
      <c r="E5038">
        <v>0.01</v>
      </c>
      <c r="F5038">
        <v>1.59917</v>
      </c>
      <c r="G5038" s="384">
        <v>0</v>
      </c>
      <c r="H5038">
        <v>1.5851999999999999</v>
      </c>
    </row>
    <row r="5039" spans="1:10">
      <c r="A5039">
        <v>5058</v>
      </c>
      <c r="B5039" s="613">
        <v>43406.695138888892</v>
      </c>
      <c r="C5039" s="405" t="s">
        <v>1931</v>
      </c>
      <c r="D5039" s="384">
        <v>1280</v>
      </c>
      <c r="E5039">
        <v>0.01</v>
      </c>
      <c r="F5039">
        <v>1.5851999999999999</v>
      </c>
      <c r="G5039" s="384">
        <v>0</v>
      </c>
      <c r="H5039">
        <v>1.5851999999999999</v>
      </c>
      <c r="I5039">
        <v>-10.42</v>
      </c>
      <c r="J5039" s="384">
        <v>4986.9399999999996</v>
      </c>
    </row>
    <row r="5040" spans="1:10">
      <c r="A5040">
        <v>5033</v>
      </c>
      <c r="B5040" s="613">
        <v>43405.115277777775</v>
      </c>
      <c r="C5040" s="405" t="s">
        <v>96</v>
      </c>
      <c r="D5040" s="384">
        <v>1281</v>
      </c>
      <c r="E5040">
        <v>0.01</v>
      </c>
      <c r="F5040">
        <v>1.59398</v>
      </c>
      <c r="G5040" s="384">
        <v>0</v>
      </c>
      <c r="H5040">
        <v>0</v>
      </c>
    </row>
    <row r="5041" spans="1:10">
      <c r="A5041">
        <v>5034</v>
      </c>
      <c r="B5041" s="613">
        <v>43405.115277777775</v>
      </c>
      <c r="C5041" s="405" t="s">
        <v>2020</v>
      </c>
      <c r="D5041" s="384">
        <v>1281</v>
      </c>
      <c r="E5041">
        <v>0.01</v>
      </c>
      <c r="F5041">
        <v>1.59398</v>
      </c>
      <c r="G5041" s="384">
        <v>0</v>
      </c>
      <c r="H5041">
        <v>1.5987100000000001</v>
      </c>
    </row>
    <row r="5042" spans="1:10">
      <c r="A5042">
        <v>5038</v>
      </c>
      <c r="B5042" s="613">
        <v>43405.382638888892</v>
      </c>
      <c r="C5042" s="405" t="s">
        <v>2020</v>
      </c>
      <c r="D5042" s="384">
        <v>1281</v>
      </c>
      <c r="E5042">
        <v>0.01</v>
      </c>
      <c r="F5042">
        <v>1.59398</v>
      </c>
      <c r="G5042" s="384">
        <v>0</v>
      </c>
      <c r="H5042">
        <v>1.5967199999999999</v>
      </c>
    </row>
    <row r="5043" spans="1:10">
      <c r="A5043">
        <v>5043</v>
      </c>
      <c r="B5043" s="613">
        <v>43405.631249999999</v>
      </c>
      <c r="C5043" s="405" t="s">
        <v>2020</v>
      </c>
      <c r="D5043" s="384">
        <v>1281</v>
      </c>
      <c r="E5043">
        <v>0.01</v>
      </c>
      <c r="F5043">
        <v>1.59398</v>
      </c>
      <c r="G5043" s="384">
        <v>0</v>
      </c>
      <c r="H5043">
        <v>1.5935699999999999</v>
      </c>
    </row>
    <row r="5044" spans="1:10">
      <c r="A5044">
        <v>5049</v>
      </c>
      <c r="B5044" s="613">
        <v>43406.09375</v>
      </c>
      <c r="C5044" s="405" t="s">
        <v>2020</v>
      </c>
      <c r="D5044" s="384">
        <v>1281</v>
      </c>
      <c r="E5044">
        <v>0.01</v>
      </c>
      <c r="F5044">
        <v>1.59398</v>
      </c>
      <c r="G5044" s="384">
        <v>0</v>
      </c>
      <c r="H5044">
        <v>1.5898000000000001</v>
      </c>
    </row>
    <row r="5045" spans="1:10">
      <c r="A5045">
        <v>5056</v>
      </c>
      <c r="B5045" s="613">
        <v>43406.307638888888</v>
      </c>
      <c r="C5045" s="405" t="s">
        <v>2020</v>
      </c>
      <c r="D5045" s="384">
        <v>1281</v>
      </c>
      <c r="E5045">
        <v>0.01</v>
      </c>
      <c r="F5045">
        <v>1.59398</v>
      </c>
      <c r="G5045" s="384">
        <v>0</v>
      </c>
      <c r="H5045">
        <v>1.5851999999999999</v>
      </c>
    </row>
    <row r="5046" spans="1:10">
      <c r="A5046">
        <v>5059</v>
      </c>
      <c r="B5046" s="613">
        <v>43406.695138888892</v>
      </c>
      <c r="C5046" s="405" t="s">
        <v>1931</v>
      </c>
      <c r="D5046" s="384">
        <v>1281</v>
      </c>
      <c r="E5046">
        <v>0.01</v>
      </c>
      <c r="F5046">
        <v>1.5851999999999999</v>
      </c>
      <c r="G5046" s="384">
        <v>0</v>
      </c>
      <c r="H5046">
        <v>1.5851999999999999</v>
      </c>
      <c r="I5046">
        <v>-6.59</v>
      </c>
      <c r="J5046" s="384">
        <v>4980.3500000000004</v>
      </c>
    </row>
    <row r="5047" spans="1:10">
      <c r="A5047">
        <v>5036</v>
      </c>
      <c r="B5047" s="613">
        <v>43405.382638888892</v>
      </c>
      <c r="C5047" s="405" t="s">
        <v>96</v>
      </c>
      <c r="D5047" s="384">
        <v>1282</v>
      </c>
      <c r="E5047">
        <v>0.01</v>
      </c>
      <c r="F5047">
        <v>1.5903</v>
      </c>
      <c r="G5047" s="384">
        <v>0</v>
      </c>
      <c r="H5047">
        <v>0</v>
      </c>
    </row>
    <row r="5048" spans="1:10">
      <c r="A5048">
        <v>5037</v>
      </c>
      <c r="B5048" s="613">
        <v>43405.382638888892</v>
      </c>
      <c r="C5048" s="405" t="s">
        <v>2020</v>
      </c>
      <c r="D5048" s="384">
        <v>1282</v>
      </c>
      <c r="E5048">
        <v>0.01</v>
      </c>
      <c r="F5048">
        <v>1.5903</v>
      </c>
      <c r="G5048" s="384">
        <v>0</v>
      </c>
      <c r="H5048">
        <v>1.5967199999999999</v>
      </c>
    </row>
    <row r="5049" spans="1:10">
      <c r="A5049">
        <v>5042</v>
      </c>
      <c r="B5049" s="613">
        <v>43405.631249999999</v>
      </c>
      <c r="C5049" s="405" t="s">
        <v>2020</v>
      </c>
      <c r="D5049" s="384">
        <v>1282</v>
      </c>
      <c r="E5049">
        <v>0.01</v>
      </c>
      <c r="F5049">
        <v>1.5903</v>
      </c>
      <c r="G5049" s="384">
        <v>0</v>
      </c>
      <c r="H5049">
        <v>1.5935699999999999</v>
      </c>
    </row>
    <row r="5050" spans="1:10">
      <c r="A5050">
        <v>5048</v>
      </c>
      <c r="B5050" s="613">
        <v>43406.09375</v>
      </c>
      <c r="C5050" s="405" t="s">
        <v>2020</v>
      </c>
      <c r="D5050" s="384">
        <v>1282</v>
      </c>
      <c r="E5050">
        <v>0.01</v>
      </c>
      <c r="F5050">
        <v>1.5903</v>
      </c>
      <c r="G5050" s="384">
        <v>0</v>
      </c>
      <c r="H5050">
        <v>1.5898000000000001</v>
      </c>
    </row>
    <row r="5051" spans="1:10">
      <c r="A5051">
        <v>5055</v>
      </c>
      <c r="B5051" s="613">
        <v>43406.307638888888</v>
      </c>
      <c r="C5051" s="405" t="s">
        <v>2020</v>
      </c>
      <c r="D5051" s="384">
        <v>1282</v>
      </c>
      <c r="E5051">
        <v>0.01</v>
      </c>
      <c r="F5051">
        <v>1.5903</v>
      </c>
      <c r="G5051" s="384">
        <v>0</v>
      </c>
      <c r="H5051">
        <v>1.5851999999999999</v>
      </c>
    </row>
    <row r="5052" spans="1:10">
      <c r="A5052">
        <v>5060</v>
      </c>
      <c r="B5052" s="613">
        <v>43406.695138888892</v>
      </c>
      <c r="C5052" s="405" t="s">
        <v>1931</v>
      </c>
      <c r="D5052" s="384">
        <v>1282</v>
      </c>
      <c r="E5052">
        <v>0.01</v>
      </c>
      <c r="F5052">
        <v>1.5851999999999999</v>
      </c>
      <c r="G5052" s="384">
        <v>0</v>
      </c>
      <c r="H5052">
        <v>1.5851999999999999</v>
      </c>
      <c r="I5052">
        <v>-3.87</v>
      </c>
      <c r="J5052" s="384">
        <v>4976.4799999999996</v>
      </c>
    </row>
    <row r="5053" spans="1:10">
      <c r="A5053">
        <v>5040</v>
      </c>
      <c r="B5053" s="613">
        <v>43405.631249999999</v>
      </c>
      <c r="C5053" s="405" t="s">
        <v>96</v>
      </c>
      <c r="D5053" s="384">
        <v>1283</v>
      </c>
      <c r="E5053">
        <v>0.02</v>
      </c>
      <c r="F5053">
        <v>1.5863700000000001</v>
      </c>
      <c r="G5053" s="384">
        <v>0</v>
      </c>
      <c r="H5053">
        <v>0</v>
      </c>
    </row>
    <row r="5054" spans="1:10">
      <c r="A5054">
        <v>5041</v>
      </c>
      <c r="B5054" s="613">
        <v>43405.631249999999</v>
      </c>
      <c r="C5054" s="405" t="s">
        <v>2020</v>
      </c>
      <c r="D5054" s="384">
        <v>1283</v>
      </c>
      <c r="E5054">
        <v>0.02</v>
      </c>
      <c r="F5054">
        <v>1.5863700000000001</v>
      </c>
      <c r="G5054" s="384">
        <v>0</v>
      </c>
      <c r="H5054">
        <v>1.5935699999999999</v>
      </c>
    </row>
    <row r="5055" spans="1:10">
      <c r="A5055">
        <v>5047</v>
      </c>
      <c r="B5055" s="613">
        <v>43406.09375</v>
      </c>
      <c r="C5055" s="405" t="s">
        <v>2020</v>
      </c>
      <c r="D5055" s="384">
        <v>1283</v>
      </c>
      <c r="E5055">
        <v>0.02</v>
      </c>
      <c r="F5055">
        <v>1.5863700000000001</v>
      </c>
      <c r="G5055" s="384">
        <v>0</v>
      </c>
      <c r="H5055">
        <v>1.5898000000000001</v>
      </c>
    </row>
    <row r="5056" spans="1:10">
      <c r="A5056">
        <v>5054</v>
      </c>
      <c r="B5056" s="613">
        <v>43406.307638888888</v>
      </c>
      <c r="C5056" s="405" t="s">
        <v>2020</v>
      </c>
      <c r="D5056" s="384">
        <v>1283</v>
      </c>
      <c r="E5056">
        <v>0.02</v>
      </c>
      <c r="F5056">
        <v>1.5863700000000001</v>
      </c>
      <c r="G5056" s="384">
        <v>0</v>
      </c>
      <c r="H5056">
        <v>1.5851999999999999</v>
      </c>
    </row>
    <row r="5057" spans="1:10">
      <c r="A5057">
        <v>5061</v>
      </c>
      <c r="B5057" s="613">
        <v>43406.695138888892</v>
      </c>
      <c r="C5057" s="405" t="s">
        <v>1931</v>
      </c>
      <c r="D5057" s="384">
        <v>1283</v>
      </c>
      <c r="E5057">
        <v>0.02</v>
      </c>
      <c r="F5057">
        <v>1.5851999999999999</v>
      </c>
      <c r="G5057" s="384">
        <v>0</v>
      </c>
      <c r="H5057">
        <v>1.5851999999999999</v>
      </c>
      <c r="I5057">
        <v>-1.92</v>
      </c>
      <c r="J5057" s="384">
        <v>4974.5600000000004</v>
      </c>
    </row>
    <row r="5058" spans="1:10">
      <c r="A5058">
        <v>5045</v>
      </c>
      <c r="B5058" s="613">
        <v>43406.09375</v>
      </c>
      <c r="C5058" s="405" t="s">
        <v>96</v>
      </c>
      <c r="D5058" s="384">
        <v>1284</v>
      </c>
      <c r="E5058">
        <v>0.04</v>
      </c>
      <c r="F5058">
        <v>1.5816300000000001</v>
      </c>
      <c r="G5058" s="384">
        <v>0</v>
      </c>
      <c r="H5058">
        <v>0</v>
      </c>
    </row>
    <row r="5059" spans="1:10">
      <c r="A5059">
        <v>5046</v>
      </c>
      <c r="B5059" s="613">
        <v>43406.09375</v>
      </c>
      <c r="C5059" s="405" t="s">
        <v>2020</v>
      </c>
      <c r="D5059" s="384">
        <v>1284</v>
      </c>
      <c r="E5059">
        <v>0.04</v>
      </c>
      <c r="F5059">
        <v>1.5816300000000001</v>
      </c>
      <c r="G5059" s="384">
        <v>0</v>
      </c>
      <c r="H5059">
        <v>1.5898000000000001</v>
      </c>
    </row>
    <row r="5060" spans="1:10">
      <c r="A5060">
        <v>5053</v>
      </c>
      <c r="B5060" s="613">
        <v>43406.307638888888</v>
      </c>
      <c r="C5060" s="405" t="s">
        <v>2020</v>
      </c>
      <c r="D5060" s="384">
        <v>1284</v>
      </c>
      <c r="E5060">
        <v>0.04</v>
      </c>
      <c r="F5060">
        <v>1.5816300000000001</v>
      </c>
      <c r="G5060" s="384">
        <v>0</v>
      </c>
      <c r="H5060">
        <v>1.5851999999999999</v>
      </c>
    </row>
    <row r="5061" spans="1:10">
      <c r="A5061">
        <v>5062</v>
      </c>
      <c r="B5061" s="613">
        <v>43406.695138888892</v>
      </c>
      <c r="C5061" s="405" t="s">
        <v>1931</v>
      </c>
      <c r="D5061" s="384">
        <v>1284</v>
      </c>
      <c r="E5061">
        <v>0.04</v>
      </c>
      <c r="F5061">
        <v>1.5851999999999999</v>
      </c>
      <c r="G5061" s="384">
        <v>0</v>
      </c>
      <c r="H5061">
        <v>1.5851999999999999</v>
      </c>
      <c r="I5061">
        <v>10.14</v>
      </c>
      <c r="J5061" s="384">
        <v>4984.7</v>
      </c>
    </row>
    <row r="5062" spans="1:10">
      <c r="A5062">
        <v>5051</v>
      </c>
      <c r="B5062" s="613">
        <v>43406.307638888888</v>
      </c>
      <c r="C5062" s="405" t="s">
        <v>96</v>
      </c>
      <c r="D5062" s="384">
        <v>1285</v>
      </c>
      <c r="E5062">
        <v>0.08</v>
      </c>
      <c r="F5062">
        <v>1.57613</v>
      </c>
      <c r="G5062" s="384">
        <v>0</v>
      </c>
      <c r="H5062">
        <v>0</v>
      </c>
    </row>
    <row r="5063" spans="1:10">
      <c r="A5063">
        <v>5052</v>
      </c>
      <c r="B5063" s="613">
        <v>43406.307638888888</v>
      </c>
      <c r="C5063" s="405" t="s">
        <v>2020</v>
      </c>
      <c r="D5063" s="384">
        <v>1285</v>
      </c>
      <c r="E5063">
        <v>0.08</v>
      </c>
      <c r="F5063">
        <v>1.57613</v>
      </c>
      <c r="G5063" s="384">
        <v>0</v>
      </c>
      <c r="H5063">
        <v>1.5851999999999999</v>
      </c>
    </row>
    <row r="5064" spans="1:10">
      <c r="A5064">
        <v>5063</v>
      </c>
      <c r="B5064" s="613">
        <v>43406.695138888892</v>
      </c>
      <c r="C5064" s="405" t="s">
        <v>1931</v>
      </c>
      <c r="D5064" s="384">
        <v>1285</v>
      </c>
      <c r="E5064">
        <v>0.08</v>
      </c>
      <c r="F5064">
        <v>1.5851999999999999</v>
      </c>
      <c r="G5064" s="384">
        <v>0</v>
      </c>
      <c r="H5064">
        <v>1.5851999999999999</v>
      </c>
      <c r="I5064">
        <v>52.78</v>
      </c>
      <c r="J5064" s="384">
        <v>5037.4799999999996</v>
      </c>
    </row>
    <row r="5065" spans="1:10">
      <c r="A5065">
        <v>5064</v>
      </c>
      <c r="B5065" s="613">
        <v>43424.459027777775</v>
      </c>
      <c r="C5065" s="405" t="s">
        <v>96</v>
      </c>
      <c r="D5065" s="384">
        <v>1286</v>
      </c>
      <c r="E5065">
        <v>0.01</v>
      </c>
      <c r="F5065">
        <v>1.5747500000000001</v>
      </c>
      <c r="G5065" s="384">
        <v>0</v>
      </c>
      <c r="H5065">
        <v>0</v>
      </c>
    </row>
    <row r="5066" spans="1:10">
      <c r="A5066">
        <v>5065</v>
      </c>
      <c r="B5066" s="613">
        <v>43424.459027777775</v>
      </c>
      <c r="C5066" s="405" t="s">
        <v>2020</v>
      </c>
      <c r="D5066" s="384">
        <v>1286</v>
      </c>
      <c r="E5066">
        <v>0.01</v>
      </c>
      <c r="F5066">
        <v>1.5747500000000001</v>
      </c>
      <c r="G5066" s="384">
        <v>0</v>
      </c>
      <c r="H5066">
        <v>1.5768899999999999</v>
      </c>
    </row>
    <row r="5067" spans="1:10">
      <c r="A5067">
        <v>5066</v>
      </c>
      <c r="B5067" s="613">
        <v>43424.466666666667</v>
      </c>
      <c r="C5067" s="405" t="s">
        <v>1931</v>
      </c>
      <c r="D5067" s="384">
        <v>1286</v>
      </c>
      <c r="E5067">
        <v>0.01</v>
      </c>
      <c r="F5067">
        <v>1.5768899999999999</v>
      </c>
      <c r="G5067" s="384">
        <v>0</v>
      </c>
      <c r="H5067">
        <v>1.5768899999999999</v>
      </c>
      <c r="I5067">
        <v>1.48</v>
      </c>
      <c r="J5067" s="384">
        <v>5038.96</v>
      </c>
    </row>
    <row r="5068" spans="1:10">
      <c r="A5068">
        <v>5067</v>
      </c>
      <c r="B5068" s="613">
        <v>43425.574305555558</v>
      </c>
      <c r="C5068" s="405" t="s">
        <v>97</v>
      </c>
      <c r="D5068" s="384">
        <v>1287</v>
      </c>
      <c r="E5068">
        <v>0.01</v>
      </c>
      <c r="F5068">
        <v>1.5727100000000001</v>
      </c>
      <c r="G5068" s="384">
        <v>0</v>
      </c>
      <c r="H5068">
        <v>0</v>
      </c>
    </row>
    <row r="5069" spans="1:10">
      <c r="A5069">
        <v>5068</v>
      </c>
      <c r="B5069" s="613">
        <v>43425.574305555558</v>
      </c>
      <c r="C5069" s="405" t="s">
        <v>2020</v>
      </c>
      <c r="D5069" s="384">
        <v>1287</v>
      </c>
      <c r="E5069">
        <v>0.01</v>
      </c>
      <c r="F5069">
        <v>1.5727100000000001</v>
      </c>
      <c r="G5069" s="384">
        <v>0</v>
      </c>
      <c r="H5069">
        <v>1.57057</v>
      </c>
    </row>
    <row r="5070" spans="1:10">
      <c r="A5070">
        <v>5069</v>
      </c>
      <c r="B5070" s="613">
        <v>43425.626388888886</v>
      </c>
      <c r="C5070" s="405" t="s">
        <v>1931</v>
      </c>
      <c r="D5070" s="384">
        <v>1287</v>
      </c>
      <c r="E5070">
        <v>0.01</v>
      </c>
      <c r="F5070">
        <v>1.57057</v>
      </c>
      <c r="G5070" s="384">
        <v>0</v>
      </c>
      <c r="H5070">
        <v>1.57057</v>
      </c>
      <c r="I5070">
        <v>1.48</v>
      </c>
      <c r="J5070" s="384">
        <v>5040.4399999999996</v>
      </c>
    </row>
    <row r="5071" spans="1:10">
      <c r="A5071">
        <v>5070</v>
      </c>
      <c r="B5071" s="613">
        <v>43439.708333333336</v>
      </c>
      <c r="C5071" s="405" t="s">
        <v>96</v>
      </c>
      <c r="D5071" s="384">
        <v>1288</v>
      </c>
      <c r="E5071">
        <v>0.01</v>
      </c>
      <c r="F5071">
        <v>1.5606</v>
      </c>
      <c r="G5071" s="384">
        <v>0</v>
      </c>
      <c r="H5071">
        <v>0</v>
      </c>
    </row>
    <row r="5072" spans="1:10">
      <c r="A5072">
        <v>5071</v>
      </c>
      <c r="B5072" s="613">
        <v>43439.708333333336</v>
      </c>
      <c r="C5072" s="405" t="s">
        <v>2020</v>
      </c>
      <c r="D5072" s="384">
        <v>1288</v>
      </c>
      <c r="E5072">
        <v>0.01</v>
      </c>
      <c r="F5072">
        <v>1.5606</v>
      </c>
      <c r="G5072" s="384">
        <v>0</v>
      </c>
      <c r="H5072">
        <v>1.56274</v>
      </c>
    </row>
    <row r="5073" spans="1:10">
      <c r="A5073">
        <v>5072</v>
      </c>
      <c r="B5073" s="613">
        <v>43440.001388888886</v>
      </c>
      <c r="C5073" s="405" t="s">
        <v>1931</v>
      </c>
      <c r="D5073" s="384">
        <v>1288</v>
      </c>
      <c r="E5073">
        <v>0.01</v>
      </c>
      <c r="F5073">
        <v>1.56274</v>
      </c>
      <c r="G5073" s="384">
        <v>0</v>
      </c>
      <c r="H5073">
        <v>1.56274</v>
      </c>
      <c r="I5073">
        <v>1.48</v>
      </c>
      <c r="J5073" s="384">
        <v>5041.92</v>
      </c>
    </row>
    <row r="5074" spans="1:10">
      <c r="A5074">
        <v>5073</v>
      </c>
      <c r="B5074" s="613">
        <v>43441.375694444447</v>
      </c>
      <c r="C5074" s="405" t="s">
        <v>96</v>
      </c>
      <c r="D5074" s="384">
        <v>1289</v>
      </c>
      <c r="E5074">
        <v>0.01</v>
      </c>
      <c r="F5074">
        <v>1.5774699999999999</v>
      </c>
      <c r="G5074" s="384">
        <v>0</v>
      </c>
      <c r="H5074">
        <v>0</v>
      </c>
    </row>
    <row r="5075" spans="1:10">
      <c r="A5075">
        <v>5074</v>
      </c>
      <c r="B5075" s="613">
        <v>43441.375694444447</v>
      </c>
      <c r="C5075" s="405" t="s">
        <v>2020</v>
      </c>
      <c r="D5075" s="384">
        <v>1289</v>
      </c>
      <c r="E5075">
        <v>0.01</v>
      </c>
      <c r="F5075">
        <v>1.5774699999999999</v>
      </c>
      <c r="G5075" s="384">
        <v>0</v>
      </c>
      <c r="H5075">
        <v>1.57961</v>
      </c>
    </row>
    <row r="5076" spans="1:10">
      <c r="A5076">
        <v>5077</v>
      </c>
      <c r="B5076" s="613">
        <v>43441.438194444447</v>
      </c>
      <c r="C5076" s="405" t="s">
        <v>2020</v>
      </c>
      <c r="D5076" s="384">
        <v>1289</v>
      </c>
      <c r="E5076">
        <v>0.01</v>
      </c>
      <c r="F5076">
        <v>1.5774699999999999</v>
      </c>
      <c r="G5076" s="384">
        <v>0</v>
      </c>
      <c r="H5076">
        <v>1.57795</v>
      </c>
    </row>
    <row r="5077" spans="1:10">
      <c r="A5077">
        <v>5078</v>
      </c>
      <c r="B5077" s="613">
        <v>43441.706944444442</v>
      </c>
      <c r="C5077" s="405" t="s">
        <v>1931</v>
      </c>
      <c r="D5077" s="384">
        <v>1289</v>
      </c>
      <c r="E5077">
        <v>0.01</v>
      </c>
      <c r="F5077">
        <v>1.57795</v>
      </c>
      <c r="G5077" s="384">
        <v>0</v>
      </c>
      <c r="H5077">
        <v>1.57795</v>
      </c>
      <c r="I5077">
        <v>0.25</v>
      </c>
      <c r="J5077" s="384">
        <v>5042.17</v>
      </c>
    </row>
    <row r="5078" spans="1:10">
      <c r="A5078">
        <v>5075</v>
      </c>
      <c r="B5078" s="613">
        <v>43441.438194444447</v>
      </c>
      <c r="C5078" s="405" t="s">
        <v>96</v>
      </c>
      <c r="D5078" s="384">
        <v>1290</v>
      </c>
      <c r="E5078">
        <v>0.01</v>
      </c>
      <c r="F5078">
        <v>1.5741499999999999</v>
      </c>
      <c r="G5078" s="384">
        <v>0</v>
      </c>
      <c r="H5078">
        <v>0</v>
      </c>
    </row>
    <row r="5079" spans="1:10">
      <c r="A5079">
        <v>5076</v>
      </c>
      <c r="B5079" s="613">
        <v>43441.438194444447</v>
      </c>
      <c r="C5079" s="405" t="s">
        <v>2020</v>
      </c>
      <c r="D5079" s="384">
        <v>1290</v>
      </c>
      <c r="E5079">
        <v>0.01</v>
      </c>
      <c r="F5079">
        <v>1.5741499999999999</v>
      </c>
      <c r="G5079" s="384">
        <v>0</v>
      </c>
      <c r="H5079">
        <v>1.57795</v>
      </c>
    </row>
    <row r="5080" spans="1:10">
      <c r="A5080">
        <v>5079</v>
      </c>
      <c r="B5080" s="613">
        <v>43441.706944444442</v>
      </c>
      <c r="C5080" s="405" t="s">
        <v>1931</v>
      </c>
      <c r="D5080" s="384">
        <v>1290</v>
      </c>
      <c r="E5080">
        <v>0.01</v>
      </c>
      <c r="F5080">
        <v>1.57795</v>
      </c>
      <c r="G5080" s="384">
        <v>0</v>
      </c>
      <c r="H5080">
        <v>1.57795</v>
      </c>
      <c r="I5080">
        <v>2.7</v>
      </c>
      <c r="J5080" s="384">
        <v>5044.87</v>
      </c>
    </row>
    <row r="5081" spans="1:10">
      <c r="A5081">
        <v>5080</v>
      </c>
      <c r="B5081" s="613">
        <v>43443.959027777775</v>
      </c>
      <c r="C5081" s="405" t="s">
        <v>97</v>
      </c>
      <c r="D5081" s="384">
        <v>1291</v>
      </c>
      <c r="E5081">
        <v>0.01</v>
      </c>
      <c r="F5081">
        <v>1.58466</v>
      </c>
      <c r="G5081" s="384">
        <v>0</v>
      </c>
      <c r="H5081">
        <v>0</v>
      </c>
    </row>
    <row r="5082" spans="1:10">
      <c r="A5082">
        <v>5081</v>
      </c>
      <c r="B5082" s="613">
        <v>43443.959027777775</v>
      </c>
      <c r="C5082" s="405" t="s">
        <v>2020</v>
      </c>
      <c r="D5082" s="384">
        <v>1291</v>
      </c>
      <c r="E5082">
        <v>0.01</v>
      </c>
      <c r="F5082">
        <v>1.58466</v>
      </c>
      <c r="G5082" s="384">
        <v>0</v>
      </c>
      <c r="H5082">
        <v>1.5825199999999999</v>
      </c>
    </row>
    <row r="5083" spans="1:10">
      <c r="A5083">
        <v>5082</v>
      </c>
      <c r="B5083" s="613">
        <v>43444.379166666666</v>
      </c>
      <c r="C5083" s="405" t="s">
        <v>1931</v>
      </c>
      <c r="D5083" s="384">
        <v>1291</v>
      </c>
      <c r="E5083">
        <v>0.01</v>
      </c>
      <c r="F5083">
        <v>1.5825199999999999</v>
      </c>
      <c r="G5083" s="384">
        <v>0</v>
      </c>
      <c r="H5083">
        <v>1.5825199999999999</v>
      </c>
      <c r="I5083">
        <v>1.48</v>
      </c>
      <c r="J5083" s="384">
        <v>5046.3500000000004</v>
      </c>
    </row>
    <row r="5084" spans="1:10">
      <c r="A5084">
        <v>5083</v>
      </c>
      <c r="B5084" s="613">
        <v>43480.709722222222</v>
      </c>
      <c r="C5084" s="405" t="s">
        <v>97</v>
      </c>
      <c r="D5084" s="384">
        <v>1292</v>
      </c>
      <c r="E5084">
        <v>0.01</v>
      </c>
      <c r="F5084">
        <v>1.5869599999999999</v>
      </c>
      <c r="G5084" s="384">
        <v>0</v>
      </c>
      <c r="H5084">
        <v>0</v>
      </c>
    </row>
    <row r="5085" spans="1:10">
      <c r="A5085">
        <v>5084</v>
      </c>
      <c r="B5085" s="613">
        <v>43480.709722222222</v>
      </c>
      <c r="C5085" s="405" t="s">
        <v>2020</v>
      </c>
      <c r="D5085" s="384">
        <v>1292</v>
      </c>
      <c r="E5085">
        <v>0.01</v>
      </c>
      <c r="F5085">
        <v>1.5869599999999999</v>
      </c>
      <c r="G5085" s="384">
        <v>0</v>
      </c>
      <c r="H5085">
        <v>1.5848199999999999</v>
      </c>
    </row>
    <row r="5086" spans="1:10">
      <c r="A5086">
        <v>5085</v>
      </c>
      <c r="B5086" s="613">
        <v>43480.71597222222</v>
      </c>
      <c r="C5086" s="405" t="s">
        <v>1931</v>
      </c>
      <c r="D5086" s="384">
        <v>1292</v>
      </c>
      <c r="E5086">
        <v>0.01</v>
      </c>
      <c r="F5086">
        <v>1.5848199999999999</v>
      </c>
      <c r="G5086" s="384">
        <v>0</v>
      </c>
      <c r="H5086">
        <v>1.5848199999999999</v>
      </c>
      <c r="I5086">
        <v>1.48</v>
      </c>
      <c r="J5086" s="384">
        <v>5047.83</v>
      </c>
    </row>
    <row r="5087" spans="1:10">
      <c r="A5087">
        <v>5086</v>
      </c>
      <c r="B5087" s="613">
        <v>43483.063194444447</v>
      </c>
      <c r="C5087" s="405" t="s">
        <v>97</v>
      </c>
      <c r="D5087" s="384">
        <v>1293</v>
      </c>
      <c r="E5087">
        <v>0.01</v>
      </c>
      <c r="F5087">
        <v>1.58226</v>
      </c>
      <c r="G5087" s="384">
        <v>0</v>
      </c>
      <c r="H5087">
        <v>0</v>
      </c>
    </row>
    <row r="5088" spans="1:10">
      <c r="A5088">
        <v>5087</v>
      </c>
      <c r="B5088" s="613">
        <v>43483.063194444447</v>
      </c>
      <c r="C5088" s="405" t="s">
        <v>2020</v>
      </c>
      <c r="D5088" s="384">
        <v>1293</v>
      </c>
      <c r="E5088">
        <v>0.01</v>
      </c>
      <c r="F5088">
        <v>1.58226</v>
      </c>
      <c r="G5088" s="384">
        <v>0</v>
      </c>
      <c r="H5088">
        <v>1.58012</v>
      </c>
    </row>
    <row r="5089" spans="1:10">
      <c r="A5089">
        <v>5090</v>
      </c>
      <c r="B5089" s="613">
        <v>43483.395138888889</v>
      </c>
      <c r="C5089" s="405" t="s">
        <v>2020</v>
      </c>
      <c r="D5089" s="384">
        <v>1293</v>
      </c>
      <c r="E5089">
        <v>0.01</v>
      </c>
      <c r="F5089">
        <v>1.58226</v>
      </c>
      <c r="G5089" s="384">
        <v>0</v>
      </c>
      <c r="H5089">
        <v>1.58178</v>
      </c>
    </row>
    <row r="5090" spans="1:10">
      <c r="A5090">
        <v>5091</v>
      </c>
      <c r="B5090" s="613">
        <v>43483.679861111108</v>
      </c>
      <c r="C5090" s="405" t="s">
        <v>1931</v>
      </c>
      <c r="D5090" s="384">
        <v>1293</v>
      </c>
      <c r="E5090">
        <v>0.01</v>
      </c>
      <c r="F5090">
        <v>1.58178</v>
      </c>
      <c r="G5090" s="384">
        <v>0</v>
      </c>
      <c r="H5090">
        <v>1.58178</v>
      </c>
      <c r="I5090">
        <v>0.25</v>
      </c>
      <c r="J5090" s="384">
        <v>5048.08</v>
      </c>
    </row>
    <row r="5091" spans="1:10">
      <c r="A5091">
        <v>5088</v>
      </c>
      <c r="B5091" s="613">
        <v>43483.395138888889</v>
      </c>
      <c r="C5091" s="405" t="s">
        <v>97</v>
      </c>
      <c r="D5091" s="384">
        <v>1294</v>
      </c>
      <c r="E5091">
        <v>0.01</v>
      </c>
      <c r="F5091">
        <v>1.58558</v>
      </c>
      <c r="G5091" s="384">
        <v>0</v>
      </c>
      <c r="H5091">
        <v>0</v>
      </c>
    </row>
    <row r="5092" spans="1:10">
      <c r="A5092">
        <v>5089</v>
      </c>
      <c r="B5092" s="613">
        <v>43483.395138888889</v>
      </c>
      <c r="C5092" s="405" t="s">
        <v>2020</v>
      </c>
      <c r="D5092" s="384">
        <v>1294</v>
      </c>
      <c r="E5092">
        <v>0.01</v>
      </c>
      <c r="F5092">
        <v>1.58558</v>
      </c>
      <c r="G5092" s="384">
        <v>0</v>
      </c>
      <c r="H5092">
        <v>1.58178</v>
      </c>
    </row>
    <row r="5093" spans="1:10">
      <c r="A5093">
        <v>5092</v>
      </c>
      <c r="B5093" s="613">
        <v>43483.679861111108</v>
      </c>
      <c r="C5093" s="405" t="s">
        <v>1931</v>
      </c>
      <c r="D5093" s="384">
        <v>1294</v>
      </c>
      <c r="E5093">
        <v>0.01</v>
      </c>
      <c r="F5093">
        <v>1.58178</v>
      </c>
      <c r="G5093" s="384">
        <v>0</v>
      </c>
      <c r="H5093">
        <v>1.58178</v>
      </c>
      <c r="I5093">
        <v>2.71</v>
      </c>
      <c r="J5093" s="384">
        <v>5050.79</v>
      </c>
    </row>
    <row r="5094" spans="1:10">
      <c r="A5094">
        <v>5093</v>
      </c>
      <c r="B5094" s="613">
        <v>43487.387499999997</v>
      </c>
      <c r="C5094" s="405" t="s">
        <v>96</v>
      </c>
      <c r="D5094" s="384">
        <v>1295</v>
      </c>
      <c r="E5094">
        <v>0.01</v>
      </c>
      <c r="F5094">
        <v>1.5945499999999999</v>
      </c>
      <c r="G5094" s="384">
        <v>0</v>
      </c>
      <c r="H5094">
        <v>0</v>
      </c>
    </row>
    <row r="5095" spans="1:10">
      <c r="A5095">
        <v>5094</v>
      </c>
      <c r="B5095" s="613">
        <v>43487.387499999997</v>
      </c>
      <c r="C5095" s="405" t="s">
        <v>2020</v>
      </c>
      <c r="D5095" s="384">
        <v>1295</v>
      </c>
      <c r="E5095">
        <v>0.01</v>
      </c>
      <c r="F5095">
        <v>1.5945499999999999</v>
      </c>
      <c r="G5095" s="384">
        <v>0</v>
      </c>
      <c r="H5095">
        <v>1.5966899999999999</v>
      </c>
    </row>
    <row r="5096" spans="1:10">
      <c r="A5096">
        <v>5097</v>
      </c>
      <c r="B5096" s="613">
        <v>43487.624305555553</v>
      </c>
      <c r="C5096" s="405" t="s">
        <v>2020</v>
      </c>
      <c r="D5096" s="384">
        <v>1295</v>
      </c>
      <c r="E5096">
        <v>0.01</v>
      </c>
      <c r="F5096">
        <v>1.5945499999999999</v>
      </c>
      <c r="G5096" s="384">
        <v>0</v>
      </c>
      <c r="H5096">
        <v>1.5949599999999999</v>
      </c>
    </row>
    <row r="5097" spans="1:10">
      <c r="A5097">
        <v>5098</v>
      </c>
      <c r="B5097" s="613">
        <v>43487.798611111109</v>
      </c>
      <c r="C5097" s="405" t="s">
        <v>1931</v>
      </c>
      <c r="D5097" s="384">
        <v>1295</v>
      </c>
      <c r="E5097">
        <v>0.01</v>
      </c>
      <c r="F5097">
        <v>1.5949599999999999</v>
      </c>
      <c r="G5097" s="384">
        <v>0</v>
      </c>
      <c r="H5097">
        <v>1.5949599999999999</v>
      </c>
      <c r="I5097">
        <v>0.2</v>
      </c>
      <c r="J5097" s="384">
        <v>5050.99</v>
      </c>
    </row>
    <row r="5098" spans="1:10">
      <c r="A5098">
        <v>5095</v>
      </c>
      <c r="B5098" s="613">
        <v>43487.624305555553</v>
      </c>
      <c r="C5098" s="405" t="s">
        <v>96</v>
      </c>
      <c r="D5098" s="384">
        <v>1296</v>
      </c>
      <c r="E5098">
        <v>0.01</v>
      </c>
      <c r="F5098">
        <v>1.5911</v>
      </c>
      <c r="G5098" s="384">
        <v>0</v>
      </c>
      <c r="H5098">
        <v>0</v>
      </c>
    </row>
    <row r="5099" spans="1:10">
      <c r="A5099">
        <v>5096</v>
      </c>
      <c r="B5099" s="613">
        <v>43487.624305555553</v>
      </c>
      <c r="C5099" s="405" t="s">
        <v>2020</v>
      </c>
      <c r="D5099" s="384">
        <v>1296</v>
      </c>
      <c r="E5099">
        <v>0.01</v>
      </c>
      <c r="F5099">
        <v>1.5911</v>
      </c>
      <c r="G5099" s="384">
        <v>0</v>
      </c>
      <c r="H5099">
        <v>1.5949599999999999</v>
      </c>
    </row>
    <row r="5100" spans="1:10">
      <c r="A5100">
        <v>5099</v>
      </c>
      <c r="B5100" s="613">
        <v>43487.798611111109</v>
      </c>
      <c r="C5100" s="405" t="s">
        <v>1931</v>
      </c>
      <c r="D5100" s="384">
        <v>1296</v>
      </c>
      <c r="E5100">
        <v>0.01</v>
      </c>
      <c r="F5100">
        <v>1.5949599999999999</v>
      </c>
      <c r="G5100" s="384">
        <v>0</v>
      </c>
      <c r="H5100">
        <v>1.5949599999999999</v>
      </c>
      <c r="I5100">
        <v>2.75</v>
      </c>
      <c r="J5100" s="384">
        <v>5053.74</v>
      </c>
    </row>
    <row r="5101" spans="1:10">
      <c r="A5101">
        <v>5100</v>
      </c>
      <c r="B5101" s="613">
        <v>43490.094444444447</v>
      </c>
      <c r="C5101" s="405" t="s">
        <v>96</v>
      </c>
      <c r="D5101" s="384">
        <v>1297</v>
      </c>
      <c r="E5101">
        <v>0.01</v>
      </c>
      <c r="F5101">
        <v>1.5975900000000001</v>
      </c>
      <c r="G5101" s="384">
        <v>0</v>
      </c>
      <c r="H5101">
        <v>0</v>
      </c>
    </row>
    <row r="5102" spans="1:10">
      <c r="A5102">
        <v>5101</v>
      </c>
      <c r="B5102" s="613">
        <v>43490.094444444447</v>
      </c>
      <c r="C5102" s="405" t="s">
        <v>2020</v>
      </c>
      <c r="D5102" s="384">
        <v>1297</v>
      </c>
      <c r="E5102">
        <v>0.01</v>
      </c>
      <c r="F5102">
        <v>1.5975900000000001</v>
      </c>
      <c r="G5102" s="384">
        <v>0</v>
      </c>
      <c r="H5102">
        <v>1.5997300000000001</v>
      </c>
    </row>
    <row r="5103" spans="1:10">
      <c r="A5103">
        <v>5104</v>
      </c>
      <c r="B5103" s="613">
        <v>43490.152083333334</v>
      </c>
      <c r="C5103" s="405" t="s">
        <v>2020</v>
      </c>
      <c r="D5103" s="384">
        <v>1297</v>
      </c>
      <c r="E5103">
        <v>0.01</v>
      </c>
      <c r="F5103">
        <v>1.5975900000000001</v>
      </c>
      <c r="G5103" s="384">
        <v>0</v>
      </c>
      <c r="H5103">
        <v>1.5980700000000001</v>
      </c>
    </row>
    <row r="5104" spans="1:10">
      <c r="A5104">
        <v>5108</v>
      </c>
      <c r="B5104" s="613">
        <v>43490.636805555558</v>
      </c>
      <c r="C5104" s="405" t="s">
        <v>2020</v>
      </c>
      <c r="D5104" s="384">
        <v>1297</v>
      </c>
      <c r="E5104">
        <v>0.01</v>
      </c>
      <c r="F5104">
        <v>1.5975900000000001</v>
      </c>
      <c r="G5104" s="384">
        <v>0</v>
      </c>
      <c r="H5104">
        <v>1.59642</v>
      </c>
    </row>
    <row r="5105" spans="1:10">
      <c r="A5105">
        <v>5113</v>
      </c>
      <c r="B5105" s="613">
        <v>43493.118055555555</v>
      </c>
      <c r="C5105" s="405" t="s">
        <v>2020</v>
      </c>
      <c r="D5105" s="384">
        <v>1297</v>
      </c>
      <c r="E5105">
        <v>0.01</v>
      </c>
      <c r="F5105">
        <v>1.5975900000000001</v>
      </c>
      <c r="G5105" s="384">
        <v>0</v>
      </c>
      <c r="H5105">
        <v>1.59344</v>
      </c>
    </row>
    <row r="5106" spans="1:10">
      <c r="A5106">
        <v>5114</v>
      </c>
      <c r="B5106" s="613">
        <v>43493.65902777778</v>
      </c>
      <c r="C5106" s="405" t="s">
        <v>1931</v>
      </c>
      <c r="D5106" s="384">
        <v>1297</v>
      </c>
      <c r="E5106">
        <v>0.01</v>
      </c>
      <c r="F5106">
        <v>1.59344</v>
      </c>
      <c r="G5106" s="384">
        <v>0</v>
      </c>
      <c r="H5106">
        <v>1.59344</v>
      </c>
      <c r="I5106">
        <v>-3.16</v>
      </c>
      <c r="J5106" s="384">
        <v>5050.58</v>
      </c>
    </row>
    <row r="5107" spans="1:10">
      <c r="A5107">
        <v>5102</v>
      </c>
      <c r="B5107" s="613">
        <v>43490.152083333334</v>
      </c>
      <c r="C5107" s="405" t="s">
        <v>96</v>
      </c>
      <c r="D5107" s="384">
        <v>1298</v>
      </c>
      <c r="E5107">
        <v>0.01</v>
      </c>
      <c r="F5107">
        <v>1.5942799999999999</v>
      </c>
      <c r="G5107" s="384">
        <v>0</v>
      </c>
      <c r="H5107">
        <v>0</v>
      </c>
    </row>
    <row r="5108" spans="1:10">
      <c r="A5108">
        <v>5103</v>
      </c>
      <c r="B5108" s="613">
        <v>43490.152083333334</v>
      </c>
      <c r="C5108" s="405" t="s">
        <v>2020</v>
      </c>
      <c r="D5108" s="384">
        <v>1298</v>
      </c>
      <c r="E5108">
        <v>0.01</v>
      </c>
      <c r="F5108">
        <v>1.5942799999999999</v>
      </c>
      <c r="G5108" s="384">
        <v>0</v>
      </c>
      <c r="H5108">
        <v>1.5980700000000001</v>
      </c>
    </row>
    <row r="5109" spans="1:10">
      <c r="A5109">
        <v>5107</v>
      </c>
      <c r="B5109" s="613">
        <v>43490.636805555558</v>
      </c>
      <c r="C5109" s="405" t="s">
        <v>2020</v>
      </c>
      <c r="D5109" s="384">
        <v>1298</v>
      </c>
      <c r="E5109">
        <v>0.01</v>
      </c>
      <c r="F5109">
        <v>1.5942799999999999</v>
      </c>
      <c r="G5109" s="384">
        <v>0</v>
      </c>
      <c r="H5109">
        <v>1.59642</v>
      </c>
    </row>
    <row r="5110" spans="1:10">
      <c r="A5110">
        <v>5112</v>
      </c>
      <c r="B5110" s="613">
        <v>43493.118055555555</v>
      </c>
      <c r="C5110" s="405" t="s">
        <v>2020</v>
      </c>
      <c r="D5110" s="384">
        <v>1298</v>
      </c>
      <c r="E5110">
        <v>0.01</v>
      </c>
      <c r="F5110">
        <v>1.5942799999999999</v>
      </c>
      <c r="G5110" s="384">
        <v>0</v>
      </c>
      <c r="H5110">
        <v>1.59344</v>
      </c>
    </row>
    <row r="5111" spans="1:10">
      <c r="A5111">
        <v>5115</v>
      </c>
      <c r="B5111" s="613">
        <v>43493.65902777778</v>
      </c>
      <c r="C5111" s="405" t="s">
        <v>1931</v>
      </c>
      <c r="D5111" s="384">
        <v>1298</v>
      </c>
      <c r="E5111">
        <v>0.01</v>
      </c>
      <c r="F5111">
        <v>1.59344</v>
      </c>
      <c r="G5111" s="384">
        <v>0</v>
      </c>
      <c r="H5111">
        <v>1.59344</v>
      </c>
      <c r="I5111">
        <v>-0.72</v>
      </c>
      <c r="J5111" s="384">
        <v>5049.8599999999997</v>
      </c>
    </row>
    <row r="5112" spans="1:10">
      <c r="A5112">
        <v>5105</v>
      </c>
      <c r="B5112" s="613">
        <v>43490.636805555558</v>
      </c>
      <c r="C5112" s="405" t="s">
        <v>96</v>
      </c>
      <c r="D5112" s="384">
        <v>1299</v>
      </c>
      <c r="E5112">
        <v>0.01</v>
      </c>
      <c r="F5112">
        <v>1.59067</v>
      </c>
      <c r="G5112" s="384">
        <v>0</v>
      </c>
      <c r="H5112">
        <v>0</v>
      </c>
    </row>
    <row r="5113" spans="1:10">
      <c r="A5113">
        <v>5106</v>
      </c>
      <c r="B5113" s="613">
        <v>43490.636805555558</v>
      </c>
      <c r="C5113" s="405" t="s">
        <v>2020</v>
      </c>
      <c r="D5113" s="384">
        <v>1299</v>
      </c>
      <c r="E5113">
        <v>0.01</v>
      </c>
      <c r="F5113">
        <v>1.59067</v>
      </c>
      <c r="G5113" s="384">
        <v>0</v>
      </c>
      <c r="H5113">
        <v>1.59642</v>
      </c>
    </row>
    <row r="5114" spans="1:10">
      <c r="A5114">
        <v>5111</v>
      </c>
      <c r="B5114" s="613">
        <v>43493.118055555555</v>
      </c>
      <c r="C5114" s="405" t="s">
        <v>2020</v>
      </c>
      <c r="D5114" s="384">
        <v>1299</v>
      </c>
      <c r="E5114">
        <v>0.01</v>
      </c>
      <c r="F5114">
        <v>1.59067</v>
      </c>
      <c r="G5114" s="384">
        <v>0</v>
      </c>
      <c r="H5114">
        <v>1.59344</v>
      </c>
    </row>
    <row r="5115" spans="1:10">
      <c r="A5115">
        <v>5116</v>
      </c>
      <c r="B5115" s="613">
        <v>43493.65902777778</v>
      </c>
      <c r="C5115" s="405" t="s">
        <v>1931</v>
      </c>
      <c r="D5115" s="384">
        <v>1299</v>
      </c>
      <c r="E5115">
        <v>0.01</v>
      </c>
      <c r="F5115">
        <v>1.59344</v>
      </c>
      <c r="G5115" s="384">
        <v>0</v>
      </c>
      <c r="H5115">
        <v>1.59344</v>
      </c>
      <c r="I5115">
        <v>1.95</v>
      </c>
      <c r="J5115" s="384">
        <v>5051.8100000000004</v>
      </c>
    </row>
    <row r="5116" spans="1:10">
      <c r="A5116">
        <v>5109</v>
      </c>
      <c r="B5116" s="613">
        <v>43493.118055555555</v>
      </c>
      <c r="C5116" s="405" t="s">
        <v>96</v>
      </c>
      <c r="D5116" s="384">
        <v>1300</v>
      </c>
      <c r="E5116">
        <v>0.02</v>
      </c>
      <c r="F5116">
        <v>1.5864799999999999</v>
      </c>
      <c r="G5116" s="384">
        <v>0</v>
      </c>
      <c r="H5116">
        <v>0</v>
      </c>
    </row>
    <row r="5117" spans="1:10">
      <c r="A5117">
        <v>5110</v>
      </c>
      <c r="B5117" s="613">
        <v>43493.118055555555</v>
      </c>
      <c r="C5117" s="405" t="s">
        <v>2020</v>
      </c>
      <c r="D5117" s="384">
        <v>1300</v>
      </c>
      <c r="E5117">
        <v>0.02</v>
      </c>
      <c r="F5117">
        <v>1.5864799999999999</v>
      </c>
      <c r="G5117" s="384">
        <v>0</v>
      </c>
      <c r="H5117">
        <v>1.59344</v>
      </c>
    </row>
    <row r="5118" spans="1:10">
      <c r="A5118">
        <v>5117</v>
      </c>
      <c r="B5118" s="613">
        <v>43493.65902777778</v>
      </c>
      <c r="C5118" s="405" t="s">
        <v>1931</v>
      </c>
      <c r="D5118" s="384">
        <v>1300</v>
      </c>
      <c r="E5118">
        <v>0.02</v>
      </c>
      <c r="F5118">
        <v>1.59344</v>
      </c>
      <c r="G5118" s="384">
        <v>0</v>
      </c>
      <c r="H5118">
        <v>1.59344</v>
      </c>
      <c r="I5118">
        <v>10.08</v>
      </c>
      <c r="J5118" s="384">
        <v>5061.8900000000003</v>
      </c>
    </row>
    <row r="5119" spans="1:10">
      <c r="A5119">
        <v>5118</v>
      </c>
      <c r="B5119" s="613">
        <v>43500.668749999997</v>
      </c>
      <c r="C5119" s="405" t="s">
        <v>96</v>
      </c>
      <c r="D5119" s="384">
        <v>1301</v>
      </c>
      <c r="E5119">
        <v>0.01</v>
      </c>
      <c r="F5119">
        <v>1.5851599999999999</v>
      </c>
      <c r="G5119" s="384">
        <v>0</v>
      </c>
      <c r="H5119">
        <v>0</v>
      </c>
    </row>
    <row r="5120" spans="1:10">
      <c r="A5120">
        <v>5119</v>
      </c>
      <c r="B5120" s="613">
        <v>43500.668749999997</v>
      </c>
      <c r="C5120" s="405" t="s">
        <v>2020</v>
      </c>
      <c r="D5120" s="384">
        <v>1301</v>
      </c>
      <c r="E5120">
        <v>0.01</v>
      </c>
      <c r="F5120">
        <v>1.5851599999999999</v>
      </c>
      <c r="G5120" s="384">
        <v>0</v>
      </c>
      <c r="H5120">
        <v>1.5872999999999999</v>
      </c>
    </row>
    <row r="5121" spans="1:10">
      <c r="A5121">
        <v>5120</v>
      </c>
      <c r="B5121" s="613">
        <v>43501.0625</v>
      </c>
      <c r="C5121" s="405" t="s">
        <v>1931</v>
      </c>
      <c r="D5121" s="384">
        <v>1301</v>
      </c>
      <c r="E5121">
        <v>0.01</v>
      </c>
      <c r="F5121">
        <v>1.5872999999999999</v>
      </c>
      <c r="G5121" s="384">
        <v>0</v>
      </c>
      <c r="H5121">
        <v>1.5872999999999999</v>
      </c>
      <c r="I5121">
        <v>1.48</v>
      </c>
      <c r="J5121" s="384">
        <v>5063.37</v>
      </c>
    </row>
    <row r="5122" spans="1:10">
      <c r="A5122">
        <v>5121</v>
      </c>
      <c r="B5122" s="613">
        <v>43508.250694444447</v>
      </c>
      <c r="C5122" s="405" t="s">
        <v>96</v>
      </c>
      <c r="D5122" s="384">
        <v>1302</v>
      </c>
      <c r="E5122">
        <v>0.01</v>
      </c>
      <c r="F5122">
        <v>1.59545</v>
      </c>
      <c r="G5122" s="384">
        <v>0</v>
      </c>
      <c r="H5122">
        <v>0</v>
      </c>
    </row>
    <row r="5123" spans="1:10">
      <c r="A5123">
        <v>5122</v>
      </c>
      <c r="B5123" s="613">
        <v>43508.250694444447</v>
      </c>
      <c r="C5123" s="405" t="s">
        <v>2020</v>
      </c>
      <c r="D5123" s="384">
        <v>1302</v>
      </c>
      <c r="E5123">
        <v>0.01</v>
      </c>
      <c r="F5123">
        <v>1.59545</v>
      </c>
      <c r="G5123" s="384">
        <v>0</v>
      </c>
      <c r="H5123">
        <v>1.5975900000000001</v>
      </c>
    </row>
    <row r="5124" spans="1:10">
      <c r="A5124">
        <v>5125</v>
      </c>
      <c r="B5124" s="613">
        <v>43508.394444444442</v>
      </c>
      <c r="C5124" s="405" t="s">
        <v>2020</v>
      </c>
      <c r="D5124" s="384">
        <v>1302</v>
      </c>
      <c r="E5124">
        <v>0.01</v>
      </c>
      <c r="F5124">
        <v>1.59545</v>
      </c>
      <c r="G5124" s="384">
        <v>0</v>
      </c>
      <c r="H5124">
        <v>1.5959399999999999</v>
      </c>
    </row>
    <row r="5125" spans="1:10">
      <c r="A5125">
        <v>5126</v>
      </c>
      <c r="B5125" s="613">
        <v>43508.723611111112</v>
      </c>
      <c r="C5125" s="405" t="s">
        <v>1931</v>
      </c>
      <c r="D5125" s="384">
        <v>1302</v>
      </c>
      <c r="E5125">
        <v>0.01</v>
      </c>
      <c r="F5125">
        <v>1.5959399999999999</v>
      </c>
      <c r="G5125" s="384">
        <v>0</v>
      </c>
      <c r="H5125">
        <v>1.5959399999999999</v>
      </c>
      <c r="I5125">
        <v>0.26</v>
      </c>
      <c r="J5125" s="384">
        <v>5063.63</v>
      </c>
    </row>
    <row r="5126" spans="1:10">
      <c r="A5126">
        <v>5123</v>
      </c>
      <c r="B5126" s="613">
        <v>43508.394444444442</v>
      </c>
      <c r="C5126" s="405" t="s">
        <v>96</v>
      </c>
      <c r="D5126" s="384">
        <v>1303</v>
      </c>
      <c r="E5126">
        <v>0.01</v>
      </c>
      <c r="F5126">
        <v>1.59215</v>
      </c>
      <c r="G5126" s="384">
        <v>0</v>
      </c>
      <c r="H5126">
        <v>0</v>
      </c>
    </row>
    <row r="5127" spans="1:10">
      <c r="A5127">
        <v>5124</v>
      </c>
      <c r="B5127" s="613">
        <v>43508.394444444442</v>
      </c>
      <c r="C5127" s="405" t="s">
        <v>2020</v>
      </c>
      <c r="D5127" s="384">
        <v>1303</v>
      </c>
      <c r="E5127">
        <v>0.01</v>
      </c>
      <c r="F5127">
        <v>1.59215</v>
      </c>
      <c r="G5127" s="384">
        <v>0</v>
      </c>
      <c r="H5127">
        <v>1.5959399999999999</v>
      </c>
    </row>
    <row r="5128" spans="1:10">
      <c r="A5128">
        <v>5127</v>
      </c>
      <c r="B5128" s="613">
        <v>43508.723611111112</v>
      </c>
      <c r="C5128" s="405" t="s">
        <v>1931</v>
      </c>
      <c r="D5128" s="384">
        <v>1303</v>
      </c>
      <c r="E5128">
        <v>0.01</v>
      </c>
      <c r="F5128">
        <v>1.5959399999999999</v>
      </c>
      <c r="G5128" s="384">
        <v>0</v>
      </c>
      <c r="H5128">
        <v>1.5959399999999999</v>
      </c>
      <c r="I5128">
        <v>2.7</v>
      </c>
      <c r="J5128" s="384">
        <v>5066.33</v>
      </c>
    </row>
    <row r="5129" spans="1:10">
      <c r="A5129">
        <v>5128</v>
      </c>
      <c r="B5129" s="613">
        <v>43523.064583333333</v>
      </c>
      <c r="C5129" s="405" t="s">
        <v>96</v>
      </c>
      <c r="D5129" s="384">
        <v>1304</v>
      </c>
      <c r="E5129">
        <v>0.01</v>
      </c>
      <c r="F5129">
        <v>1.5850500000000001</v>
      </c>
      <c r="G5129" s="384">
        <v>0</v>
      </c>
      <c r="H5129">
        <v>0</v>
      </c>
    </row>
    <row r="5130" spans="1:10">
      <c r="A5130">
        <v>5129</v>
      </c>
      <c r="B5130" s="613">
        <v>43523.064583333333</v>
      </c>
      <c r="C5130" s="405" t="s">
        <v>2020</v>
      </c>
      <c r="D5130" s="384">
        <v>1304</v>
      </c>
      <c r="E5130">
        <v>0.01</v>
      </c>
      <c r="F5130">
        <v>1.5850500000000001</v>
      </c>
      <c r="G5130" s="384">
        <v>0</v>
      </c>
      <c r="H5130">
        <v>1.5871900000000001</v>
      </c>
    </row>
    <row r="5131" spans="1:10">
      <c r="A5131">
        <v>5130</v>
      </c>
      <c r="B5131" s="613">
        <v>43523.387499999997</v>
      </c>
      <c r="C5131" s="405" t="s">
        <v>1931</v>
      </c>
      <c r="D5131" s="384">
        <v>1304</v>
      </c>
      <c r="E5131">
        <v>0.01</v>
      </c>
      <c r="F5131">
        <v>1.5871900000000001</v>
      </c>
      <c r="G5131" s="384">
        <v>0</v>
      </c>
      <c r="H5131">
        <v>1.5871900000000001</v>
      </c>
      <c r="I5131">
        <v>1.48</v>
      </c>
      <c r="J5131" s="384">
        <v>5067.8100000000004</v>
      </c>
    </row>
    <row r="5132" spans="1:10">
      <c r="A5132">
        <v>5131</v>
      </c>
      <c r="B5132" s="613">
        <v>43528.197916666664</v>
      </c>
      <c r="C5132" s="405" t="s">
        <v>97</v>
      </c>
      <c r="D5132" s="384">
        <v>1305</v>
      </c>
      <c r="E5132">
        <v>0.01</v>
      </c>
      <c r="F5132">
        <v>1.6028</v>
      </c>
      <c r="G5132" s="384">
        <v>0</v>
      </c>
      <c r="H5132">
        <v>0</v>
      </c>
    </row>
    <row r="5133" spans="1:10">
      <c r="A5133">
        <v>5132</v>
      </c>
      <c r="B5133" s="613">
        <v>43528.197916666664</v>
      </c>
      <c r="C5133" s="405" t="s">
        <v>2020</v>
      </c>
      <c r="D5133" s="384">
        <v>1305</v>
      </c>
      <c r="E5133">
        <v>0.01</v>
      </c>
      <c r="F5133">
        <v>1.6028</v>
      </c>
      <c r="G5133" s="384">
        <v>0</v>
      </c>
      <c r="H5133">
        <v>1.60066</v>
      </c>
    </row>
    <row r="5134" spans="1:10">
      <c r="A5134">
        <v>5133</v>
      </c>
      <c r="B5134" s="613">
        <v>43528.496527777781</v>
      </c>
      <c r="C5134" s="405" t="s">
        <v>1931</v>
      </c>
      <c r="D5134" s="384">
        <v>1305</v>
      </c>
      <c r="E5134">
        <v>0.01</v>
      </c>
      <c r="F5134">
        <v>1.60066</v>
      </c>
      <c r="G5134" s="384">
        <v>0</v>
      </c>
      <c r="H5134">
        <v>1.60066</v>
      </c>
      <c r="I5134">
        <v>1.48</v>
      </c>
      <c r="J5134" s="384">
        <v>5069.29</v>
      </c>
    </row>
    <row r="5135" spans="1:10">
      <c r="A5135">
        <v>5134</v>
      </c>
      <c r="B5135" s="613">
        <v>43530.15625</v>
      </c>
      <c r="C5135" s="405" t="s">
        <v>96</v>
      </c>
      <c r="D5135" s="384">
        <v>1306</v>
      </c>
      <c r="E5135">
        <v>0.01</v>
      </c>
      <c r="F5135">
        <v>1.6020099999999999</v>
      </c>
      <c r="G5135" s="384">
        <v>0</v>
      </c>
      <c r="H5135">
        <v>0</v>
      </c>
    </row>
    <row r="5136" spans="1:10">
      <c r="A5136">
        <v>5135</v>
      </c>
      <c r="B5136" s="613">
        <v>43530.15625</v>
      </c>
      <c r="C5136" s="405" t="s">
        <v>2020</v>
      </c>
      <c r="D5136" s="384">
        <v>1306</v>
      </c>
      <c r="E5136">
        <v>0.01</v>
      </c>
      <c r="F5136">
        <v>1.6020099999999999</v>
      </c>
      <c r="G5136" s="384">
        <v>0</v>
      </c>
      <c r="H5136">
        <v>1.60415</v>
      </c>
    </row>
    <row r="5137" spans="1:10">
      <c r="A5137">
        <v>5136</v>
      </c>
      <c r="B5137" s="613">
        <v>43530.162499999999</v>
      </c>
      <c r="C5137" s="405" t="s">
        <v>1931</v>
      </c>
      <c r="D5137" s="384">
        <v>1306</v>
      </c>
      <c r="E5137">
        <v>0.01</v>
      </c>
      <c r="F5137">
        <v>1.60415</v>
      </c>
      <c r="G5137" s="384">
        <v>0</v>
      </c>
      <c r="H5137">
        <v>1.60415</v>
      </c>
      <c r="I5137">
        <v>1.48</v>
      </c>
      <c r="J5137" s="384">
        <v>5070.7700000000004</v>
      </c>
    </row>
    <row r="5138" spans="1:10">
      <c r="A5138">
        <v>5137</v>
      </c>
      <c r="B5138" s="613">
        <v>43542.208333333336</v>
      </c>
      <c r="C5138" s="405" t="s">
        <v>97</v>
      </c>
      <c r="D5138" s="384">
        <v>1307</v>
      </c>
      <c r="E5138">
        <v>0.01</v>
      </c>
      <c r="F5138">
        <v>1.59453</v>
      </c>
      <c r="G5138" s="384">
        <v>0</v>
      </c>
      <c r="H5138">
        <v>0</v>
      </c>
    </row>
    <row r="5139" spans="1:10">
      <c r="A5139">
        <v>5138</v>
      </c>
      <c r="B5139" s="613">
        <v>43542.208333333336</v>
      </c>
      <c r="C5139" s="405" t="s">
        <v>2020</v>
      </c>
      <c r="D5139" s="384">
        <v>1307</v>
      </c>
      <c r="E5139">
        <v>0.01</v>
      </c>
      <c r="F5139">
        <v>1.59453</v>
      </c>
      <c r="G5139" s="384">
        <v>0</v>
      </c>
      <c r="H5139">
        <v>1.59239</v>
      </c>
    </row>
    <row r="5140" spans="1:10">
      <c r="A5140">
        <v>5141</v>
      </c>
      <c r="B5140" s="613">
        <v>43542.50277777778</v>
      </c>
      <c r="C5140" s="405" t="s">
        <v>2020</v>
      </c>
      <c r="D5140" s="384">
        <v>1307</v>
      </c>
      <c r="E5140">
        <v>0.01</v>
      </c>
      <c r="F5140">
        <v>1.59453</v>
      </c>
      <c r="G5140" s="384">
        <v>0</v>
      </c>
      <c r="H5140">
        <v>1.5940399999999999</v>
      </c>
    </row>
    <row r="5141" spans="1:10">
      <c r="A5141">
        <v>5145</v>
      </c>
      <c r="B5141" s="613">
        <v>43543.874305555553</v>
      </c>
      <c r="C5141" s="405" t="s">
        <v>2020</v>
      </c>
      <c r="D5141" s="384">
        <v>1307</v>
      </c>
      <c r="E5141">
        <v>0.01</v>
      </c>
      <c r="F5141">
        <v>1.59453</v>
      </c>
      <c r="G5141" s="384">
        <v>0</v>
      </c>
      <c r="H5141">
        <v>1.5956999999999999</v>
      </c>
    </row>
    <row r="5142" spans="1:10">
      <c r="A5142">
        <v>5150</v>
      </c>
      <c r="B5142" s="613">
        <v>43544.143750000003</v>
      </c>
      <c r="C5142" s="405" t="s">
        <v>2020</v>
      </c>
      <c r="D5142" s="384">
        <v>1307</v>
      </c>
      <c r="E5142">
        <v>0.01</v>
      </c>
      <c r="F5142">
        <v>1.59453</v>
      </c>
      <c r="G5142" s="384">
        <v>0</v>
      </c>
      <c r="H5142">
        <v>1.5991299999999999</v>
      </c>
    </row>
    <row r="5143" spans="1:10">
      <c r="A5143">
        <v>5151</v>
      </c>
      <c r="B5143" s="613">
        <v>43544.834722222222</v>
      </c>
      <c r="C5143" s="405" t="s">
        <v>1931</v>
      </c>
      <c r="D5143" s="384">
        <v>1307</v>
      </c>
      <c r="E5143">
        <v>0.01</v>
      </c>
      <c r="F5143">
        <v>1.5991299999999999</v>
      </c>
      <c r="G5143" s="384">
        <v>0</v>
      </c>
      <c r="H5143">
        <v>1.5991299999999999</v>
      </c>
      <c r="I5143">
        <v>-3.5</v>
      </c>
      <c r="J5143" s="384">
        <v>5067.2700000000004</v>
      </c>
    </row>
    <row r="5144" spans="1:10">
      <c r="A5144">
        <v>5139</v>
      </c>
      <c r="B5144" s="613">
        <v>43542.50277777778</v>
      </c>
      <c r="C5144" s="405" t="s">
        <v>97</v>
      </c>
      <c r="D5144" s="384">
        <v>1308</v>
      </c>
      <c r="E5144">
        <v>0.01</v>
      </c>
      <c r="F5144">
        <v>1.5978300000000001</v>
      </c>
      <c r="G5144" s="384">
        <v>0</v>
      </c>
      <c r="H5144">
        <v>0</v>
      </c>
    </row>
    <row r="5145" spans="1:10">
      <c r="A5145">
        <v>5140</v>
      </c>
      <c r="B5145" s="613">
        <v>43542.50277777778</v>
      </c>
      <c r="C5145" s="405" t="s">
        <v>2020</v>
      </c>
      <c r="D5145" s="384">
        <v>1308</v>
      </c>
      <c r="E5145">
        <v>0.01</v>
      </c>
      <c r="F5145">
        <v>1.5978300000000001</v>
      </c>
      <c r="G5145" s="384">
        <v>0</v>
      </c>
      <c r="H5145">
        <v>1.5940399999999999</v>
      </c>
    </row>
    <row r="5146" spans="1:10">
      <c r="A5146">
        <v>5144</v>
      </c>
      <c r="B5146" s="613">
        <v>43543.874305555553</v>
      </c>
      <c r="C5146" s="405" t="s">
        <v>2020</v>
      </c>
      <c r="D5146" s="384">
        <v>1308</v>
      </c>
      <c r="E5146">
        <v>0.01</v>
      </c>
      <c r="F5146">
        <v>1.5978300000000001</v>
      </c>
      <c r="G5146" s="384">
        <v>0</v>
      </c>
      <c r="H5146">
        <v>1.5956999999999999</v>
      </c>
    </row>
    <row r="5147" spans="1:10">
      <c r="A5147">
        <v>5149</v>
      </c>
      <c r="B5147" s="613">
        <v>43544.143750000003</v>
      </c>
      <c r="C5147" s="405" t="s">
        <v>2020</v>
      </c>
      <c r="D5147" s="384">
        <v>1308</v>
      </c>
      <c r="E5147">
        <v>0.01</v>
      </c>
      <c r="F5147">
        <v>1.5978300000000001</v>
      </c>
      <c r="G5147" s="384">
        <v>0</v>
      </c>
      <c r="H5147">
        <v>1.5991299999999999</v>
      </c>
    </row>
    <row r="5148" spans="1:10">
      <c r="A5148">
        <v>5152</v>
      </c>
      <c r="B5148" s="613">
        <v>43544.834722222222</v>
      </c>
      <c r="C5148" s="405" t="s">
        <v>1931</v>
      </c>
      <c r="D5148" s="384">
        <v>1308</v>
      </c>
      <c r="E5148">
        <v>0.01</v>
      </c>
      <c r="F5148">
        <v>1.5991299999999999</v>
      </c>
      <c r="G5148" s="384">
        <v>0</v>
      </c>
      <c r="H5148">
        <v>1.5991299999999999</v>
      </c>
      <c r="I5148">
        <v>-1.06</v>
      </c>
      <c r="J5148" s="384">
        <v>5066.21</v>
      </c>
    </row>
    <row r="5149" spans="1:10">
      <c r="A5149">
        <v>5142</v>
      </c>
      <c r="B5149" s="613">
        <v>43543.874305555553</v>
      </c>
      <c r="C5149" s="405" t="s">
        <v>97</v>
      </c>
      <c r="D5149" s="384">
        <v>1309</v>
      </c>
      <c r="E5149">
        <v>0.01</v>
      </c>
      <c r="F5149">
        <v>1.6014600000000001</v>
      </c>
      <c r="G5149" s="384">
        <v>0</v>
      </c>
      <c r="H5149">
        <v>0</v>
      </c>
    </row>
    <row r="5150" spans="1:10">
      <c r="A5150">
        <v>5143</v>
      </c>
      <c r="B5150" s="613">
        <v>43543.874305555553</v>
      </c>
      <c r="C5150" s="405" t="s">
        <v>2020</v>
      </c>
      <c r="D5150" s="384">
        <v>1309</v>
      </c>
      <c r="E5150">
        <v>0.01</v>
      </c>
      <c r="F5150">
        <v>1.6014600000000001</v>
      </c>
      <c r="G5150" s="384">
        <v>0</v>
      </c>
      <c r="H5150">
        <v>1.5956999999999999</v>
      </c>
    </row>
    <row r="5151" spans="1:10">
      <c r="A5151">
        <v>5148</v>
      </c>
      <c r="B5151" s="613">
        <v>43544.143750000003</v>
      </c>
      <c r="C5151" s="405" t="s">
        <v>2020</v>
      </c>
      <c r="D5151" s="384">
        <v>1309</v>
      </c>
      <c r="E5151">
        <v>0.01</v>
      </c>
      <c r="F5151">
        <v>1.6014600000000001</v>
      </c>
      <c r="G5151" s="384">
        <v>0</v>
      </c>
      <c r="H5151">
        <v>1.5991299999999999</v>
      </c>
    </row>
    <row r="5152" spans="1:10">
      <c r="A5152">
        <v>5153</v>
      </c>
      <c r="B5152" s="613">
        <v>43544.834722222222</v>
      </c>
      <c r="C5152" s="405" t="s">
        <v>1931</v>
      </c>
      <c r="D5152" s="384">
        <v>1309</v>
      </c>
      <c r="E5152">
        <v>0.01</v>
      </c>
      <c r="F5152">
        <v>1.5991299999999999</v>
      </c>
      <c r="G5152" s="384">
        <v>0</v>
      </c>
      <c r="H5152">
        <v>1.5991299999999999</v>
      </c>
      <c r="I5152">
        <v>1.62</v>
      </c>
      <c r="J5152" s="384">
        <v>5067.83</v>
      </c>
    </row>
    <row r="5153" spans="1:10">
      <c r="A5153">
        <v>5146</v>
      </c>
      <c r="B5153" s="613">
        <v>43544.143750000003</v>
      </c>
      <c r="C5153" s="405" t="s">
        <v>97</v>
      </c>
      <c r="D5153" s="384">
        <v>1310</v>
      </c>
      <c r="E5153">
        <v>0.02</v>
      </c>
      <c r="F5153">
        <v>1.6067499999999999</v>
      </c>
      <c r="G5153" s="384">
        <v>0</v>
      </c>
      <c r="H5153">
        <v>0</v>
      </c>
    </row>
    <row r="5154" spans="1:10">
      <c r="A5154">
        <v>5147</v>
      </c>
      <c r="B5154" s="613">
        <v>43544.143750000003</v>
      </c>
      <c r="C5154" s="405" t="s">
        <v>2020</v>
      </c>
      <c r="D5154" s="384">
        <v>1310</v>
      </c>
      <c r="E5154">
        <v>0.02</v>
      </c>
      <c r="F5154">
        <v>1.6067499999999999</v>
      </c>
      <c r="G5154" s="384">
        <v>0</v>
      </c>
      <c r="H5154">
        <v>1.5991299999999999</v>
      </c>
    </row>
    <row r="5155" spans="1:10">
      <c r="A5155">
        <v>5154</v>
      </c>
      <c r="B5155" s="613">
        <v>43544.834722222222</v>
      </c>
      <c r="C5155" s="405" t="s">
        <v>1931</v>
      </c>
      <c r="D5155" s="384">
        <v>1310</v>
      </c>
      <c r="E5155">
        <v>0.02</v>
      </c>
      <c r="F5155">
        <v>1.5991299999999999</v>
      </c>
      <c r="G5155" s="384">
        <v>0</v>
      </c>
      <c r="H5155">
        <v>1.5991299999999999</v>
      </c>
      <c r="I5155">
        <v>11.05</v>
      </c>
      <c r="J5155" s="384">
        <v>5078.88</v>
      </c>
    </row>
    <row r="5156" spans="1:10">
      <c r="A5156">
        <v>5155</v>
      </c>
      <c r="B5156" s="613">
        <v>43545.001388888886</v>
      </c>
      <c r="C5156" s="405" t="s">
        <v>97</v>
      </c>
      <c r="D5156" s="384">
        <v>1311</v>
      </c>
      <c r="E5156">
        <v>0.01</v>
      </c>
      <c r="F5156">
        <v>1.6018600000000001</v>
      </c>
      <c r="G5156" s="384">
        <v>0</v>
      </c>
      <c r="H5156">
        <v>0</v>
      </c>
    </row>
    <row r="5157" spans="1:10">
      <c r="A5157">
        <v>5156</v>
      </c>
      <c r="B5157" s="613">
        <v>43545.001388888886</v>
      </c>
      <c r="C5157" s="405" t="s">
        <v>2020</v>
      </c>
      <c r="D5157" s="384">
        <v>1311</v>
      </c>
      <c r="E5157">
        <v>0.01</v>
      </c>
      <c r="F5157">
        <v>1.6018600000000001</v>
      </c>
      <c r="G5157" s="384">
        <v>0</v>
      </c>
      <c r="H5157">
        <v>1.59972</v>
      </c>
    </row>
    <row r="5158" spans="1:10">
      <c r="A5158">
        <v>5157</v>
      </c>
      <c r="B5158" s="613">
        <v>43545.104166666664</v>
      </c>
      <c r="C5158" s="405" t="s">
        <v>1931</v>
      </c>
      <c r="D5158" s="384">
        <v>1311</v>
      </c>
      <c r="E5158">
        <v>0.01</v>
      </c>
      <c r="F5158">
        <v>1.59972</v>
      </c>
      <c r="G5158" s="384">
        <v>0</v>
      </c>
      <c r="H5158">
        <v>1.59972</v>
      </c>
      <c r="I5158">
        <v>1.48</v>
      </c>
      <c r="J5158" s="384">
        <v>5080.3599999999997</v>
      </c>
    </row>
    <row r="5159" spans="1:10">
      <c r="A5159">
        <v>5158</v>
      </c>
      <c r="B5159" s="613">
        <v>43571.46875</v>
      </c>
      <c r="C5159" s="405" t="s">
        <v>97</v>
      </c>
      <c r="D5159" s="384">
        <v>1312</v>
      </c>
      <c r="E5159">
        <v>0.01</v>
      </c>
      <c r="F5159">
        <v>1.5798000000000001</v>
      </c>
      <c r="G5159" s="384">
        <v>0</v>
      </c>
      <c r="H5159">
        <v>0</v>
      </c>
    </row>
    <row r="5160" spans="1:10">
      <c r="A5160">
        <v>5159</v>
      </c>
      <c r="B5160" s="613">
        <v>43571.46875</v>
      </c>
      <c r="C5160" s="405" t="s">
        <v>2020</v>
      </c>
      <c r="D5160" s="384">
        <v>1312</v>
      </c>
      <c r="E5160">
        <v>0.01</v>
      </c>
      <c r="F5160">
        <v>1.5798000000000001</v>
      </c>
      <c r="G5160" s="384">
        <v>0</v>
      </c>
      <c r="H5160">
        <v>1.5776600000000001</v>
      </c>
    </row>
    <row r="5161" spans="1:10">
      <c r="A5161">
        <v>5160</v>
      </c>
      <c r="B5161" s="613">
        <v>43571.583333333336</v>
      </c>
      <c r="C5161" s="405" t="s">
        <v>1931</v>
      </c>
      <c r="D5161" s="384">
        <v>1312</v>
      </c>
      <c r="E5161">
        <v>0.01</v>
      </c>
      <c r="F5161">
        <v>1.5776600000000001</v>
      </c>
      <c r="G5161" s="384">
        <v>0</v>
      </c>
      <c r="H5161">
        <v>1.5776600000000001</v>
      </c>
      <c r="I5161">
        <v>1.48</v>
      </c>
      <c r="J5161" s="384">
        <v>5081.84</v>
      </c>
    </row>
    <row r="5162" spans="1:10">
      <c r="A5162">
        <v>5161</v>
      </c>
      <c r="B5162" s="613">
        <v>43572.166666666664</v>
      </c>
      <c r="C5162" s="405" t="s">
        <v>97</v>
      </c>
      <c r="D5162" s="384">
        <v>1313</v>
      </c>
      <c r="E5162">
        <v>0.01</v>
      </c>
      <c r="F5162">
        <v>1.5737099999999999</v>
      </c>
      <c r="G5162" s="384">
        <v>0</v>
      </c>
      <c r="H5162">
        <v>0</v>
      </c>
    </row>
    <row r="5163" spans="1:10">
      <c r="A5163">
        <v>5162</v>
      </c>
      <c r="B5163" s="613">
        <v>43572.166666666664</v>
      </c>
      <c r="C5163" s="405" t="s">
        <v>2020</v>
      </c>
      <c r="D5163" s="384">
        <v>1313</v>
      </c>
      <c r="E5163">
        <v>0.01</v>
      </c>
      <c r="F5163">
        <v>1.5737099999999999</v>
      </c>
      <c r="G5163" s="384">
        <v>0</v>
      </c>
      <c r="H5163">
        <v>1.5715699999999999</v>
      </c>
    </row>
    <row r="5164" spans="1:10">
      <c r="A5164">
        <v>5163</v>
      </c>
      <c r="B5164" s="613">
        <v>43572.166666666664</v>
      </c>
      <c r="C5164" s="405" t="s">
        <v>1931</v>
      </c>
      <c r="D5164" s="384">
        <v>1313</v>
      </c>
      <c r="E5164">
        <v>0.01</v>
      </c>
      <c r="F5164">
        <v>1.5715699999999999</v>
      </c>
      <c r="G5164" s="384">
        <v>0</v>
      </c>
      <c r="H5164">
        <v>1.5715699999999999</v>
      </c>
      <c r="I5164">
        <v>1.48</v>
      </c>
      <c r="J5164" s="384">
        <v>5083.32</v>
      </c>
    </row>
    <row r="5165" spans="1:10">
      <c r="A5165">
        <v>5164</v>
      </c>
      <c r="B5165" s="613">
        <v>43581.709027777775</v>
      </c>
      <c r="C5165" s="405" t="s">
        <v>96</v>
      </c>
      <c r="D5165" s="384">
        <v>1314</v>
      </c>
      <c r="E5165">
        <v>0.01</v>
      </c>
      <c r="F5165">
        <v>1.58541</v>
      </c>
      <c r="G5165" s="384">
        <v>0</v>
      </c>
      <c r="H5165">
        <v>0</v>
      </c>
    </row>
    <row r="5166" spans="1:10">
      <c r="A5166">
        <v>5165</v>
      </c>
      <c r="B5166" s="613">
        <v>43581.709027777775</v>
      </c>
      <c r="C5166" s="405" t="s">
        <v>2020</v>
      </c>
      <c r="D5166" s="384">
        <v>1314</v>
      </c>
      <c r="E5166">
        <v>0.01</v>
      </c>
      <c r="F5166">
        <v>1.58541</v>
      </c>
      <c r="G5166" s="384">
        <v>0</v>
      </c>
      <c r="H5166">
        <v>1.58755</v>
      </c>
    </row>
    <row r="5167" spans="1:10">
      <c r="A5167">
        <v>5168</v>
      </c>
      <c r="B5167" s="613">
        <v>43584.098611111112</v>
      </c>
      <c r="C5167" s="405" t="s">
        <v>2020</v>
      </c>
      <c r="D5167" s="384">
        <v>1314</v>
      </c>
      <c r="E5167">
        <v>0.01</v>
      </c>
      <c r="F5167">
        <v>1.58541</v>
      </c>
      <c r="G5167" s="384">
        <v>0</v>
      </c>
      <c r="H5167">
        <v>1.58589</v>
      </c>
    </row>
    <row r="5168" spans="1:10">
      <c r="A5168">
        <v>5169</v>
      </c>
      <c r="B5168" s="613">
        <v>43585.125</v>
      </c>
      <c r="C5168" s="405" t="s">
        <v>1931</v>
      </c>
      <c r="D5168" s="384">
        <v>1314</v>
      </c>
      <c r="E5168">
        <v>0.01</v>
      </c>
      <c r="F5168">
        <v>1.58589</v>
      </c>
      <c r="G5168" s="384">
        <v>0</v>
      </c>
      <c r="H5168">
        <v>1.58589</v>
      </c>
      <c r="I5168">
        <v>0.26</v>
      </c>
      <c r="J5168" s="384">
        <v>5083.58</v>
      </c>
    </row>
    <row r="5169" spans="1:10">
      <c r="A5169">
        <v>5166</v>
      </c>
      <c r="B5169" s="613">
        <v>43584.098611111112</v>
      </c>
      <c r="C5169" s="405" t="s">
        <v>96</v>
      </c>
      <c r="D5169" s="384">
        <v>1315</v>
      </c>
      <c r="E5169">
        <v>0.01</v>
      </c>
      <c r="F5169">
        <v>1.58209</v>
      </c>
      <c r="G5169" s="384">
        <v>0</v>
      </c>
      <c r="H5169">
        <v>0</v>
      </c>
    </row>
    <row r="5170" spans="1:10">
      <c r="A5170">
        <v>5167</v>
      </c>
      <c r="B5170" s="613">
        <v>43584.098611111112</v>
      </c>
      <c r="C5170" s="405" t="s">
        <v>2020</v>
      </c>
      <c r="D5170" s="384">
        <v>1315</v>
      </c>
      <c r="E5170">
        <v>0.01</v>
      </c>
      <c r="F5170">
        <v>1.58209</v>
      </c>
      <c r="G5170" s="384">
        <v>0</v>
      </c>
      <c r="H5170">
        <v>1.58589</v>
      </c>
    </row>
    <row r="5171" spans="1:10">
      <c r="A5171">
        <v>5170</v>
      </c>
      <c r="B5171" s="613">
        <v>43585.125</v>
      </c>
      <c r="C5171" s="405" t="s">
        <v>1931</v>
      </c>
      <c r="D5171" s="384">
        <v>1315</v>
      </c>
      <c r="E5171">
        <v>0.01</v>
      </c>
      <c r="F5171">
        <v>1.58589</v>
      </c>
      <c r="G5171" s="384">
        <v>0</v>
      </c>
      <c r="H5171">
        <v>1.58589</v>
      </c>
      <c r="I5171">
        <v>2.71</v>
      </c>
      <c r="J5171" s="384">
        <v>5086.29</v>
      </c>
    </row>
    <row r="5172" spans="1:10">
      <c r="A5172">
        <v>5171</v>
      </c>
      <c r="B5172" s="613">
        <v>43616.708333333336</v>
      </c>
      <c r="C5172" s="405" t="s">
        <v>97</v>
      </c>
      <c r="D5172" s="384">
        <v>1316</v>
      </c>
      <c r="E5172">
        <v>0.01</v>
      </c>
      <c r="F5172">
        <v>1.6083799999999999</v>
      </c>
      <c r="G5172" s="384">
        <v>0</v>
      </c>
      <c r="H5172">
        <v>0</v>
      </c>
    </row>
    <row r="5173" spans="1:10">
      <c r="A5173">
        <v>5172</v>
      </c>
      <c r="B5173" s="613">
        <v>43616.708333333336</v>
      </c>
      <c r="C5173" s="405" t="s">
        <v>2020</v>
      </c>
      <c r="D5173" s="384">
        <v>1316</v>
      </c>
      <c r="E5173">
        <v>0.01</v>
      </c>
      <c r="F5173">
        <v>1.6083799999999999</v>
      </c>
      <c r="G5173" s="384">
        <v>0</v>
      </c>
      <c r="H5173">
        <v>1.6062399999999999</v>
      </c>
    </row>
    <row r="5174" spans="1:10">
      <c r="A5174">
        <v>5175</v>
      </c>
      <c r="B5174" s="613">
        <v>43619.004861111112</v>
      </c>
      <c r="C5174" s="405" t="s">
        <v>2020</v>
      </c>
      <c r="D5174" s="384">
        <v>1316</v>
      </c>
      <c r="E5174">
        <v>0.01</v>
      </c>
      <c r="F5174">
        <v>1.6083799999999999</v>
      </c>
      <c r="G5174" s="384">
        <v>0</v>
      </c>
      <c r="H5174">
        <v>1.60789</v>
      </c>
    </row>
    <row r="5175" spans="1:10">
      <c r="A5175">
        <v>5176</v>
      </c>
      <c r="B5175" s="613">
        <v>43619.206944444442</v>
      </c>
      <c r="C5175" s="405" t="s">
        <v>1931</v>
      </c>
      <c r="D5175" s="384">
        <v>1316</v>
      </c>
      <c r="E5175">
        <v>0.01</v>
      </c>
      <c r="F5175">
        <v>1.60789</v>
      </c>
      <c r="G5175" s="384">
        <v>0</v>
      </c>
      <c r="H5175">
        <v>1.60789</v>
      </c>
      <c r="I5175">
        <v>0.26</v>
      </c>
      <c r="J5175" s="384">
        <v>5086.55</v>
      </c>
    </row>
    <row r="5176" spans="1:10">
      <c r="A5176">
        <v>5173</v>
      </c>
      <c r="B5176" s="613">
        <v>43619.004861111112</v>
      </c>
      <c r="C5176" s="405" t="s">
        <v>97</v>
      </c>
      <c r="D5176" s="384">
        <v>1317</v>
      </c>
      <c r="E5176">
        <v>0.01</v>
      </c>
      <c r="F5176">
        <v>1.61168</v>
      </c>
      <c r="G5176" s="384">
        <v>0</v>
      </c>
      <c r="H5176">
        <v>0</v>
      </c>
    </row>
    <row r="5177" spans="1:10">
      <c r="A5177">
        <v>5174</v>
      </c>
      <c r="B5177" s="613">
        <v>43619.004861111112</v>
      </c>
      <c r="C5177" s="405" t="s">
        <v>2020</v>
      </c>
      <c r="D5177" s="384">
        <v>1317</v>
      </c>
      <c r="E5177">
        <v>0.01</v>
      </c>
      <c r="F5177">
        <v>1.61168</v>
      </c>
      <c r="G5177" s="384">
        <v>0</v>
      </c>
      <c r="H5177">
        <v>1.60789</v>
      </c>
    </row>
    <row r="5178" spans="1:10">
      <c r="A5178">
        <v>5177</v>
      </c>
      <c r="B5178" s="613">
        <v>43619.206944444442</v>
      </c>
      <c r="C5178" s="405" t="s">
        <v>1931</v>
      </c>
      <c r="D5178" s="384">
        <v>1317</v>
      </c>
      <c r="E5178">
        <v>0.01</v>
      </c>
      <c r="F5178">
        <v>1.60789</v>
      </c>
      <c r="G5178" s="384">
        <v>0</v>
      </c>
      <c r="H5178">
        <v>1.60789</v>
      </c>
      <c r="I5178">
        <v>2.7</v>
      </c>
      <c r="J5178" s="384">
        <v>5089.25</v>
      </c>
    </row>
    <row r="5179" spans="1:10">
      <c r="A5179">
        <v>5178</v>
      </c>
      <c r="B5179" s="613">
        <v>43619.709027777775</v>
      </c>
      <c r="C5179" s="405" t="s">
        <v>96</v>
      </c>
      <c r="D5179" s="384">
        <v>1318</v>
      </c>
      <c r="E5179">
        <v>0.01</v>
      </c>
      <c r="F5179">
        <v>1.6111500000000001</v>
      </c>
      <c r="G5179" s="384">
        <v>0</v>
      </c>
      <c r="H5179">
        <v>0</v>
      </c>
    </row>
    <row r="5180" spans="1:10">
      <c r="A5180">
        <v>5179</v>
      </c>
      <c r="B5180" s="613">
        <v>43619.709027777775</v>
      </c>
      <c r="C5180" s="405" t="s">
        <v>2020</v>
      </c>
      <c r="D5180" s="384">
        <v>1318</v>
      </c>
      <c r="E5180">
        <v>0.01</v>
      </c>
      <c r="F5180">
        <v>1.6111500000000001</v>
      </c>
      <c r="G5180" s="384">
        <v>0</v>
      </c>
      <c r="H5180">
        <v>1.6132899999999999</v>
      </c>
    </row>
    <row r="5181" spans="1:10">
      <c r="A5181">
        <v>5180</v>
      </c>
      <c r="B5181" s="613">
        <v>43619.87777777778</v>
      </c>
      <c r="C5181" s="405" t="s">
        <v>1931</v>
      </c>
      <c r="D5181" s="384">
        <v>1318</v>
      </c>
      <c r="E5181">
        <v>0.01</v>
      </c>
      <c r="F5181">
        <v>1.6132899999999999</v>
      </c>
      <c r="G5181" s="384">
        <v>0</v>
      </c>
      <c r="H5181">
        <v>1.6132899999999999</v>
      </c>
      <c r="I5181">
        <v>1.48</v>
      </c>
      <c r="J5181" s="384">
        <v>5090.7299999999996</v>
      </c>
    </row>
    <row r="5182" spans="1:10">
      <c r="A5182">
        <v>5181</v>
      </c>
      <c r="B5182" s="613">
        <v>43620.291666666664</v>
      </c>
      <c r="C5182" s="405" t="s">
        <v>96</v>
      </c>
      <c r="D5182" s="384">
        <v>1319</v>
      </c>
      <c r="E5182">
        <v>0.01</v>
      </c>
      <c r="F5182">
        <v>1.6146499999999999</v>
      </c>
      <c r="G5182" s="384">
        <v>0</v>
      </c>
      <c r="H5182">
        <v>0</v>
      </c>
    </row>
    <row r="5183" spans="1:10">
      <c r="A5183">
        <v>5182</v>
      </c>
      <c r="B5183" s="613">
        <v>43620.291666666664</v>
      </c>
      <c r="C5183" s="405" t="s">
        <v>2020</v>
      </c>
      <c r="D5183" s="384">
        <v>1319</v>
      </c>
      <c r="E5183">
        <v>0.01</v>
      </c>
      <c r="F5183">
        <v>1.6146499999999999</v>
      </c>
      <c r="G5183" s="384">
        <v>0</v>
      </c>
      <c r="H5183">
        <v>1.6167899999999999</v>
      </c>
    </row>
    <row r="5184" spans="1:10">
      <c r="A5184">
        <v>5185</v>
      </c>
      <c r="B5184" s="613">
        <v>43620.317361111112</v>
      </c>
      <c r="C5184" s="405" t="s">
        <v>2020</v>
      </c>
      <c r="D5184" s="384">
        <v>1319</v>
      </c>
      <c r="E5184">
        <v>0.01</v>
      </c>
      <c r="F5184">
        <v>1.6146499999999999</v>
      </c>
      <c r="G5184" s="384">
        <v>0</v>
      </c>
      <c r="H5184">
        <v>1.61514</v>
      </c>
    </row>
    <row r="5185" spans="1:10">
      <c r="A5185">
        <v>5186</v>
      </c>
      <c r="B5185" s="613">
        <v>43620.479166666664</v>
      </c>
      <c r="C5185" s="405" t="s">
        <v>1931</v>
      </c>
      <c r="D5185" s="384">
        <v>1319</v>
      </c>
      <c r="E5185">
        <v>0.01</v>
      </c>
      <c r="F5185">
        <v>1.61514</v>
      </c>
      <c r="G5185" s="384">
        <v>0</v>
      </c>
      <c r="H5185">
        <v>1.61514</v>
      </c>
      <c r="I5185">
        <v>0.27</v>
      </c>
      <c r="J5185" s="384">
        <v>5091</v>
      </c>
    </row>
    <row r="5186" spans="1:10">
      <c r="A5186">
        <v>5183</v>
      </c>
      <c r="B5186" s="613">
        <v>43620.317361111112</v>
      </c>
      <c r="C5186" s="405" t="s">
        <v>96</v>
      </c>
      <c r="D5186" s="384">
        <v>1320</v>
      </c>
      <c r="E5186">
        <v>0.01</v>
      </c>
      <c r="F5186">
        <v>1.6113500000000001</v>
      </c>
      <c r="G5186" s="384">
        <v>0</v>
      </c>
      <c r="H5186">
        <v>0</v>
      </c>
    </row>
    <row r="5187" spans="1:10">
      <c r="A5187">
        <v>5184</v>
      </c>
      <c r="B5187" s="613">
        <v>43620.317361111112</v>
      </c>
      <c r="C5187" s="405" t="s">
        <v>2020</v>
      </c>
      <c r="D5187" s="384">
        <v>1320</v>
      </c>
      <c r="E5187">
        <v>0.01</v>
      </c>
      <c r="F5187">
        <v>1.6113500000000001</v>
      </c>
      <c r="G5187" s="384">
        <v>0</v>
      </c>
      <c r="H5187">
        <v>1.61514</v>
      </c>
    </row>
    <row r="5188" spans="1:10">
      <c r="A5188">
        <v>5187</v>
      </c>
      <c r="B5188" s="613">
        <v>43620.479166666664</v>
      </c>
      <c r="C5188" s="405" t="s">
        <v>1931</v>
      </c>
      <c r="D5188" s="384">
        <v>1320</v>
      </c>
      <c r="E5188">
        <v>0.01</v>
      </c>
      <c r="F5188">
        <v>1.61514</v>
      </c>
      <c r="G5188" s="384">
        <v>0</v>
      </c>
      <c r="H5188">
        <v>1.61514</v>
      </c>
      <c r="I5188">
        <v>2.7</v>
      </c>
      <c r="J5188" s="384">
        <v>5093.7</v>
      </c>
    </row>
    <row r="5189" spans="1:10">
      <c r="A5189">
        <v>5188</v>
      </c>
      <c r="B5189" s="613">
        <v>43630.15625</v>
      </c>
      <c r="C5189" s="405" t="s">
        <v>96</v>
      </c>
      <c r="D5189" s="384">
        <v>1321</v>
      </c>
      <c r="E5189">
        <v>0.01</v>
      </c>
      <c r="F5189">
        <v>1.63489</v>
      </c>
      <c r="G5189" s="384">
        <v>0</v>
      </c>
      <c r="H5189">
        <v>0</v>
      </c>
    </row>
    <row r="5190" spans="1:10">
      <c r="A5190">
        <v>5189</v>
      </c>
      <c r="B5190" s="613">
        <v>43630.15625</v>
      </c>
      <c r="C5190" s="405" t="s">
        <v>2020</v>
      </c>
      <c r="D5190" s="384">
        <v>1321</v>
      </c>
      <c r="E5190">
        <v>0.01</v>
      </c>
      <c r="F5190">
        <v>1.63489</v>
      </c>
      <c r="G5190" s="384">
        <v>0</v>
      </c>
      <c r="H5190">
        <v>1.63703</v>
      </c>
    </row>
    <row r="5191" spans="1:10">
      <c r="A5191">
        <v>5192</v>
      </c>
      <c r="B5191" s="613">
        <v>43630.579861111109</v>
      </c>
      <c r="C5191" s="405" t="s">
        <v>2020</v>
      </c>
      <c r="D5191" s="384">
        <v>1321</v>
      </c>
      <c r="E5191">
        <v>0.01</v>
      </c>
      <c r="F5191">
        <v>1.63489</v>
      </c>
      <c r="G5191" s="384">
        <v>0</v>
      </c>
      <c r="H5191">
        <v>1.63537</v>
      </c>
    </row>
    <row r="5192" spans="1:10">
      <c r="A5192">
        <v>5193</v>
      </c>
      <c r="B5192" s="613">
        <v>43633.589583333334</v>
      </c>
      <c r="C5192" s="405" t="s">
        <v>1931</v>
      </c>
      <c r="D5192" s="384">
        <v>1321</v>
      </c>
      <c r="E5192">
        <v>0.01</v>
      </c>
      <c r="F5192">
        <v>1.63537</v>
      </c>
      <c r="G5192" s="384">
        <v>0</v>
      </c>
      <c r="H5192">
        <v>1.63537</v>
      </c>
      <c r="I5192">
        <v>0.25</v>
      </c>
      <c r="J5192" s="384">
        <v>5093.95</v>
      </c>
    </row>
    <row r="5193" spans="1:10">
      <c r="A5193">
        <v>5190</v>
      </c>
      <c r="B5193" s="613">
        <v>43630.579861111109</v>
      </c>
      <c r="C5193" s="405" t="s">
        <v>96</v>
      </c>
      <c r="D5193" s="384">
        <v>1322</v>
      </c>
      <c r="E5193">
        <v>0.01</v>
      </c>
      <c r="F5193">
        <v>1.63157</v>
      </c>
      <c r="G5193" s="384">
        <v>0</v>
      </c>
      <c r="H5193">
        <v>0</v>
      </c>
    </row>
    <row r="5194" spans="1:10">
      <c r="A5194">
        <v>5191</v>
      </c>
      <c r="B5194" s="613">
        <v>43630.579861111109</v>
      </c>
      <c r="C5194" s="405" t="s">
        <v>2020</v>
      </c>
      <c r="D5194" s="384">
        <v>1322</v>
      </c>
      <c r="E5194">
        <v>0.01</v>
      </c>
      <c r="F5194">
        <v>1.63157</v>
      </c>
      <c r="G5194" s="384">
        <v>0</v>
      </c>
      <c r="H5194">
        <v>1.63537</v>
      </c>
    </row>
    <row r="5195" spans="1:10">
      <c r="A5195">
        <v>5194</v>
      </c>
      <c r="B5195" s="613">
        <v>43633.589583333334</v>
      </c>
      <c r="C5195" s="405" t="s">
        <v>1931</v>
      </c>
      <c r="D5195" s="384">
        <v>1322</v>
      </c>
      <c r="E5195">
        <v>0.01</v>
      </c>
      <c r="F5195">
        <v>1.63537</v>
      </c>
      <c r="G5195" s="384">
        <v>0</v>
      </c>
      <c r="H5195">
        <v>1.63537</v>
      </c>
      <c r="I5195">
        <v>2.7</v>
      </c>
      <c r="J5195" s="384">
        <v>5096.6499999999996</v>
      </c>
    </row>
    <row r="5196" spans="1:10">
      <c r="A5196">
        <v>5195</v>
      </c>
      <c r="B5196" s="613">
        <v>43648.020833333336</v>
      </c>
      <c r="C5196" s="405" t="s">
        <v>97</v>
      </c>
      <c r="D5196" s="384">
        <v>1323</v>
      </c>
      <c r="E5196">
        <v>0.01</v>
      </c>
      <c r="F5196">
        <v>1.6191199999999999</v>
      </c>
      <c r="G5196" s="384">
        <v>0</v>
      </c>
      <c r="H5196">
        <v>0</v>
      </c>
    </row>
    <row r="5197" spans="1:10">
      <c r="A5197">
        <v>5196</v>
      </c>
      <c r="B5197" s="613">
        <v>43648.020833333336</v>
      </c>
      <c r="C5197" s="405" t="s">
        <v>2020</v>
      </c>
      <c r="D5197" s="384">
        <v>1323</v>
      </c>
      <c r="E5197">
        <v>0.01</v>
      </c>
      <c r="F5197">
        <v>1.6191199999999999</v>
      </c>
      <c r="G5197" s="384">
        <v>0</v>
      </c>
      <c r="H5197">
        <v>1.6169800000000001</v>
      </c>
    </row>
    <row r="5198" spans="1:10">
      <c r="A5198">
        <v>5197</v>
      </c>
      <c r="B5198" s="613">
        <v>43648.189583333333</v>
      </c>
      <c r="C5198" s="405" t="s">
        <v>1931</v>
      </c>
      <c r="D5198" s="384">
        <v>1323</v>
      </c>
      <c r="E5198">
        <v>0.01</v>
      </c>
      <c r="F5198">
        <v>1.6169800000000001</v>
      </c>
      <c r="G5198" s="384">
        <v>0</v>
      </c>
      <c r="H5198">
        <v>1.6169800000000001</v>
      </c>
      <c r="I5198">
        <v>1.48</v>
      </c>
      <c r="J5198" s="384">
        <v>5098.13</v>
      </c>
    </row>
    <row r="5199" spans="1:10">
      <c r="A5199">
        <v>5198</v>
      </c>
      <c r="B5199" s="613">
        <v>43678.918055555558</v>
      </c>
      <c r="C5199" s="405" t="s">
        <v>97</v>
      </c>
      <c r="D5199" s="384">
        <v>1324</v>
      </c>
      <c r="E5199">
        <v>0.01</v>
      </c>
      <c r="F5199">
        <v>1.6294599999999999</v>
      </c>
      <c r="G5199" s="384">
        <v>0</v>
      </c>
      <c r="H5199">
        <v>0</v>
      </c>
    </row>
    <row r="5200" spans="1:10">
      <c r="A5200">
        <v>5199</v>
      </c>
      <c r="B5200" s="613">
        <v>43678.918055555558</v>
      </c>
      <c r="C5200" s="405" t="s">
        <v>2020</v>
      </c>
      <c r="D5200" s="384">
        <v>1324</v>
      </c>
      <c r="E5200">
        <v>0.01</v>
      </c>
      <c r="F5200">
        <v>1.6294599999999999</v>
      </c>
      <c r="G5200" s="384">
        <v>0</v>
      </c>
      <c r="H5200">
        <v>1.6273200000000001</v>
      </c>
    </row>
    <row r="5201" spans="1:10">
      <c r="A5201">
        <v>5200</v>
      </c>
      <c r="B5201" s="613">
        <v>43679.165972222225</v>
      </c>
      <c r="C5201" s="405" t="s">
        <v>1931</v>
      </c>
      <c r="D5201" s="384">
        <v>1324</v>
      </c>
      <c r="E5201">
        <v>0.01</v>
      </c>
      <c r="F5201">
        <v>1.6273200000000001</v>
      </c>
      <c r="G5201" s="384">
        <v>0</v>
      </c>
      <c r="H5201">
        <v>1.6273200000000001</v>
      </c>
      <c r="I5201">
        <v>1.48</v>
      </c>
      <c r="J5201" s="384">
        <v>5099.6099999999997</v>
      </c>
    </row>
    <row r="5202" spans="1:10">
      <c r="A5202">
        <v>5201</v>
      </c>
      <c r="B5202" s="613">
        <v>43684.314583333333</v>
      </c>
      <c r="C5202" s="405" t="s">
        <v>97</v>
      </c>
      <c r="D5202" s="384">
        <v>1325</v>
      </c>
      <c r="E5202">
        <v>0.01</v>
      </c>
      <c r="F5202">
        <v>1.66974</v>
      </c>
      <c r="G5202" s="384">
        <v>0</v>
      </c>
      <c r="H5202">
        <v>0</v>
      </c>
    </row>
    <row r="5203" spans="1:10">
      <c r="A5203">
        <v>5202</v>
      </c>
      <c r="B5203" s="613">
        <v>43684.314583333333</v>
      </c>
      <c r="C5203" s="405" t="s">
        <v>2020</v>
      </c>
      <c r="D5203" s="384">
        <v>1325</v>
      </c>
      <c r="E5203">
        <v>0.01</v>
      </c>
      <c r="F5203">
        <v>1.66974</v>
      </c>
      <c r="G5203" s="384">
        <v>0</v>
      </c>
      <c r="H5203">
        <v>1.6676</v>
      </c>
    </row>
    <row r="5204" spans="1:10">
      <c r="A5204">
        <v>5203</v>
      </c>
      <c r="B5204" s="613">
        <v>43684.379861111112</v>
      </c>
      <c r="C5204" s="405" t="s">
        <v>1931</v>
      </c>
      <c r="D5204" s="384">
        <v>1325</v>
      </c>
      <c r="E5204">
        <v>0.01</v>
      </c>
      <c r="F5204">
        <v>1.6676</v>
      </c>
      <c r="G5204" s="384">
        <v>0</v>
      </c>
      <c r="H5204">
        <v>1.6676</v>
      </c>
      <c r="I5204">
        <v>1.48</v>
      </c>
      <c r="J5204" s="384">
        <v>5101.09</v>
      </c>
    </row>
    <row r="5205" spans="1:10">
      <c r="A5205">
        <v>5204</v>
      </c>
      <c r="B5205" s="613">
        <v>43684.760416666664</v>
      </c>
      <c r="C5205" s="405" t="s">
        <v>97</v>
      </c>
      <c r="D5205" s="384">
        <v>1326</v>
      </c>
      <c r="E5205">
        <v>0.01</v>
      </c>
      <c r="F5205">
        <v>1.66072</v>
      </c>
      <c r="G5205" s="384">
        <v>0</v>
      </c>
      <c r="H5205">
        <v>0</v>
      </c>
    </row>
    <row r="5206" spans="1:10">
      <c r="A5206">
        <v>5205</v>
      </c>
      <c r="B5206" s="613">
        <v>43684.760416666664</v>
      </c>
      <c r="C5206" s="405" t="s">
        <v>2020</v>
      </c>
      <c r="D5206" s="384">
        <v>1326</v>
      </c>
      <c r="E5206">
        <v>0.01</v>
      </c>
      <c r="F5206">
        <v>1.66072</v>
      </c>
      <c r="G5206" s="384">
        <v>0</v>
      </c>
      <c r="H5206">
        <v>1.6585799999999999</v>
      </c>
    </row>
    <row r="5207" spans="1:10">
      <c r="A5207">
        <v>5206</v>
      </c>
      <c r="B5207" s="613">
        <v>43684.820138888892</v>
      </c>
      <c r="C5207" s="405" t="s">
        <v>1931</v>
      </c>
      <c r="D5207" s="384">
        <v>1326</v>
      </c>
      <c r="E5207">
        <v>0.01</v>
      </c>
      <c r="F5207">
        <v>1.6585799999999999</v>
      </c>
      <c r="G5207" s="384">
        <v>0</v>
      </c>
      <c r="H5207">
        <v>1.6585799999999999</v>
      </c>
      <c r="I5207">
        <v>1.48</v>
      </c>
      <c r="J5207" s="384">
        <v>5102.57</v>
      </c>
    </row>
    <row r="5208" spans="1:10">
      <c r="A5208">
        <v>5207</v>
      </c>
      <c r="B5208" s="613">
        <v>43685.166666666664</v>
      </c>
      <c r="C5208" s="405" t="s">
        <v>97</v>
      </c>
      <c r="D5208" s="384">
        <v>1327</v>
      </c>
      <c r="E5208">
        <v>0.01</v>
      </c>
      <c r="F5208">
        <v>1.6523699999999999</v>
      </c>
      <c r="G5208" s="384">
        <v>0</v>
      </c>
      <c r="H5208">
        <v>0</v>
      </c>
    </row>
    <row r="5209" spans="1:10">
      <c r="A5209">
        <v>5208</v>
      </c>
      <c r="B5209" s="613">
        <v>43685.166666666664</v>
      </c>
      <c r="C5209" s="405" t="s">
        <v>2020</v>
      </c>
      <c r="D5209" s="384">
        <v>1327</v>
      </c>
      <c r="E5209">
        <v>0.01</v>
      </c>
      <c r="F5209">
        <v>1.6523699999999999</v>
      </c>
      <c r="G5209" s="384">
        <v>0</v>
      </c>
      <c r="H5209">
        <v>1.6502300000000001</v>
      </c>
    </row>
    <row r="5210" spans="1:10">
      <c r="A5210">
        <v>5211</v>
      </c>
      <c r="B5210" s="613">
        <v>43685.194444444445</v>
      </c>
      <c r="C5210" s="405" t="s">
        <v>2020</v>
      </c>
      <c r="D5210" s="384">
        <v>1327</v>
      </c>
      <c r="E5210">
        <v>0.01</v>
      </c>
      <c r="F5210">
        <v>1.6523699999999999</v>
      </c>
      <c r="G5210" s="384">
        <v>0</v>
      </c>
      <c r="H5210">
        <v>1.6518900000000001</v>
      </c>
    </row>
    <row r="5211" spans="1:10">
      <c r="A5211">
        <v>5212</v>
      </c>
      <c r="B5211" s="613">
        <v>43685.461805555555</v>
      </c>
      <c r="C5211" s="405" t="s">
        <v>1931</v>
      </c>
      <c r="D5211" s="384">
        <v>1327</v>
      </c>
      <c r="E5211">
        <v>0.01</v>
      </c>
      <c r="F5211">
        <v>1.6518900000000001</v>
      </c>
      <c r="G5211" s="384">
        <v>0</v>
      </c>
      <c r="H5211">
        <v>1.6518900000000001</v>
      </c>
      <c r="I5211">
        <v>0.25</v>
      </c>
      <c r="J5211" s="384">
        <v>5102.82</v>
      </c>
    </row>
    <row r="5212" spans="1:10">
      <c r="A5212">
        <v>5209</v>
      </c>
      <c r="B5212" s="613">
        <v>43685.194444444445</v>
      </c>
      <c r="C5212" s="405" t="s">
        <v>97</v>
      </c>
      <c r="D5212" s="384">
        <v>1328</v>
      </c>
      <c r="E5212">
        <v>0.01</v>
      </c>
      <c r="F5212">
        <v>1.65568</v>
      </c>
      <c r="G5212" s="384">
        <v>0</v>
      </c>
      <c r="H5212">
        <v>0</v>
      </c>
    </row>
    <row r="5213" spans="1:10">
      <c r="A5213">
        <v>5210</v>
      </c>
      <c r="B5213" s="613">
        <v>43685.194444444445</v>
      </c>
      <c r="C5213" s="405" t="s">
        <v>2020</v>
      </c>
      <c r="D5213" s="384">
        <v>1328</v>
      </c>
      <c r="E5213">
        <v>0.01</v>
      </c>
      <c r="F5213">
        <v>1.65568</v>
      </c>
      <c r="G5213" s="384">
        <v>0</v>
      </c>
      <c r="H5213">
        <v>1.6518900000000001</v>
      </c>
    </row>
    <row r="5214" spans="1:10">
      <c r="A5214">
        <v>5213</v>
      </c>
      <c r="B5214" s="613">
        <v>43685.461805555555</v>
      </c>
      <c r="C5214" s="405" t="s">
        <v>1931</v>
      </c>
      <c r="D5214" s="384">
        <v>1328</v>
      </c>
      <c r="E5214">
        <v>0.01</v>
      </c>
      <c r="F5214">
        <v>1.6518900000000001</v>
      </c>
      <c r="G5214" s="384">
        <v>0</v>
      </c>
      <c r="H5214">
        <v>1.6518900000000001</v>
      </c>
      <c r="I5214">
        <v>2.7</v>
      </c>
      <c r="J5214" s="384">
        <v>5105.5200000000004</v>
      </c>
    </row>
    <row r="5215" spans="1:10">
      <c r="A5215">
        <v>5214</v>
      </c>
      <c r="B5215" s="613">
        <v>43691.521527777775</v>
      </c>
      <c r="C5215" s="405" t="s">
        <v>97</v>
      </c>
      <c r="D5215" s="384">
        <v>1329</v>
      </c>
      <c r="E5215">
        <v>0.01</v>
      </c>
      <c r="F5215">
        <v>1.6549100000000001</v>
      </c>
      <c r="G5215" s="384">
        <v>0</v>
      </c>
      <c r="H5215">
        <v>0</v>
      </c>
    </row>
    <row r="5216" spans="1:10">
      <c r="A5216">
        <v>5215</v>
      </c>
      <c r="B5216" s="613">
        <v>43691.521527777775</v>
      </c>
      <c r="C5216" s="405" t="s">
        <v>2020</v>
      </c>
      <c r="D5216" s="384">
        <v>1329</v>
      </c>
      <c r="E5216">
        <v>0.01</v>
      </c>
      <c r="F5216">
        <v>1.6549100000000001</v>
      </c>
      <c r="G5216" s="384">
        <v>0</v>
      </c>
      <c r="H5216">
        <v>1.6527700000000001</v>
      </c>
    </row>
    <row r="5217" spans="1:10">
      <c r="A5217">
        <v>5216</v>
      </c>
      <c r="B5217" s="613">
        <v>43691.557638888888</v>
      </c>
      <c r="C5217" s="405" t="s">
        <v>1931</v>
      </c>
      <c r="D5217" s="384">
        <v>1329</v>
      </c>
      <c r="E5217">
        <v>0.01</v>
      </c>
      <c r="F5217">
        <v>1.6527700000000001</v>
      </c>
      <c r="G5217" s="384">
        <v>0</v>
      </c>
      <c r="H5217">
        <v>1.6527700000000001</v>
      </c>
      <c r="I5217">
        <v>1.48</v>
      </c>
      <c r="J5217" s="384">
        <v>5107</v>
      </c>
    </row>
    <row r="5218" spans="1:10">
      <c r="A5218">
        <v>5217</v>
      </c>
      <c r="B5218" s="613">
        <v>43697.65625</v>
      </c>
      <c r="C5218" s="405" t="s">
        <v>97</v>
      </c>
      <c r="D5218" s="384">
        <v>1330</v>
      </c>
      <c r="E5218">
        <v>0.01</v>
      </c>
      <c r="F5218">
        <v>1.6338900000000001</v>
      </c>
      <c r="G5218" s="384">
        <v>0</v>
      </c>
      <c r="H5218">
        <v>0</v>
      </c>
    </row>
    <row r="5219" spans="1:10">
      <c r="A5219">
        <v>5218</v>
      </c>
      <c r="B5219" s="613">
        <v>43697.65625</v>
      </c>
      <c r="C5219" s="405" t="s">
        <v>2020</v>
      </c>
      <c r="D5219" s="384">
        <v>1330</v>
      </c>
      <c r="E5219">
        <v>0.01</v>
      </c>
      <c r="F5219">
        <v>1.6338900000000001</v>
      </c>
      <c r="G5219" s="384">
        <v>0</v>
      </c>
      <c r="H5219">
        <v>1.63175</v>
      </c>
    </row>
    <row r="5220" spans="1:10">
      <c r="A5220">
        <v>5221</v>
      </c>
      <c r="B5220" s="613">
        <v>43697.751388888886</v>
      </c>
      <c r="C5220" s="405" t="s">
        <v>2020</v>
      </c>
      <c r="D5220" s="384">
        <v>1330</v>
      </c>
      <c r="E5220">
        <v>0.01</v>
      </c>
      <c r="F5220">
        <v>1.6338900000000001</v>
      </c>
      <c r="G5220" s="384">
        <v>0</v>
      </c>
      <c r="H5220">
        <v>1.63341</v>
      </c>
    </row>
    <row r="5221" spans="1:10">
      <c r="A5221">
        <v>5222</v>
      </c>
      <c r="B5221" s="613">
        <v>43698.591666666667</v>
      </c>
      <c r="C5221" s="405" t="s">
        <v>1931</v>
      </c>
      <c r="D5221" s="384">
        <v>1330</v>
      </c>
      <c r="E5221">
        <v>0.01</v>
      </c>
      <c r="F5221">
        <v>1.63341</v>
      </c>
      <c r="G5221" s="384">
        <v>0</v>
      </c>
      <c r="H5221">
        <v>1.63341</v>
      </c>
      <c r="I5221">
        <v>0.25</v>
      </c>
      <c r="J5221" s="384">
        <v>5107.25</v>
      </c>
    </row>
    <row r="5222" spans="1:10">
      <c r="A5222">
        <v>5219</v>
      </c>
      <c r="B5222" s="613">
        <v>43697.751388888886</v>
      </c>
      <c r="C5222" s="405" t="s">
        <v>97</v>
      </c>
      <c r="D5222" s="384">
        <v>1331</v>
      </c>
      <c r="E5222">
        <v>0.01</v>
      </c>
      <c r="F5222">
        <v>1.6372100000000001</v>
      </c>
      <c r="G5222" s="384">
        <v>0</v>
      </c>
      <c r="H5222">
        <v>0</v>
      </c>
    </row>
    <row r="5223" spans="1:10">
      <c r="A5223">
        <v>5220</v>
      </c>
      <c r="B5223" s="613">
        <v>43697.751388888886</v>
      </c>
      <c r="C5223" s="405" t="s">
        <v>2020</v>
      </c>
      <c r="D5223" s="384">
        <v>1331</v>
      </c>
      <c r="E5223">
        <v>0.01</v>
      </c>
      <c r="F5223">
        <v>1.6372100000000001</v>
      </c>
      <c r="G5223" s="384">
        <v>0</v>
      </c>
      <c r="H5223">
        <v>1.63341</v>
      </c>
    </row>
    <row r="5224" spans="1:10">
      <c r="A5224">
        <v>5223</v>
      </c>
      <c r="B5224" s="613">
        <v>43698.591666666667</v>
      </c>
      <c r="C5224" s="405" t="s">
        <v>1931</v>
      </c>
      <c r="D5224" s="384">
        <v>1331</v>
      </c>
      <c r="E5224">
        <v>0.01</v>
      </c>
      <c r="F5224">
        <v>1.63341</v>
      </c>
      <c r="G5224" s="384">
        <v>0</v>
      </c>
      <c r="H5224">
        <v>1.63341</v>
      </c>
      <c r="I5224">
        <v>2.7</v>
      </c>
      <c r="J5224" s="384">
        <v>5109.95</v>
      </c>
    </row>
    <row r="5225" spans="1:10">
      <c r="A5225">
        <v>5224</v>
      </c>
      <c r="B5225" s="613">
        <v>43700.678472222222</v>
      </c>
      <c r="C5225" s="405" t="s">
        <v>97</v>
      </c>
      <c r="D5225" s="384">
        <v>1332</v>
      </c>
      <c r="E5225">
        <v>0.01</v>
      </c>
      <c r="F5225">
        <v>1.6382699999999999</v>
      </c>
      <c r="G5225" s="384">
        <v>0</v>
      </c>
      <c r="H5225">
        <v>0</v>
      </c>
    </row>
    <row r="5226" spans="1:10">
      <c r="A5226">
        <v>5225</v>
      </c>
      <c r="B5226" s="613">
        <v>43700.678472222222</v>
      </c>
      <c r="C5226" s="405" t="s">
        <v>2020</v>
      </c>
      <c r="D5226" s="384">
        <v>1332</v>
      </c>
      <c r="E5226">
        <v>0.01</v>
      </c>
      <c r="F5226">
        <v>1.6382699999999999</v>
      </c>
      <c r="G5226" s="384">
        <v>0</v>
      </c>
      <c r="H5226">
        <v>1.6361300000000001</v>
      </c>
    </row>
    <row r="5227" spans="1:10">
      <c r="A5227">
        <v>5231</v>
      </c>
      <c r="B5227" s="613">
        <v>43700.745138888888</v>
      </c>
      <c r="C5227" s="405" t="s">
        <v>2020</v>
      </c>
      <c r="D5227" s="384">
        <v>1332</v>
      </c>
      <c r="E5227">
        <v>0.01</v>
      </c>
      <c r="F5227">
        <v>1.6382699999999999</v>
      </c>
      <c r="G5227" s="384">
        <v>0</v>
      </c>
      <c r="H5227">
        <v>1.6423099999999999</v>
      </c>
    </row>
    <row r="5228" spans="1:10">
      <c r="A5228">
        <v>5235</v>
      </c>
      <c r="B5228" s="613">
        <v>43702.989583333336</v>
      </c>
      <c r="C5228" s="405" t="s">
        <v>2020</v>
      </c>
      <c r="D5228" s="384">
        <v>1332</v>
      </c>
      <c r="E5228">
        <v>0.01</v>
      </c>
      <c r="F5228">
        <v>1.6382699999999999</v>
      </c>
      <c r="G5228" s="384">
        <v>0</v>
      </c>
      <c r="H5228">
        <v>1.6455</v>
      </c>
    </row>
    <row r="5229" spans="1:10">
      <c r="A5229">
        <v>5240</v>
      </c>
      <c r="B5229" s="613">
        <v>43703.038888888892</v>
      </c>
      <c r="C5229" s="405" t="s">
        <v>2020</v>
      </c>
      <c r="D5229" s="384">
        <v>1332</v>
      </c>
      <c r="E5229">
        <v>0.01</v>
      </c>
      <c r="F5229">
        <v>1.6382699999999999</v>
      </c>
      <c r="G5229" s="384">
        <v>0</v>
      </c>
      <c r="H5229">
        <v>1.6528700000000001</v>
      </c>
    </row>
    <row r="5230" spans="1:10">
      <c r="A5230">
        <v>5246</v>
      </c>
      <c r="B5230" s="613">
        <v>43703.200694444444</v>
      </c>
      <c r="C5230" s="405" t="s">
        <v>1931</v>
      </c>
      <c r="D5230" s="384">
        <v>1332</v>
      </c>
      <c r="E5230">
        <v>0.01</v>
      </c>
      <c r="F5230">
        <v>1.6528700000000001</v>
      </c>
      <c r="G5230" s="384">
        <v>0</v>
      </c>
      <c r="H5230">
        <v>1.6528700000000001</v>
      </c>
      <c r="I5230">
        <v>-10.88</v>
      </c>
      <c r="J5230" s="384">
        <v>5100.55</v>
      </c>
    </row>
    <row r="5231" spans="1:10">
      <c r="A5231">
        <v>5226</v>
      </c>
      <c r="B5231" s="613">
        <v>43700.697916666664</v>
      </c>
      <c r="C5231" s="405" t="s">
        <v>96</v>
      </c>
      <c r="D5231" s="384">
        <v>1333</v>
      </c>
      <c r="E5231">
        <v>0.01</v>
      </c>
      <c r="F5231">
        <v>1.64039</v>
      </c>
      <c r="G5231" s="384">
        <v>0</v>
      </c>
      <c r="H5231">
        <v>0</v>
      </c>
    </row>
    <row r="5232" spans="1:10">
      <c r="A5232">
        <v>5227</v>
      </c>
      <c r="B5232" s="613">
        <v>43700.697916666664</v>
      </c>
      <c r="C5232" s="405" t="s">
        <v>2020</v>
      </c>
      <c r="D5232" s="384">
        <v>1333</v>
      </c>
      <c r="E5232">
        <v>0.01</v>
      </c>
      <c r="F5232">
        <v>1.64039</v>
      </c>
      <c r="G5232" s="384">
        <v>0</v>
      </c>
      <c r="H5232">
        <v>1.64253</v>
      </c>
    </row>
    <row r="5233" spans="1:10">
      <c r="A5233">
        <v>5228</v>
      </c>
      <c r="B5233" s="613">
        <v>43700.711805555555</v>
      </c>
      <c r="C5233" s="405" t="s">
        <v>1931</v>
      </c>
      <c r="D5233" s="384">
        <v>1333</v>
      </c>
      <c r="E5233">
        <v>0.01</v>
      </c>
      <c r="F5233">
        <v>1.64253</v>
      </c>
      <c r="G5233" s="384">
        <v>0</v>
      </c>
      <c r="H5233">
        <v>1.64253</v>
      </c>
      <c r="I5233">
        <v>1.48</v>
      </c>
      <c r="J5233" s="384">
        <v>5111.43</v>
      </c>
    </row>
    <row r="5234" spans="1:10">
      <c r="A5234">
        <v>5229</v>
      </c>
      <c r="B5234" s="613">
        <v>43700.745138888888</v>
      </c>
      <c r="C5234" s="405" t="s">
        <v>97</v>
      </c>
      <c r="D5234" s="384">
        <v>1334</v>
      </c>
      <c r="E5234">
        <v>0.01</v>
      </c>
      <c r="F5234">
        <v>1.65062</v>
      </c>
      <c r="G5234" s="384">
        <v>0</v>
      </c>
      <c r="H5234">
        <v>0</v>
      </c>
    </row>
    <row r="5235" spans="1:10">
      <c r="A5235">
        <v>5230</v>
      </c>
      <c r="B5235" s="613">
        <v>43700.745138888888</v>
      </c>
      <c r="C5235" s="405" t="s">
        <v>2020</v>
      </c>
      <c r="D5235" s="384">
        <v>1334</v>
      </c>
      <c r="E5235">
        <v>0.01</v>
      </c>
      <c r="F5235">
        <v>1.65062</v>
      </c>
      <c r="G5235" s="384">
        <v>0</v>
      </c>
      <c r="H5235">
        <v>1.6423099999999999</v>
      </c>
    </row>
    <row r="5236" spans="1:10">
      <c r="A5236">
        <v>5234</v>
      </c>
      <c r="B5236" s="613">
        <v>43702.989583333336</v>
      </c>
      <c r="C5236" s="405" t="s">
        <v>2020</v>
      </c>
      <c r="D5236" s="384">
        <v>1334</v>
      </c>
      <c r="E5236">
        <v>0.01</v>
      </c>
      <c r="F5236">
        <v>1.65062</v>
      </c>
      <c r="G5236" s="384">
        <v>0</v>
      </c>
      <c r="H5236">
        <v>1.6455</v>
      </c>
    </row>
    <row r="5237" spans="1:10">
      <c r="A5237">
        <v>5239</v>
      </c>
      <c r="B5237" s="613">
        <v>43703.038888888892</v>
      </c>
      <c r="C5237" s="405" t="s">
        <v>2020</v>
      </c>
      <c r="D5237" s="384">
        <v>1334</v>
      </c>
      <c r="E5237">
        <v>0.01</v>
      </c>
      <c r="F5237">
        <v>1.65062</v>
      </c>
      <c r="G5237" s="384">
        <v>0</v>
      </c>
      <c r="H5237">
        <v>1.6528700000000001</v>
      </c>
    </row>
    <row r="5238" spans="1:10">
      <c r="A5238">
        <v>5247</v>
      </c>
      <c r="B5238" s="613">
        <v>43703.200694444444</v>
      </c>
      <c r="C5238" s="405" t="s">
        <v>1931</v>
      </c>
      <c r="D5238" s="384">
        <v>1334</v>
      </c>
      <c r="E5238">
        <v>0.01</v>
      </c>
      <c r="F5238">
        <v>1.6528700000000001</v>
      </c>
      <c r="G5238" s="384">
        <v>0</v>
      </c>
      <c r="H5238">
        <v>1.6528700000000001</v>
      </c>
      <c r="I5238">
        <v>-1.76</v>
      </c>
      <c r="J5238" s="384">
        <v>5098.79</v>
      </c>
    </row>
    <row r="5239" spans="1:10">
      <c r="A5239">
        <v>5232</v>
      </c>
      <c r="B5239" s="613">
        <v>43702.989583333336</v>
      </c>
      <c r="C5239" s="405" t="s">
        <v>97</v>
      </c>
      <c r="D5239" s="384">
        <v>1335</v>
      </c>
      <c r="E5239">
        <v>0.01</v>
      </c>
      <c r="F5239">
        <v>1.65432</v>
      </c>
      <c r="G5239" s="384">
        <v>0</v>
      </c>
      <c r="H5239">
        <v>0</v>
      </c>
    </row>
    <row r="5240" spans="1:10">
      <c r="A5240">
        <v>5233</v>
      </c>
      <c r="B5240" s="613">
        <v>43702.989583333336</v>
      </c>
      <c r="C5240" s="405" t="s">
        <v>2020</v>
      </c>
      <c r="D5240" s="384">
        <v>1335</v>
      </c>
      <c r="E5240">
        <v>0.01</v>
      </c>
      <c r="F5240">
        <v>1.65432</v>
      </c>
      <c r="G5240" s="384">
        <v>0</v>
      </c>
      <c r="H5240">
        <v>1.6455</v>
      </c>
    </row>
    <row r="5241" spans="1:10">
      <c r="A5241">
        <v>5238</v>
      </c>
      <c r="B5241" s="613">
        <v>43703.038888888892</v>
      </c>
      <c r="C5241" s="405" t="s">
        <v>2020</v>
      </c>
      <c r="D5241" s="384">
        <v>1335</v>
      </c>
      <c r="E5241">
        <v>0.01</v>
      </c>
      <c r="F5241">
        <v>1.65432</v>
      </c>
      <c r="G5241" s="384">
        <v>0</v>
      </c>
      <c r="H5241">
        <v>1.6528700000000001</v>
      </c>
    </row>
    <row r="5242" spans="1:10">
      <c r="A5242">
        <v>5248</v>
      </c>
      <c r="B5242" s="613">
        <v>43703.200694444444</v>
      </c>
      <c r="C5242" s="405" t="s">
        <v>1931</v>
      </c>
      <c r="D5242" s="384">
        <v>1335</v>
      </c>
      <c r="E5242">
        <v>0.01</v>
      </c>
      <c r="F5242">
        <v>1.6528700000000001</v>
      </c>
      <c r="G5242" s="384">
        <v>0</v>
      </c>
      <c r="H5242">
        <v>1.6528700000000001</v>
      </c>
      <c r="I5242">
        <v>0.97</v>
      </c>
      <c r="J5242" s="384">
        <v>5099.76</v>
      </c>
    </row>
    <row r="5243" spans="1:10">
      <c r="A5243">
        <v>5236</v>
      </c>
      <c r="B5243" s="613">
        <v>43703.038888888892</v>
      </c>
      <c r="C5243" s="405" t="s">
        <v>97</v>
      </c>
      <c r="D5243" s="384">
        <v>1336</v>
      </c>
      <c r="E5243">
        <v>0.02</v>
      </c>
      <c r="F5243">
        <v>1.6664000000000001</v>
      </c>
      <c r="G5243" s="384">
        <v>0</v>
      </c>
      <c r="H5243">
        <v>0</v>
      </c>
    </row>
    <row r="5244" spans="1:10">
      <c r="A5244">
        <v>5237</v>
      </c>
      <c r="B5244" s="613">
        <v>43703.038888888892</v>
      </c>
      <c r="C5244" s="405" t="s">
        <v>2020</v>
      </c>
      <c r="D5244" s="384">
        <v>1336</v>
      </c>
      <c r="E5244">
        <v>0.02</v>
      </c>
      <c r="F5244">
        <v>1.6664000000000001</v>
      </c>
      <c r="G5244" s="384">
        <v>0</v>
      </c>
      <c r="H5244">
        <v>1.6528700000000001</v>
      </c>
    </row>
    <row r="5245" spans="1:10">
      <c r="A5245">
        <v>5249</v>
      </c>
      <c r="B5245" s="613">
        <v>43703.200694444444</v>
      </c>
      <c r="C5245" s="405" t="s">
        <v>1931</v>
      </c>
      <c r="D5245" s="384">
        <v>1336</v>
      </c>
      <c r="E5245">
        <v>0.02</v>
      </c>
      <c r="F5245">
        <v>1.6528700000000001</v>
      </c>
      <c r="G5245" s="384">
        <v>0</v>
      </c>
      <c r="H5245">
        <v>1.6528700000000001</v>
      </c>
      <c r="I5245">
        <v>19.78</v>
      </c>
      <c r="J5245" s="384">
        <v>5119.54</v>
      </c>
    </row>
    <row r="5246" spans="1:10">
      <c r="A5246">
        <v>5241</v>
      </c>
      <c r="B5246" s="613">
        <v>43703.125</v>
      </c>
      <c r="C5246" s="405" t="s">
        <v>96</v>
      </c>
      <c r="D5246" s="384">
        <v>1337</v>
      </c>
      <c r="E5246">
        <v>0.01</v>
      </c>
      <c r="F5246">
        <v>1.65845</v>
      </c>
      <c r="G5246" s="384">
        <v>0</v>
      </c>
      <c r="H5246">
        <v>0</v>
      </c>
    </row>
    <row r="5247" spans="1:10">
      <c r="A5247">
        <v>5242</v>
      </c>
      <c r="B5247" s="613">
        <v>43703.125</v>
      </c>
      <c r="C5247" s="405" t="s">
        <v>2020</v>
      </c>
      <c r="D5247" s="384">
        <v>1337</v>
      </c>
      <c r="E5247">
        <v>0.01</v>
      </c>
      <c r="F5247">
        <v>1.65845</v>
      </c>
      <c r="G5247" s="384">
        <v>0</v>
      </c>
      <c r="H5247">
        <v>1.66059</v>
      </c>
    </row>
    <row r="5248" spans="1:10">
      <c r="A5248">
        <v>5245</v>
      </c>
      <c r="B5248" s="613">
        <v>43703.156944444447</v>
      </c>
      <c r="C5248" s="405" t="s">
        <v>2020</v>
      </c>
      <c r="D5248" s="384">
        <v>1337</v>
      </c>
      <c r="E5248">
        <v>0.01</v>
      </c>
      <c r="F5248">
        <v>1.65845</v>
      </c>
      <c r="G5248" s="384">
        <v>0</v>
      </c>
      <c r="H5248">
        <v>1.6589400000000001</v>
      </c>
    </row>
    <row r="5249" spans="1:10">
      <c r="A5249">
        <v>5253</v>
      </c>
      <c r="B5249" s="613">
        <v>43703.414583333331</v>
      </c>
      <c r="C5249" s="405" t="s">
        <v>2020</v>
      </c>
      <c r="D5249" s="384">
        <v>1337</v>
      </c>
      <c r="E5249">
        <v>0.01</v>
      </c>
      <c r="F5249">
        <v>1.65845</v>
      </c>
      <c r="G5249" s="384">
        <v>0</v>
      </c>
      <c r="H5249">
        <v>1.6558600000000001</v>
      </c>
    </row>
    <row r="5250" spans="1:10">
      <c r="A5250">
        <v>5258</v>
      </c>
      <c r="B5250" s="613">
        <v>43703.513194444444</v>
      </c>
      <c r="C5250" s="405" t="s">
        <v>2020</v>
      </c>
      <c r="D5250" s="384">
        <v>1337</v>
      </c>
      <c r="E5250">
        <v>0.01</v>
      </c>
      <c r="F5250">
        <v>1.65845</v>
      </c>
      <c r="G5250" s="384">
        <v>0</v>
      </c>
      <c r="H5250">
        <v>1.65185</v>
      </c>
    </row>
    <row r="5251" spans="1:10">
      <c r="A5251">
        <v>5267</v>
      </c>
      <c r="B5251" s="613">
        <v>43703.723611111112</v>
      </c>
      <c r="C5251" s="405" t="s">
        <v>2020</v>
      </c>
      <c r="D5251" s="384">
        <v>1337</v>
      </c>
      <c r="E5251">
        <v>0.01</v>
      </c>
      <c r="F5251">
        <v>1.65845</v>
      </c>
      <c r="G5251" s="384">
        <v>0</v>
      </c>
      <c r="H5251">
        <v>1.64727</v>
      </c>
    </row>
    <row r="5252" spans="1:10">
      <c r="A5252">
        <v>5268</v>
      </c>
      <c r="B5252" s="613">
        <v>43706.145833333336</v>
      </c>
      <c r="C5252" s="405" t="s">
        <v>1931</v>
      </c>
      <c r="D5252" s="384">
        <v>1337</v>
      </c>
      <c r="E5252">
        <v>0.01</v>
      </c>
      <c r="F5252">
        <v>1.64727</v>
      </c>
      <c r="G5252" s="384">
        <v>0</v>
      </c>
      <c r="H5252">
        <v>1.64727</v>
      </c>
      <c r="I5252">
        <v>-8.36</v>
      </c>
      <c r="J5252" s="384">
        <v>5112.66</v>
      </c>
    </row>
    <row r="5253" spans="1:10">
      <c r="A5253">
        <v>5243</v>
      </c>
      <c r="B5253" s="613">
        <v>43703.156944444447</v>
      </c>
      <c r="C5253" s="405" t="s">
        <v>96</v>
      </c>
      <c r="D5253" s="384">
        <v>1338</v>
      </c>
      <c r="E5253">
        <v>0.01</v>
      </c>
      <c r="F5253">
        <v>1.6551499999999999</v>
      </c>
      <c r="G5253" s="384">
        <v>0</v>
      </c>
      <c r="H5253">
        <v>0</v>
      </c>
    </row>
    <row r="5254" spans="1:10">
      <c r="A5254">
        <v>5244</v>
      </c>
      <c r="B5254" s="613">
        <v>43703.156944444447</v>
      </c>
      <c r="C5254" s="405" t="s">
        <v>2020</v>
      </c>
      <c r="D5254" s="384">
        <v>1338</v>
      </c>
      <c r="E5254">
        <v>0.01</v>
      </c>
      <c r="F5254">
        <v>1.6551499999999999</v>
      </c>
      <c r="G5254" s="384">
        <v>0</v>
      </c>
      <c r="H5254">
        <v>1.6589400000000001</v>
      </c>
    </row>
    <row r="5255" spans="1:10">
      <c r="A5255">
        <v>5252</v>
      </c>
      <c r="B5255" s="613">
        <v>43703.414583333331</v>
      </c>
      <c r="C5255" s="405" t="s">
        <v>2020</v>
      </c>
      <c r="D5255" s="384">
        <v>1338</v>
      </c>
      <c r="E5255">
        <v>0.01</v>
      </c>
      <c r="F5255">
        <v>1.6551499999999999</v>
      </c>
      <c r="G5255" s="384">
        <v>0</v>
      </c>
      <c r="H5255">
        <v>1.6558600000000001</v>
      </c>
    </row>
    <row r="5256" spans="1:10">
      <c r="A5256">
        <v>5257</v>
      </c>
      <c r="B5256" s="613">
        <v>43703.513194444444</v>
      </c>
      <c r="C5256" s="405" t="s">
        <v>2020</v>
      </c>
      <c r="D5256" s="384">
        <v>1338</v>
      </c>
      <c r="E5256">
        <v>0.01</v>
      </c>
      <c r="F5256">
        <v>1.6551499999999999</v>
      </c>
      <c r="G5256" s="384">
        <v>0</v>
      </c>
      <c r="H5256">
        <v>1.65185</v>
      </c>
    </row>
    <row r="5257" spans="1:10">
      <c r="A5257">
        <v>5266</v>
      </c>
      <c r="B5257" s="613">
        <v>43703.723611111112</v>
      </c>
      <c r="C5257" s="405" t="s">
        <v>2020</v>
      </c>
      <c r="D5257" s="384">
        <v>1338</v>
      </c>
      <c r="E5257">
        <v>0.01</v>
      </c>
      <c r="F5257">
        <v>1.6551499999999999</v>
      </c>
      <c r="G5257" s="384">
        <v>0</v>
      </c>
      <c r="H5257">
        <v>1.64727</v>
      </c>
    </row>
    <row r="5258" spans="1:10">
      <c r="A5258">
        <v>5269</v>
      </c>
      <c r="B5258" s="613">
        <v>43706.145833333336</v>
      </c>
      <c r="C5258" s="405" t="s">
        <v>1931</v>
      </c>
      <c r="D5258" s="384">
        <v>1338</v>
      </c>
      <c r="E5258">
        <v>0.01</v>
      </c>
      <c r="F5258">
        <v>1.64727</v>
      </c>
      <c r="G5258" s="384">
        <v>0</v>
      </c>
      <c r="H5258">
        <v>1.64727</v>
      </c>
      <c r="I5258">
        <v>-5.92</v>
      </c>
      <c r="J5258" s="384">
        <v>5106.74</v>
      </c>
    </row>
    <row r="5259" spans="1:10">
      <c r="A5259">
        <v>5250</v>
      </c>
      <c r="B5259" s="613">
        <v>43703.414583333331</v>
      </c>
      <c r="C5259" s="405" t="s">
        <v>96</v>
      </c>
      <c r="D5259" s="384">
        <v>1339</v>
      </c>
      <c r="E5259">
        <v>0.01</v>
      </c>
      <c r="F5259">
        <v>1.64727</v>
      </c>
      <c r="G5259" s="384">
        <v>0</v>
      </c>
      <c r="H5259">
        <v>0</v>
      </c>
    </row>
    <row r="5260" spans="1:10">
      <c r="A5260">
        <v>5251</v>
      </c>
      <c r="B5260" s="613">
        <v>43703.414583333331</v>
      </c>
      <c r="C5260" s="405" t="s">
        <v>2020</v>
      </c>
      <c r="D5260" s="384">
        <v>1339</v>
      </c>
      <c r="E5260">
        <v>0.01</v>
      </c>
      <c r="F5260">
        <v>1.64727</v>
      </c>
      <c r="G5260" s="384">
        <v>0</v>
      </c>
      <c r="H5260">
        <v>1.6558600000000001</v>
      </c>
    </row>
    <row r="5261" spans="1:10">
      <c r="A5261">
        <v>5256</v>
      </c>
      <c r="B5261" s="613">
        <v>43703.513194444444</v>
      </c>
      <c r="C5261" s="405" t="s">
        <v>2020</v>
      </c>
      <c r="D5261" s="384">
        <v>1339</v>
      </c>
      <c r="E5261">
        <v>0.01</v>
      </c>
      <c r="F5261">
        <v>1.64727</v>
      </c>
      <c r="G5261" s="384">
        <v>0</v>
      </c>
      <c r="H5261">
        <v>1.65185</v>
      </c>
    </row>
    <row r="5262" spans="1:10">
      <c r="A5262">
        <v>5265</v>
      </c>
      <c r="B5262" s="613">
        <v>43703.723611111112</v>
      </c>
      <c r="C5262" s="405" t="s">
        <v>2020</v>
      </c>
      <c r="D5262" s="384">
        <v>1339</v>
      </c>
      <c r="E5262">
        <v>0.01</v>
      </c>
      <c r="F5262">
        <v>1.64727</v>
      </c>
      <c r="G5262" s="384">
        <v>0</v>
      </c>
      <c r="H5262">
        <v>1.64727</v>
      </c>
    </row>
    <row r="5263" spans="1:10">
      <c r="A5263">
        <v>5270</v>
      </c>
      <c r="B5263" s="613">
        <v>43706.145833333336</v>
      </c>
      <c r="C5263" s="405" t="s">
        <v>1931</v>
      </c>
      <c r="D5263" s="384">
        <v>1339</v>
      </c>
      <c r="E5263">
        <v>0.01</v>
      </c>
      <c r="F5263">
        <v>1.64727</v>
      </c>
      <c r="G5263" s="384">
        <v>0</v>
      </c>
      <c r="H5263">
        <v>1.64727</v>
      </c>
      <c r="I5263">
        <v>-0.1</v>
      </c>
      <c r="J5263" s="384">
        <v>5106.6400000000003</v>
      </c>
    </row>
    <row r="5264" spans="1:10">
      <c r="A5264">
        <v>5254</v>
      </c>
      <c r="B5264" s="613">
        <v>43703.513194444444</v>
      </c>
      <c r="C5264" s="405" t="s">
        <v>96</v>
      </c>
      <c r="D5264" s="384">
        <v>1340</v>
      </c>
      <c r="E5264">
        <v>0.02</v>
      </c>
      <c r="F5264">
        <v>1.6433500000000001</v>
      </c>
      <c r="G5264" s="384">
        <v>0</v>
      </c>
      <c r="H5264">
        <v>0</v>
      </c>
    </row>
    <row r="5265" spans="1:10">
      <c r="A5265">
        <v>5255</v>
      </c>
      <c r="B5265" s="613">
        <v>43703.513194444444</v>
      </c>
      <c r="C5265" s="405" t="s">
        <v>2020</v>
      </c>
      <c r="D5265" s="384">
        <v>1340</v>
      </c>
      <c r="E5265">
        <v>0.02</v>
      </c>
      <c r="F5265">
        <v>1.6433500000000001</v>
      </c>
      <c r="G5265" s="384">
        <v>0</v>
      </c>
      <c r="H5265">
        <v>1.65185</v>
      </c>
    </row>
    <row r="5266" spans="1:10">
      <c r="A5266">
        <v>5264</v>
      </c>
      <c r="B5266" s="613">
        <v>43703.723611111112</v>
      </c>
      <c r="C5266" s="405" t="s">
        <v>2020</v>
      </c>
      <c r="D5266" s="384">
        <v>1340</v>
      </c>
      <c r="E5266">
        <v>0.02</v>
      </c>
      <c r="F5266">
        <v>1.6433500000000001</v>
      </c>
      <c r="G5266" s="384">
        <v>0</v>
      </c>
      <c r="H5266">
        <v>1.64727</v>
      </c>
    </row>
    <row r="5267" spans="1:10">
      <c r="A5267">
        <v>5271</v>
      </c>
      <c r="B5267" s="613">
        <v>43706.145833333336</v>
      </c>
      <c r="C5267" s="405" t="s">
        <v>1931</v>
      </c>
      <c r="D5267" s="384">
        <v>1340</v>
      </c>
      <c r="E5267">
        <v>0.02</v>
      </c>
      <c r="F5267">
        <v>1.64727</v>
      </c>
      <c r="G5267" s="384">
        <v>0</v>
      </c>
      <c r="H5267">
        <v>1.64727</v>
      </c>
      <c r="I5267">
        <v>5.59</v>
      </c>
      <c r="J5267" s="384">
        <v>5112.2299999999996</v>
      </c>
    </row>
    <row r="5268" spans="1:10">
      <c r="A5268">
        <v>5259</v>
      </c>
      <c r="B5268" s="613">
        <v>43703.708333333336</v>
      </c>
      <c r="C5268" s="405" t="s">
        <v>97</v>
      </c>
      <c r="D5268" s="384">
        <v>1341</v>
      </c>
      <c r="E5268">
        <v>0.01</v>
      </c>
      <c r="F5268">
        <v>1.6400600000000001</v>
      </c>
      <c r="G5268" s="384">
        <v>0</v>
      </c>
      <c r="H5268">
        <v>0</v>
      </c>
    </row>
    <row r="5269" spans="1:10">
      <c r="A5269">
        <v>5260</v>
      </c>
      <c r="B5269" s="613">
        <v>43703.708333333336</v>
      </c>
      <c r="C5269" s="405" t="s">
        <v>2020</v>
      </c>
      <c r="D5269" s="384">
        <v>1341</v>
      </c>
      <c r="E5269">
        <v>0.01</v>
      </c>
      <c r="F5269">
        <v>1.6400600000000001</v>
      </c>
      <c r="G5269" s="384">
        <v>0</v>
      </c>
      <c r="H5269">
        <v>1.63792</v>
      </c>
    </row>
    <row r="5270" spans="1:10">
      <c r="A5270">
        <v>5261</v>
      </c>
      <c r="B5270" s="613">
        <v>43703.714583333334</v>
      </c>
      <c r="C5270" s="405" t="s">
        <v>1931</v>
      </c>
      <c r="D5270" s="384">
        <v>1341</v>
      </c>
      <c r="E5270">
        <v>0.01</v>
      </c>
      <c r="F5270">
        <v>1.63792</v>
      </c>
      <c r="G5270" s="384">
        <v>0</v>
      </c>
      <c r="H5270">
        <v>1.63792</v>
      </c>
      <c r="I5270">
        <v>1.48</v>
      </c>
      <c r="J5270" s="384">
        <v>5121.0200000000004</v>
      </c>
    </row>
    <row r="5271" spans="1:10">
      <c r="A5271">
        <v>5262</v>
      </c>
      <c r="B5271" s="613">
        <v>43703.723611111112</v>
      </c>
      <c r="C5271" s="405" t="s">
        <v>96</v>
      </c>
      <c r="D5271" s="384">
        <v>1342</v>
      </c>
      <c r="E5271">
        <v>0.04</v>
      </c>
      <c r="F5271">
        <v>1.63809</v>
      </c>
      <c r="G5271" s="384">
        <v>0</v>
      </c>
      <c r="H5271">
        <v>0</v>
      </c>
    </row>
    <row r="5272" spans="1:10">
      <c r="A5272">
        <v>5263</v>
      </c>
      <c r="B5272" s="613">
        <v>43703.723611111112</v>
      </c>
      <c r="C5272" s="405" t="s">
        <v>2020</v>
      </c>
      <c r="D5272" s="384">
        <v>1342</v>
      </c>
      <c r="E5272">
        <v>0.04</v>
      </c>
      <c r="F5272">
        <v>1.63809</v>
      </c>
      <c r="G5272" s="384">
        <v>0</v>
      </c>
      <c r="H5272">
        <v>1.64727</v>
      </c>
    </row>
    <row r="5273" spans="1:10">
      <c r="A5273">
        <v>5272</v>
      </c>
      <c r="B5273" s="613">
        <v>43706.145833333336</v>
      </c>
      <c r="C5273" s="405" t="s">
        <v>1931</v>
      </c>
      <c r="D5273" s="384">
        <v>1342</v>
      </c>
      <c r="E5273">
        <v>0.04</v>
      </c>
      <c r="F5273">
        <v>1.64727</v>
      </c>
      <c r="G5273" s="384">
        <v>0</v>
      </c>
      <c r="H5273">
        <v>1.64727</v>
      </c>
      <c r="I5273">
        <v>26.72</v>
      </c>
      <c r="J5273" s="384">
        <v>5138.95</v>
      </c>
    </row>
    <row r="5274" spans="1:10">
      <c r="A5274">
        <v>5273</v>
      </c>
      <c r="B5274" s="613">
        <v>43711.708333333336</v>
      </c>
      <c r="C5274" s="405" t="s">
        <v>97</v>
      </c>
      <c r="D5274" s="384">
        <v>1343</v>
      </c>
      <c r="E5274">
        <v>0.01</v>
      </c>
      <c r="F5274">
        <v>1.6220699999999999</v>
      </c>
      <c r="G5274" s="384">
        <v>0</v>
      </c>
      <c r="H5274">
        <v>0</v>
      </c>
    </row>
    <row r="5275" spans="1:10">
      <c r="A5275">
        <v>5274</v>
      </c>
      <c r="B5275" s="613">
        <v>43711.708333333336</v>
      </c>
      <c r="C5275" s="405" t="s">
        <v>2020</v>
      </c>
      <c r="D5275" s="384">
        <v>1343</v>
      </c>
      <c r="E5275">
        <v>0.01</v>
      </c>
      <c r="F5275">
        <v>1.6220699999999999</v>
      </c>
      <c r="G5275" s="384">
        <v>0</v>
      </c>
      <c r="H5275">
        <v>1.6199300000000001</v>
      </c>
    </row>
    <row r="5276" spans="1:10">
      <c r="A5276">
        <v>5275</v>
      </c>
      <c r="B5276" s="613">
        <v>43712.145833333336</v>
      </c>
      <c r="C5276" s="405" t="s">
        <v>1931</v>
      </c>
      <c r="D5276" s="384">
        <v>1343</v>
      </c>
      <c r="E5276">
        <v>0.01</v>
      </c>
      <c r="F5276">
        <v>1.6199300000000001</v>
      </c>
      <c r="G5276" s="384">
        <v>0</v>
      </c>
      <c r="H5276">
        <v>1.6199300000000001</v>
      </c>
      <c r="I5276">
        <v>1.48</v>
      </c>
      <c r="J5276" s="384">
        <v>5140.43</v>
      </c>
    </row>
    <row r="5277" spans="1:10">
      <c r="A5277">
        <v>5276</v>
      </c>
      <c r="B5277" s="613">
        <v>43714.708333333336</v>
      </c>
      <c r="C5277" s="405" t="s">
        <v>97</v>
      </c>
      <c r="D5277" s="384">
        <v>1344</v>
      </c>
      <c r="E5277">
        <v>0.01</v>
      </c>
      <c r="F5277">
        <v>1.6110500000000001</v>
      </c>
      <c r="G5277" s="384">
        <v>0</v>
      </c>
      <c r="H5277">
        <v>0</v>
      </c>
    </row>
    <row r="5278" spans="1:10">
      <c r="A5278">
        <v>5277</v>
      </c>
      <c r="B5278" s="613">
        <v>43714.708333333336</v>
      </c>
      <c r="C5278" s="405" t="s">
        <v>2020</v>
      </c>
      <c r="D5278" s="384">
        <v>1344</v>
      </c>
      <c r="E5278">
        <v>0.01</v>
      </c>
      <c r="F5278">
        <v>1.6110500000000001</v>
      </c>
      <c r="G5278" s="384">
        <v>0</v>
      </c>
      <c r="H5278">
        <v>1.6089100000000001</v>
      </c>
    </row>
    <row r="5279" spans="1:10">
      <c r="A5279">
        <v>5278</v>
      </c>
      <c r="B5279" s="613">
        <v>43717.181250000001</v>
      </c>
      <c r="C5279" s="405" t="s">
        <v>1931</v>
      </c>
      <c r="D5279" s="384">
        <v>1344</v>
      </c>
      <c r="E5279">
        <v>0.01</v>
      </c>
      <c r="F5279">
        <v>1.6089100000000001</v>
      </c>
      <c r="G5279" s="384">
        <v>0</v>
      </c>
      <c r="H5279">
        <v>1.6089100000000001</v>
      </c>
      <c r="I5279">
        <v>1.48</v>
      </c>
      <c r="J5279" s="384">
        <v>5141.91</v>
      </c>
    </row>
    <row r="5280" spans="1:10">
      <c r="A5280">
        <v>5279</v>
      </c>
      <c r="B5280" s="613">
        <v>43717.333333333336</v>
      </c>
      <c r="C5280" s="405" t="s">
        <v>97</v>
      </c>
      <c r="D5280" s="384">
        <v>1345</v>
      </c>
      <c r="E5280">
        <v>0.01</v>
      </c>
      <c r="F5280">
        <v>1.6070199999999999</v>
      </c>
      <c r="G5280" s="384">
        <v>0</v>
      </c>
      <c r="H5280">
        <v>0</v>
      </c>
    </row>
    <row r="5281" spans="1:10">
      <c r="A5281">
        <v>5280</v>
      </c>
      <c r="B5281" s="613">
        <v>43717.333333333336</v>
      </c>
      <c r="C5281" s="405" t="s">
        <v>2020</v>
      </c>
      <c r="D5281" s="384">
        <v>1345</v>
      </c>
      <c r="E5281">
        <v>0.01</v>
      </c>
      <c r="F5281">
        <v>1.6070199999999999</v>
      </c>
      <c r="G5281" s="384">
        <v>0</v>
      </c>
      <c r="H5281">
        <v>1.6048800000000001</v>
      </c>
    </row>
    <row r="5282" spans="1:10">
      <c r="A5282">
        <v>5283</v>
      </c>
      <c r="B5282" s="613">
        <v>43717.770138888889</v>
      </c>
      <c r="C5282" s="405" t="s">
        <v>2020</v>
      </c>
      <c r="D5282" s="384">
        <v>1345</v>
      </c>
      <c r="E5282">
        <v>0.01</v>
      </c>
      <c r="F5282">
        <v>1.6070199999999999</v>
      </c>
      <c r="G5282" s="384">
        <v>0</v>
      </c>
      <c r="H5282">
        <v>1.6065400000000001</v>
      </c>
    </row>
    <row r="5283" spans="1:10">
      <c r="A5283">
        <v>5284</v>
      </c>
      <c r="B5283" s="613">
        <v>43719.25277777778</v>
      </c>
      <c r="C5283" s="405" t="s">
        <v>1931</v>
      </c>
      <c r="D5283" s="384">
        <v>1345</v>
      </c>
      <c r="E5283">
        <v>0.01</v>
      </c>
      <c r="F5283">
        <v>1.6065400000000001</v>
      </c>
      <c r="G5283" s="384">
        <v>0</v>
      </c>
      <c r="H5283">
        <v>1.6065400000000001</v>
      </c>
      <c r="I5283">
        <v>0.25</v>
      </c>
      <c r="J5283" s="384">
        <v>5142.16</v>
      </c>
    </row>
    <row r="5284" spans="1:10">
      <c r="A5284">
        <v>5281</v>
      </c>
      <c r="B5284" s="613">
        <v>43717.770138888889</v>
      </c>
      <c r="C5284" s="405" t="s">
        <v>97</v>
      </c>
      <c r="D5284" s="384">
        <v>1346</v>
      </c>
      <c r="E5284">
        <v>0.01</v>
      </c>
      <c r="F5284">
        <v>1.61033</v>
      </c>
      <c r="G5284" s="384">
        <v>0</v>
      </c>
      <c r="H5284">
        <v>0</v>
      </c>
    </row>
    <row r="5285" spans="1:10">
      <c r="A5285">
        <v>5282</v>
      </c>
      <c r="B5285" s="613">
        <v>43717.770138888889</v>
      </c>
      <c r="C5285" s="405" t="s">
        <v>2020</v>
      </c>
      <c r="D5285" s="384">
        <v>1346</v>
      </c>
      <c r="E5285">
        <v>0.01</v>
      </c>
      <c r="F5285">
        <v>1.61033</v>
      </c>
      <c r="G5285" s="384">
        <v>0</v>
      </c>
      <c r="H5285">
        <v>1.6065400000000001</v>
      </c>
    </row>
    <row r="5286" spans="1:10">
      <c r="A5286">
        <v>5285</v>
      </c>
      <c r="B5286" s="613">
        <v>43719.25277777778</v>
      </c>
      <c r="C5286" s="405" t="s">
        <v>1931</v>
      </c>
      <c r="D5286" s="384">
        <v>1346</v>
      </c>
      <c r="E5286">
        <v>0.01</v>
      </c>
      <c r="F5286">
        <v>1.6065400000000001</v>
      </c>
      <c r="G5286" s="384">
        <v>0</v>
      </c>
      <c r="H5286">
        <v>1.6065400000000001</v>
      </c>
      <c r="I5286">
        <v>2.69</v>
      </c>
      <c r="J5286" s="384">
        <v>5144.8500000000004</v>
      </c>
    </row>
    <row r="5287" spans="1:10">
      <c r="A5287">
        <v>5286</v>
      </c>
      <c r="B5287" s="613">
        <v>43749.376388888886</v>
      </c>
      <c r="C5287" s="405" t="s">
        <v>97</v>
      </c>
      <c r="D5287" s="384">
        <v>1347</v>
      </c>
      <c r="E5287">
        <v>0.01</v>
      </c>
      <c r="F5287">
        <v>1.6247</v>
      </c>
      <c r="G5287" s="384">
        <v>0</v>
      </c>
      <c r="H5287">
        <v>0</v>
      </c>
    </row>
    <row r="5288" spans="1:10">
      <c r="A5288">
        <v>5287</v>
      </c>
      <c r="B5288" s="613">
        <v>43749.376388888886</v>
      </c>
      <c r="C5288" s="405" t="s">
        <v>2020</v>
      </c>
      <c r="D5288" s="384">
        <v>1347</v>
      </c>
      <c r="E5288">
        <v>0.01</v>
      </c>
      <c r="F5288">
        <v>1.6247</v>
      </c>
      <c r="G5288" s="384">
        <v>0</v>
      </c>
      <c r="H5288">
        <v>1.62256</v>
      </c>
    </row>
    <row r="5289" spans="1:10">
      <c r="A5289">
        <v>5288</v>
      </c>
      <c r="B5289" s="613">
        <v>43749.402777777781</v>
      </c>
      <c r="C5289" s="405" t="s">
        <v>1931</v>
      </c>
      <c r="D5289" s="384">
        <v>1347</v>
      </c>
      <c r="E5289">
        <v>0.01</v>
      </c>
      <c r="F5289">
        <v>1.62256</v>
      </c>
      <c r="G5289" s="384">
        <v>0</v>
      </c>
      <c r="H5289">
        <v>1.62256</v>
      </c>
      <c r="I5289">
        <v>1.48</v>
      </c>
      <c r="J5289" s="384">
        <v>5146.33</v>
      </c>
    </row>
    <row r="5290" spans="1:10">
      <c r="A5290">
        <v>5289</v>
      </c>
      <c r="B5290" s="613">
        <v>43759.010416666664</v>
      </c>
      <c r="C5290" s="405" t="s">
        <v>96</v>
      </c>
      <c r="D5290" s="384">
        <v>1348</v>
      </c>
      <c r="E5290">
        <v>0.01</v>
      </c>
      <c r="F5290">
        <v>1.63019</v>
      </c>
      <c r="G5290" s="384">
        <v>0</v>
      </c>
      <c r="H5290">
        <v>0</v>
      </c>
    </row>
    <row r="5291" spans="1:10">
      <c r="A5291">
        <v>5290</v>
      </c>
      <c r="B5291" s="613">
        <v>43759.010416666664</v>
      </c>
      <c r="C5291" s="405" t="s">
        <v>2020</v>
      </c>
      <c r="D5291" s="384">
        <v>1348</v>
      </c>
      <c r="E5291">
        <v>0.01</v>
      </c>
      <c r="F5291">
        <v>1.63019</v>
      </c>
      <c r="G5291" s="384">
        <v>0</v>
      </c>
      <c r="H5291">
        <v>1.6323300000000001</v>
      </c>
    </row>
    <row r="5292" spans="1:10">
      <c r="A5292">
        <v>5293</v>
      </c>
      <c r="B5292" s="613">
        <v>43759.140972222223</v>
      </c>
      <c r="C5292" s="405" t="s">
        <v>2020</v>
      </c>
      <c r="D5292" s="384">
        <v>1348</v>
      </c>
      <c r="E5292">
        <v>0.01</v>
      </c>
      <c r="F5292">
        <v>1.63019</v>
      </c>
      <c r="G5292" s="384">
        <v>0</v>
      </c>
      <c r="H5292">
        <v>1.63066</v>
      </c>
    </row>
    <row r="5293" spans="1:10">
      <c r="A5293">
        <v>5297</v>
      </c>
      <c r="B5293" s="613">
        <v>43759.48541666667</v>
      </c>
      <c r="C5293" s="405" t="s">
        <v>2020</v>
      </c>
      <c r="D5293" s="384">
        <v>1348</v>
      </c>
      <c r="E5293">
        <v>0.01</v>
      </c>
      <c r="F5293">
        <v>1.63019</v>
      </c>
      <c r="G5293" s="384">
        <v>0</v>
      </c>
      <c r="H5293">
        <v>1.6289899999999999</v>
      </c>
    </row>
    <row r="5294" spans="1:10">
      <c r="A5294">
        <v>5298</v>
      </c>
      <c r="B5294" s="613">
        <v>43762.385416666664</v>
      </c>
      <c r="C5294" s="405" t="s">
        <v>1931</v>
      </c>
      <c r="D5294" s="384">
        <v>1348</v>
      </c>
      <c r="E5294">
        <v>0.01</v>
      </c>
      <c r="F5294">
        <v>1.6289899999999999</v>
      </c>
      <c r="G5294" s="384">
        <v>0</v>
      </c>
      <c r="H5294">
        <v>1.6289899999999999</v>
      </c>
      <c r="I5294">
        <v>-0.98</v>
      </c>
      <c r="J5294" s="384">
        <v>5145.3500000000004</v>
      </c>
    </row>
    <row r="5295" spans="1:10">
      <c r="A5295">
        <v>5291</v>
      </c>
      <c r="B5295" s="613">
        <v>43759.140972222223</v>
      </c>
      <c r="C5295" s="405" t="s">
        <v>96</v>
      </c>
      <c r="D5295" s="384">
        <v>1349</v>
      </c>
      <c r="E5295">
        <v>0.01</v>
      </c>
      <c r="F5295">
        <v>1.62686</v>
      </c>
      <c r="G5295" s="384">
        <v>0</v>
      </c>
      <c r="H5295">
        <v>0</v>
      </c>
    </row>
    <row r="5296" spans="1:10">
      <c r="A5296">
        <v>5292</v>
      </c>
      <c r="B5296" s="613">
        <v>43759.140972222223</v>
      </c>
      <c r="C5296" s="405" t="s">
        <v>2020</v>
      </c>
      <c r="D5296" s="384">
        <v>1349</v>
      </c>
      <c r="E5296">
        <v>0.01</v>
      </c>
      <c r="F5296">
        <v>1.62686</v>
      </c>
      <c r="G5296" s="384">
        <v>0</v>
      </c>
      <c r="H5296">
        <v>1.63066</v>
      </c>
    </row>
    <row r="5297" spans="1:10">
      <c r="A5297">
        <v>5296</v>
      </c>
      <c r="B5297" s="613">
        <v>43759.48541666667</v>
      </c>
      <c r="C5297" s="405" t="s">
        <v>2020</v>
      </c>
      <c r="D5297" s="384">
        <v>1349</v>
      </c>
      <c r="E5297">
        <v>0.01</v>
      </c>
      <c r="F5297">
        <v>1.62686</v>
      </c>
      <c r="G5297" s="384">
        <v>0</v>
      </c>
      <c r="H5297">
        <v>1.6289899999999999</v>
      </c>
    </row>
    <row r="5298" spans="1:10">
      <c r="A5298">
        <v>5299</v>
      </c>
      <c r="B5298" s="613">
        <v>43762.385416666664</v>
      </c>
      <c r="C5298" s="405" t="s">
        <v>1931</v>
      </c>
      <c r="D5298" s="384">
        <v>1349</v>
      </c>
      <c r="E5298">
        <v>0.01</v>
      </c>
      <c r="F5298">
        <v>1.6289899999999999</v>
      </c>
      <c r="G5298" s="384">
        <v>0</v>
      </c>
      <c r="H5298">
        <v>1.6289899999999999</v>
      </c>
      <c r="I5298">
        <v>1.48</v>
      </c>
      <c r="J5298" s="384">
        <v>5146.83</v>
      </c>
    </row>
    <row r="5299" spans="1:10">
      <c r="A5299">
        <v>5294</v>
      </c>
      <c r="B5299" s="613">
        <v>43759.48541666667</v>
      </c>
      <c r="C5299" s="405" t="s">
        <v>96</v>
      </c>
      <c r="D5299" s="384">
        <v>1350</v>
      </c>
      <c r="E5299">
        <v>0.01</v>
      </c>
      <c r="F5299">
        <v>1.62321</v>
      </c>
      <c r="G5299" s="384">
        <v>0</v>
      </c>
      <c r="H5299">
        <v>0</v>
      </c>
    </row>
    <row r="5300" spans="1:10">
      <c r="A5300">
        <v>5295</v>
      </c>
      <c r="B5300" s="613">
        <v>43759.48541666667</v>
      </c>
      <c r="C5300" s="405" t="s">
        <v>2020</v>
      </c>
      <c r="D5300" s="384">
        <v>1350</v>
      </c>
      <c r="E5300">
        <v>0.01</v>
      </c>
      <c r="F5300">
        <v>1.62321</v>
      </c>
      <c r="G5300" s="384">
        <v>0</v>
      </c>
      <c r="H5300">
        <v>1.6289899999999999</v>
      </c>
    </row>
    <row r="5301" spans="1:10">
      <c r="A5301">
        <v>5300</v>
      </c>
      <c r="B5301" s="613">
        <v>43762.385416666664</v>
      </c>
      <c r="C5301" s="405" t="s">
        <v>1931</v>
      </c>
      <c r="D5301" s="384">
        <v>1350</v>
      </c>
      <c r="E5301">
        <v>0.01</v>
      </c>
      <c r="F5301">
        <v>1.6289899999999999</v>
      </c>
      <c r="G5301" s="384">
        <v>0</v>
      </c>
      <c r="H5301">
        <v>1.6289899999999999</v>
      </c>
      <c r="I5301">
        <v>4.17</v>
      </c>
      <c r="J5301" s="384">
        <v>5151</v>
      </c>
    </row>
    <row r="5302" spans="1:10">
      <c r="A5302">
        <v>5301</v>
      </c>
      <c r="B5302" s="613">
        <v>43776.865277777775</v>
      </c>
      <c r="C5302" s="405" t="s">
        <v>96</v>
      </c>
      <c r="D5302" s="384">
        <v>1351</v>
      </c>
      <c r="E5302">
        <v>0.01</v>
      </c>
      <c r="F5302">
        <v>1.60073</v>
      </c>
      <c r="G5302" s="384">
        <v>0</v>
      </c>
      <c r="H5302">
        <v>0</v>
      </c>
    </row>
    <row r="5303" spans="1:10">
      <c r="A5303">
        <v>5302</v>
      </c>
      <c r="B5303" s="613">
        <v>43776.865277777775</v>
      </c>
      <c r="C5303" s="405" t="s">
        <v>2020</v>
      </c>
      <c r="D5303" s="384">
        <v>1351</v>
      </c>
      <c r="E5303">
        <v>0.01</v>
      </c>
      <c r="F5303">
        <v>1.60073</v>
      </c>
      <c r="G5303" s="384">
        <v>0</v>
      </c>
      <c r="H5303">
        <v>1.60287</v>
      </c>
    </row>
    <row r="5304" spans="1:10">
      <c r="A5304">
        <v>5303</v>
      </c>
      <c r="B5304" s="613">
        <v>43776.994444444441</v>
      </c>
      <c r="C5304" s="405" t="s">
        <v>1931</v>
      </c>
      <c r="D5304" s="384">
        <v>1351</v>
      </c>
      <c r="E5304">
        <v>0.01</v>
      </c>
      <c r="F5304">
        <v>1.60287</v>
      </c>
      <c r="G5304" s="384">
        <v>0</v>
      </c>
      <c r="H5304">
        <v>1.60287</v>
      </c>
      <c r="I5304">
        <v>1.48</v>
      </c>
      <c r="J5304" s="384">
        <v>5152.4799999999996</v>
      </c>
    </row>
    <row r="5305" spans="1:10">
      <c r="A5305">
        <v>5304</v>
      </c>
      <c r="B5305" s="613">
        <v>43812.719444444447</v>
      </c>
      <c r="C5305" s="405" t="s">
        <v>96</v>
      </c>
      <c r="D5305" s="384">
        <v>1352</v>
      </c>
      <c r="E5305">
        <v>0.01</v>
      </c>
      <c r="F5305">
        <v>1.6192299999999999</v>
      </c>
      <c r="G5305" s="384">
        <v>0</v>
      </c>
      <c r="H5305">
        <v>0</v>
      </c>
    </row>
    <row r="5306" spans="1:10">
      <c r="A5306">
        <v>5305</v>
      </c>
      <c r="B5306" s="613">
        <v>43812.719444444447</v>
      </c>
      <c r="C5306" s="405" t="s">
        <v>2020</v>
      </c>
      <c r="D5306" s="384">
        <v>1352</v>
      </c>
      <c r="E5306">
        <v>0.01</v>
      </c>
      <c r="F5306">
        <v>1.6192299999999999</v>
      </c>
      <c r="G5306" s="384">
        <v>0</v>
      </c>
      <c r="H5306">
        <v>1.62137</v>
      </c>
    </row>
    <row r="5307" spans="1:10">
      <c r="A5307">
        <v>5306</v>
      </c>
      <c r="B5307" s="613">
        <v>43815.352777777778</v>
      </c>
      <c r="C5307" s="405" t="s">
        <v>1931</v>
      </c>
      <c r="D5307" s="384">
        <v>1352</v>
      </c>
      <c r="E5307">
        <v>0.01</v>
      </c>
      <c r="F5307">
        <v>1.62137</v>
      </c>
      <c r="G5307" s="384">
        <v>0</v>
      </c>
      <c r="H5307">
        <v>1.62137</v>
      </c>
      <c r="I5307">
        <v>1.48</v>
      </c>
      <c r="J5307" s="384">
        <v>5153.96</v>
      </c>
    </row>
    <row r="5308" spans="1:10">
      <c r="A5308">
        <v>5307</v>
      </c>
      <c r="B5308" s="613">
        <v>43845.709027777775</v>
      </c>
      <c r="C5308" s="405" t="s">
        <v>97</v>
      </c>
      <c r="D5308" s="384">
        <v>1353</v>
      </c>
      <c r="E5308">
        <v>0.01</v>
      </c>
      <c r="F5308">
        <v>1.6148499999999999</v>
      </c>
      <c r="G5308" s="384">
        <v>0</v>
      </c>
      <c r="H5308">
        <v>0</v>
      </c>
    </row>
    <row r="5309" spans="1:10">
      <c r="A5309">
        <v>5308</v>
      </c>
      <c r="B5309" s="613">
        <v>43845.709027777775</v>
      </c>
      <c r="C5309" s="405" t="s">
        <v>2020</v>
      </c>
      <c r="D5309" s="384">
        <v>1353</v>
      </c>
      <c r="E5309">
        <v>0.01</v>
      </c>
      <c r="F5309">
        <v>1.6148499999999999</v>
      </c>
      <c r="G5309" s="384">
        <v>0</v>
      </c>
      <c r="H5309">
        <v>1.6127100000000001</v>
      </c>
    </row>
    <row r="5310" spans="1:10">
      <c r="A5310">
        <v>5309</v>
      </c>
      <c r="B5310" s="613">
        <v>43846.052777777775</v>
      </c>
      <c r="C5310" s="405" t="s">
        <v>1931</v>
      </c>
      <c r="D5310" s="384">
        <v>1353</v>
      </c>
      <c r="E5310">
        <v>0.01</v>
      </c>
      <c r="F5310">
        <v>1.6127100000000001</v>
      </c>
      <c r="G5310" s="384">
        <v>0</v>
      </c>
      <c r="H5310">
        <v>1.6127100000000001</v>
      </c>
      <c r="I5310">
        <v>1.48</v>
      </c>
      <c r="J5310" s="384">
        <v>5155.4399999999996</v>
      </c>
    </row>
    <row r="5311" spans="1:10">
      <c r="A5311">
        <v>5310</v>
      </c>
      <c r="B5311" s="613">
        <v>43861.78125</v>
      </c>
      <c r="C5311" s="405" t="s">
        <v>97</v>
      </c>
      <c r="D5311" s="384">
        <v>1354</v>
      </c>
      <c r="E5311">
        <v>0.01</v>
      </c>
      <c r="F5311">
        <v>1.65463</v>
      </c>
      <c r="G5311" s="384">
        <v>0</v>
      </c>
      <c r="H5311">
        <v>0</v>
      </c>
    </row>
    <row r="5312" spans="1:10">
      <c r="A5312">
        <v>5311</v>
      </c>
      <c r="B5312" s="613">
        <v>43861.78125</v>
      </c>
      <c r="C5312" s="405" t="s">
        <v>2020</v>
      </c>
      <c r="D5312" s="384">
        <v>1354</v>
      </c>
      <c r="E5312">
        <v>0.01</v>
      </c>
      <c r="F5312">
        <v>1.65463</v>
      </c>
      <c r="G5312" s="384">
        <v>0</v>
      </c>
      <c r="H5312">
        <v>1.65249</v>
      </c>
    </row>
    <row r="5313" spans="1:10">
      <c r="A5313">
        <v>5314</v>
      </c>
      <c r="B5313" s="613">
        <v>43861.946527777778</v>
      </c>
      <c r="C5313" s="405" t="s">
        <v>2020</v>
      </c>
      <c r="D5313" s="384">
        <v>1354</v>
      </c>
      <c r="E5313">
        <v>0.01</v>
      </c>
      <c r="F5313">
        <v>1.65463</v>
      </c>
      <c r="G5313" s="384">
        <v>0</v>
      </c>
      <c r="H5313">
        <v>1.6541699999999999</v>
      </c>
    </row>
    <row r="5314" spans="1:10">
      <c r="A5314">
        <v>5315</v>
      </c>
      <c r="B5314" s="613">
        <v>43864.067361111112</v>
      </c>
      <c r="C5314" s="405" t="s">
        <v>1931</v>
      </c>
      <c r="D5314" s="384">
        <v>1354</v>
      </c>
      <c r="E5314">
        <v>0.01</v>
      </c>
      <c r="F5314">
        <v>1.6541699999999999</v>
      </c>
      <c r="G5314" s="384">
        <v>0</v>
      </c>
      <c r="H5314">
        <v>1.6541699999999999</v>
      </c>
      <c r="I5314">
        <v>0.24</v>
      </c>
      <c r="J5314" s="384">
        <v>5155.68</v>
      </c>
    </row>
    <row r="5315" spans="1:10">
      <c r="A5315">
        <v>5312</v>
      </c>
      <c r="B5315" s="613">
        <v>43861.946527777778</v>
      </c>
      <c r="C5315" s="405" t="s">
        <v>97</v>
      </c>
      <c r="D5315" s="384">
        <v>1355</v>
      </c>
      <c r="E5315">
        <v>0.01</v>
      </c>
      <c r="F5315">
        <v>1.65798</v>
      </c>
      <c r="G5315" s="384">
        <v>0</v>
      </c>
      <c r="H5315">
        <v>0</v>
      </c>
    </row>
    <row r="5316" spans="1:10">
      <c r="A5316">
        <v>5313</v>
      </c>
      <c r="B5316" s="613">
        <v>43861.946527777778</v>
      </c>
      <c r="C5316" s="405" t="s">
        <v>2020</v>
      </c>
      <c r="D5316" s="384">
        <v>1355</v>
      </c>
      <c r="E5316">
        <v>0.01</v>
      </c>
      <c r="F5316">
        <v>1.65798</v>
      </c>
      <c r="G5316" s="384">
        <v>0</v>
      </c>
      <c r="H5316">
        <v>1.6541699999999999</v>
      </c>
    </row>
    <row r="5317" spans="1:10">
      <c r="A5317">
        <v>5316</v>
      </c>
      <c r="B5317" s="613">
        <v>43864.067361111112</v>
      </c>
      <c r="C5317" s="405" t="s">
        <v>1931</v>
      </c>
      <c r="D5317" s="384">
        <v>1355</v>
      </c>
      <c r="E5317">
        <v>0.01</v>
      </c>
      <c r="F5317">
        <v>1.6541699999999999</v>
      </c>
      <c r="G5317" s="384">
        <v>0</v>
      </c>
      <c r="H5317">
        <v>1.6541699999999999</v>
      </c>
      <c r="I5317">
        <v>2.71</v>
      </c>
      <c r="J5317" s="384">
        <v>5158.3900000000003</v>
      </c>
    </row>
    <row r="5318" spans="1:10">
      <c r="A5318">
        <v>5317</v>
      </c>
      <c r="B5318" s="613">
        <v>43864.657638888886</v>
      </c>
      <c r="C5318" s="405" t="s">
        <v>97</v>
      </c>
      <c r="D5318" s="384">
        <v>1356</v>
      </c>
      <c r="E5318">
        <v>0.01</v>
      </c>
      <c r="F5318">
        <v>1.64863</v>
      </c>
      <c r="G5318" s="384">
        <v>0</v>
      </c>
      <c r="H5318">
        <v>0</v>
      </c>
    </row>
    <row r="5319" spans="1:10">
      <c r="A5319">
        <v>5318</v>
      </c>
      <c r="B5319" s="613">
        <v>43864.657638888886</v>
      </c>
      <c r="C5319" s="405" t="s">
        <v>2020</v>
      </c>
      <c r="D5319" s="384">
        <v>1356</v>
      </c>
      <c r="E5319">
        <v>0.01</v>
      </c>
      <c r="F5319">
        <v>1.64863</v>
      </c>
      <c r="G5319" s="384">
        <v>0</v>
      </c>
      <c r="H5319">
        <v>1.64649</v>
      </c>
    </row>
    <row r="5320" spans="1:10">
      <c r="A5320">
        <v>5321</v>
      </c>
      <c r="B5320" s="613">
        <v>43864.717361111114</v>
      </c>
      <c r="C5320" s="405" t="s">
        <v>2020</v>
      </c>
      <c r="D5320" s="384">
        <v>1356</v>
      </c>
      <c r="E5320">
        <v>0.01</v>
      </c>
      <c r="F5320">
        <v>1.64863</v>
      </c>
      <c r="G5320" s="384">
        <v>0</v>
      </c>
      <c r="H5320">
        <v>1.64815</v>
      </c>
    </row>
    <row r="5321" spans="1:10">
      <c r="A5321">
        <v>5322</v>
      </c>
      <c r="B5321" s="613">
        <v>43865.188888888886</v>
      </c>
      <c r="C5321" s="405" t="s">
        <v>1931</v>
      </c>
      <c r="D5321" s="384">
        <v>1356</v>
      </c>
      <c r="E5321">
        <v>0.01</v>
      </c>
      <c r="F5321">
        <v>1.64815</v>
      </c>
      <c r="G5321" s="384">
        <v>0</v>
      </c>
      <c r="H5321">
        <v>1.64815</v>
      </c>
      <c r="I5321">
        <v>0.25</v>
      </c>
      <c r="J5321" s="384">
        <v>5158.6400000000003</v>
      </c>
    </row>
    <row r="5322" spans="1:10">
      <c r="A5322">
        <v>5319</v>
      </c>
      <c r="B5322" s="613">
        <v>43864.717361111114</v>
      </c>
      <c r="C5322" s="405" t="s">
        <v>97</v>
      </c>
      <c r="D5322" s="384">
        <v>1357</v>
      </c>
      <c r="E5322">
        <v>0.01</v>
      </c>
      <c r="F5322">
        <v>1.65194</v>
      </c>
      <c r="G5322" s="384">
        <v>0</v>
      </c>
      <c r="H5322">
        <v>0</v>
      </c>
    </row>
    <row r="5323" spans="1:10">
      <c r="A5323">
        <v>5320</v>
      </c>
      <c r="B5323" s="613">
        <v>43864.717361111114</v>
      </c>
      <c r="C5323" s="405" t="s">
        <v>2020</v>
      </c>
      <c r="D5323" s="384">
        <v>1357</v>
      </c>
      <c r="E5323">
        <v>0.01</v>
      </c>
      <c r="F5323">
        <v>1.65194</v>
      </c>
      <c r="G5323" s="384">
        <v>0</v>
      </c>
      <c r="H5323">
        <v>1.64815</v>
      </c>
    </row>
    <row r="5324" spans="1:10">
      <c r="A5324">
        <v>5323</v>
      </c>
      <c r="B5324" s="613">
        <v>43865.188888888886</v>
      </c>
      <c r="C5324" s="405" t="s">
        <v>1931</v>
      </c>
      <c r="D5324" s="384">
        <v>1357</v>
      </c>
      <c r="E5324">
        <v>0.01</v>
      </c>
      <c r="F5324">
        <v>1.64815</v>
      </c>
      <c r="G5324" s="384">
        <v>0</v>
      </c>
      <c r="H5324">
        <v>1.64815</v>
      </c>
      <c r="I5324">
        <v>2.7</v>
      </c>
      <c r="J5324" s="384">
        <v>5161.34</v>
      </c>
    </row>
    <row r="5325" spans="1:10">
      <c r="A5325">
        <v>5324</v>
      </c>
      <c r="B5325" s="613">
        <v>43874.541666666664</v>
      </c>
      <c r="C5325" s="405" t="s">
        <v>97</v>
      </c>
      <c r="D5325" s="384">
        <v>1358</v>
      </c>
      <c r="E5325">
        <v>0.01</v>
      </c>
      <c r="F5325">
        <v>1.6140300000000001</v>
      </c>
      <c r="G5325" s="384">
        <v>0</v>
      </c>
      <c r="H5325">
        <v>0</v>
      </c>
    </row>
    <row r="5326" spans="1:10">
      <c r="A5326">
        <v>5325</v>
      </c>
      <c r="B5326" s="613">
        <v>43874.541666666664</v>
      </c>
      <c r="C5326" s="405" t="s">
        <v>2020</v>
      </c>
      <c r="D5326" s="384">
        <v>1358</v>
      </c>
      <c r="E5326">
        <v>0.01</v>
      </c>
      <c r="F5326">
        <v>1.6140300000000001</v>
      </c>
      <c r="G5326" s="384">
        <v>0</v>
      </c>
      <c r="H5326">
        <v>1.61189</v>
      </c>
    </row>
    <row r="5327" spans="1:10">
      <c r="A5327">
        <v>5326</v>
      </c>
      <c r="B5327" s="613">
        <v>43874.618055555555</v>
      </c>
      <c r="C5327" s="405" t="s">
        <v>1931</v>
      </c>
      <c r="D5327" s="384">
        <v>1358</v>
      </c>
      <c r="E5327">
        <v>0.01</v>
      </c>
      <c r="F5327">
        <v>1.61189</v>
      </c>
      <c r="G5327" s="384">
        <v>0</v>
      </c>
      <c r="H5327">
        <v>1.61189</v>
      </c>
      <c r="I5327">
        <v>1.48</v>
      </c>
      <c r="J5327" s="384">
        <v>5162.82</v>
      </c>
    </row>
    <row r="5328" spans="1:10">
      <c r="A5328">
        <v>5327</v>
      </c>
      <c r="B5328" s="613">
        <v>43874.667361111111</v>
      </c>
      <c r="C5328" s="405" t="s">
        <v>96</v>
      </c>
      <c r="D5328" s="384">
        <v>1359</v>
      </c>
      <c r="E5328">
        <v>0.01</v>
      </c>
      <c r="F5328">
        <v>1.61138</v>
      </c>
      <c r="G5328" s="384">
        <v>0</v>
      </c>
      <c r="H5328">
        <v>0</v>
      </c>
    </row>
    <row r="5329" spans="1:10">
      <c r="A5329">
        <v>5328</v>
      </c>
      <c r="B5329" s="613">
        <v>43874.667361111111</v>
      </c>
      <c r="C5329" s="405" t="s">
        <v>2020</v>
      </c>
      <c r="D5329" s="384">
        <v>1359</v>
      </c>
      <c r="E5329">
        <v>0.01</v>
      </c>
      <c r="F5329">
        <v>1.61138</v>
      </c>
      <c r="G5329" s="384">
        <v>0</v>
      </c>
      <c r="H5329">
        <v>1.6135200000000001</v>
      </c>
    </row>
    <row r="5330" spans="1:10">
      <c r="A5330">
        <v>5329</v>
      </c>
      <c r="B5330" s="613">
        <v>43874.90625</v>
      </c>
      <c r="C5330" s="405" t="s">
        <v>1931</v>
      </c>
      <c r="D5330" s="384">
        <v>1359</v>
      </c>
      <c r="E5330">
        <v>0.01</v>
      </c>
      <c r="F5330">
        <v>1.6135200000000001</v>
      </c>
      <c r="G5330" s="384">
        <v>0</v>
      </c>
      <c r="H5330">
        <v>1.6135200000000001</v>
      </c>
      <c r="I5330">
        <v>1.48</v>
      </c>
      <c r="J5330" s="384">
        <v>5164.3</v>
      </c>
    </row>
    <row r="5331" spans="1:10">
      <c r="A5331">
        <v>5330</v>
      </c>
      <c r="B5331" s="613">
        <v>43881.156944444447</v>
      </c>
      <c r="C5331" s="405" t="s">
        <v>97</v>
      </c>
      <c r="D5331" s="384">
        <v>1360</v>
      </c>
      <c r="E5331">
        <v>0.01</v>
      </c>
      <c r="F5331">
        <v>1.62601</v>
      </c>
      <c r="G5331" s="384">
        <v>0</v>
      </c>
      <c r="H5331">
        <v>0</v>
      </c>
    </row>
    <row r="5332" spans="1:10">
      <c r="A5332">
        <v>5331</v>
      </c>
      <c r="B5332" s="613">
        <v>43881.156944444447</v>
      </c>
      <c r="C5332" s="405" t="s">
        <v>2020</v>
      </c>
      <c r="D5332" s="384">
        <v>1360</v>
      </c>
      <c r="E5332">
        <v>0.01</v>
      </c>
      <c r="F5332">
        <v>1.62601</v>
      </c>
      <c r="G5332" s="384">
        <v>0</v>
      </c>
      <c r="H5332">
        <v>1.6238699999999999</v>
      </c>
    </row>
    <row r="5333" spans="1:10">
      <c r="A5333">
        <v>5332</v>
      </c>
      <c r="B5333" s="613">
        <v>43881.250694444447</v>
      </c>
      <c r="C5333" s="405" t="s">
        <v>1931</v>
      </c>
      <c r="D5333" s="384">
        <v>1360</v>
      </c>
      <c r="E5333">
        <v>0.01</v>
      </c>
      <c r="F5333">
        <v>1.6238699999999999</v>
      </c>
      <c r="G5333" s="384">
        <v>0</v>
      </c>
      <c r="H5333">
        <v>1.6238699999999999</v>
      </c>
      <c r="I5333">
        <v>1.48</v>
      </c>
      <c r="J5333" s="384">
        <v>5165.78</v>
      </c>
    </row>
    <row r="5334" spans="1:10">
      <c r="A5334">
        <v>5333</v>
      </c>
      <c r="B5334" s="613">
        <v>43882.417361111111</v>
      </c>
      <c r="C5334" s="405" t="s">
        <v>97</v>
      </c>
      <c r="D5334" s="384">
        <v>1361</v>
      </c>
      <c r="E5334">
        <v>0.01</v>
      </c>
      <c r="F5334">
        <v>1.6378299999999999</v>
      </c>
      <c r="G5334" s="384">
        <v>0</v>
      </c>
      <c r="H5334">
        <v>0</v>
      </c>
    </row>
    <row r="5335" spans="1:10">
      <c r="A5335">
        <v>5334</v>
      </c>
      <c r="B5335" s="613">
        <v>43882.417361111111</v>
      </c>
      <c r="C5335" s="405" t="s">
        <v>2020</v>
      </c>
      <c r="D5335" s="384">
        <v>1361</v>
      </c>
      <c r="E5335">
        <v>0.01</v>
      </c>
      <c r="F5335">
        <v>1.6378299999999999</v>
      </c>
      <c r="G5335" s="384">
        <v>0</v>
      </c>
      <c r="H5335">
        <v>1.6356900000000001</v>
      </c>
    </row>
    <row r="5336" spans="1:10">
      <c r="A5336">
        <v>5335</v>
      </c>
      <c r="B5336" s="613">
        <v>43882.55972222222</v>
      </c>
      <c r="C5336" s="405" t="s">
        <v>1931</v>
      </c>
      <c r="D5336" s="384">
        <v>1361</v>
      </c>
      <c r="E5336">
        <v>0.01</v>
      </c>
      <c r="F5336">
        <v>1.6356900000000001</v>
      </c>
      <c r="G5336" s="384">
        <v>0</v>
      </c>
      <c r="H5336">
        <v>1.6356900000000001</v>
      </c>
      <c r="I5336">
        <v>1.48</v>
      </c>
      <c r="J5336" s="384">
        <v>5167.26</v>
      </c>
    </row>
    <row r="5337" spans="1:10">
      <c r="A5337">
        <v>5336</v>
      </c>
      <c r="B5337" s="613">
        <v>43887.135416666664</v>
      </c>
      <c r="C5337" s="405" t="s">
        <v>97</v>
      </c>
      <c r="D5337" s="384">
        <v>1362</v>
      </c>
      <c r="E5337">
        <v>0.01</v>
      </c>
      <c r="F5337">
        <v>1.64673</v>
      </c>
      <c r="G5337" s="384">
        <v>0</v>
      </c>
      <c r="H5337">
        <v>0</v>
      </c>
    </row>
    <row r="5338" spans="1:10">
      <c r="A5338">
        <v>5337</v>
      </c>
      <c r="B5338" s="613">
        <v>43887.135416666664</v>
      </c>
      <c r="C5338" s="405" t="s">
        <v>2020</v>
      </c>
      <c r="D5338" s="384">
        <v>1362</v>
      </c>
      <c r="E5338">
        <v>0.01</v>
      </c>
      <c r="F5338">
        <v>1.64673</v>
      </c>
      <c r="G5338" s="384">
        <v>0</v>
      </c>
      <c r="H5338">
        <v>1.64459</v>
      </c>
    </row>
    <row r="5339" spans="1:10">
      <c r="A5339">
        <v>5338</v>
      </c>
      <c r="B5339" s="613">
        <v>43887.150694444441</v>
      </c>
      <c r="C5339" s="405" t="s">
        <v>1931</v>
      </c>
      <c r="D5339" s="384">
        <v>1362</v>
      </c>
      <c r="E5339">
        <v>0.01</v>
      </c>
      <c r="F5339">
        <v>1.64459</v>
      </c>
      <c r="G5339" s="384">
        <v>0</v>
      </c>
      <c r="H5339">
        <v>1.64459</v>
      </c>
      <c r="I5339">
        <v>1.48</v>
      </c>
      <c r="J5339" s="384">
        <v>5168.74</v>
      </c>
    </row>
    <row r="5340" spans="1:10">
      <c r="A5340">
        <v>5339</v>
      </c>
      <c r="B5340" s="613">
        <v>43888.668055555558</v>
      </c>
      <c r="C5340" s="405" t="s">
        <v>96</v>
      </c>
      <c r="D5340" s="384">
        <v>1363</v>
      </c>
      <c r="E5340">
        <v>0.01</v>
      </c>
      <c r="F5340">
        <v>1.6697599999999999</v>
      </c>
      <c r="G5340" s="384">
        <v>0</v>
      </c>
      <c r="H5340">
        <v>0</v>
      </c>
    </row>
    <row r="5341" spans="1:10">
      <c r="A5341">
        <v>5340</v>
      </c>
      <c r="B5341" s="613">
        <v>43888.668055555558</v>
      </c>
      <c r="C5341" s="405" t="s">
        <v>2020</v>
      </c>
      <c r="D5341" s="384">
        <v>1363</v>
      </c>
      <c r="E5341">
        <v>0.01</v>
      </c>
      <c r="F5341">
        <v>1.6697599999999999</v>
      </c>
      <c r="G5341" s="384">
        <v>0</v>
      </c>
      <c r="H5341">
        <v>1.6718999999999999</v>
      </c>
    </row>
    <row r="5342" spans="1:10">
      <c r="A5342">
        <v>5341</v>
      </c>
      <c r="B5342" s="613">
        <v>43888.9375</v>
      </c>
      <c r="C5342" s="405" t="s">
        <v>1931</v>
      </c>
      <c r="D5342" s="384">
        <v>1363</v>
      </c>
      <c r="E5342">
        <v>0.01</v>
      </c>
      <c r="F5342">
        <v>1.6718999999999999</v>
      </c>
      <c r="G5342" s="384">
        <v>0</v>
      </c>
      <c r="H5342">
        <v>1.6718999999999999</v>
      </c>
      <c r="I5342">
        <v>1.48</v>
      </c>
      <c r="J5342" s="384">
        <v>5170.22</v>
      </c>
    </row>
    <row r="5343" spans="1:10">
      <c r="A5343">
        <v>5342</v>
      </c>
      <c r="B5343" s="613">
        <v>43892.115277777775</v>
      </c>
      <c r="C5343" s="405" t="s">
        <v>96</v>
      </c>
      <c r="D5343" s="384">
        <v>1364</v>
      </c>
      <c r="E5343">
        <v>0.01</v>
      </c>
      <c r="F5343">
        <v>1.6958299999999999</v>
      </c>
      <c r="G5343" s="384">
        <v>0</v>
      </c>
      <c r="H5343">
        <v>0</v>
      </c>
    </row>
    <row r="5344" spans="1:10">
      <c r="A5344">
        <v>5343</v>
      </c>
      <c r="B5344" s="613">
        <v>43892.115277777775</v>
      </c>
      <c r="C5344" s="405" t="s">
        <v>2020</v>
      </c>
      <c r="D5344" s="384">
        <v>1364</v>
      </c>
      <c r="E5344">
        <v>0.01</v>
      </c>
      <c r="F5344">
        <v>1.6958299999999999</v>
      </c>
      <c r="G5344" s="384">
        <v>0</v>
      </c>
      <c r="H5344">
        <v>1.69797</v>
      </c>
    </row>
    <row r="5345" spans="1:10">
      <c r="A5345">
        <v>5346</v>
      </c>
      <c r="B5345" s="613">
        <v>43892.29583333333</v>
      </c>
      <c r="C5345" s="405" t="s">
        <v>2020</v>
      </c>
      <c r="D5345" s="384">
        <v>1364</v>
      </c>
      <c r="E5345">
        <v>0.01</v>
      </c>
      <c r="F5345">
        <v>1.6958299999999999</v>
      </c>
      <c r="G5345" s="384">
        <v>0</v>
      </c>
      <c r="H5345">
        <v>1.69631</v>
      </c>
    </row>
    <row r="5346" spans="1:10">
      <c r="A5346">
        <v>5350</v>
      </c>
      <c r="B5346" s="613">
        <v>43892.4</v>
      </c>
      <c r="C5346" s="405" t="s">
        <v>2020</v>
      </c>
      <c r="D5346" s="384">
        <v>1364</v>
      </c>
      <c r="E5346">
        <v>0.01</v>
      </c>
      <c r="F5346">
        <v>1.6958299999999999</v>
      </c>
      <c r="G5346" s="384">
        <v>0</v>
      </c>
      <c r="H5346">
        <v>1.6946600000000001</v>
      </c>
    </row>
    <row r="5347" spans="1:10">
      <c r="A5347">
        <v>5351</v>
      </c>
      <c r="B5347" s="613">
        <v>43892.502083333333</v>
      </c>
      <c r="C5347" s="405" t="s">
        <v>1931</v>
      </c>
      <c r="D5347" s="384">
        <v>1364</v>
      </c>
      <c r="E5347">
        <v>0.01</v>
      </c>
      <c r="F5347">
        <v>1.6946600000000001</v>
      </c>
      <c r="G5347" s="384">
        <v>0</v>
      </c>
      <c r="H5347">
        <v>1.6946600000000001</v>
      </c>
      <c r="I5347">
        <v>-0.97</v>
      </c>
      <c r="J5347" s="384">
        <v>5169.25</v>
      </c>
    </row>
    <row r="5348" spans="1:10">
      <c r="A5348">
        <v>5344</v>
      </c>
      <c r="B5348" s="613">
        <v>43892.29583333333</v>
      </c>
      <c r="C5348" s="405" t="s">
        <v>96</v>
      </c>
      <c r="D5348" s="384">
        <v>1365</v>
      </c>
      <c r="E5348">
        <v>0.01</v>
      </c>
      <c r="F5348">
        <v>1.69252</v>
      </c>
      <c r="G5348" s="384">
        <v>0</v>
      </c>
      <c r="H5348">
        <v>0</v>
      </c>
    </row>
    <row r="5349" spans="1:10">
      <c r="A5349">
        <v>5345</v>
      </c>
      <c r="B5349" s="613">
        <v>43892.29583333333</v>
      </c>
      <c r="C5349" s="405" t="s">
        <v>2020</v>
      </c>
      <c r="D5349" s="384">
        <v>1365</v>
      </c>
      <c r="E5349">
        <v>0.01</v>
      </c>
      <c r="F5349">
        <v>1.69252</v>
      </c>
      <c r="G5349" s="384">
        <v>0</v>
      </c>
      <c r="H5349">
        <v>1.69631</v>
      </c>
    </row>
    <row r="5350" spans="1:10">
      <c r="A5350">
        <v>5349</v>
      </c>
      <c r="B5350" s="613">
        <v>43892.4</v>
      </c>
      <c r="C5350" s="405" t="s">
        <v>2020</v>
      </c>
      <c r="D5350" s="384">
        <v>1365</v>
      </c>
      <c r="E5350">
        <v>0.01</v>
      </c>
      <c r="F5350">
        <v>1.69252</v>
      </c>
      <c r="G5350" s="384">
        <v>0</v>
      </c>
      <c r="H5350">
        <v>1.6946600000000001</v>
      </c>
    </row>
    <row r="5351" spans="1:10">
      <c r="A5351">
        <v>5352</v>
      </c>
      <c r="B5351" s="613">
        <v>43892.502083333333</v>
      </c>
      <c r="C5351" s="405" t="s">
        <v>1931</v>
      </c>
      <c r="D5351" s="384">
        <v>1365</v>
      </c>
      <c r="E5351">
        <v>0.01</v>
      </c>
      <c r="F5351">
        <v>1.6946600000000001</v>
      </c>
      <c r="G5351" s="384">
        <v>0</v>
      </c>
      <c r="H5351">
        <v>1.6946600000000001</v>
      </c>
      <c r="I5351">
        <v>1.48</v>
      </c>
      <c r="J5351" s="384">
        <v>5170.7299999999996</v>
      </c>
    </row>
    <row r="5352" spans="1:10">
      <c r="A5352">
        <v>5347</v>
      </c>
      <c r="B5352" s="613">
        <v>43892.4</v>
      </c>
      <c r="C5352" s="405" t="s">
        <v>96</v>
      </c>
      <c r="D5352" s="384">
        <v>1366</v>
      </c>
      <c r="E5352">
        <v>0.01</v>
      </c>
      <c r="F5352">
        <v>1.6889099999999999</v>
      </c>
      <c r="G5352" s="384">
        <v>0</v>
      </c>
      <c r="H5352">
        <v>0</v>
      </c>
    </row>
    <row r="5353" spans="1:10">
      <c r="A5353">
        <v>5348</v>
      </c>
      <c r="B5353" s="613">
        <v>43892.4</v>
      </c>
      <c r="C5353" s="405" t="s">
        <v>2020</v>
      </c>
      <c r="D5353" s="384">
        <v>1366</v>
      </c>
      <c r="E5353">
        <v>0.01</v>
      </c>
      <c r="F5353">
        <v>1.6889099999999999</v>
      </c>
      <c r="G5353" s="384">
        <v>0</v>
      </c>
      <c r="H5353">
        <v>1.6946600000000001</v>
      </c>
    </row>
    <row r="5354" spans="1:10">
      <c r="A5354">
        <v>5353</v>
      </c>
      <c r="B5354" s="613">
        <v>43892.502083333333</v>
      </c>
      <c r="C5354" s="405" t="s">
        <v>1931</v>
      </c>
      <c r="D5354" s="384">
        <v>1366</v>
      </c>
      <c r="E5354">
        <v>0.01</v>
      </c>
      <c r="F5354">
        <v>1.6946600000000001</v>
      </c>
      <c r="G5354" s="384">
        <v>0</v>
      </c>
      <c r="H5354">
        <v>1.6946600000000001</v>
      </c>
      <c r="I5354">
        <v>4.1399999999999997</v>
      </c>
      <c r="J5354" s="384">
        <v>5174.87</v>
      </c>
    </row>
    <row r="5355" spans="1:10">
      <c r="A5355">
        <v>5354</v>
      </c>
      <c r="B5355" s="613">
        <v>43892.5625</v>
      </c>
      <c r="C5355" s="405" t="s">
        <v>97</v>
      </c>
      <c r="D5355" s="384">
        <v>1367</v>
      </c>
      <c r="E5355">
        <v>0.01</v>
      </c>
      <c r="F5355">
        <v>1.69926</v>
      </c>
      <c r="G5355" s="384">
        <v>0</v>
      </c>
      <c r="H5355">
        <v>0</v>
      </c>
    </row>
    <row r="5356" spans="1:10">
      <c r="A5356">
        <v>5355</v>
      </c>
      <c r="B5356" s="613">
        <v>43892.5625</v>
      </c>
      <c r="C5356" s="405" t="s">
        <v>2020</v>
      </c>
      <c r="D5356" s="384">
        <v>1367</v>
      </c>
      <c r="E5356">
        <v>0.01</v>
      </c>
      <c r="F5356">
        <v>1.69926</v>
      </c>
      <c r="G5356" s="384">
        <v>0</v>
      </c>
      <c r="H5356">
        <v>1.69712</v>
      </c>
    </row>
    <row r="5357" spans="1:10">
      <c r="A5357">
        <v>5358</v>
      </c>
      <c r="B5357" s="613">
        <v>43892.688194444447</v>
      </c>
      <c r="C5357" s="405" t="s">
        <v>2020</v>
      </c>
      <c r="D5357" s="384">
        <v>1367</v>
      </c>
      <c r="E5357">
        <v>0.01</v>
      </c>
      <c r="F5357">
        <v>1.69926</v>
      </c>
      <c r="G5357" s="384">
        <v>0</v>
      </c>
      <c r="H5357">
        <v>1.6987699999999999</v>
      </c>
    </row>
    <row r="5358" spans="1:10">
      <c r="A5358">
        <v>5362</v>
      </c>
      <c r="B5358" s="613">
        <v>43892.759722222225</v>
      </c>
      <c r="C5358" s="405" t="s">
        <v>2020</v>
      </c>
      <c r="D5358" s="384">
        <v>1367</v>
      </c>
      <c r="E5358">
        <v>0.01</v>
      </c>
      <c r="F5358">
        <v>1.69926</v>
      </c>
      <c r="G5358" s="384">
        <v>0</v>
      </c>
      <c r="H5358">
        <v>1.70221</v>
      </c>
    </row>
    <row r="5359" spans="1:10">
      <c r="A5359">
        <v>5363</v>
      </c>
      <c r="B5359" s="613">
        <v>43892.94027777778</v>
      </c>
      <c r="C5359" s="405" t="s">
        <v>1931</v>
      </c>
      <c r="D5359" s="384">
        <v>1367</v>
      </c>
      <c r="E5359">
        <v>0.01</v>
      </c>
      <c r="F5359">
        <v>1.70221</v>
      </c>
      <c r="G5359" s="384">
        <v>0</v>
      </c>
      <c r="H5359">
        <v>1.70221</v>
      </c>
      <c r="I5359">
        <v>-2.2799999999999998</v>
      </c>
      <c r="J5359" s="384">
        <v>5172.59</v>
      </c>
    </row>
    <row r="5360" spans="1:10">
      <c r="A5360">
        <v>5356</v>
      </c>
      <c r="B5360" s="613">
        <v>43892.688194444447</v>
      </c>
      <c r="C5360" s="405" t="s">
        <v>97</v>
      </c>
      <c r="D5360" s="384">
        <v>1368</v>
      </c>
      <c r="E5360">
        <v>0.01</v>
      </c>
      <c r="F5360">
        <v>1.7025600000000001</v>
      </c>
      <c r="G5360" s="384">
        <v>0</v>
      </c>
      <c r="H5360">
        <v>0</v>
      </c>
    </row>
    <row r="5361" spans="1:10">
      <c r="A5361">
        <v>5357</v>
      </c>
      <c r="B5361" s="613">
        <v>43892.688194444447</v>
      </c>
      <c r="C5361" s="405" t="s">
        <v>2020</v>
      </c>
      <c r="D5361" s="384">
        <v>1368</v>
      </c>
      <c r="E5361">
        <v>0.01</v>
      </c>
      <c r="F5361">
        <v>1.7025600000000001</v>
      </c>
      <c r="G5361" s="384">
        <v>0</v>
      </c>
      <c r="H5361">
        <v>1.6987699999999999</v>
      </c>
    </row>
    <row r="5362" spans="1:10">
      <c r="A5362">
        <v>5361</v>
      </c>
      <c r="B5362" s="613">
        <v>43892.759722222225</v>
      </c>
      <c r="C5362" s="405" t="s">
        <v>2020</v>
      </c>
      <c r="D5362" s="384">
        <v>1368</v>
      </c>
      <c r="E5362">
        <v>0.01</v>
      </c>
      <c r="F5362">
        <v>1.7025600000000001</v>
      </c>
      <c r="G5362" s="384">
        <v>0</v>
      </c>
      <c r="H5362">
        <v>1.70221</v>
      </c>
    </row>
    <row r="5363" spans="1:10">
      <c r="A5363">
        <v>5364</v>
      </c>
      <c r="B5363" s="613">
        <v>43892.94027777778</v>
      </c>
      <c r="C5363" s="405" t="s">
        <v>1931</v>
      </c>
      <c r="D5363" s="384">
        <v>1368</v>
      </c>
      <c r="E5363">
        <v>0.01</v>
      </c>
      <c r="F5363">
        <v>1.70221</v>
      </c>
      <c r="G5363" s="384">
        <v>0</v>
      </c>
      <c r="H5363">
        <v>1.70221</v>
      </c>
      <c r="I5363">
        <v>0.16</v>
      </c>
      <c r="J5363" s="384">
        <v>5172.75</v>
      </c>
    </row>
    <row r="5364" spans="1:10">
      <c r="A5364">
        <v>5359</v>
      </c>
      <c r="B5364" s="613">
        <v>43892.759722222225</v>
      </c>
      <c r="C5364" s="405" t="s">
        <v>97</v>
      </c>
      <c r="D5364" s="384">
        <v>1369</v>
      </c>
      <c r="E5364">
        <v>0.01</v>
      </c>
      <c r="F5364">
        <v>1.7115199999999999</v>
      </c>
      <c r="G5364" s="384">
        <v>0</v>
      </c>
      <c r="H5364">
        <v>0</v>
      </c>
    </row>
    <row r="5365" spans="1:10">
      <c r="A5365">
        <v>5360</v>
      </c>
      <c r="B5365" s="613">
        <v>43892.759722222225</v>
      </c>
      <c r="C5365" s="405" t="s">
        <v>2020</v>
      </c>
      <c r="D5365" s="384">
        <v>1369</v>
      </c>
      <c r="E5365">
        <v>0.01</v>
      </c>
      <c r="F5365">
        <v>1.7115199999999999</v>
      </c>
      <c r="G5365" s="384">
        <v>0</v>
      </c>
      <c r="H5365">
        <v>1.70221</v>
      </c>
    </row>
    <row r="5366" spans="1:10">
      <c r="A5366">
        <v>5365</v>
      </c>
      <c r="B5366" s="613">
        <v>43892.94027777778</v>
      </c>
      <c r="C5366" s="405" t="s">
        <v>1931</v>
      </c>
      <c r="D5366" s="384">
        <v>1369</v>
      </c>
      <c r="E5366">
        <v>0.01</v>
      </c>
      <c r="F5366">
        <v>1.70221</v>
      </c>
      <c r="G5366" s="384">
        <v>0</v>
      </c>
      <c r="H5366">
        <v>1.70221</v>
      </c>
      <c r="I5366">
        <v>6.77</v>
      </c>
      <c r="J5366" s="384">
        <v>5179.5200000000004</v>
      </c>
    </row>
    <row r="5367" spans="1:10">
      <c r="A5367">
        <v>5366</v>
      </c>
      <c r="B5367" s="613">
        <v>43893.239583333336</v>
      </c>
      <c r="C5367" s="405" t="s">
        <v>96</v>
      </c>
      <c r="D5367" s="384">
        <v>1370</v>
      </c>
      <c r="E5367">
        <v>0.01</v>
      </c>
      <c r="F5367">
        <v>1.7036899999999999</v>
      </c>
      <c r="G5367" s="384">
        <v>0</v>
      </c>
      <c r="H5367">
        <v>0</v>
      </c>
    </row>
    <row r="5368" spans="1:10">
      <c r="A5368">
        <v>5367</v>
      </c>
      <c r="B5368" s="613">
        <v>43893.239583333336</v>
      </c>
      <c r="C5368" s="405" t="s">
        <v>2020</v>
      </c>
      <c r="D5368" s="384">
        <v>1370</v>
      </c>
      <c r="E5368">
        <v>0.01</v>
      </c>
      <c r="F5368">
        <v>1.7036899999999999</v>
      </c>
      <c r="G5368" s="384">
        <v>0</v>
      </c>
      <c r="H5368">
        <v>1.70583</v>
      </c>
    </row>
    <row r="5369" spans="1:10">
      <c r="A5369">
        <v>5370</v>
      </c>
      <c r="B5369" s="613">
        <v>43893.34652777778</v>
      </c>
      <c r="C5369" s="405" t="s">
        <v>2020</v>
      </c>
      <c r="D5369" s="384">
        <v>1370</v>
      </c>
      <c r="E5369">
        <v>0.01</v>
      </c>
      <c r="F5369">
        <v>1.7036899999999999</v>
      </c>
      <c r="G5369" s="384">
        <v>0</v>
      </c>
      <c r="H5369">
        <v>1.70367</v>
      </c>
    </row>
    <row r="5370" spans="1:10">
      <c r="A5370">
        <v>5374</v>
      </c>
      <c r="B5370" s="613">
        <v>43893.40625</v>
      </c>
      <c r="C5370" s="405" t="s">
        <v>2020</v>
      </c>
      <c r="D5370" s="384">
        <v>1370</v>
      </c>
      <c r="E5370">
        <v>0.01</v>
      </c>
      <c r="F5370">
        <v>1.7036899999999999</v>
      </c>
      <c r="G5370" s="384">
        <v>0</v>
      </c>
      <c r="H5370">
        <v>1.70173</v>
      </c>
    </row>
    <row r="5371" spans="1:10">
      <c r="A5371">
        <v>5379</v>
      </c>
      <c r="B5371" s="613">
        <v>43893.588194444441</v>
      </c>
      <c r="C5371" s="405" t="s">
        <v>2020</v>
      </c>
      <c r="D5371" s="384">
        <v>1370</v>
      </c>
      <c r="E5371">
        <v>0.01</v>
      </c>
      <c r="F5371">
        <v>1.7036899999999999</v>
      </c>
      <c r="G5371" s="384">
        <v>0</v>
      </c>
      <c r="H5371">
        <v>1.6986300000000001</v>
      </c>
    </row>
    <row r="5372" spans="1:10">
      <c r="A5372">
        <v>5385</v>
      </c>
      <c r="B5372" s="613">
        <v>43893.698611111111</v>
      </c>
      <c r="C5372" s="405" t="s">
        <v>2020</v>
      </c>
      <c r="D5372" s="384">
        <v>1370</v>
      </c>
      <c r="E5372">
        <v>0.01</v>
      </c>
      <c r="F5372">
        <v>1.7036899999999999</v>
      </c>
      <c r="G5372" s="384">
        <v>0</v>
      </c>
      <c r="H5372">
        <v>1.6945399999999999</v>
      </c>
    </row>
    <row r="5373" spans="1:10">
      <c r="A5373">
        <v>5386</v>
      </c>
      <c r="B5373" s="613">
        <v>43893.827777777777</v>
      </c>
      <c r="C5373" s="405" t="s">
        <v>1931</v>
      </c>
      <c r="D5373" s="384">
        <v>1370</v>
      </c>
      <c r="E5373">
        <v>0.01</v>
      </c>
      <c r="F5373">
        <v>1.6945399999999999</v>
      </c>
      <c r="G5373" s="384">
        <v>0</v>
      </c>
      <c r="H5373">
        <v>1.6945399999999999</v>
      </c>
      <c r="I5373">
        <v>-6.86</v>
      </c>
      <c r="J5373" s="384">
        <v>5172.66</v>
      </c>
    </row>
    <row r="5374" spans="1:10">
      <c r="A5374">
        <v>5368</v>
      </c>
      <c r="B5374" s="613">
        <v>43893.34652777778</v>
      </c>
      <c r="C5374" s="405" t="s">
        <v>96</v>
      </c>
      <c r="D5374" s="384">
        <v>1371</v>
      </c>
      <c r="E5374">
        <v>0.01</v>
      </c>
      <c r="F5374">
        <v>1.6993799999999999</v>
      </c>
      <c r="G5374" s="384">
        <v>0</v>
      </c>
      <c r="H5374">
        <v>0</v>
      </c>
    </row>
    <row r="5375" spans="1:10">
      <c r="A5375">
        <v>5369</v>
      </c>
      <c r="B5375" s="613">
        <v>43893.34652777778</v>
      </c>
      <c r="C5375" s="405" t="s">
        <v>2020</v>
      </c>
      <c r="D5375" s="384">
        <v>1371</v>
      </c>
      <c r="E5375">
        <v>0.01</v>
      </c>
      <c r="F5375">
        <v>1.6993799999999999</v>
      </c>
      <c r="G5375" s="384">
        <v>0</v>
      </c>
      <c r="H5375">
        <v>1.70367</v>
      </c>
    </row>
    <row r="5376" spans="1:10">
      <c r="A5376">
        <v>5373</v>
      </c>
      <c r="B5376" s="613">
        <v>43893.40625</v>
      </c>
      <c r="C5376" s="405" t="s">
        <v>2020</v>
      </c>
      <c r="D5376" s="384">
        <v>1371</v>
      </c>
      <c r="E5376">
        <v>0.01</v>
      </c>
      <c r="F5376">
        <v>1.6993799999999999</v>
      </c>
      <c r="G5376" s="384">
        <v>0</v>
      </c>
      <c r="H5376">
        <v>1.70173</v>
      </c>
    </row>
    <row r="5377" spans="1:10">
      <c r="A5377">
        <v>5378</v>
      </c>
      <c r="B5377" s="613">
        <v>43893.588194444441</v>
      </c>
      <c r="C5377" s="405" t="s">
        <v>2020</v>
      </c>
      <c r="D5377" s="384">
        <v>1371</v>
      </c>
      <c r="E5377">
        <v>0.01</v>
      </c>
      <c r="F5377">
        <v>1.6993799999999999</v>
      </c>
      <c r="G5377" s="384">
        <v>0</v>
      </c>
      <c r="H5377">
        <v>1.6986300000000001</v>
      </c>
    </row>
    <row r="5378" spans="1:10">
      <c r="A5378">
        <v>5384</v>
      </c>
      <c r="B5378" s="613">
        <v>43893.698611111111</v>
      </c>
      <c r="C5378" s="405" t="s">
        <v>2020</v>
      </c>
      <c r="D5378" s="384">
        <v>1371</v>
      </c>
      <c r="E5378">
        <v>0.01</v>
      </c>
      <c r="F5378">
        <v>1.6993799999999999</v>
      </c>
      <c r="G5378" s="384">
        <v>0</v>
      </c>
      <c r="H5378">
        <v>1.6945399999999999</v>
      </c>
    </row>
    <row r="5379" spans="1:10">
      <c r="A5379">
        <v>5387</v>
      </c>
      <c r="B5379" s="613">
        <v>43893.827777777777</v>
      </c>
      <c r="C5379" s="405" t="s">
        <v>1931</v>
      </c>
      <c r="D5379" s="384">
        <v>1371</v>
      </c>
      <c r="E5379">
        <v>0.01</v>
      </c>
      <c r="F5379">
        <v>1.6945399999999999</v>
      </c>
      <c r="G5379" s="384">
        <v>0</v>
      </c>
      <c r="H5379">
        <v>1.6945399999999999</v>
      </c>
      <c r="I5379">
        <v>-3.68</v>
      </c>
      <c r="J5379" s="384">
        <v>5168.9799999999996</v>
      </c>
    </row>
    <row r="5380" spans="1:10">
      <c r="A5380">
        <v>5371</v>
      </c>
      <c r="B5380" s="613">
        <v>43893.40625</v>
      </c>
      <c r="C5380" s="405" t="s">
        <v>96</v>
      </c>
      <c r="D5380" s="384">
        <v>1372</v>
      </c>
      <c r="E5380">
        <v>0.01</v>
      </c>
      <c r="F5380">
        <v>1.6954199999999999</v>
      </c>
      <c r="G5380" s="384">
        <v>0</v>
      </c>
      <c r="H5380">
        <v>0</v>
      </c>
    </row>
    <row r="5381" spans="1:10">
      <c r="A5381">
        <v>5372</v>
      </c>
      <c r="B5381" s="613">
        <v>43893.40625</v>
      </c>
      <c r="C5381" s="405" t="s">
        <v>2020</v>
      </c>
      <c r="D5381" s="384">
        <v>1372</v>
      </c>
      <c r="E5381">
        <v>0.01</v>
      </c>
      <c r="F5381">
        <v>1.6954199999999999</v>
      </c>
      <c r="G5381" s="384">
        <v>0</v>
      </c>
      <c r="H5381">
        <v>1.70173</v>
      </c>
    </row>
    <row r="5382" spans="1:10">
      <c r="A5382">
        <v>5377</v>
      </c>
      <c r="B5382" s="613">
        <v>43893.588194444441</v>
      </c>
      <c r="C5382" s="405" t="s">
        <v>2020</v>
      </c>
      <c r="D5382" s="384">
        <v>1372</v>
      </c>
      <c r="E5382">
        <v>0.01</v>
      </c>
      <c r="F5382">
        <v>1.6954199999999999</v>
      </c>
      <c r="G5382" s="384">
        <v>0</v>
      </c>
      <c r="H5382">
        <v>1.6986300000000001</v>
      </c>
    </row>
    <row r="5383" spans="1:10">
      <c r="A5383">
        <v>5383</v>
      </c>
      <c r="B5383" s="613">
        <v>43893.698611111111</v>
      </c>
      <c r="C5383" s="405" t="s">
        <v>2020</v>
      </c>
      <c r="D5383" s="384">
        <v>1372</v>
      </c>
      <c r="E5383">
        <v>0.01</v>
      </c>
      <c r="F5383">
        <v>1.6954199999999999</v>
      </c>
      <c r="G5383" s="384">
        <v>0</v>
      </c>
      <c r="H5383">
        <v>1.6945399999999999</v>
      </c>
    </row>
    <row r="5384" spans="1:10">
      <c r="A5384">
        <v>5388</v>
      </c>
      <c r="B5384" s="613">
        <v>43893.827777777777</v>
      </c>
      <c r="C5384" s="405" t="s">
        <v>1931</v>
      </c>
      <c r="D5384" s="384">
        <v>1372</v>
      </c>
      <c r="E5384">
        <v>0.01</v>
      </c>
      <c r="F5384">
        <v>1.6945399999999999</v>
      </c>
      <c r="G5384" s="384">
        <v>0</v>
      </c>
      <c r="H5384">
        <v>1.6945399999999999</v>
      </c>
      <c r="I5384">
        <v>-0.75</v>
      </c>
      <c r="J5384" s="384">
        <v>5168.2299999999996</v>
      </c>
    </row>
    <row r="5385" spans="1:10">
      <c r="A5385">
        <v>5375</v>
      </c>
      <c r="B5385" s="613">
        <v>43893.588194444441</v>
      </c>
      <c r="C5385" s="405" t="s">
        <v>96</v>
      </c>
      <c r="D5385" s="384">
        <v>1373</v>
      </c>
      <c r="E5385">
        <v>0.02</v>
      </c>
      <c r="F5385">
        <v>1.6915</v>
      </c>
      <c r="G5385" s="384">
        <v>0</v>
      </c>
      <c r="H5385">
        <v>0</v>
      </c>
    </row>
    <row r="5386" spans="1:10">
      <c r="A5386">
        <v>5376</v>
      </c>
      <c r="B5386" s="613">
        <v>43893.588194444441</v>
      </c>
      <c r="C5386" s="405" t="s">
        <v>2020</v>
      </c>
      <c r="D5386" s="384">
        <v>1373</v>
      </c>
      <c r="E5386">
        <v>0.02</v>
      </c>
      <c r="F5386">
        <v>1.6915</v>
      </c>
      <c r="G5386" s="384">
        <v>0</v>
      </c>
      <c r="H5386">
        <v>1.6986300000000001</v>
      </c>
    </row>
    <row r="5387" spans="1:10">
      <c r="A5387">
        <v>5382</v>
      </c>
      <c r="B5387" s="613">
        <v>43893.698611111111</v>
      </c>
      <c r="C5387" s="405" t="s">
        <v>2020</v>
      </c>
      <c r="D5387" s="384">
        <v>1373</v>
      </c>
      <c r="E5387">
        <v>0.02</v>
      </c>
      <c r="F5387">
        <v>1.6915</v>
      </c>
      <c r="G5387" s="384">
        <v>0</v>
      </c>
      <c r="H5387">
        <v>1.6945399999999999</v>
      </c>
    </row>
    <row r="5388" spans="1:10">
      <c r="A5388">
        <v>5389</v>
      </c>
      <c r="B5388" s="613">
        <v>43893.827777777777</v>
      </c>
      <c r="C5388" s="405" t="s">
        <v>1931</v>
      </c>
      <c r="D5388" s="384">
        <v>1373</v>
      </c>
      <c r="E5388">
        <v>0.02</v>
      </c>
      <c r="F5388">
        <v>1.6945399999999999</v>
      </c>
      <c r="G5388" s="384">
        <v>0</v>
      </c>
      <c r="H5388">
        <v>1.6945399999999999</v>
      </c>
      <c r="I5388">
        <v>4.29</v>
      </c>
      <c r="J5388" s="384">
        <v>5172.5200000000004</v>
      </c>
    </row>
    <row r="5389" spans="1:10">
      <c r="A5389">
        <v>5380</v>
      </c>
      <c r="B5389" s="613">
        <v>43893.698611111111</v>
      </c>
      <c r="C5389" s="405" t="s">
        <v>96</v>
      </c>
      <c r="D5389" s="384">
        <v>1374</v>
      </c>
      <c r="E5389">
        <v>0.04</v>
      </c>
      <c r="F5389">
        <v>1.68597</v>
      </c>
      <c r="G5389" s="384">
        <v>0</v>
      </c>
      <c r="H5389">
        <v>0</v>
      </c>
    </row>
    <row r="5390" spans="1:10">
      <c r="A5390">
        <v>5381</v>
      </c>
      <c r="B5390" s="613">
        <v>43893.698611111111</v>
      </c>
      <c r="C5390" s="405" t="s">
        <v>2020</v>
      </c>
      <c r="D5390" s="384">
        <v>1374</v>
      </c>
      <c r="E5390">
        <v>0.04</v>
      </c>
      <c r="F5390">
        <v>1.68597</v>
      </c>
      <c r="G5390" s="384">
        <v>0</v>
      </c>
      <c r="H5390">
        <v>1.6945399999999999</v>
      </c>
    </row>
    <row r="5391" spans="1:10">
      <c r="A5391">
        <v>5390</v>
      </c>
      <c r="B5391" s="613">
        <v>43893.827777777777</v>
      </c>
      <c r="C5391" s="405" t="s">
        <v>1931</v>
      </c>
      <c r="D5391" s="384">
        <v>1374</v>
      </c>
      <c r="E5391">
        <v>0.04</v>
      </c>
      <c r="F5391">
        <v>1.6945399999999999</v>
      </c>
      <c r="G5391" s="384">
        <v>0</v>
      </c>
      <c r="H5391">
        <v>1.6945399999999999</v>
      </c>
      <c r="I5391">
        <v>24.91</v>
      </c>
      <c r="J5391" s="384">
        <v>5197.43</v>
      </c>
    </row>
    <row r="5392" spans="1:10">
      <c r="A5392">
        <v>5391</v>
      </c>
      <c r="B5392" s="613">
        <v>43894.032638888886</v>
      </c>
      <c r="C5392" s="405" t="s">
        <v>97</v>
      </c>
      <c r="D5392" s="384">
        <v>1375</v>
      </c>
      <c r="E5392">
        <v>0.01</v>
      </c>
      <c r="F5392">
        <v>1.69733</v>
      </c>
      <c r="G5392" s="384">
        <v>0</v>
      </c>
      <c r="H5392">
        <v>0</v>
      </c>
    </row>
    <row r="5393" spans="1:10">
      <c r="A5393">
        <v>5392</v>
      </c>
      <c r="B5393" s="613">
        <v>43894.032638888886</v>
      </c>
      <c r="C5393" s="405" t="s">
        <v>2020</v>
      </c>
      <c r="D5393" s="384">
        <v>1375</v>
      </c>
      <c r="E5393">
        <v>0.01</v>
      </c>
      <c r="F5393">
        <v>1.69733</v>
      </c>
      <c r="G5393" s="384">
        <v>0</v>
      </c>
      <c r="H5393">
        <v>1.69519</v>
      </c>
    </row>
    <row r="5394" spans="1:10">
      <c r="A5394">
        <v>5393</v>
      </c>
      <c r="B5394" s="613">
        <v>43894.047222222223</v>
      </c>
      <c r="C5394" s="405" t="s">
        <v>1931</v>
      </c>
      <c r="D5394" s="384">
        <v>1375</v>
      </c>
      <c r="E5394">
        <v>0.01</v>
      </c>
      <c r="F5394">
        <v>1.69519</v>
      </c>
      <c r="G5394" s="384">
        <v>0</v>
      </c>
      <c r="H5394">
        <v>1.69519</v>
      </c>
      <c r="I5394">
        <v>1.48</v>
      </c>
      <c r="J5394" s="384">
        <v>5198.91</v>
      </c>
    </row>
    <row r="5395" spans="1:10">
      <c r="A5395">
        <v>5394</v>
      </c>
      <c r="B5395" s="613">
        <v>43896.043055555558</v>
      </c>
      <c r="C5395" s="405" t="s">
        <v>97</v>
      </c>
      <c r="D5395" s="384">
        <v>1376</v>
      </c>
      <c r="E5395">
        <v>0.01</v>
      </c>
      <c r="F5395">
        <v>1.6951000000000001</v>
      </c>
      <c r="G5395" s="384">
        <v>0</v>
      </c>
      <c r="H5395">
        <v>0</v>
      </c>
    </row>
    <row r="5396" spans="1:10">
      <c r="A5396">
        <v>5395</v>
      </c>
      <c r="B5396" s="613">
        <v>43896.043055555558</v>
      </c>
      <c r="C5396" s="405" t="s">
        <v>2020</v>
      </c>
      <c r="D5396" s="384">
        <v>1376</v>
      </c>
      <c r="E5396">
        <v>0.01</v>
      </c>
      <c r="F5396">
        <v>1.6951000000000001</v>
      </c>
      <c r="G5396" s="384">
        <v>0</v>
      </c>
      <c r="H5396">
        <v>1.69296</v>
      </c>
    </row>
    <row r="5397" spans="1:10">
      <c r="A5397">
        <v>5398</v>
      </c>
      <c r="B5397" s="613">
        <v>43896.175000000003</v>
      </c>
      <c r="C5397" s="405" t="s">
        <v>2020</v>
      </c>
      <c r="D5397" s="384">
        <v>1376</v>
      </c>
      <c r="E5397">
        <v>0.01</v>
      </c>
      <c r="F5397">
        <v>1.6951000000000001</v>
      </c>
      <c r="G5397" s="384">
        <v>0</v>
      </c>
      <c r="H5397">
        <v>1.69756</v>
      </c>
    </row>
    <row r="5398" spans="1:10">
      <c r="A5398">
        <v>5399</v>
      </c>
      <c r="B5398" s="613">
        <v>43896.318749999999</v>
      </c>
      <c r="C5398" s="405" t="s">
        <v>1931</v>
      </c>
      <c r="D5398" s="384">
        <v>1376</v>
      </c>
      <c r="E5398">
        <v>0.01</v>
      </c>
      <c r="F5398">
        <v>1.69756</v>
      </c>
      <c r="G5398" s="384">
        <v>0</v>
      </c>
      <c r="H5398">
        <v>1.69756</v>
      </c>
      <c r="I5398">
        <v>-1.92</v>
      </c>
      <c r="J5398" s="384">
        <v>5196.99</v>
      </c>
    </row>
    <row r="5399" spans="1:10">
      <c r="A5399">
        <v>5396</v>
      </c>
      <c r="B5399" s="613">
        <v>43896.175000000003</v>
      </c>
      <c r="C5399" s="405" t="s">
        <v>97</v>
      </c>
      <c r="D5399" s="384">
        <v>1377</v>
      </c>
      <c r="E5399">
        <v>0.01</v>
      </c>
      <c r="F5399">
        <v>1.7042900000000001</v>
      </c>
      <c r="G5399" s="384">
        <v>0</v>
      </c>
      <c r="H5399">
        <v>0</v>
      </c>
    </row>
    <row r="5400" spans="1:10">
      <c r="A5400">
        <v>5397</v>
      </c>
      <c r="B5400" s="613">
        <v>43896.175000000003</v>
      </c>
      <c r="C5400" s="405" t="s">
        <v>2020</v>
      </c>
      <c r="D5400" s="384">
        <v>1377</v>
      </c>
      <c r="E5400">
        <v>0.01</v>
      </c>
      <c r="F5400">
        <v>1.7042900000000001</v>
      </c>
      <c r="G5400" s="384">
        <v>0</v>
      </c>
      <c r="H5400">
        <v>1.69756</v>
      </c>
    </row>
    <row r="5401" spans="1:10">
      <c r="A5401">
        <v>5400</v>
      </c>
      <c r="B5401" s="613">
        <v>43896.318749999999</v>
      </c>
      <c r="C5401" s="405" t="s">
        <v>1931</v>
      </c>
      <c r="D5401" s="384">
        <v>1377</v>
      </c>
      <c r="E5401">
        <v>0.01</v>
      </c>
      <c r="F5401">
        <v>1.69756</v>
      </c>
      <c r="G5401" s="384">
        <v>0</v>
      </c>
      <c r="H5401">
        <v>1.69756</v>
      </c>
      <c r="I5401">
        <v>4.8600000000000003</v>
      </c>
      <c r="J5401" s="384">
        <v>5201.8500000000004</v>
      </c>
    </row>
    <row r="5402" spans="1:10">
      <c r="A5402">
        <v>5401</v>
      </c>
      <c r="B5402" s="613">
        <v>43896.510416666664</v>
      </c>
      <c r="C5402" s="405" t="s">
        <v>96</v>
      </c>
      <c r="D5402" s="384">
        <v>1378</v>
      </c>
      <c r="E5402">
        <v>0.01</v>
      </c>
      <c r="F5402">
        <v>1.70533</v>
      </c>
      <c r="G5402" s="384">
        <v>0</v>
      </c>
      <c r="H5402">
        <v>0</v>
      </c>
    </row>
    <row r="5403" spans="1:10">
      <c r="A5403">
        <v>5402</v>
      </c>
      <c r="B5403" s="613">
        <v>43896.510416666664</v>
      </c>
      <c r="C5403" s="405" t="s">
        <v>2020</v>
      </c>
      <c r="D5403" s="384">
        <v>1378</v>
      </c>
      <c r="E5403">
        <v>0.01</v>
      </c>
      <c r="F5403">
        <v>1.70533</v>
      </c>
      <c r="G5403" s="384">
        <v>0</v>
      </c>
      <c r="H5403">
        <v>1.70747</v>
      </c>
    </row>
    <row r="5404" spans="1:10">
      <c r="A5404">
        <v>5403</v>
      </c>
      <c r="B5404" s="613">
        <v>43896.584027777775</v>
      </c>
      <c r="C5404" s="405" t="s">
        <v>1931</v>
      </c>
      <c r="D5404" s="384">
        <v>1378</v>
      </c>
      <c r="E5404">
        <v>0.01</v>
      </c>
      <c r="F5404">
        <v>1.70747</v>
      </c>
      <c r="G5404" s="384">
        <v>0</v>
      </c>
      <c r="H5404">
        <v>1.70747</v>
      </c>
      <c r="I5404">
        <v>1.48</v>
      </c>
      <c r="J5404" s="384">
        <v>5203.33</v>
      </c>
    </row>
    <row r="5405" spans="1:10">
      <c r="A5405">
        <v>5404</v>
      </c>
      <c r="B5405" s="613">
        <v>43896.678472222222</v>
      </c>
      <c r="C5405" s="405" t="s">
        <v>97</v>
      </c>
      <c r="D5405" s="384">
        <v>1379</v>
      </c>
      <c r="E5405">
        <v>0.01</v>
      </c>
      <c r="F5405">
        <v>1.7064699999999999</v>
      </c>
      <c r="G5405" s="384">
        <v>0</v>
      </c>
      <c r="H5405">
        <v>0</v>
      </c>
    </row>
    <row r="5406" spans="1:10">
      <c r="A5406">
        <v>5405</v>
      </c>
      <c r="B5406" s="613">
        <v>43896.678472222222</v>
      </c>
      <c r="C5406" s="405" t="s">
        <v>2020</v>
      </c>
      <c r="D5406" s="384">
        <v>1379</v>
      </c>
      <c r="E5406">
        <v>0.01</v>
      </c>
      <c r="F5406">
        <v>1.7064699999999999</v>
      </c>
      <c r="G5406" s="384">
        <v>0</v>
      </c>
      <c r="H5406">
        <v>1.7043299999999999</v>
      </c>
    </row>
    <row r="5407" spans="1:10">
      <c r="A5407">
        <v>5406</v>
      </c>
      <c r="B5407" s="613">
        <v>43896.68472222222</v>
      </c>
      <c r="C5407" s="405" t="s">
        <v>1931</v>
      </c>
      <c r="D5407" s="384">
        <v>1379</v>
      </c>
      <c r="E5407">
        <v>0.01</v>
      </c>
      <c r="F5407">
        <v>1.7043299999999999</v>
      </c>
      <c r="G5407" s="384">
        <v>0</v>
      </c>
      <c r="H5407">
        <v>1.7043299999999999</v>
      </c>
      <c r="I5407">
        <v>1.48</v>
      </c>
      <c r="J5407" s="384">
        <v>5204.8100000000004</v>
      </c>
    </row>
    <row r="5408" spans="1:10">
      <c r="A5408">
        <v>5407</v>
      </c>
      <c r="B5408" s="613">
        <v>43899.40625</v>
      </c>
      <c r="C5408" s="405" t="s">
        <v>97</v>
      </c>
      <c r="D5408" s="384">
        <v>1380</v>
      </c>
      <c r="E5408">
        <v>0.01</v>
      </c>
      <c r="F5408">
        <v>1.7493099999999999</v>
      </c>
      <c r="G5408" s="384">
        <v>0</v>
      </c>
      <c r="H5408">
        <v>0</v>
      </c>
    </row>
    <row r="5409" spans="1:10">
      <c r="A5409">
        <v>5408</v>
      </c>
      <c r="B5409" s="613">
        <v>43899.40625</v>
      </c>
      <c r="C5409" s="405" t="s">
        <v>2020</v>
      </c>
      <c r="D5409" s="384">
        <v>1380</v>
      </c>
      <c r="E5409">
        <v>0.01</v>
      </c>
      <c r="F5409">
        <v>1.7493099999999999</v>
      </c>
      <c r="G5409" s="384">
        <v>0</v>
      </c>
      <c r="H5409">
        <v>1.7471699999999999</v>
      </c>
    </row>
    <row r="5410" spans="1:10">
      <c r="A5410">
        <v>5409</v>
      </c>
      <c r="B5410" s="613">
        <v>43899.412499999999</v>
      </c>
      <c r="C5410" s="405" t="s">
        <v>1931</v>
      </c>
      <c r="D5410" s="384">
        <v>1380</v>
      </c>
      <c r="E5410">
        <v>0.01</v>
      </c>
      <c r="F5410">
        <v>1.7471699999999999</v>
      </c>
      <c r="G5410" s="384">
        <v>0</v>
      </c>
      <c r="H5410">
        <v>1.7471699999999999</v>
      </c>
      <c r="I5410">
        <v>1.48</v>
      </c>
      <c r="J5410" s="384">
        <v>5206.29</v>
      </c>
    </row>
    <row r="5411" spans="1:10">
      <c r="A5411">
        <v>5410</v>
      </c>
      <c r="B5411" s="613">
        <v>43899.729861111111</v>
      </c>
      <c r="C5411" s="405" t="s">
        <v>97</v>
      </c>
      <c r="D5411" s="384">
        <v>1381</v>
      </c>
      <c r="E5411">
        <v>0.01</v>
      </c>
      <c r="F5411">
        <v>1.7110000000000001</v>
      </c>
      <c r="G5411" s="384">
        <v>0</v>
      </c>
      <c r="H5411">
        <v>0</v>
      </c>
    </row>
    <row r="5412" spans="1:10">
      <c r="A5412">
        <v>5411</v>
      </c>
      <c r="B5412" s="613">
        <v>43899.729861111111</v>
      </c>
      <c r="C5412" s="405" t="s">
        <v>2020</v>
      </c>
      <c r="D5412" s="384">
        <v>1381</v>
      </c>
      <c r="E5412">
        <v>0.01</v>
      </c>
      <c r="F5412">
        <v>1.7110000000000001</v>
      </c>
      <c r="G5412" s="384">
        <v>0</v>
      </c>
      <c r="H5412">
        <v>1.70886</v>
      </c>
    </row>
    <row r="5413" spans="1:10">
      <c r="A5413">
        <v>5414</v>
      </c>
      <c r="B5413" s="613">
        <v>43899.78125</v>
      </c>
      <c r="C5413" s="405" t="s">
        <v>2020</v>
      </c>
      <c r="D5413" s="384">
        <v>1381</v>
      </c>
      <c r="E5413">
        <v>0.01</v>
      </c>
      <c r="F5413">
        <v>1.7110000000000001</v>
      </c>
      <c r="G5413" s="384">
        <v>0</v>
      </c>
      <c r="H5413">
        <v>1.7192099999999999</v>
      </c>
    </row>
    <row r="5414" spans="1:10">
      <c r="A5414">
        <v>5418</v>
      </c>
      <c r="B5414" s="613">
        <v>43899.834722222222</v>
      </c>
      <c r="C5414" s="405" t="s">
        <v>2020</v>
      </c>
      <c r="D5414" s="384">
        <v>1381</v>
      </c>
      <c r="E5414">
        <v>0.01</v>
      </c>
      <c r="F5414">
        <v>1.7110000000000001</v>
      </c>
      <c r="G5414" s="384">
        <v>0</v>
      </c>
      <c r="H5414">
        <v>1.7238</v>
      </c>
    </row>
    <row r="5415" spans="1:10">
      <c r="A5415">
        <v>5419</v>
      </c>
      <c r="B5415" s="613">
        <v>43900.12777777778</v>
      </c>
      <c r="C5415" s="405" t="s">
        <v>1931</v>
      </c>
      <c r="D5415" s="384">
        <v>1381</v>
      </c>
      <c r="E5415">
        <v>0.01</v>
      </c>
      <c r="F5415">
        <v>1.7238</v>
      </c>
      <c r="G5415" s="384">
        <v>0</v>
      </c>
      <c r="H5415">
        <v>1.7238</v>
      </c>
      <c r="I5415">
        <v>-9.5500000000000007</v>
      </c>
      <c r="J5415" s="384">
        <v>5196.74</v>
      </c>
    </row>
    <row r="5416" spans="1:10">
      <c r="A5416">
        <v>5412</v>
      </c>
      <c r="B5416" s="613">
        <v>43899.78125</v>
      </c>
      <c r="C5416" s="405" t="s">
        <v>97</v>
      </c>
      <c r="D5416" s="384">
        <v>1382</v>
      </c>
      <c r="E5416">
        <v>0.01</v>
      </c>
      <c r="F5416">
        <v>1.7317</v>
      </c>
      <c r="G5416" s="384">
        <v>0</v>
      </c>
      <c r="H5416">
        <v>0</v>
      </c>
    </row>
    <row r="5417" spans="1:10">
      <c r="A5417">
        <v>5413</v>
      </c>
      <c r="B5417" s="613">
        <v>43899.78125</v>
      </c>
      <c r="C5417" s="405" t="s">
        <v>2020</v>
      </c>
      <c r="D5417" s="384">
        <v>1382</v>
      </c>
      <c r="E5417">
        <v>0.01</v>
      </c>
      <c r="F5417">
        <v>1.7317</v>
      </c>
      <c r="G5417" s="384">
        <v>0</v>
      </c>
      <c r="H5417">
        <v>1.7192099999999999</v>
      </c>
    </row>
    <row r="5418" spans="1:10">
      <c r="A5418">
        <v>5417</v>
      </c>
      <c r="B5418" s="613">
        <v>43899.834722222222</v>
      </c>
      <c r="C5418" s="405" t="s">
        <v>2020</v>
      </c>
      <c r="D5418" s="384">
        <v>1382</v>
      </c>
      <c r="E5418">
        <v>0.01</v>
      </c>
      <c r="F5418">
        <v>1.7317</v>
      </c>
      <c r="G5418" s="384">
        <v>0</v>
      </c>
      <c r="H5418">
        <v>1.7238</v>
      </c>
    </row>
    <row r="5419" spans="1:10">
      <c r="A5419">
        <v>5420</v>
      </c>
      <c r="B5419" s="613">
        <v>43900.12777777778</v>
      </c>
      <c r="C5419" s="405" t="s">
        <v>1931</v>
      </c>
      <c r="D5419" s="384">
        <v>1382</v>
      </c>
      <c r="E5419">
        <v>0.01</v>
      </c>
      <c r="F5419">
        <v>1.7238</v>
      </c>
      <c r="G5419" s="384">
        <v>0</v>
      </c>
      <c r="H5419">
        <v>1.7238</v>
      </c>
      <c r="I5419">
        <v>5.73</v>
      </c>
      <c r="J5419" s="384">
        <v>5202.47</v>
      </c>
    </row>
    <row r="5420" spans="1:10">
      <c r="A5420">
        <v>5415</v>
      </c>
      <c r="B5420" s="613">
        <v>43899.834722222222</v>
      </c>
      <c r="C5420" s="405" t="s">
        <v>97</v>
      </c>
      <c r="D5420" s="384">
        <v>1383</v>
      </c>
      <c r="E5420">
        <v>0.01</v>
      </c>
      <c r="F5420">
        <v>1.7354099999999999</v>
      </c>
      <c r="G5420" s="384">
        <v>0</v>
      </c>
      <c r="H5420">
        <v>0</v>
      </c>
    </row>
    <row r="5421" spans="1:10">
      <c r="A5421">
        <v>5416</v>
      </c>
      <c r="B5421" s="613">
        <v>43899.834722222222</v>
      </c>
      <c r="C5421" s="405" t="s">
        <v>2020</v>
      </c>
      <c r="D5421" s="384">
        <v>1383</v>
      </c>
      <c r="E5421">
        <v>0.01</v>
      </c>
      <c r="F5421">
        <v>1.7354099999999999</v>
      </c>
      <c r="G5421" s="384">
        <v>0</v>
      </c>
      <c r="H5421">
        <v>1.7238</v>
      </c>
    </row>
    <row r="5422" spans="1:10">
      <c r="A5422">
        <v>5421</v>
      </c>
      <c r="B5422" s="613">
        <v>43900.12777777778</v>
      </c>
      <c r="C5422" s="405" t="s">
        <v>1931</v>
      </c>
      <c r="D5422" s="384">
        <v>1383</v>
      </c>
      <c r="E5422">
        <v>0.01</v>
      </c>
      <c r="F5422">
        <v>1.7238</v>
      </c>
      <c r="G5422" s="384">
        <v>0</v>
      </c>
      <c r="H5422">
        <v>1.7238</v>
      </c>
      <c r="I5422">
        <v>8.4700000000000006</v>
      </c>
      <c r="J5422" s="384">
        <v>5210.9399999999996</v>
      </c>
    </row>
    <row r="5423" spans="1:10">
      <c r="A5423">
        <v>5422</v>
      </c>
      <c r="B5423" s="613">
        <v>43900.584722222222</v>
      </c>
      <c r="C5423" s="405" t="s">
        <v>96</v>
      </c>
      <c r="D5423" s="384">
        <v>1384</v>
      </c>
      <c r="E5423">
        <v>0.01</v>
      </c>
      <c r="F5423">
        <v>1.73333</v>
      </c>
      <c r="G5423" s="384">
        <v>0</v>
      </c>
      <c r="H5423">
        <v>0</v>
      </c>
    </row>
    <row r="5424" spans="1:10">
      <c r="A5424">
        <v>5423</v>
      </c>
      <c r="B5424" s="613">
        <v>43900.584722222222</v>
      </c>
      <c r="C5424" s="405" t="s">
        <v>2020</v>
      </c>
      <c r="D5424" s="384">
        <v>1384</v>
      </c>
      <c r="E5424">
        <v>0.01</v>
      </c>
      <c r="F5424">
        <v>1.73333</v>
      </c>
      <c r="G5424" s="384">
        <v>0</v>
      </c>
      <c r="H5424">
        <v>1.7354700000000001</v>
      </c>
    </row>
    <row r="5425" spans="1:10">
      <c r="A5425">
        <v>5424</v>
      </c>
      <c r="B5425" s="613">
        <v>43900.588194444441</v>
      </c>
      <c r="C5425" s="405" t="s">
        <v>1931</v>
      </c>
      <c r="D5425" s="384">
        <v>1384</v>
      </c>
      <c r="E5425">
        <v>0.01</v>
      </c>
      <c r="F5425">
        <v>1.7354700000000001</v>
      </c>
      <c r="G5425" s="384">
        <v>0</v>
      </c>
      <c r="H5425">
        <v>1.7354700000000001</v>
      </c>
      <c r="I5425">
        <v>1.48</v>
      </c>
      <c r="J5425" s="384">
        <v>5212.42</v>
      </c>
    </row>
    <row r="5426" spans="1:10">
      <c r="A5426">
        <v>5425</v>
      </c>
      <c r="B5426" s="613">
        <v>43900.625694444447</v>
      </c>
      <c r="C5426" s="405" t="s">
        <v>96</v>
      </c>
      <c r="D5426" s="384">
        <v>1385</v>
      </c>
      <c r="E5426">
        <v>0.01</v>
      </c>
      <c r="F5426">
        <v>1.7377</v>
      </c>
      <c r="G5426" s="384">
        <v>0</v>
      </c>
      <c r="H5426">
        <v>0</v>
      </c>
    </row>
    <row r="5427" spans="1:10">
      <c r="A5427">
        <v>5426</v>
      </c>
      <c r="B5427" s="613">
        <v>43900.625694444447</v>
      </c>
      <c r="C5427" s="405" t="s">
        <v>2020</v>
      </c>
      <c r="D5427" s="384">
        <v>1385</v>
      </c>
      <c r="E5427">
        <v>0.01</v>
      </c>
      <c r="F5427">
        <v>1.7377</v>
      </c>
      <c r="G5427" s="384">
        <v>0</v>
      </c>
      <c r="H5427">
        <v>1.7398400000000001</v>
      </c>
    </row>
    <row r="5428" spans="1:10">
      <c r="A5428">
        <v>5427</v>
      </c>
      <c r="B5428" s="613">
        <v>43900.62777777778</v>
      </c>
      <c r="C5428" s="405" t="s">
        <v>1931</v>
      </c>
      <c r="D5428" s="384">
        <v>1385</v>
      </c>
      <c r="E5428">
        <v>0.01</v>
      </c>
      <c r="F5428">
        <v>1.7398400000000001</v>
      </c>
      <c r="G5428" s="384">
        <v>0</v>
      </c>
      <c r="H5428">
        <v>1.7398400000000001</v>
      </c>
      <c r="I5428">
        <v>1.48</v>
      </c>
      <c r="J5428" s="384">
        <v>5213.8999999999996</v>
      </c>
    </row>
    <row r="5429" spans="1:10">
      <c r="A5429">
        <v>5428</v>
      </c>
      <c r="B5429" s="613">
        <v>43900.667361111111</v>
      </c>
      <c r="C5429" s="405" t="s">
        <v>96</v>
      </c>
      <c r="D5429" s="384">
        <v>1386</v>
      </c>
      <c r="E5429">
        <v>0.01</v>
      </c>
      <c r="F5429">
        <v>1.7394099999999999</v>
      </c>
      <c r="G5429" s="384">
        <v>0</v>
      </c>
      <c r="H5429">
        <v>0</v>
      </c>
    </row>
    <row r="5430" spans="1:10">
      <c r="A5430">
        <v>5429</v>
      </c>
      <c r="B5430" s="613">
        <v>43900.667361111111</v>
      </c>
      <c r="C5430" s="405" t="s">
        <v>2020</v>
      </c>
      <c r="D5430" s="384">
        <v>1386</v>
      </c>
      <c r="E5430">
        <v>0.01</v>
      </c>
      <c r="F5430">
        <v>1.7394099999999999</v>
      </c>
      <c r="G5430" s="384">
        <v>0</v>
      </c>
      <c r="H5430">
        <v>1.7415499999999999</v>
      </c>
    </row>
    <row r="5431" spans="1:10">
      <c r="A5431">
        <v>5430</v>
      </c>
      <c r="B5431" s="613">
        <v>43900.701388888891</v>
      </c>
      <c r="C5431" s="405" t="s">
        <v>1931</v>
      </c>
      <c r="D5431" s="384">
        <v>1386</v>
      </c>
      <c r="E5431">
        <v>0.01</v>
      </c>
      <c r="F5431">
        <v>1.7415499999999999</v>
      </c>
      <c r="G5431" s="384">
        <v>0</v>
      </c>
      <c r="H5431">
        <v>1.7415499999999999</v>
      </c>
      <c r="I5431">
        <v>1.48</v>
      </c>
      <c r="J5431" s="384">
        <v>5215.38</v>
      </c>
    </row>
    <row r="5432" spans="1:10">
      <c r="A5432">
        <v>5431</v>
      </c>
      <c r="B5432" s="613">
        <v>43901.114583333336</v>
      </c>
      <c r="C5432" s="405" t="s">
        <v>96</v>
      </c>
      <c r="D5432" s="384">
        <v>1387</v>
      </c>
      <c r="E5432">
        <v>0.01</v>
      </c>
      <c r="F5432">
        <v>1.74346</v>
      </c>
      <c r="G5432" s="384">
        <v>0</v>
      </c>
      <c r="H5432">
        <v>0</v>
      </c>
    </row>
    <row r="5433" spans="1:10">
      <c r="A5433">
        <v>5432</v>
      </c>
      <c r="B5433" s="613">
        <v>43901.114583333336</v>
      </c>
      <c r="C5433" s="405" t="s">
        <v>2020</v>
      </c>
      <c r="D5433" s="384">
        <v>1387</v>
      </c>
      <c r="E5433">
        <v>0.01</v>
      </c>
      <c r="F5433">
        <v>1.74346</v>
      </c>
      <c r="G5433" s="384">
        <v>0</v>
      </c>
      <c r="H5433">
        <v>1.7456</v>
      </c>
    </row>
    <row r="5434" spans="1:10">
      <c r="A5434">
        <v>5435</v>
      </c>
      <c r="B5434" s="613">
        <v>43901.157638888886</v>
      </c>
      <c r="C5434" s="405" t="s">
        <v>2020</v>
      </c>
      <c r="D5434" s="384">
        <v>1387</v>
      </c>
      <c r="E5434">
        <v>0.01</v>
      </c>
      <c r="F5434">
        <v>1.74346</v>
      </c>
      <c r="G5434" s="384">
        <v>0</v>
      </c>
      <c r="H5434">
        <v>1.74394</v>
      </c>
    </row>
    <row r="5435" spans="1:10">
      <c r="A5435">
        <v>5436</v>
      </c>
      <c r="B5435" s="613">
        <v>43901.291666666664</v>
      </c>
      <c r="C5435" s="405" t="s">
        <v>1931</v>
      </c>
      <c r="D5435" s="384">
        <v>1387</v>
      </c>
      <c r="E5435">
        <v>0.01</v>
      </c>
      <c r="F5435">
        <v>1.74394</v>
      </c>
      <c r="G5435" s="384">
        <v>0</v>
      </c>
      <c r="H5435">
        <v>1.74394</v>
      </c>
      <c r="I5435">
        <v>0.26</v>
      </c>
      <c r="J5435" s="384">
        <v>5215.6400000000003</v>
      </c>
    </row>
    <row r="5436" spans="1:10">
      <c r="A5436">
        <v>5433</v>
      </c>
      <c r="B5436" s="613">
        <v>43901.157638888886</v>
      </c>
      <c r="C5436" s="405" t="s">
        <v>96</v>
      </c>
      <c r="D5436" s="384">
        <v>1388</v>
      </c>
      <c r="E5436">
        <v>0.01</v>
      </c>
      <c r="F5436">
        <v>1.7401500000000001</v>
      </c>
      <c r="G5436" s="384">
        <v>0</v>
      </c>
      <c r="H5436">
        <v>0</v>
      </c>
    </row>
    <row r="5437" spans="1:10">
      <c r="A5437">
        <v>5434</v>
      </c>
      <c r="B5437" s="613">
        <v>43901.157638888886</v>
      </c>
      <c r="C5437" s="405" t="s">
        <v>2020</v>
      </c>
      <c r="D5437" s="384">
        <v>1388</v>
      </c>
      <c r="E5437">
        <v>0.01</v>
      </c>
      <c r="F5437">
        <v>1.7401500000000001</v>
      </c>
      <c r="G5437" s="384">
        <v>0</v>
      </c>
      <c r="H5437">
        <v>1.74394</v>
      </c>
    </row>
    <row r="5438" spans="1:10">
      <c r="A5438">
        <v>5437</v>
      </c>
      <c r="B5438" s="613">
        <v>43901.291666666664</v>
      </c>
      <c r="C5438" s="405" t="s">
        <v>1931</v>
      </c>
      <c r="D5438" s="384">
        <v>1388</v>
      </c>
      <c r="E5438">
        <v>0.01</v>
      </c>
      <c r="F5438">
        <v>1.74394</v>
      </c>
      <c r="G5438" s="384">
        <v>0</v>
      </c>
      <c r="H5438">
        <v>1.74394</v>
      </c>
      <c r="I5438">
        <v>2.7</v>
      </c>
      <c r="J5438" s="384">
        <v>5218.34</v>
      </c>
    </row>
    <row r="5439" spans="1:10">
      <c r="A5439">
        <v>5438</v>
      </c>
      <c r="B5439" s="613">
        <v>43901.491666666669</v>
      </c>
      <c r="C5439" s="405" t="s">
        <v>97</v>
      </c>
      <c r="D5439" s="384">
        <v>1389</v>
      </c>
      <c r="E5439">
        <v>0.01</v>
      </c>
      <c r="F5439">
        <v>1.73177</v>
      </c>
      <c r="G5439" s="384">
        <v>0</v>
      </c>
      <c r="H5439">
        <v>0</v>
      </c>
    </row>
    <row r="5440" spans="1:10">
      <c r="A5440">
        <v>5439</v>
      </c>
      <c r="B5440" s="613">
        <v>43901.491666666669</v>
      </c>
      <c r="C5440" s="405" t="s">
        <v>2020</v>
      </c>
      <c r="D5440" s="384">
        <v>1389</v>
      </c>
      <c r="E5440">
        <v>0.01</v>
      </c>
      <c r="F5440">
        <v>1.73177</v>
      </c>
      <c r="G5440" s="384">
        <v>0</v>
      </c>
      <c r="H5440">
        <v>1.72963</v>
      </c>
    </row>
    <row r="5441" spans="1:10">
      <c r="A5441">
        <v>5442</v>
      </c>
      <c r="B5441" s="613">
        <v>43901.517361111109</v>
      </c>
      <c r="C5441" s="405" t="s">
        <v>2020</v>
      </c>
      <c r="D5441" s="384">
        <v>1389</v>
      </c>
      <c r="E5441">
        <v>0.01</v>
      </c>
      <c r="F5441">
        <v>1.73177</v>
      </c>
      <c r="G5441" s="384">
        <v>0</v>
      </c>
      <c r="H5441">
        <v>1.73129</v>
      </c>
    </row>
    <row r="5442" spans="1:10">
      <c r="A5442">
        <v>5443</v>
      </c>
      <c r="B5442" s="613">
        <v>43901.708333333336</v>
      </c>
      <c r="C5442" s="405" t="s">
        <v>1931</v>
      </c>
      <c r="D5442" s="384">
        <v>1389</v>
      </c>
      <c r="E5442">
        <v>0.01</v>
      </c>
      <c r="F5442">
        <v>1.73129</v>
      </c>
      <c r="G5442" s="384">
        <v>0</v>
      </c>
      <c r="H5442">
        <v>1.73129</v>
      </c>
      <c r="I5442">
        <v>0.26</v>
      </c>
      <c r="J5442" s="384">
        <v>5218.6000000000004</v>
      </c>
    </row>
    <row r="5443" spans="1:10">
      <c r="A5443">
        <v>5440</v>
      </c>
      <c r="B5443" s="613">
        <v>43901.517361111109</v>
      </c>
      <c r="C5443" s="405" t="s">
        <v>97</v>
      </c>
      <c r="D5443" s="384">
        <v>1390</v>
      </c>
      <c r="E5443">
        <v>0.01</v>
      </c>
      <c r="F5443">
        <v>1.73508</v>
      </c>
      <c r="G5443" s="384">
        <v>0</v>
      </c>
      <c r="H5443">
        <v>0</v>
      </c>
    </row>
    <row r="5444" spans="1:10">
      <c r="A5444">
        <v>5441</v>
      </c>
      <c r="B5444" s="613">
        <v>43901.517361111109</v>
      </c>
      <c r="C5444" s="405" t="s">
        <v>2020</v>
      </c>
      <c r="D5444" s="384">
        <v>1390</v>
      </c>
      <c r="E5444">
        <v>0.01</v>
      </c>
      <c r="F5444">
        <v>1.73508</v>
      </c>
      <c r="G5444" s="384">
        <v>0</v>
      </c>
      <c r="H5444">
        <v>1.73129</v>
      </c>
    </row>
    <row r="5445" spans="1:10">
      <c r="A5445">
        <v>5444</v>
      </c>
      <c r="B5445" s="613">
        <v>43901.708333333336</v>
      </c>
      <c r="C5445" s="405" t="s">
        <v>1931</v>
      </c>
      <c r="D5445" s="384">
        <v>1390</v>
      </c>
      <c r="E5445">
        <v>0.01</v>
      </c>
      <c r="F5445">
        <v>1.73129</v>
      </c>
      <c r="G5445" s="384">
        <v>0</v>
      </c>
      <c r="H5445">
        <v>1.73129</v>
      </c>
      <c r="I5445">
        <v>2.7</v>
      </c>
      <c r="J5445" s="384">
        <v>5221.3</v>
      </c>
    </row>
    <row r="5446" spans="1:10">
      <c r="A5446">
        <v>5445</v>
      </c>
      <c r="B5446" s="613">
        <v>43901.709027777775</v>
      </c>
      <c r="C5446" s="405" t="s">
        <v>97</v>
      </c>
      <c r="D5446" s="384">
        <v>1391</v>
      </c>
      <c r="E5446">
        <v>0.01</v>
      </c>
      <c r="F5446">
        <v>1.7311399999999999</v>
      </c>
      <c r="G5446" s="384">
        <v>0</v>
      </c>
      <c r="H5446">
        <v>0</v>
      </c>
    </row>
    <row r="5447" spans="1:10">
      <c r="A5447">
        <v>5446</v>
      </c>
      <c r="B5447" s="613">
        <v>43901.709027777775</v>
      </c>
      <c r="C5447" s="405" t="s">
        <v>2020</v>
      </c>
      <c r="D5447" s="384">
        <v>1391</v>
      </c>
      <c r="E5447">
        <v>0.01</v>
      </c>
      <c r="F5447">
        <v>1.7311399999999999</v>
      </c>
      <c r="G5447" s="384">
        <v>0</v>
      </c>
      <c r="H5447">
        <v>1.7290000000000001</v>
      </c>
    </row>
    <row r="5448" spans="1:10">
      <c r="A5448">
        <v>5450</v>
      </c>
      <c r="B5448" s="613">
        <v>43901.76458333333</v>
      </c>
      <c r="C5448" s="405" t="s">
        <v>1931</v>
      </c>
      <c r="D5448" s="384">
        <v>1391</v>
      </c>
      <c r="E5448">
        <v>0.01</v>
      </c>
      <c r="F5448">
        <v>1.7290000000000001</v>
      </c>
      <c r="G5448" s="384">
        <v>0</v>
      </c>
      <c r="H5448">
        <v>1.7290000000000001</v>
      </c>
      <c r="I5448">
        <v>1.48</v>
      </c>
      <c r="J5448" s="384">
        <v>5224.26</v>
      </c>
    </row>
    <row r="5449" spans="1:10">
      <c r="A5449">
        <v>5447</v>
      </c>
      <c r="B5449" s="613">
        <v>43901.739583333336</v>
      </c>
      <c r="C5449" s="405" t="s">
        <v>96</v>
      </c>
      <c r="D5449" s="384">
        <v>1392</v>
      </c>
      <c r="E5449">
        <v>0.01</v>
      </c>
      <c r="F5449">
        <v>1.7317</v>
      </c>
      <c r="G5449" s="384">
        <v>0</v>
      </c>
      <c r="H5449">
        <v>0</v>
      </c>
    </row>
    <row r="5450" spans="1:10">
      <c r="A5450">
        <v>5448</v>
      </c>
      <c r="B5450" s="613">
        <v>43901.739583333336</v>
      </c>
      <c r="C5450" s="405" t="s">
        <v>2020</v>
      </c>
      <c r="D5450" s="384">
        <v>1392</v>
      </c>
      <c r="E5450">
        <v>0.01</v>
      </c>
      <c r="F5450">
        <v>1.7317</v>
      </c>
      <c r="G5450" s="384">
        <v>0</v>
      </c>
      <c r="H5450">
        <v>1.73384</v>
      </c>
    </row>
    <row r="5451" spans="1:10">
      <c r="A5451">
        <v>5449</v>
      </c>
      <c r="B5451" s="613">
        <v>43901.747916666667</v>
      </c>
      <c r="C5451" s="405" t="s">
        <v>1931</v>
      </c>
      <c r="D5451" s="384">
        <v>1392</v>
      </c>
      <c r="E5451">
        <v>0.01</v>
      </c>
      <c r="F5451">
        <v>1.73384</v>
      </c>
      <c r="G5451" s="384">
        <v>0</v>
      </c>
      <c r="H5451">
        <v>1.73384</v>
      </c>
      <c r="I5451">
        <v>1.48</v>
      </c>
      <c r="J5451" s="384">
        <v>5222.78</v>
      </c>
    </row>
    <row r="5452" spans="1:10">
      <c r="A5452">
        <v>5451</v>
      </c>
      <c r="B5452" s="613">
        <v>43902.15625</v>
      </c>
      <c r="C5452" s="405" t="s">
        <v>96</v>
      </c>
      <c r="D5452" s="384">
        <v>1393</v>
      </c>
      <c r="E5452">
        <v>0.01</v>
      </c>
      <c r="F5452">
        <v>1.7540199999999999</v>
      </c>
      <c r="G5452" s="384">
        <v>0</v>
      </c>
      <c r="H5452">
        <v>0</v>
      </c>
    </row>
    <row r="5453" spans="1:10">
      <c r="A5453">
        <v>5452</v>
      </c>
      <c r="B5453" s="613">
        <v>43902.15625</v>
      </c>
      <c r="C5453" s="405" t="s">
        <v>2020</v>
      </c>
      <c r="D5453" s="384">
        <v>1393</v>
      </c>
      <c r="E5453">
        <v>0.01</v>
      </c>
      <c r="F5453">
        <v>1.7540199999999999</v>
      </c>
      <c r="G5453" s="384">
        <v>0</v>
      </c>
      <c r="H5453">
        <v>1.7561599999999999</v>
      </c>
    </row>
    <row r="5454" spans="1:10">
      <c r="A5454">
        <v>5455</v>
      </c>
      <c r="B5454" s="613">
        <v>43902.234722222223</v>
      </c>
      <c r="C5454" s="405" t="s">
        <v>2020</v>
      </c>
      <c r="D5454" s="384">
        <v>1393</v>
      </c>
      <c r="E5454">
        <v>0.01</v>
      </c>
      <c r="F5454">
        <v>1.7540199999999999</v>
      </c>
      <c r="G5454" s="384">
        <v>0</v>
      </c>
      <c r="H5454">
        <v>1.7541899999999999</v>
      </c>
    </row>
    <row r="5455" spans="1:10">
      <c r="A5455">
        <v>5456</v>
      </c>
      <c r="B5455" s="613">
        <v>43902.368055555555</v>
      </c>
      <c r="C5455" s="405" t="s">
        <v>1931</v>
      </c>
      <c r="D5455" s="384">
        <v>1393</v>
      </c>
      <c r="E5455">
        <v>0.01</v>
      </c>
      <c r="F5455">
        <v>1.7541899999999999</v>
      </c>
      <c r="G5455" s="384">
        <v>0</v>
      </c>
      <c r="H5455">
        <v>1.7541899999999999</v>
      </c>
      <c r="I5455">
        <v>0.03</v>
      </c>
      <c r="J5455" s="384">
        <v>5224.29</v>
      </c>
    </row>
    <row r="5456" spans="1:10">
      <c r="A5456">
        <v>5453</v>
      </c>
      <c r="B5456" s="613">
        <v>43902.234722222223</v>
      </c>
      <c r="C5456" s="405" t="s">
        <v>96</v>
      </c>
      <c r="D5456" s="384">
        <v>1394</v>
      </c>
      <c r="E5456">
        <v>0.01</v>
      </c>
      <c r="F5456">
        <v>1.7500899999999999</v>
      </c>
      <c r="G5456" s="384">
        <v>0</v>
      </c>
      <c r="H5456">
        <v>0</v>
      </c>
    </row>
    <row r="5457" spans="1:10">
      <c r="A5457">
        <v>5454</v>
      </c>
      <c r="B5457" s="613">
        <v>43902.234722222223</v>
      </c>
      <c r="C5457" s="405" t="s">
        <v>2020</v>
      </c>
      <c r="D5457" s="384">
        <v>1394</v>
      </c>
      <c r="E5457">
        <v>0.01</v>
      </c>
      <c r="F5457">
        <v>1.7500899999999999</v>
      </c>
      <c r="G5457" s="384">
        <v>0</v>
      </c>
      <c r="H5457">
        <v>1.7541899999999999</v>
      </c>
    </row>
    <row r="5458" spans="1:10">
      <c r="A5458">
        <v>5457</v>
      </c>
      <c r="B5458" s="613">
        <v>43902.368055555555</v>
      </c>
      <c r="C5458" s="405" t="s">
        <v>1931</v>
      </c>
      <c r="D5458" s="384">
        <v>1394</v>
      </c>
      <c r="E5458">
        <v>0.01</v>
      </c>
      <c r="F5458">
        <v>1.7541899999999999</v>
      </c>
      <c r="G5458" s="384">
        <v>0</v>
      </c>
      <c r="H5458">
        <v>1.7541899999999999</v>
      </c>
      <c r="I5458">
        <v>2.93</v>
      </c>
      <c r="J5458" s="384">
        <v>5227.22</v>
      </c>
    </row>
    <row r="5459" spans="1:10">
      <c r="A5459">
        <v>5458</v>
      </c>
      <c r="B5459" s="613">
        <v>43902.40625</v>
      </c>
      <c r="C5459" s="405" t="s">
        <v>96</v>
      </c>
      <c r="D5459" s="384">
        <v>1395</v>
      </c>
      <c r="E5459">
        <v>0.01</v>
      </c>
      <c r="F5459">
        <v>1.7557499999999999</v>
      </c>
      <c r="G5459" s="384">
        <v>0</v>
      </c>
      <c r="H5459">
        <v>0</v>
      </c>
    </row>
    <row r="5460" spans="1:10">
      <c r="A5460">
        <v>5459</v>
      </c>
      <c r="B5460" s="613">
        <v>43902.40625</v>
      </c>
      <c r="C5460" s="405" t="s">
        <v>2020</v>
      </c>
      <c r="D5460" s="384">
        <v>1395</v>
      </c>
      <c r="E5460">
        <v>0.01</v>
      </c>
      <c r="F5460">
        <v>1.7557499999999999</v>
      </c>
      <c r="G5460" s="384">
        <v>0</v>
      </c>
      <c r="H5460">
        <v>1.75789</v>
      </c>
    </row>
    <row r="5461" spans="1:10">
      <c r="A5461">
        <v>5462</v>
      </c>
      <c r="B5461" s="613">
        <v>43902.472222222219</v>
      </c>
      <c r="C5461" s="405" t="s">
        <v>2020</v>
      </c>
      <c r="D5461" s="384">
        <v>1395</v>
      </c>
      <c r="E5461">
        <v>0.01</v>
      </c>
      <c r="F5461">
        <v>1.7557499999999999</v>
      </c>
      <c r="G5461" s="384">
        <v>0</v>
      </c>
      <c r="H5461">
        <v>1.75563</v>
      </c>
    </row>
    <row r="5462" spans="1:10">
      <c r="A5462">
        <v>5463</v>
      </c>
      <c r="B5462" s="613">
        <v>43902.534722222219</v>
      </c>
      <c r="C5462" s="405" t="s">
        <v>1931</v>
      </c>
      <c r="D5462" s="384">
        <v>1395</v>
      </c>
      <c r="E5462">
        <v>0.01</v>
      </c>
      <c r="F5462">
        <v>1.75563</v>
      </c>
      <c r="G5462" s="384">
        <v>0</v>
      </c>
      <c r="H5462">
        <v>1.75563</v>
      </c>
      <c r="I5462">
        <v>-0.19</v>
      </c>
      <c r="J5462" s="384">
        <v>5227.03</v>
      </c>
    </row>
    <row r="5463" spans="1:10">
      <c r="A5463">
        <v>5460</v>
      </c>
      <c r="B5463" s="613">
        <v>43902.472222222219</v>
      </c>
      <c r="C5463" s="405" t="s">
        <v>96</v>
      </c>
      <c r="D5463" s="384">
        <v>1396</v>
      </c>
      <c r="E5463">
        <v>0.01</v>
      </c>
      <c r="F5463">
        <v>1.7512399999999999</v>
      </c>
      <c r="G5463" s="384">
        <v>0</v>
      </c>
      <c r="H5463">
        <v>0</v>
      </c>
    </row>
    <row r="5464" spans="1:10">
      <c r="A5464">
        <v>5461</v>
      </c>
      <c r="B5464" s="613">
        <v>43902.472222222219</v>
      </c>
      <c r="C5464" s="405" t="s">
        <v>2020</v>
      </c>
      <c r="D5464" s="384">
        <v>1396</v>
      </c>
      <c r="E5464">
        <v>0.01</v>
      </c>
      <c r="F5464">
        <v>1.7512399999999999</v>
      </c>
      <c r="G5464" s="384">
        <v>0</v>
      </c>
      <c r="H5464">
        <v>1.75563</v>
      </c>
    </row>
    <row r="5465" spans="1:10">
      <c r="A5465">
        <v>5464</v>
      </c>
      <c r="B5465" s="613">
        <v>43902.534722222219</v>
      </c>
      <c r="C5465" s="405" t="s">
        <v>1931</v>
      </c>
      <c r="D5465" s="384">
        <v>1396</v>
      </c>
      <c r="E5465">
        <v>0.01</v>
      </c>
      <c r="F5465">
        <v>1.75563</v>
      </c>
      <c r="G5465" s="384">
        <v>0</v>
      </c>
      <c r="H5465">
        <v>1.75563</v>
      </c>
      <c r="I5465">
        <v>3.14</v>
      </c>
      <c r="J5465" s="384">
        <v>5230.17</v>
      </c>
    </row>
    <row r="5466" spans="1:10">
      <c r="A5466">
        <v>5465</v>
      </c>
      <c r="B5466" s="613">
        <v>43903.490277777775</v>
      </c>
      <c r="C5466" s="405" t="s">
        <v>97</v>
      </c>
      <c r="D5466" s="384">
        <v>1397</v>
      </c>
      <c r="E5466">
        <v>0.01</v>
      </c>
      <c r="F5466">
        <v>1.7697499999999999</v>
      </c>
      <c r="G5466" s="384">
        <v>0</v>
      </c>
      <c r="H5466">
        <v>0</v>
      </c>
    </row>
    <row r="5467" spans="1:10">
      <c r="A5467">
        <v>5466</v>
      </c>
      <c r="B5467" s="613">
        <v>43903.490277777775</v>
      </c>
      <c r="C5467" s="405" t="s">
        <v>2020</v>
      </c>
      <c r="D5467" s="384">
        <v>1397</v>
      </c>
      <c r="E5467">
        <v>0.01</v>
      </c>
      <c r="F5467">
        <v>1.7697499999999999</v>
      </c>
      <c r="G5467" s="384">
        <v>0</v>
      </c>
      <c r="H5467">
        <v>1.7676099999999999</v>
      </c>
    </row>
    <row r="5468" spans="1:10">
      <c r="A5468">
        <v>5469</v>
      </c>
      <c r="B5468" s="613">
        <v>43903.5625</v>
      </c>
      <c r="C5468" s="405" t="s">
        <v>2020</v>
      </c>
      <c r="D5468" s="384">
        <v>1397</v>
      </c>
      <c r="E5468">
        <v>0.01</v>
      </c>
      <c r="F5468">
        <v>1.7697499999999999</v>
      </c>
      <c r="G5468" s="384">
        <v>0</v>
      </c>
      <c r="H5468">
        <v>1.7693099999999999</v>
      </c>
    </row>
    <row r="5469" spans="1:10">
      <c r="A5469">
        <v>5470</v>
      </c>
      <c r="B5469" s="613">
        <v>43903.571527777778</v>
      </c>
      <c r="C5469" s="405" t="s">
        <v>1931</v>
      </c>
      <c r="D5469" s="384">
        <v>1397</v>
      </c>
      <c r="E5469">
        <v>0.01</v>
      </c>
      <c r="F5469">
        <v>1.7693099999999999</v>
      </c>
      <c r="G5469" s="384">
        <v>0</v>
      </c>
      <c r="H5469">
        <v>1.7693099999999999</v>
      </c>
      <c r="I5469">
        <v>0.22</v>
      </c>
      <c r="J5469" s="384">
        <v>5230.3900000000003</v>
      </c>
    </row>
    <row r="5470" spans="1:10">
      <c r="A5470">
        <v>5467</v>
      </c>
      <c r="B5470" s="613">
        <v>43903.5625</v>
      </c>
      <c r="C5470" s="405" t="s">
        <v>97</v>
      </c>
      <c r="D5470" s="384">
        <v>1398</v>
      </c>
      <c r="E5470">
        <v>0.01</v>
      </c>
      <c r="F5470">
        <v>1.77315</v>
      </c>
      <c r="G5470" s="384">
        <v>0</v>
      </c>
      <c r="H5470">
        <v>0</v>
      </c>
    </row>
    <row r="5471" spans="1:10">
      <c r="A5471">
        <v>5468</v>
      </c>
      <c r="B5471" s="613">
        <v>43903.5625</v>
      </c>
      <c r="C5471" s="405" t="s">
        <v>2020</v>
      </c>
      <c r="D5471" s="384">
        <v>1398</v>
      </c>
      <c r="E5471">
        <v>0.01</v>
      </c>
      <c r="F5471">
        <v>1.77315</v>
      </c>
      <c r="G5471" s="384">
        <v>0</v>
      </c>
      <c r="H5471">
        <v>1.7693099999999999</v>
      </c>
    </row>
    <row r="5472" spans="1:10">
      <c r="A5472">
        <v>5471</v>
      </c>
      <c r="B5472" s="613">
        <v>43903.571527777778</v>
      </c>
      <c r="C5472" s="405" t="s">
        <v>1931</v>
      </c>
      <c r="D5472" s="384">
        <v>1398</v>
      </c>
      <c r="E5472">
        <v>0.01</v>
      </c>
      <c r="F5472">
        <v>1.7693099999999999</v>
      </c>
      <c r="G5472" s="384">
        <v>0</v>
      </c>
      <c r="H5472">
        <v>1.7693099999999999</v>
      </c>
      <c r="I5472">
        <v>2.73</v>
      </c>
      <c r="J5472" s="384">
        <v>5233.12</v>
      </c>
    </row>
    <row r="5473" spans="1:10">
      <c r="A5473">
        <v>5472</v>
      </c>
      <c r="B5473" s="613">
        <v>43903.646527777775</v>
      </c>
      <c r="C5473" s="405" t="s">
        <v>97</v>
      </c>
      <c r="D5473" s="384">
        <v>1399</v>
      </c>
      <c r="E5473">
        <v>0.01</v>
      </c>
      <c r="F5473">
        <v>1.76719</v>
      </c>
      <c r="G5473" s="384">
        <v>0</v>
      </c>
      <c r="H5473">
        <v>0</v>
      </c>
    </row>
    <row r="5474" spans="1:10">
      <c r="A5474">
        <v>5473</v>
      </c>
      <c r="B5474" s="613">
        <v>43903.646527777775</v>
      </c>
      <c r="C5474" s="405" t="s">
        <v>2020</v>
      </c>
      <c r="D5474" s="384">
        <v>1399</v>
      </c>
      <c r="E5474">
        <v>0.01</v>
      </c>
      <c r="F5474">
        <v>1.76719</v>
      </c>
      <c r="G5474" s="384">
        <v>0</v>
      </c>
      <c r="H5474">
        <v>1.76505</v>
      </c>
    </row>
    <row r="5475" spans="1:10">
      <c r="A5475">
        <v>5474</v>
      </c>
      <c r="B5475" s="613">
        <v>43903.658333333333</v>
      </c>
      <c r="C5475" s="405" t="s">
        <v>1931</v>
      </c>
      <c r="D5475" s="384">
        <v>1399</v>
      </c>
      <c r="E5475">
        <v>0.01</v>
      </c>
      <c r="F5475">
        <v>1.76505</v>
      </c>
      <c r="G5475" s="384">
        <v>0</v>
      </c>
      <c r="H5475">
        <v>1.76505</v>
      </c>
      <c r="I5475">
        <v>1.48</v>
      </c>
      <c r="J5475" s="384">
        <v>5234.6000000000004</v>
      </c>
    </row>
    <row r="5476" spans="1:10">
      <c r="A5476">
        <v>5475</v>
      </c>
      <c r="B5476" s="613">
        <v>43914.8125</v>
      </c>
      <c r="C5476" s="405" t="s">
        <v>97</v>
      </c>
      <c r="D5476" s="384">
        <v>1400</v>
      </c>
      <c r="E5476">
        <v>0.01</v>
      </c>
      <c r="F5476">
        <v>1.82124</v>
      </c>
      <c r="G5476" s="384">
        <v>0</v>
      </c>
      <c r="H5476">
        <v>0</v>
      </c>
    </row>
    <row r="5477" spans="1:10">
      <c r="A5477">
        <v>5476</v>
      </c>
      <c r="B5477" s="613">
        <v>43914.8125</v>
      </c>
      <c r="C5477" s="405" t="s">
        <v>2020</v>
      </c>
      <c r="D5477" s="384">
        <v>1400</v>
      </c>
      <c r="E5477">
        <v>0.01</v>
      </c>
      <c r="F5477">
        <v>1.82124</v>
      </c>
      <c r="G5477" s="384">
        <v>0</v>
      </c>
      <c r="H5477">
        <v>1.8190999999999999</v>
      </c>
    </row>
    <row r="5478" spans="1:10">
      <c r="A5478">
        <v>5477</v>
      </c>
      <c r="B5478" s="613">
        <v>43914.874305555553</v>
      </c>
      <c r="C5478" s="405" t="s">
        <v>1931</v>
      </c>
      <c r="D5478" s="384">
        <v>1400</v>
      </c>
      <c r="E5478">
        <v>0.01</v>
      </c>
      <c r="F5478">
        <v>1.8190999999999999</v>
      </c>
      <c r="G5478" s="384">
        <v>0</v>
      </c>
      <c r="H5478">
        <v>1.8190999999999999</v>
      </c>
      <c r="I5478">
        <v>1.48</v>
      </c>
      <c r="J5478" s="384">
        <v>5236.08</v>
      </c>
    </row>
    <row r="5479" spans="1:10">
      <c r="A5479">
        <v>5478</v>
      </c>
      <c r="B5479" s="613">
        <v>43915.739583333336</v>
      </c>
      <c r="C5479" s="405" t="s">
        <v>97</v>
      </c>
      <c r="D5479" s="384">
        <v>1401</v>
      </c>
      <c r="E5479">
        <v>0.01</v>
      </c>
      <c r="F5479">
        <v>1.8148</v>
      </c>
      <c r="G5479" s="384">
        <v>0</v>
      </c>
      <c r="H5479">
        <v>0</v>
      </c>
    </row>
    <row r="5480" spans="1:10">
      <c r="A5480">
        <v>5479</v>
      </c>
      <c r="B5480" s="613">
        <v>43915.739583333336</v>
      </c>
      <c r="C5480" s="405" t="s">
        <v>2020</v>
      </c>
      <c r="D5480" s="384">
        <v>1401</v>
      </c>
      <c r="E5480">
        <v>0.01</v>
      </c>
      <c r="F5480">
        <v>1.8148</v>
      </c>
      <c r="G5480" s="384">
        <v>0</v>
      </c>
      <c r="H5480">
        <v>1.8126599999999999</v>
      </c>
    </row>
    <row r="5481" spans="1:10">
      <c r="A5481">
        <v>5482</v>
      </c>
      <c r="B5481" s="613">
        <v>43915.793055555558</v>
      </c>
      <c r="C5481" s="405" t="s">
        <v>2020</v>
      </c>
      <c r="D5481" s="384">
        <v>1401</v>
      </c>
      <c r="E5481">
        <v>0.01</v>
      </c>
      <c r="F5481">
        <v>1.8148</v>
      </c>
      <c r="G5481" s="384">
        <v>0</v>
      </c>
      <c r="H5481">
        <v>1.8144400000000001</v>
      </c>
    </row>
    <row r="5482" spans="1:10">
      <c r="A5482">
        <v>5486</v>
      </c>
      <c r="B5482" s="613">
        <v>43915.886111111111</v>
      </c>
      <c r="C5482" s="405" t="s">
        <v>2020</v>
      </c>
      <c r="D5482" s="384">
        <v>1401</v>
      </c>
      <c r="E5482">
        <v>0.01</v>
      </c>
      <c r="F5482">
        <v>1.8148</v>
      </c>
      <c r="G5482" s="384">
        <v>0</v>
      </c>
      <c r="H5482">
        <v>1.81707</v>
      </c>
    </row>
    <row r="5483" spans="1:10">
      <c r="A5483">
        <v>5491</v>
      </c>
      <c r="B5483" s="613">
        <v>43916.031944444447</v>
      </c>
      <c r="C5483" s="405" t="s">
        <v>2020</v>
      </c>
      <c r="D5483" s="384">
        <v>1401</v>
      </c>
      <c r="E5483">
        <v>0.01</v>
      </c>
      <c r="F5483">
        <v>1.8148</v>
      </c>
      <c r="G5483" s="384">
        <v>0</v>
      </c>
      <c r="H5483">
        <v>1.8236000000000001</v>
      </c>
    </row>
    <row r="5484" spans="1:10">
      <c r="A5484">
        <v>5492</v>
      </c>
      <c r="B5484" s="613">
        <v>43916.55</v>
      </c>
      <c r="C5484" s="405" t="s">
        <v>1931</v>
      </c>
      <c r="D5484" s="384">
        <v>1401</v>
      </c>
      <c r="E5484">
        <v>0.01</v>
      </c>
      <c r="F5484">
        <v>1.8236000000000001</v>
      </c>
      <c r="G5484" s="384">
        <v>0</v>
      </c>
      <c r="H5484">
        <v>1.8236000000000001</v>
      </c>
      <c r="I5484">
        <v>-6.6</v>
      </c>
      <c r="J5484" s="384">
        <v>5229.4799999999996</v>
      </c>
    </row>
    <row r="5485" spans="1:10">
      <c r="A5485">
        <v>5480</v>
      </c>
      <c r="B5485" s="613">
        <v>43915.793055555558</v>
      </c>
      <c r="C5485" s="405" t="s">
        <v>97</v>
      </c>
      <c r="D5485" s="384">
        <v>1402</v>
      </c>
      <c r="E5485">
        <v>0.01</v>
      </c>
      <c r="F5485">
        <v>1.81836</v>
      </c>
      <c r="G5485" s="384">
        <v>0</v>
      </c>
      <c r="H5485">
        <v>0</v>
      </c>
    </row>
    <row r="5486" spans="1:10">
      <c r="A5486">
        <v>5481</v>
      </c>
      <c r="B5486" s="613">
        <v>43915.793055555558</v>
      </c>
      <c r="C5486" s="405" t="s">
        <v>2020</v>
      </c>
      <c r="D5486" s="384">
        <v>1402</v>
      </c>
      <c r="E5486">
        <v>0.01</v>
      </c>
      <c r="F5486">
        <v>1.81836</v>
      </c>
      <c r="G5486" s="384">
        <v>0</v>
      </c>
      <c r="H5486">
        <v>1.8144400000000001</v>
      </c>
    </row>
    <row r="5487" spans="1:10">
      <c r="A5487">
        <v>5485</v>
      </c>
      <c r="B5487" s="613">
        <v>43915.886111111111</v>
      </c>
      <c r="C5487" s="405" t="s">
        <v>2020</v>
      </c>
      <c r="D5487" s="384">
        <v>1402</v>
      </c>
      <c r="E5487">
        <v>0.01</v>
      </c>
      <c r="F5487">
        <v>1.81836</v>
      </c>
      <c r="G5487" s="384">
        <v>0</v>
      </c>
      <c r="H5487">
        <v>1.81707</v>
      </c>
    </row>
    <row r="5488" spans="1:10">
      <c r="A5488">
        <v>5490</v>
      </c>
      <c r="B5488" s="613">
        <v>43916.031944444447</v>
      </c>
      <c r="C5488" s="405" t="s">
        <v>2020</v>
      </c>
      <c r="D5488" s="384">
        <v>1402</v>
      </c>
      <c r="E5488">
        <v>0.01</v>
      </c>
      <c r="F5488">
        <v>1.81836</v>
      </c>
      <c r="G5488" s="384">
        <v>0</v>
      </c>
      <c r="H5488">
        <v>1.8236000000000001</v>
      </c>
    </row>
    <row r="5489" spans="1:10">
      <c r="A5489">
        <v>5493</v>
      </c>
      <c r="B5489" s="613">
        <v>43916.55</v>
      </c>
      <c r="C5489" s="405" t="s">
        <v>1931</v>
      </c>
      <c r="D5489" s="384">
        <v>1402</v>
      </c>
      <c r="E5489">
        <v>0.01</v>
      </c>
      <c r="F5489">
        <v>1.8236000000000001</v>
      </c>
      <c r="G5489" s="384">
        <v>0</v>
      </c>
      <c r="H5489">
        <v>1.8236000000000001</v>
      </c>
      <c r="I5489">
        <v>-3.97</v>
      </c>
      <c r="J5489" s="384">
        <v>5225.51</v>
      </c>
    </row>
    <row r="5490" spans="1:10">
      <c r="A5490">
        <v>5483</v>
      </c>
      <c r="B5490" s="613">
        <v>43915.886111111111</v>
      </c>
      <c r="C5490" s="405" t="s">
        <v>97</v>
      </c>
      <c r="D5490" s="384">
        <v>1403</v>
      </c>
      <c r="E5490">
        <v>0.01</v>
      </c>
      <c r="F5490">
        <v>1.8247599999999999</v>
      </c>
      <c r="G5490" s="384">
        <v>0</v>
      </c>
      <c r="H5490">
        <v>0</v>
      </c>
    </row>
    <row r="5491" spans="1:10">
      <c r="A5491">
        <v>5484</v>
      </c>
      <c r="B5491" s="613">
        <v>43915.886111111111</v>
      </c>
      <c r="C5491" s="405" t="s">
        <v>2020</v>
      </c>
      <c r="D5491" s="384">
        <v>1403</v>
      </c>
      <c r="E5491">
        <v>0.01</v>
      </c>
      <c r="F5491">
        <v>1.8247599999999999</v>
      </c>
      <c r="G5491" s="384">
        <v>0</v>
      </c>
      <c r="H5491">
        <v>1.81707</v>
      </c>
    </row>
    <row r="5492" spans="1:10">
      <c r="A5492">
        <v>5489</v>
      </c>
      <c r="B5492" s="613">
        <v>43916.031944444447</v>
      </c>
      <c r="C5492" s="405" t="s">
        <v>2020</v>
      </c>
      <c r="D5492" s="384">
        <v>1403</v>
      </c>
      <c r="E5492">
        <v>0.01</v>
      </c>
      <c r="F5492">
        <v>1.8247599999999999</v>
      </c>
      <c r="G5492" s="384">
        <v>0</v>
      </c>
      <c r="H5492">
        <v>1.8236000000000001</v>
      </c>
    </row>
    <row r="5493" spans="1:10">
      <c r="A5493">
        <v>5494</v>
      </c>
      <c r="B5493" s="613">
        <v>43916.55</v>
      </c>
      <c r="C5493" s="405" t="s">
        <v>1931</v>
      </c>
      <c r="D5493" s="384">
        <v>1403</v>
      </c>
      <c r="E5493">
        <v>0.01</v>
      </c>
      <c r="F5493">
        <v>1.8236000000000001</v>
      </c>
      <c r="G5493" s="384">
        <v>0</v>
      </c>
      <c r="H5493">
        <v>1.8236000000000001</v>
      </c>
      <c r="I5493">
        <v>0.75</v>
      </c>
      <c r="J5493" s="384">
        <v>5226.26</v>
      </c>
    </row>
    <row r="5494" spans="1:10">
      <c r="A5494">
        <v>5487</v>
      </c>
      <c r="B5494" s="613">
        <v>43916.031944444447</v>
      </c>
      <c r="C5494" s="405" t="s">
        <v>97</v>
      </c>
      <c r="D5494" s="384">
        <v>1404</v>
      </c>
      <c r="E5494">
        <v>0.02</v>
      </c>
      <c r="F5494">
        <v>1.83589</v>
      </c>
      <c r="G5494" s="384">
        <v>0</v>
      </c>
      <c r="H5494">
        <v>0</v>
      </c>
    </row>
    <row r="5495" spans="1:10">
      <c r="A5495">
        <v>5488</v>
      </c>
      <c r="B5495" s="613">
        <v>43916.031944444447</v>
      </c>
      <c r="C5495" s="405" t="s">
        <v>2020</v>
      </c>
      <c r="D5495" s="384">
        <v>1404</v>
      </c>
      <c r="E5495">
        <v>0.02</v>
      </c>
      <c r="F5495">
        <v>1.83589</v>
      </c>
      <c r="G5495" s="384">
        <v>0</v>
      </c>
      <c r="H5495">
        <v>1.8236000000000001</v>
      </c>
    </row>
    <row r="5496" spans="1:10">
      <c r="A5496">
        <v>5495</v>
      </c>
      <c r="B5496" s="613">
        <v>43916.55</v>
      </c>
      <c r="C5496" s="405" t="s">
        <v>1931</v>
      </c>
      <c r="D5496" s="384">
        <v>1404</v>
      </c>
      <c r="E5496">
        <v>0.02</v>
      </c>
      <c r="F5496">
        <v>1.8236000000000001</v>
      </c>
      <c r="G5496" s="384">
        <v>0</v>
      </c>
      <c r="H5496">
        <v>1.8236000000000001</v>
      </c>
      <c r="I5496">
        <v>17.95</v>
      </c>
      <c r="J5496" s="384">
        <v>5244.21</v>
      </c>
    </row>
    <row r="5497" spans="1:10">
      <c r="A5497">
        <v>5496</v>
      </c>
      <c r="B5497" s="613">
        <v>43922.636111111111</v>
      </c>
      <c r="C5497" s="405" t="s">
        <v>97</v>
      </c>
      <c r="D5497" s="384">
        <v>1405</v>
      </c>
      <c r="E5497">
        <v>0.01</v>
      </c>
      <c r="F5497">
        <v>1.8016399999999999</v>
      </c>
      <c r="G5497" s="384">
        <v>0</v>
      </c>
      <c r="H5497">
        <v>0</v>
      </c>
    </row>
    <row r="5498" spans="1:10">
      <c r="A5498">
        <v>5497</v>
      </c>
      <c r="B5498" s="613">
        <v>43922.636111111111</v>
      </c>
      <c r="C5498" s="405" t="s">
        <v>2020</v>
      </c>
      <c r="D5498" s="384">
        <v>1405</v>
      </c>
      <c r="E5498">
        <v>0.01</v>
      </c>
      <c r="F5498">
        <v>1.8016399999999999</v>
      </c>
      <c r="G5498" s="384">
        <v>0</v>
      </c>
      <c r="H5498">
        <v>1.7995000000000001</v>
      </c>
    </row>
    <row r="5499" spans="1:10">
      <c r="A5499">
        <v>5498</v>
      </c>
      <c r="B5499" s="613">
        <v>43922.650694444441</v>
      </c>
      <c r="C5499" s="405" t="s">
        <v>1931</v>
      </c>
      <c r="D5499" s="384">
        <v>1405</v>
      </c>
      <c r="E5499">
        <v>0.01</v>
      </c>
      <c r="F5499">
        <v>1.7995000000000001</v>
      </c>
      <c r="G5499" s="384">
        <v>0</v>
      </c>
      <c r="H5499">
        <v>1.7995000000000001</v>
      </c>
      <c r="I5499">
        <v>1.48</v>
      </c>
      <c r="J5499" s="384">
        <v>5245.69</v>
      </c>
    </row>
    <row r="5500" spans="1:10">
      <c r="A5500">
        <v>5499</v>
      </c>
      <c r="B5500" s="613">
        <v>43923.5</v>
      </c>
      <c r="C5500" s="405" t="s">
        <v>96</v>
      </c>
      <c r="D5500" s="384">
        <v>1406</v>
      </c>
      <c r="E5500">
        <v>0.01</v>
      </c>
      <c r="F5500">
        <v>1.79312</v>
      </c>
      <c r="G5500" s="384">
        <v>0</v>
      </c>
      <c r="H5500">
        <v>0</v>
      </c>
    </row>
    <row r="5501" spans="1:10">
      <c r="A5501">
        <v>5500</v>
      </c>
      <c r="B5501" s="613">
        <v>43923.5</v>
      </c>
      <c r="C5501" s="405" t="s">
        <v>2020</v>
      </c>
      <c r="D5501" s="384">
        <v>1406</v>
      </c>
      <c r="E5501">
        <v>0.01</v>
      </c>
      <c r="F5501">
        <v>1.79312</v>
      </c>
      <c r="G5501" s="384">
        <v>0</v>
      </c>
      <c r="H5501">
        <v>1.7952600000000001</v>
      </c>
    </row>
    <row r="5502" spans="1:10">
      <c r="A5502">
        <v>5501</v>
      </c>
      <c r="B5502" s="613">
        <v>43923.541666666664</v>
      </c>
      <c r="C5502" s="405" t="s">
        <v>1931</v>
      </c>
      <c r="D5502" s="384">
        <v>1406</v>
      </c>
      <c r="E5502">
        <v>0.01</v>
      </c>
      <c r="F5502">
        <v>1.7952600000000001</v>
      </c>
      <c r="G5502" s="384">
        <v>0</v>
      </c>
      <c r="H5502">
        <v>1.7952600000000001</v>
      </c>
      <c r="I5502">
        <v>1.48</v>
      </c>
      <c r="J5502" s="384">
        <v>5247.17</v>
      </c>
    </row>
    <row r="5503" spans="1:10">
      <c r="A5503">
        <v>5502</v>
      </c>
      <c r="B5503" s="613">
        <v>43924.656944444447</v>
      </c>
      <c r="C5503" s="405" t="s">
        <v>96</v>
      </c>
      <c r="D5503" s="384">
        <v>1407</v>
      </c>
      <c r="E5503">
        <v>0.01</v>
      </c>
      <c r="F5503">
        <v>1.7950299999999999</v>
      </c>
      <c r="G5503" s="384">
        <v>0</v>
      </c>
      <c r="H5503">
        <v>0</v>
      </c>
    </row>
    <row r="5504" spans="1:10">
      <c r="A5504">
        <v>5503</v>
      </c>
      <c r="B5504" s="613">
        <v>43924.656944444447</v>
      </c>
      <c r="C5504" s="405" t="s">
        <v>2020</v>
      </c>
      <c r="D5504" s="384">
        <v>1407</v>
      </c>
      <c r="E5504">
        <v>0.01</v>
      </c>
      <c r="F5504">
        <v>1.7950299999999999</v>
      </c>
      <c r="G5504" s="384">
        <v>0</v>
      </c>
      <c r="H5504">
        <v>1.7971699999999999</v>
      </c>
    </row>
    <row r="5505" spans="1:10">
      <c r="A5505">
        <v>5504</v>
      </c>
      <c r="B5505" s="613">
        <v>43924.703472222223</v>
      </c>
      <c r="C5505" s="405" t="s">
        <v>1931</v>
      </c>
      <c r="D5505" s="384">
        <v>1407</v>
      </c>
      <c r="E5505">
        <v>0.01</v>
      </c>
      <c r="F5505">
        <v>1.7971699999999999</v>
      </c>
      <c r="G5505" s="384">
        <v>0</v>
      </c>
      <c r="H5505">
        <v>1.7971699999999999</v>
      </c>
      <c r="I5505">
        <v>1.48</v>
      </c>
      <c r="J5505" s="384">
        <v>5248.65</v>
      </c>
    </row>
    <row r="5506" spans="1:10">
      <c r="A5506">
        <v>5505</v>
      </c>
      <c r="B5506" s="613">
        <v>43927.7</v>
      </c>
      <c r="C5506" s="405" t="s">
        <v>96</v>
      </c>
      <c r="D5506" s="384">
        <v>1408</v>
      </c>
      <c r="E5506">
        <v>0.01</v>
      </c>
      <c r="F5506">
        <v>1.7732300000000001</v>
      </c>
      <c r="G5506" s="384">
        <v>0</v>
      </c>
      <c r="H5506">
        <v>0</v>
      </c>
    </row>
    <row r="5507" spans="1:10">
      <c r="A5507">
        <v>5506</v>
      </c>
      <c r="B5507" s="613">
        <v>43927.7</v>
      </c>
      <c r="C5507" s="405" t="s">
        <v>2020</v>
      </c>
      <c r="D5507" s="384">
        <v>1408</v>
      </c>
      <c r="E5507">
        <v>0.01</v>
      </c>
      <c r="F5507">
        <v>1.7732300000000001</v>
      </c>
      <c r="G5507" s="384">
        <v>0</v>
      </c>
      <c r="H5507">
        <v>1.7753699999999999</v>
      </c>
    </row>
    <row r="5508" spans="1:10">
      <c r="A5508">
        <v>5507</v>
      </c>
      <c r="B5508" s="613">
        <v>43927.709722222222</v>
      </c>
      <c r="C5508" s="405" t="s">
        <v>1931</v>
      </c>
      <c r="D5508" s="384">
        <v>1408</v>
      </c>
      <c r="E5508">
        <v>0.01</v>
      </c>
      <c r="F5508">
        <v>1.7753699999999999</v>
      </c>
      <c r="G5508" s="384">
        <v>0</v>
      </c>
      <c r="H5508">
        <v>1.7753699999999999</v>
      </c>
      <c r="I5508">
        <v>1.48</v>
      </c>
      <c r="J5508" s="384">
        <v>5250.13</v>
      </c>
    </row>
    <row r="5509" spans="1:10">
      <c r="A5509">
        <v>5508</v>
      </c>
      <c r="B5509" s="613">
        <v>43928.21875</v>
      </c>
      <c r="C5509" s="405" t="s">
        <v>96</v>
      </c>
      <c r="D5509" s="384">
        <v>1409</v>
      </c>
      <c r="E5509">
        <v>0.01</v>
      </c>
      <c r="F5509">
        <v>1.7674300000000001</v>
      </c>
      <c r="G5509" s="384">
        <v>0</v>
      </c>
      <c r="H5509">
        <v>0</v>
      </c>
    </row>
    <row r="5510" spans="1:10">
      <c r="A5510">
        <v>5509</v>
      </c>
      <c r="B5510" s="613">
        <v>43928.21875</v>
      </c>
      <c r="C5510" s="405" t="s">
        <v>2020</v>
      </c>
      <c r="D5510" s="384">
        <v>1409</v>
      </c>
      <c r="E5510">
        <v>0.01</v>
      </c>
      <c r="F5510">
        <v>1.7674300000000001</v>
      </c>
      <c r="G5510" s="384">
        <v>0</v>
      </c>
      <c r="H5510">
        <v>1.7695700000000001</v>
      </c>
    </row>
    <row r="5511" spans="1:10">
      <c r="A5511">
        <v>5510</v>
      </c>
      <c r="B5511" s="613">
        <v>43928.256944444445</v>
      </c>
      <c r="C5511" s="405" t="s">
        <v>1931</v>
      </c>
      <c r="D5511" s="384">
        <v>1409</v>
      </c>
      <c r="E5511">
        <v>0.01</v>
      </c>
      <c r="F5511">
        <v>1.7695700000000001</v>
      </c>
      <c r="G5511" s="384">
        <v>0</v>
      </c>
      <c r="H5511">
        <v>1.7695700000000001</v>
      </c>
      <c r="I5511">
        <v>1.48</v>
      </c>
      <c r="J5511" s="384">
        <v>5251.61</v>
      </c>
    </row>
    <row r="5512" spans="1:10">
      <c r="A5512">
        <v>5511</v>
      </c>
      <c r="B5512" s="613">
        <v>43928.501388888886</v>
      </c>
      <c r="C5512" s="405" t="s">
        <v>96</v>
      </c>
      <c r="D5512" s="384">
        <v>1410</v>
      </c>
      <c r="E5512">
        <v>0.01</v>
      </c>
      <c r="F5512">
        <v>1.7631300000000001</v>
      </c>
      <c r="G5512" s="384">
        <v>0</v>
      </c>
      <c r="H5512">
        <v>0</v>
      </c>
    </row>
    <row r="5513" spans="1:10">
      <c r="A5513">
        <v>5512</v>
      </c>
      <c r="B5513" s="613">
        <v>43928.501388888886</v>
      </c>
      <c r="C5513" s="405" t="s">
        <v>2020</v>
      </c>
      <c r="D5513" s="384">
        <v>1410</v>
      </c>
      <c r="E5513">
        <v>0.01</v>
      </c>
      <c r="F5513">
        <v>1.7631300000000001</v>
      </c>
      <c r="G5513" s="384">
        <v>0</v>
      </c>
      <c r="H5513">
        <v>1.7652699999999999</v>
      </c>
    </row>
    <row r="5514" spans="1:10">
      <c r="A5514">
        <v>5515</v>
      </c>
      <c r="B5514" s="613">
        <v>43928.574305555558</v>
      </c>
      <c r="C5514" s="405" t="s">
        <v>2020</v>
      </c>
      <c r="D5514" s="384">
        <v>1410</v>
      </c>
      <c r="E5514">
        <v>0.01</v>
      </c>
      <c r="F5514">
        <v>1.7631300000000001</v>
      </c>
      <c r="G5514" s="384">
        <v>0</v>
      </c>
      <c r="H5514">
        <v>1.76233</v>
      </c>
    </row>
    <row r="5515" spans="1:10">
      <c r="A5515">
        <v>5516</v>
      </c>
      <c r="B5515" s="613">
        <v>43928.625694444447</v>
      </c>
      <c r="C5515" s="405" t="s">
        <v>1931</v>
      </c>
      <c r="D5515" s="384">
        <v>1410</v>
      </c>
      <c r="E5515">
        <v>0.01</v>
      </c>
      <c r="F5515">
        <v>1.76233</v>
      </c>
      <c r="G5515" s="384">
        <v>0</v>
      </c>
      <c r="H5515">
        <v>1.76233</v>
      </c>
      <c r="I5515">
        <v>-0.69</v>
      </c>
      <c r="J5515" s="384">
        <v>5250.92</v>
      </c>
    </row>
    <row r="5516" spans="1:10">
      <c r="A5516">
        <v>5513</v>
      </c>
      <c r="B5516" s="613">
        <v>43928.574305555558</v>
      </c>
      <c r="C5516" s="405" t="s">
        <v>96</v>
      </c>
      <c r="D5516" s="384">
        <v>1411</v>
      </c>
      <c r="E5516">
        <v>0.01</v>
      </c>
      <c r="F5516">
        <v>1.75726</v>
      </c>
      <c r="G5516" s="384">
        <v>0</v>
      </c>
      <c r="H5516">
        <v>0</v>
      </c>
    </row>
    <row r="5517" spans="1:10">
      <c r="A5517">
        <v>5514</v>
      </c>
      <c r="B5517" s="613">
        <v>43928.574305555558</v>
      </c>
      <c r="C5517" s="405" t="s">
        <v>2020</v>
      </c>
      <c r="D5517" s="384">
        <v>1411</v>
      </c>
      <c r="E5517">
        <v>0.01</v>
      </c>
      <c r="F5517">
        <v>1.75726</v>
      </c>
      <c r="G5517" s="384">
        <v>0</v>
      </c>
      <c r="H5517">
        <v>1.76233</v>
      </c>
    </row>
    <row r="5518" spans="1:10">
      <c r="A5518">
        <v>5517</v>
      </c>
      <c r="B5518" s="613">
        <v>43928.625694444447</v>
      </c>
      <c r="C5518" s="405" t="s">
        <v>1931</v>
      </c>
      <c r="D5518" s="384">
        <v>1411</v>
      </c>
      <c r="E5518">
        <v>0.01</v>
      </c>
      <c r="F5518">
        <v>1.76233</v>
      </c>
      <c r="G5518" s="384">
        <v>0</v>
      </c>
      <c r="H5518">
        <v>1.76233</v>
      </c>
      <c r="I5518">
        <v>3.64</v>
      </c>
      <c r="J5518" s="384">
        <v>5254.56</v>
      </c>
    </row>
    <row r="5519" spans="1:10">
      <c r="A5519">
        <v>5518</v>
      </c>
      <c r="B5519" s="613">
        <v>43929.261111111111</v>
      </c>
      <c r="C5519" s="405" t="s">
        <v>97</v>
      </c>
      <c r="D5519" s="384">
        <v>1412</v>
      </c>
      <c r="E5519">
        <v>0.01</v>
      </c>
      <c r="F5519">
        <v>1.76918</v>
      </c>
      <c r="G5519" s="384">
        <v>0</v>
      </c>
      <c r="H5519">
        <v>0</v>
      </c>
    </row>
    <row r="5520" spans="1:10">
      <c r="A5520">
        <v>5519</v>
      </c>
      <c r="B5520" s="613">
        <v>43929.261111111111</v>
      </c>
      <c r="C5520" s="405" t="s">
        <v>2020</v>
      </c>
      <c r="D5520" s="384">
        <v>1412</v>
      </c>
      <c r="E5520">
        <v>0.01</v>
      </c>
      <c r="F5520">
        <v>1.76918</v>
      </c>
      <c r="G5520" s="384">
        <v>0</v>
      </c>
      <c r="H5520">
        <v>1.7670399999999999</v>
      </c>
    </row>
    <row r="5521" spans="1:10">
      <c r="A5521">
        <v>5520</v>
      </c>
      <c r="B5521" s="613">
        <v>43929.401388888888</v>
      </c>
      <c r="C5521" s="405" t="s">
        <v>1931</v>
      </c>
      <c r="D5521" s="384">
        <v>1412</v>
      </c>
      <c r="E5521">
        <v>0.01</v>
      </c>
      <c r="F5521">
        <v>1.7670399999999999</v>
      </c>
      <c r="G5521" s="384">
        <v>0</v>
      </c>
      <c r="H5521">
        <v>1.7670399999999999</v>
      </c>
      <c r="I5521">
        <v>1.48</v>
      </c>
      <c r="J5521" s="384">
        <v>5256.04</v>
      </c>
    </row>
    <row r="5522" spans="1:10">
      <c r="A5522">
        <v>5521</v>
      </c>
      <c r="B5522" s="613">
        <v>43929.626388888886</v>
      </c>
      <c r="C5522" s="405" t="s">
        <v>97</v>
      </c>
      <c r="D5522" s="384">
        <v>1413</v>
      </c>
      <c r="E5522">
        <v>0.01</v>
      </c>
      <c r="F5522">
        <v>1.7573399999999999</v>
      </c>
      <c r="G5522" s="384">
        <v>0</v>
      </c>
      <c r="H5522">
        <v>0</v>
      </c>
    </row>
    <row r="5523" spans="1:10">
      <c r="A5523">
        <v>5522</v>
      </c>
      <c r="B5523" s="613">
        <v>43929.626388888886</v>
      </c>
      <c r="C5523" s="405" t="s">
        <v>2020</v>
      </c>
      <c r="D5523" s="384">
        <v>1413</v>
      </c>
      <c r="E5523">
        <v>0.01</v>
      </c>
      <c r="F5523">
        <v>1.7573399999999999</v>
      </c>
      <c r="G5523" s="384">
        <v>0</v>
      </c>
      <c r="H5523">
        <v>1.7552000000000001</v>
      </c>
    </row>
    <row r="5524" spans="1:10">
      <c r="A5524">
        <v>5523</v>
      </c>
      <c r="B5524" s="613">
        <v>43929.634027777778</v>
      </c>
      <c r="C5524" s="405" t="s">
        <v>1931</v>
      </c>
      <c r="D5524" s="384">
        <v>1413</v>
      </c>
      <c r="E5524">
        <v>0.01</v>
      </c>
      <c r="F5524">
        <v>1.7552000000000001</v>
      </c>
      <c r="G5524" s="384">
        <v>0</v>
      </c>
      <c r="H5524">
        <v>1.7552000000000001</v>
      </c>
      <c r="I5524">
        <v>1.48</v>
      </c>
      <c r="J5524" s="384">
        <v>5257.52</v>
      </c>
    </row>
    <row r="5525" spans="1:10">
      <c r="A5525">
        <v>5524</v>
      </c>
      <c r="B5525" s="613">
        <v>43934.552777777775</v>
      </c>
      <c r="C5525" s="405" t="s">
        <v>97</v>
      </c>
      <c r="D5525" s="384">
        <v>1414</v>
      </c>
      <c r="E5525">
        <v>0.01</v>
      </c>
      <c r="F5525">
        <v>1.72078</v>
      </c>
      <c r="G5525" s="384">
        <v>0</v>
      </c>
      <c r="H5525">
        <v>0</v>
      </c>
    </row>
    <row r="5526" spans="1:10">
      <c r="A5526">
        <v>5525</v>
      </c>
      <c r="B5526" s="613">
        <v>43934.552777777775</v>
      </c>
      <c r="C5526" s="405" t="s">
        <v>2020</v>
      </c>
      <c r="D5526" s="384">
        <v>1414</v>
      </c>
      <c r="E5526">
        <v>0.01</v>
      </c>
      <c r="F5526">
        <v>1.72078</v>
      </c>
      <c r="G5526" s="384">
        <v>0</v>
      </c>
      <c r="H5526">
        <v>1.7186399999999999</v>
      </c>
    </row>
    <row r="5527" spans="1:10">
      <c r="A5527">
        <v>5526</v>
      </c>
      <c r="B5527" s="613">
        <v>43934.572916666664</v>
      </c>
      <c r="C5527" s="405" t="s">
        <v>1931</v>
      </c>
      <c r="D5527" s="384">
        <v>1414</v>
      </c>
      <c r="E5527">
        <v>0.01</v>
      </c>
      <c r="F5527">
        <v>1.7186399999999999</v>
      </c>
      <c r="G5527" s="384">
        <v>0</v>
      </c>
      <c r="H5527">
        <v>1.7186399999999999</v>
      </c>
      <c r="I5527">
        <v>1.48</v>
      </c>
      <c r="J5527" s="384">
        <v>5259</v>
      </c>
    </row>
    <row r="5528" spans="1:10">
      <c r="A5528">
        <v>5527</v>
      </c>
      <c r="B5528" s="613">
        <v>43935.417361111111</v>
      </c>
      <c r="C5528" s="405" t="s">
        <v>96</v>
      </c>
      <c r="D5528" s="384">
        <v>1415</v>
      </c>
      <c r="E5528">
        <v>0.01</v>
      </c>
      <c r="F5528">
        <v>1.7051799999999999</v>
      </c>
      <c r="G5528" s="384">
        <v>0</v>
      </c>
      <c r="H5528">
        <v>0</v>
      </c>
    </row>
    <row r="5529" spans="1:10">
      <c r="A5529">
        <v>5528</v>
      </c>
      <c r="B5529" s="613">
        <v>43935.417361111111</v>
      </c>
      <c r="C5529" s="405" t="s">
        <v>2020</v>
      </c>
      <c r="D5529" s="384">
        <v>1415</v>
      </c>
      <c r="E5529">
        <v>0.01</v>
      </c>
      <c r="F5529">
        <v>1.7051799999999999</v>
      </c>
      <c r="G5529" s="384">
        <v>0</v>
      </c>
      <c r="H5529">
        <v>1.7073199999999999</v>
      </c>
    </row>
    <row r="5530" spans="1:10">
      <c r="A5530">
        <v>5529</v>
      </c>
      <c r="B5530" s="613">
        <v>43935.439583333333</v>
      </c>
      <c r="C5530" s="405" t="s">
        <v>1931</v>
      </c>
      <c r="D5530" s="384">
        <v>1415</v>
      </c>
      <c r="E5530">
        <v>0.01</v>
      </c>
      <c r="F5530">
        <v>1.7073199999999999</v>
      </c>
      <c r="G5530" s="384">
        <v>0</v>
      </c>
      <c r="H5530">
        <v>1.7073199999999999</v>
      </c>
      <c r="I5530">
        <v>1.48</v>
      </c>
      <c r="J5530" s="384">
        <v>5260.48</v>
      </c>
    </row>
    <row r="5531" spans="1:10">
      <c r="A5531">
        <v>5530</v>
      </c>
      <c r="B5531" s="613">
        <v>43935.479166666664</v>
      </c>
      <c r="C5531" s="405" t="s">
        <v>96</v>
      </c>
      <c r="D5531" s="384">
        <v>1416</v>
      </c>
      <c r="E5531">
        <v>0.01</v>
      </c>
      <c r="F5531">
        <v>1.7121299999999999</v>
      </c>
      <c r="G5531" s="384">
        <v>0</v>
      </c>
      <c r="H5531">
        <v>0</v>
      </c>
    </row>
    <row r="5532" spans="1:10">
      <c r="A5532">
        <v>5531</v>
      </c>
      <c r="B5532" s="613">
        <v>43935.479166666664</v>
      </c>
      <c r="C5532" s="405" t="s">
        <v>2020</v>
      </c>
      <c r="D5532" s="384">
        <v>1416</v>
      </c>
      <c r="E5532">
        <v>0.01</v>
      </c>
      <c r="F5532">
        <v>1.7121299999999999</v>
      </c>
      <c r="G5532" s="384">
        <v>0</v>
      </c>
      <c r="H5532">
        <v>1.71427</v>
      </c>
    </row>
    <row r="5533" spans="1:10">
      <c r="A5533">
        <v>5532</v>
      </c>
      <c r="B5533" s="613">
        <v>43935.484722222223</v>
      </c>
      <c r="C5533" s="405" t="s">
        <v>1931</v>
      </c>
      <c r="D5533" s="384">
        <v>1416</v>
      </c>
      <c r="E5533">
        <v>0.01</v>
      </c>
      <c r="F5533">
        <v>1.71427</v>
      </c>
      <c r="G5533" s="384">
        <v>0</v>
      </c>
      <c r="H5533">
        <v>1.71427</v>
      </c>
      <c r="I5533">
        <v>1.48</v>
      </c>
      <c r="J5533" s="384">
        <v>5261.96</v>
      </c>
    </row>
    <row r="5534" spans="1:10">
      <c r="A5534">
        <v>5533</v>
      </c>
      <c r="B5534" s="613">
        <v>43935.490972222222</v>
      </c>
      <c r="C5534" s="405" t="s">
        <v>96</v>
      </c>
      <c r="D5534" s="384">
        <v>1417</v>
      </c>
      <c r="E5534">
        <v>0.01</v>
      </c>
      <c r="F5534">
        <v>1.7153</v>
      </c>
      <c r="G5534" s="384">
        <v>0</v>
      </c>
      <c r="H5534">
        <v>0</v>
      </c>
    </row>
    <row r="5535" spans="1:10">
      <c r="A5535">
        <v>5534</v>
      </c>
      <c r="B5535" s="613">
        <v>43935.490972222222</v>
      </c>
      <c r="C5535" s="405" t="s">
        <v>2020</v>
      </c>
      <c r="D5535" s="384">
        <v>1417</v>
      </c>
      <c r="E5535">
        <v>0.01</v>
      </c>
      <c r="F5535">
        <v>1.7153</v>
      </c>
      <c r="G5535" s="384">
        <v>0</v>
      </c>
      <c r="H5535">
        <v>1.7174400000000001</v>
      </c>
    </row>
    <row r="5536" spans="1:10">
      <c r="A5536">
        <v>5537</v>
      </c>
      <c r="B5536" s="613">
        <v>43935.615277777775</v>
      </c>
      <c r="C5536" s="405" t="s">
        <v>2020</v>
      </c>
      <c r="D5536" s="384">
        <v>1417</v>
      </c>
      <c r="E5536">
        <v>0.01</v>
      </c>
      <c r="F5536">
        <v>1.7153</v>
      </c>
      <c r="G5536" s="384">
        <v>0</v>
      </c>
      <c r="H5536">
        <v>1.71576</v>
      </c>
    </row>
    <row r="5537" spans="1:10">
      <c r="A5537">
        <v>5541</v>
      </c>
      <c r="B5537" s="613">
        <v>43935.802777777775</v>
      </c>
      <c r="C5537" s="405" t="s">
        <v>2020</v>
      </c>
      <c r="D5537" s="384">
        <v>1417</v>
      </c>
      <c r="E5537">
        <v>0.01</v>
      </c>
      <c r="F5537">
        <v>1.7153</v>
      </c>
      <c r="G5537" s="384">
        <v>0</v>
      </c>
      <c r="H5537">
        <v>1.7141</v>
      </c>
    </row>
    <row r="5538" spans="1:10">
      <c r="A5538">
        <v>5546</v>
      </c>
      <c r="B5538" s="613">
        <v>43935.936805555553</v>
      </c>
      <c r="C5538" s="405" t="s">
        <v>2020</v>
      </c>
      <c r="D5538" s="384">
        <v>1417</v>
      </c>
      <c r="E5538">
        <v>0.01</v>
      </c>
      <c r="F5538">
        <v>1.7153</v>
      </c>
      <c r="G5538" s="384">
        <v>0</v>
      </c>
      <c r="H5538">
        <v>1.71122</v>
      </c>
    </row>
    <row r="5539" spans="1:10">
      <c r="A5539">
        <v>5547</v>
      </c>
      <c r="B5539" s="613">
        <v>43936.14166666667</v>
      </c>
      <c r="C5539" s="405" t="s">
        <v>1931</v>
      </c>
      <c r="D5539" s="384">
        <v>1417</v>
      </c>
      <c r="E5539">
        <v>0.01</v>
      </c>
      <c r="F5539">
        <v>1.71122</v>
      </c>
      <c r="G5539" s="384">
        <v>0</v>
      </c>
      <c r="H5539">
        <v>1.71122</v>
      </c>
      <c r="I5539">
        <v>-3.12</v>
      </c>
      <c r="J5539" s="384">
        <v>5258.84</v>
      </c>
    </row>
    <row r="5540" spans="1:10">
      <c r="A5540">
        <v>5535</v>
      </c>
      <c r="B5540" s="613">
        <v>43935.615277777775</v>
      </c>
      <c r="C5540" s="405" t="s">
        <v>96</v>
      </c>
      <c r="D5540" s="384">
        <v>1418</v>
      </c>
      <c r="E5540">
        <v>0.01</v>
      </c>
      <c r="F5540">
        <v>1.7119500000000001</v>
      </c>
      <c r="G5540" s="384">
        <v>0</v>
      </c>
      <c r="H5540">
        <v>0</v>
      </c>
    </row>
    <row r="5541" spans="1:10">
      <c r="A5541">
        <v>5536</v>
      </c>
      <c r="B5541" s="613">
        <v>43935.615277777775</v>
      </c>
      <c r="C5541" s="405" t="s">
        <v>2020</v>
      </c>
      <c r="D5541" s="384">
        <v>1418</v>
      </c>
      <c r="E5541">
        <v>0.01</v>
      </c>
      <c r="F5541">
        <v>1.7119500000000001</v>
      </c>
      <c r="G5541" s="384">
        <v>0</v>
      </c>
      <c r="H5541">
        <v>1.71576</v>
      </c>
    </row>
    <row r="5542" spans="1:10">
      <c r="A5542">
        <v>5540</v>
      </c>
      <c r="B5542" s="613">
        <v>43935.802777777775</v>
      </c>
      <c r="C5542" s="405" t="s">
        <v>2020</v>
      </c>
      <c r="D5542" s="384">
        <v>1418</v>
      </c>
      <c r="E5542">
        <v>0.01</v>
      </c>
      <c r="F5542">
        <v>1.7119500000000001</v>
      </c>
      <c r="G5542" s="384">
        <v>0</v>
      </c>
      <c r="H5542">
        <v>1.7141</v>
      </c>
    </row>
    <row r="5543" spans="1:10">
      <c r="A5543">
        <v>5545</v>
      </c>
      <c r="B5543" s="613">
        <v>43935.936805555553</v>
      </c>
      <c r="C5543" s="405" t="s">
        <v>2020</v>
      </c>
      <c r="D5543" s="384">
        <v>1418</v>
      </c>
      <c r="E5543">
        <v>0.01</v>
      </c>
      <c r="F5543">
        <v>1.7119500000000001</v>
      </c>
      <c r="G5543" s="384">
        <v>0</v>
      </c>
      <c r="H5543">
        <v>1.71122</v>
      </c>
    </row>
    <row r="5544" spans="1:10">
      <c r="A5544">
        <v>5548</v>
      </c>
      <c r="B5544" s="613">
        <v>43936.14166666667</v>
      </c>
      <c r="C5544" s="405" t="s">
        <v>1931</v>
      </c>
      <c r="D5544" s="384">
        <v>1418</v>
      </c>
      <c r="E5544">
        <v>0.01</v>
      </c>
      <c r="F5544">
        <v>1.71122</v>
      </c>
      <c r="G5544" s="384">
        <v>0</v>
      </c>
      <c r="H5544">
        <v>1.71122</v>
      </c>
      <c r="I5544">
        <v>-0.64</v>
      </c>
      <c r="J5544" s="384">
        <v>5258.2</v>
      </c>
    </row>
    <row r="5545" spans="1:10">
      <c r="A5545">
        <v>5538</v>
      </c>
      <c r="B5545" s="613">
        <v>43935.802777777775</v>
      </c>
      <c r="C5545" s="405" t="s">
        <v>96</v>
      </c>
      <c r="D5545" s="384">
        <v>1419</v>
      </c>
      <c r="E5545">
        <v>0.01</v>
      </c>
      <c r="F5545">
        <v>1.7083299999999999</v>
      </c>
      <c r="G5545" s="384">
        <v>0</v>
      </c>
      <c r="H5545">
        <v>0</v>
      </c>
    </row>
    <row r="5546" spans="1:10">
      <c r="A5546">
        <v>5539</v>
      </c>
      <c r="B5546" s="613">
        <v>43935.802777777775</v>
      </c>
      <c r="C5546" s="405" t="s">
        <v>2020</v>
      </c>
      <c r="D5546" s="384">
        <v>1419</v>
      </c>
      <c r="E5546">
        <v>0.01</v>
      </c>
      <c r="F5546">
        <v>1.7083299999999999</v>
      </c>
      <c r="G5546" s="384">
        <v>0</v>
      </c>
      <c r="H5546">
        <v>1.7141</v>
      </c>
    </row>
    <row r="5547" spans="1:10">
      <c r="A5547">
        <v>5544</v>
      </c>
      <c r="B5547" s="613">
        <v>43935.936805555553</v>
      </c>
      <c r="C5547" s="405" t="s">
        <v>2020</v>
      </c>
      <c r="D5547" s="384">
        <v>1419</v>
      </c>
      <c r="E5547">
        <v>0.01</v>
      </c>
      <c r="F5547">
        <v>1.7083299999999999</v>
      </c>
      <c r="G5547" s="384">
        <v>0</v>
      </c>
      <c r="H5547">
        <v>1.71122</v>
      </c>
    </row>
    <row r="5548" spans="1:10">
      <c r="A5548">
        <v>5549</v>
      </c>
      <c r="B5548" s="613">
        <v>43936.14166666667</v>
      </c>
      <c r="C5548" s="405" t="s">
        <v>1931</v>
      </c>
      <c r="D5548" s="384">
        <v>1419</v>
      </c>
      <c r="E5548">
        <v>0.01</v>
      </c>
      <c r="F5548">
        <v>1.71122</v>
      </c>
      <c r="G5548" s="384">
        <v>0</v>
      </c>
      <c r="H5548">
        <v>1.71122</v>
      </c>
      <c r="I5548">
        <v>2.0299999999999998</v>
      </c>
      <c r="J5548" s="384">
        <v>5260.23</v>
      </c>
    </row>
    <row r="5549" spans="1:10">
      <c r="A5549">
        <v>5542</v>
      </c>
      <c r="B5549" s="613">
        <v>43935.936805555553</v>
      </c>
      <c r="C5549" s="405" t="s">
        <v>96</v>
      </c>
      <c r="D5549" s="384">
        <v>1420</v>
      </c>
      <c r="E5549">
        <v>0.02</v>
      </c>
      <c r="F5549">
        <v>1.7044299999999999</v>
      </c>
      <c r="G5549" s="384">
        <v>0</v>
      </c>
      <c r="H5549">
        <v>0</v>
      </c>
    </row>
    <row r="5550" spans="1:10">
      <c r="A5550">
        <v>5543</v>
      </c>
      <c r="B5550" s="613">
        <v>43935.936805555553</v>
      </c>
      <c r="C5550" s="405" t="s">
        <v>2020</v>
      </c>
      <c r="D5550" s="384">
        <v>1420</v>
      </c>
      <c r="E5550">
        <v>0.02</v>
      </c>
      <c r="F5550">
        <v>1.7044299999999999</v>
      </c>
      <c r="G5550" s="384">
        <v>0</v>
      </c>
      <c r="H5550">
        <v>1.71122</v>
      </c>
    </row>
    <row r="5551" spans="1:10">
      <c r="A5551">
        <v>5550</v>
      </c>
      <c r="B5551" s="613">
        <v>43936.14166666667</v>
      </c>
      <c r="C5551" s="405" t="s">
        <v>1931</v>
      </c>
      <c r="D5551" s="384">
        <v>1420</v>
      </c>
      <c r="E5551">
        <v>0.02</v>
      </c>
      <c r="F5551">
        <v>1.71122</v>
      </c>
      <c r="G5551" s="384">
        <v>0</v>
      </c>
      <c r="H5551">
        <v>1.71122</v>
      </c>
      <c r="I5551">
        <v>9.83</v>
      </c>
      <c r="J5551" s="384">
        <v>5270.06</v>
      </c>
    </row>
    <row r="5552" spans="1:10">
      <c r="A5552">
        <v>5551</v>
      </c>
      <c r="B5552" s="613">
        <v>43937.145833333336</v>
      </c>
      <c r="C5552" s="405" t="s">
        <v>96</v>
      </c>
      <c r="D5552" s="384">
        <v>1421</v>
      </c>
      <c r="E5552">
        <v>0.01</v>
      </c>
      <c r="F5552">
        <v>1.73245</v>
      </c>
      <c r="G5552" s="384">
        <v>0</v>
      </c>
      <c r="H5552">
        <v>0</v>
      </c>
    </row>
    <row r="5553" spans="1:10">
      <c r="A5553">
        <v>5552</v>
      </c>
      <c r="B5553" s="613">
        <v>43937.145833333336</v>
      </c>
      <c r="C5553" s="405" t="s">
        <v>2020</v>
      </c>
      <c r="D5553" s="384">
        <v>1421</v>
      </c>
      <c r="E5553">
        <v>0.01</v>
      </c>
      <c r="F5553">
        <v>1.73245</v>
      </c>
      <c r="G5553" s="384">
        <v>0</v>
      </c>
      <c r="H5553">
        <v>1.7345900000000001</v>
      </c>
    </row>
    <row r="5554" spans="1:10">
      <c r="A5554">
        <v>5553</v>
      </c>
      <c r="B5554" s="613">
        <v>43937.164583333331</v>
      </c>
      <c r="C5554" s="405" t="s">
        <v>1931</v>
      </c>
      <c r="D5554" s="384">
        <v>1421</v>
      </c>
      <c r="E5554">
        <v>0.01</v>
      </c>
      <c r="F5554">
        <v>1.7345900000000001</v>
      </c>
      <c r="G5554" s="384">
        <v>0</v>
      </c>
      <c r="H5554">
        <v>1.7345900000000001</v>
      </c>
      <c r="I5554">
        <v>1.48</v>
      </c>
      <c r="J5554" s="384">
        <v>5271.54</v>
      </c>
    </row>
    <row r="5555" spans="1:10">
      <c r="A5555">
        <v>5554</v>
      </c>
      <c r="B5555" s="613">
        <v>43937.386111111111</v>
      </c>
      <c r="C5555" s="405" t="s">
        <v>96</v>
      </c>
      <c r="D5555" s="384">
        <v>1422</v>
      </c>
      <c r="E5555">
        <v>0.01</v>
      </c>
      <c r="F5555">
        <v>1.72966</v>
      </c>
      <c r="G5555" s="384">
        <v>0</v>
      </c>
      <c r="H5555">
        <v>0</v>
      </c>
    </row>
    <row r="5556" spans="1:10">
      <c r="A5556">
        <v>5555</v>
      </c>
      <c r="B5556" s="613">
        <v>43937.386111111111</v>
      </c>
      <c r="C5556" s="405" t="s">
        <v>2020</v>
      </c>
      <c r="D5556" s="384">
        <v>1422</v>
      </c>
      <c r="E5556">
        <v>0.01</v>
      </c>
      <c r="F5556">
        <v>1.72966</v>
      </c>
      <c r="G5556" s="384">
        <v>0</v>
      </c>
      <c r="H5556">
        <v>1.7318</v>
      </c>
    </row>
    <row r="5557" spans="1:10">
      <c r="A5557">
        <v>5558</v>
      </c>
      <c r="B5557" s="613">
        <v>43937.473611111112</v>
      </c>
      <c r="C5557" s="405" t="s">
        <v>2020</v>
      </c>
      <c r="D5557" s="384">
        <v>1422</v>
      </c>
      <c r="E5557">
        <v>0.01</v>
      </c>
      <c r="F5557">
        <v>1.72966</v>
      </c>
      <c r="G5557" s="384">
        <v>0</v>
      </c>
      <c r="H5557">
        <v>1.7299899999999999</v>
      </c>
    </row>
    <row r="5558" spans="1:10">
      <c r="A5558">
        <v>5562</v>
      </c>
      <c r="B5558" s="613">
        <v>43937.604166666664</v>
      </c>
      <c r="C5558" s="405" t="s">
        <v>2020</v>
      </c>
      <c r="D5558" s="384">
        <v>1422</v>
      </c>
      <c r="E5558">
        <v>0.01</v>
      </c>
      <c r="F5558">
        <v>1.72966</v>
      </c>
      <c r="G5558" s="384">
        <v>0</v>
      </c>
      <c r="H5558">
        <v>1.72828</v>
      </c>
    </row>
    <row r="5559" spans="1:10">
      <c r="A5559">
        <v>5569</v>
      </c>
      <c r="B5559" s="613">
        <v>43937.709027777775</v>
      </c>
      <c r="C5559" s="405" t="s">
        <v>2020</v>
      </c>
      <c r="D5559" s="384">
        <v>1422</v>
      </c>
      <c r="E5559">
        <v>0.01</v>
      </c>
      <c r="F5559">
        <v>1.72966</v>
      </c>
      <c r="G5559" s="384">
        <v>0</v>
      </c>
      <c r="H5559">
        <v>1.7253799999999999</v>
      </c>
    </row>
    <row r="5560" spans="1:10">
      <c r="A5560">
        <v>5580</v>
      </c>
      <c r="B5560" s="613">
        <v>43937.96875</v>
      </c>
      <c r="C5560" s="405" t="s">
        <v>2020</v>
      </c>
      <c r="D5560" s="384">
        <v>1422</v>
      </c>
      <c r="E5560">
        <v>0.01</v>
      </c>
      <c r="F5560">
        <v>1.72966</v>
      </c>
      <c r="G5560" s="384">
        <v>0</v>
      </c>
      <c r="H5560">
        <v>1.7216800000000001</v>
      </c>
    </row>
    <row r="5561" spans="1:10">
      <c r="A5561">
        <v>5587</v>
      </c>
      <c r="B5561" s="613">
        <v>43938.041666666664</v>
      </c>
      <c r="C5561" s="405" t="s">
        <v>2020</v>
      </c>
      <c r="D5561" s="384">
        <v>1422</v>
      </c>
      <c r="E5561">
        <v>0.01</v>
      </c>
      <c r="F5561">
        <v>1.72966</v>
      </c>
      <c r="G5561" s="384">
        <v>0</v>
      </c>
      <c r="H5561">
        <v>1.7171099999999999</v>
      </c>
    </row>
    <row r="5562" spans="1:10">
      <c r="A5562">
        <v>5591</v>
      </c>
      <c r="B5562" s="613">
        <v>43942.095138888886</v>
      </c>
      <c r="C5562" s="405" t="s">
        <v>1931</v>
      </c>
      <c r="D5562" s="384">
        <v>1422</v>
      </c>
      <c r="E5562">
        <v>0.01</v>
      </c>
      <c r="F5562">
        <v>1.7171099999999999</v>
      </c>
      <c r="G5562" s="384">
        <v>0</v>
      </c>
      <c r="H5562">
        <v>1.7171099999999999</v>
      </c>
      <c r="I5562">
        <v>-9.36</v>
      </c>
      <c r="J5562" s="384">
        <v>5266.61</v>
      </c>
    </row>
    <row r="5563" spans="1:10">
      <c r="A5563">
        <v>5556</v>
      </c>
      <c r="B5563" s="613">
        <v>43937.473611111112</v>
      </c>
      <c r="C5563" s="405" t="s">
        <v>96</v>
      </c>
      <c r="D5563" s="384">
        <v>1423</v>
      </c>
      <c r="E5563">
        <v>0.01</v>
      </c>
      <c r="F5563">
        <v>1.7260500000000001</v>
      </c>
      <c r="G5563" s="384">
        <v>0</v>
      </c>
      <c r="H5563">
        <v>0</v>
      </c>
    </row>
    <row r="5564" spans="1:10">
      <c r="A5564">
        <v>5557</v>
      </c>
      <c r="B5564" s="613">
        <v>43937.473611111112</v>
      </c>
      <c r="C5564" s="405" t="s">
        <v>2020</v>
      </c>
      <c r="D5564" s="384">
        <v>1423</v>
      </c>
      <c r="E5564">
        <v>0.01</v>
      </c>
      <c r="F5564">
        <v>1.7260500000000001</v>
      </c>
      <c r="G5564" s="384">
        <v>0</v>
      </c>
      <c r="H5564">
        <v>1.7299899999999999</v>
      </c>
    </row>
    <row r="5565" spans="1:10">
      <c r="A5565">
        <v>5561</v>
      </c>
      <c r="B5565" s="613">
        <v>43937.604166666664</v>
      </c>
      <c r="C5565" s="405" t="s">
        <v>2020</v>
      </c>
      <c r="D5565" s="384">
        <v>1423</v>
      </c>
      <c r="E5565">
        <v>0.01</v>
      </c>
      <c r="F5565">
        <v>1.7260500000000001</v>
      </c>
      <c r="G5565" s="384">
        <v>0</v>
      </c>
      <c r="H5565">
        <v>1.72828</v>
      </c>
    </row>
    <row r="5566" spans="1:10">
      <c r="A5566">
        <v>5568</v>
      </c>
      <c r="B5566" s="613">
        <v>43937.709027777775</v>
      </c>
      <c r="C5566" s="405" t="s">
        <v>2020</v>
      </c>
      <c r="D5566" s="384">
        <v>1423</v>
      </c>
      <c r="E5566">
        <v>0.01</v>
      </c>
      <c r="F5566">
        <v>1.7260500000000001</v>
      </c>
      <c r="G5566" s="384">
        <v>0</v>
      </c>
      <c r="H5566">
        <v>1.7253799999999999</v>
      </c>
    </row>
    <row r="5567" spans="1:10">
      <c r="A5567">
        <v>5579</v>
      </c>
      <c r="B5567" s="613">
        <v>43937.96875</v>
      </c>
      <c r="C5567" s="405" t="s">
        <v>2020</v>
      </c>
      <c r="D5567" s="384">
        <v>1423</v>
      </c>
      <c r="E5567">
        <v>0.01</v>
      </c>
      <c r="F5567">
        <v>1.7260500000000001</v>
      </c>
      <c r="G5567" s="384">
        <v>0</v>
      </c>
      <c r="H5567">
        <v>1.7216800000000001</v>
      </c>
    </row>
    <row r="5568" spans="1:10">
      <c r="A5568">
        <v>5586</v>
      </c>
      <c r="B5568" s="613">
        <v>43938.041666666664</v>
      </c>
      <c r="C5568" s="405" t="s">
        <v>2020</v>
      </c>
      <c r="D5568" s="384">
        <v>1423</v>
      </c>
      <c r="E5568">
        <v>0.01</v>
      </c>
      <c r="F5568">
        <v>1.7260500000000001</v>
      </c>
      <c r="G5568" s="384">
        <v>0</v>
      </c>
      <c r="H5568">
        <v>1.7171099999999999</v>
      </c>
    </row>
    <row r="5569" spans="1:10">
      <c r="A5569">
        <v>5592</v>
      </c>
      <c r="B5569" s="613">
        <v>43942.095138888886</v>
      </c>
      <c r="C5569" s="405" t="s">
        <v>1931</v>
      </c>
      <c r="D5569" s="384">
        <v>1423</v>
      </c>
      <c r="E5569">
        <v>0.01</v>
      </c>
      <c r="F5569">
        <v>1.7171099999999999</v>
      </c>
      <c r="G5569" s="384">
        <v>0</v>
      </c>
      <c r="H5569">
        <v>1.7171099999999999</v>
      </c>
      <c r="I5569">
        <v>-6.7</v>
      </c>
      <c r="J5569" s="384">
        <v>5259.91</v>
      </c>
    </row>
    <row r="5570" spans="1:10">
      <c r="A5570">
        <v>5559</v>
      </c>
      <c r="B5570" s="613">
        <v>43937.604166666664</v>
      </c>
      <c r="C5570" s="405" t="s">
        <v>96</v>
      </c>
      <c r="D5570" s="384">
        <v>1424</v>
      </c>
      <c r="E5570">
        <v>0.01</v>
      </c>
      <c r="F5570">
        <v>1.7224299999999999</v>
      </c>
      <c r="G5570" s="384">
        <v>0</v>
      </c>
      <c r="H5570">
        <v>0</v>
      </c>
    </row>
    <row r="5571" spans="1:10">
      <c r="A5571">
        <v>5560</v>
      </c>
      <c r="B5571" s="613">
        <v>43937.604166666664</v>
      </c>
      <c r="C5571" s="405" t="s">
        <v>2020</v>
      </c>
      <c r="D5571" s="384">
        <v>1424</v>
      </c>
      <c r="E5571">
        <v>0.01</v>
      </c>
      <c r="F5571">
        <v>1.7224299999999999</v>
      </c>
      <c r="G5571" s="384">
        <v>0</v>
      </c>
      <c r="H5571">
        <v>1.72828</v>
      </c>
    </row>
    <row r="5572" spans="1:10">
      <c r="A5572">
        <v>5567</v>
      </c>
      <c r="B5572" s="613">
        <v>43937.709027777775</v>
      </c>
      <c r="C5572" s="405" t="s">
        <v>2020</v>
      </c>
      <c r="D5572" s="384">
        <v>1424</v>
      </c>
      <c r="E5572">
        <v>0.01</v>
      </c>
      <c r="F5572">
        <v>1.7224299999999999</v>
      </c>
      <c r="G5572" s="384">
        <v>0</v>
      </c>
      <c r="H5572">
        <v>1.7253799999999999</v>
      </c>
    </row>
    <row r="5573" spans="1:10">
      <c r="A5573">
        <v>5578</v>
      </c>
      <c r="B5573" s="613">
        <v>43937.96875</v>
      </c>
      <c r="C5573" s="405" t="s">
        <v>2020</v>
      </c>
      <c r="D5573" s="384">
        <v>1424</v>
      </c>
      <c r="E5573">
        <v>0.01</v>
      </c>
      <c r="F5573">
        <v>1.7224299999999999</v>
      </c>
      <c r="G5573" s="384">
        <v>0</v>
      </c>
      <c r="H5573">
        <v>1.7216800000000001</v>
      </c>
    </row>
    <row r="5574" spans="1:10">
      <c r="A5574">
        <v>5585</v>
      </c>
      <c r="B5574" s="613">
        <v>43938.041666666664</v>
      </c>
      <c r="C5574" s="405" t="s">
        <v>2020</v>
      </c>
      <c r="D5574" s="384">
        <v>1424</v>
      </c>
      <c r="E5574">
        <v>0.01</v>
      </c>
      <c r="F5574">
        <v>1.7224299999999999</v>
      </c>
      <c r="G5574" s="384">
        <v>0</v>
      </c>
      <c r="H5574">
        <v>1.7171099999999999</v>
      </c>
    </row>
    <row r="5575" spans="1:10">
      <c r="A5575">
        <v>5593</v>
      </c>
      <c r="B5575" s="613">
        <v>43942.095138888886</v>
      </c>
      <c r="C5575" s="405" t="s">
        <v>1931</v>
      </c>
      <c r="D5575" s="384">
        <v>1424</v>
      </c>
      <c r="E5575">
        <v>0.01</v>
      </c>
      <c r="F5575">
        <v>1.7171099999999999</v>
      </c>
      <c r="G5575" s="384">
        <v>0</v>
      </c>
      <c r="H5575">
        <v>1.7171099999999999</v>
      </c>
      <c r="I5575">
        <v>-4.0199999999999996</v>
      </c>
      <c r="J5575" s="384">
        <v>5255.89</v>
      </c>
    </row>
    <row r="5576" spans="1:10">
      <c r="A5576">
        <v>5563</v>
      </c>
      <c r="B5576" s="613">
        <v>43937.697916666664</v>
      </c>
      <c r="C5576" s="405" t="s">
        <v>97</v>
      </c>
      <c r="D5576" s="384">
        <v>1425</v>
      </c>
      <c r="E5576">
        <v>0.01</v>
      </c>
      <c r="F5576">
        <v>1.7193499999999999</v>
      </c>
      <c r="G5576" s="384">
        <v>0</v>
      </c>
      <c r="H5576">
        <v>0</v>
      </c>
    </row>
    <row r="5577" spans="1:10">
      <c r="A5577">
        <v>5564</v>
      </c>
      <c r="B5577" s="613">
        <v>43937.697916666664</v>
      </c>
      <c r="C5577" s="405" t="s">
        <v>2020</v>
      </c>
      <c r="D5577" s="384">
        <v>1425</v>
      </c>
      <c r="E5577">
        <v>0.01</v>
      </c>
      <c r="F5577">
        <v>1.7193499999999999</v>
      </c>
      <c r="G5577" s="384">
        <v>0</v>
      </c>
      <c r="H5577">
        <v>1.7172099999999999</v>
      </c>
    </row>
    <row r="5578" spans="1:10">
      <c r="A5578">
        <v>5572</v>
      </c>
      <c r="B5578" s="613">
        <v>43937.763194444444</v>
      </c>
      <c r="C5578" s="405" t="s">
        <v>2020</v>
      </c>
      <c r="D5578" s="384">
        <v>1425</v>
      </c>
      <c r="E5578">
        <v>0.01</v>
      </c>
      <c r="F5578">
        <v>1.7193499999999999</v>
      </c>
      <c r="G5578" s="384">
        <v>0</v>
      </c>
      <c r="H5578">
        <v>1.71889</v>
      </c>
    </row>
    <row r="5579" spans="1:10">
      <c r="A5579">
        <v>5573</v>
      </c>
      <c r="B5579" s="613">
        <v>43937.861111111109</v>
      </c>
      <c r="C5579" s="405" t="s">
        <v>1931</v>
      </c>
      <c r="D5579" s="384">
        <v>1425</v>
      </c>
      <c r="E5579">
        <v>0.01</v>
      </c>
      <c r="F5579">
        <v>1.71889</v>
      </c>
      <c r="G5579" s="384">
        <v>0</v>
      </c>
      <c r="H5579">
        <v>1.71889</v>
      </c>
      <c r="I5579">
        <v>0.24</v>
      </c>
      <c r="J5579" s="384">
        <v>5271.78</v>
      </c>
    </row>
    <row r="5580" spans="1:10">
      <c r="A5580">
        <v>5565</v>
      </c>
      <c r="B5580" s="613">
        <v>43937.709027777775</v>
      </c>
      <c r="C5580" s="405" t="s">
        <v>96</v>
      </c>
      <c r="D5580" s="384">
        <v>1426</v>
      </c>
      <c r="E5580">
        <v>0.02</v>
      </c>
      <c r="F5580">
        <v>1.7185299999999999</v>
      </c>
      <c r="G5580" s="384">
        <v>0</v>
      </c>
      <c r="H5580">
        <v>0</v>
      </c>
    </row>
    <row r="5581" spans="1:10">
      <c r="A5581">
        <v>5566</v>
      </c>
      <c r="B5581" s="613">
        <v>43937.709027777775</v>
      </c>
      <c r="C5581" s="405" t="s">
        <v>2020</v>
      </c>
      <c r="D5581" s="384">
        <v>1426</v>
      </c>
      <c r="E5581">
        <v>0.02</v>
      </c>
      <c r="F5581">
        <v>1.7185299999999999</v>
      </c>
      <c r="G5581" s="384">
        <v>0</v>
      </c>
      <c r="H5581">
        <v>1.7253799999999999</v>
      </c>
    </row>
    <row r="5582" spans="1:10">
      <c r="A5582">
        <v>5577</v>
      </c>
      <c r="B5582" s="613">
        <v>43937.96875</v>
      </c>
      <c r="C5582" s="405" t="s">
        <v>2020</v>
      </c>
      <c r="D5582" s="384">
        <v>1426</v>
      </c>
      <c r="E5582">
        <v>0.02</v>
      </c>
      <c r="F5582">
        <v>1.7185299999999999</v>
      </c>
      <c r="G5582" s="384">
        <v>0</v>
      </c>
      <c r="H5582">
        <v>1.7216800000000001</v>
      </c>
    </row>
    <row r="5583" spans="1:10">
      <c r="A5583">
        <v>5584</v>
      </c>
      <c r="B5583" s="613">
        <v>43938.041666666664</v>
      </c>
      <c r="C5583" s="405" t="s">
        <v>2020</v>
      </c>
      <c r="D5583" s="384">
        <v>1426</v>
      </c>
      <c r="E5583">
        <v>0.02</v>
      </c>
      <c r="F5583">
        <v>1.7185299999999999</v>
      </c>
      <c r="G5583" s="384">
        <v>0</v>
      </c>
      <c r="H5583">
        <v>1.7171099999999999</v>
      </c>
    </row>
    <row r="5584" spans="1:10">
      <c r="A5584">
        <v>5594</v>
      </c>
      <c r="B5584" s="613">
        <v>43942.095138888886</v>
      </c>
      <c r="C5584" s="405" t="s">
        <v>1931</v>
      </c>
      <c r="D5584" s="384">
        <v>1426</v>
      </c>
      <c r="E5584">
        <v>0.02</v>
      </c>
      <c r="F5584">
        <v>1.7171099999999999</v>
      </c>
      <c r="G5584" s="384">
        <v>0</v>
      </c>
      <c r="H5584">
        <v>1.7171099999999999</v>
      </c>
      <c r="I5584">
        <v>-2.2999999999999998</v>
      </c>
      <c r="J5584" s="384">
        <v>5253.59</v>
      </c>
    </row>
    <row r="5585" spans="1:10">
      <c r="A5585">
        <v>5570</v>
      </c>
      <c r="B5585" s="613">
        <v>43937.763194444444</v>
      </c>
      <c r="C5585" s="405" t="s">
        <v>97</v>
      </c>
      <c r="D5585" s="384">
        <v>1427</v>
      </c>
      <c r="E5585">
        <v>0.01</v>
      </c>
      <c r="F5585">
        <v>1.7226999999999999</v>
      </c>
      <c r="G5585" s="384">
        <v>0</v>
      </c>
      <c r="H5585">
        <v>0</v>
      </c>
    </row>
    <row r="5586" spans="1:10">
      <c r="A5586">
        <v>5571</v>
      </c>
      <c r="B5586" s="613">
        <v>43937.763194444444</v>
      </c>
      <c r="C5586" s="405" t="s">
        <v>2020</v>
      </c>
      <c r="D5586" s="384">
        <v>1427</v>
      </c>
      <c r="E5586">
        <v>0.01</v>
      </c>
      <c r="F5586">
        <v>1.7226999999999999</v>
      </c>
      <c r="G5586" s="384">
        <v>0</v>
      </c>
      <c r="H5586">
        <v>1.71889</v>
      </c>
    </row>
    <row r="5587" spans="1:10">
      <c r="A5587">
        <v>5574</v>
      </c>
      <c r="B5587" s="613">
        <v>43937.861111111109</v>
      </c>
      <c r="C5587" s="405" t="s">
        <v>1931</v>
      </c>
      <c r="D5587" s="384">
        <v>1427</v>
      </c>
      <c r="E5587">
        <v>0.01</v>
      </c>
      <c r="F5587">
        <v>1.71889</v>
      </c>
      <c r="G5587" s="384">
        <v>0</v>
      </c>
      <c r="H5587">
        <v>1.71889</v>
      </c>
      <c r="I5587">
        <v>2.71</v>
      </c>
      <c r="J5587" s="384">
        <v>5274.49</v>
      </c>
    </row>
    <row r="5588" spans="1:10">
      <c r="A5588">
        <v>5575</v>
      </c>
      <c r="B5588" s="613">
        <v>43937.96875</v>
      </c>
      <c r="C5588" s="405" t="s">
        <v>96</v>
      </c>
      <c r="D5588" s="384">
        <v>1428</v>
      </c>
      <c r="E5588">
        <v>0.04</v>
      </c>
      <c r="F5588">
        <v>1.7135899999999999</v>
      </c>
      <c r="G5588" s="384">
        <v>0</v>
      </c>
      <c r="H5588">
        <v>0</v>
      </c>
    </row>
    <row r="5589" spans="1:10">
      <c r="A5589">
        <v>5576</v>
      </c>
      <c r="B5589" s="613">
        <v>43937.96875</v>
      </c>
      <c r="C5589" s="405" t="s">
        <v>2020</v>
      </c>
      <c r="D5589" s="384">
        <v>1428</v>
      </c>
      <c r="E5589">
        <v>0.04</v>
      </c>
      <c r="F5589">
        <v>1.7135899999999999</v>
      </c>
      <c r="G5589" s="384">
        <v>0</v>
      </c>
      <c r="H5589">
        <v>1.7216800000000001</v>
      </c>
    </row>
    <row r="5590" spans="1:10">
      <c r="A5590">
        <v>5583</v>
      </c>
      <c r="B5590" s="613">
        <v>43938.041666666664</v>
      </c>
      <c r="C5590" s="405" t="s">
        <v>2020</v>
      </c>
      <c r="D5590" s="384">
        <v>1428</v>
      </c>
      <c r="E5590">
        <v>0.04</v>
      </c>
      <c r="F5590">
        <v>1.7135899999999999</v>
      </c>
      <c r="G5590" s="384">
        <v>0</v>
      </c>
      <c r="H5590">
        <v>1.7171099999999999</v>
      </c>
    </row>
    <row r="5591" spans="1:10">
      <c r="A5591">
        <v>5595</v>
      </c>
      <c r="B5591" s="613">
        <v>43942.095138888886</v>
      </c>
      <c r="C5591" s="405" t="s">
        <v>1931</v>
      </c>
      <c r="D5591" s="384">
        <v>1428</v>
      </c>
      <c r="E5591">
        <v>0.04</v>
      </c>
      <c r="F5591">
        <v>1.7171099999999999</v>
      </c>
      <c r="G5591" s="384">
        <v>0</v>
      </c>
      <c r="H5591">
        <v>1.7171099999999999</v>
      </c>
      <c r="I5591">
        <v>9.99</v>
      </c>
      <c r="J5591" s="384">
        <v>5263.58</v>
      </c>
    </row>
    <row r="5592" spans="1:10">
      <c r="A5592">
        <v>5581</v>
      </c>
      <c r="B5592" s="613">
        <v>43938.041666666664</v>
      </c>
      <c r="C5592" s="405" t="s">
        <v>96</v>
      </c>
      <c r="D5592" s="384">
        <v>1429</v>
      </c>
      <c r="E5592">
        <v>0.08</v>
      </c>
      <c r="F5592">
        <v>1.70808</v>
      </c>
      <c r="G5592" s="384">
        <v>0</v>
      </c>
      <c r="H5592">
        <v>0</v>
      </c>
    </row>
    <row r="5593" spans="1:10">
      <c r="A5593">
        <v>5582</v>
      </c>
      <c r="B5593" s="613">
        <v>43938.041666666664</v>
      </c>
      <c r="C5593" s="405" t="s">
        <v>2020</v>
      </c>
      <c r="D5593" s="384">
        <v>1429</v>
      </c>
      <c r="E5593">
        <v>0.08</v>
      </c>
      <c r="F5593">
        <v>1.70808</v>
      </c>
      <c r="G5593" s="384">
        <v>0</v>
      </c>
      <c r="H5593">
        <v>1.7171099999999999</v>
      </c>
    </row>
    <row r="5594" spans="1:10">
      <c r="A5594">
        <v>5596</v>
      </c>
      <c r="B5594" s="613">
        <v>43942.095138888886</v>
      </c>
      <c r="C5594" s="405" t="s">
        <v>1931</v>
      </c>
      <c r="D5594" s="384">
        <v>1429</v>
      </c>
      <c r="E5594">
        <v>0.08</v>
      </c>
      <c r="F5594">
        <v>1.7171099999999999</v>
      </c>
      <c r="G5594" s="384">
        <v>0</v>
      </c>
      <c r="H5594">
        <v>1.7171099999999999</v>
      </c>
      <c r="I5594">
        <v>52.54</v>
      </c>
      <c r="J5594" s="384">
        <v>5316.12</v>
      </c>
    </row>
    <row r="5595" spans="1:10">
      <c r="A5595">
        <v>5588</v>
      </c>
      <c r="B5595" s="613">
        <v>43941.698611111111</v>
      </c>
      <c r="C5595" s="405" t="s">
        <v>97</v>
      </c>
      <c r="D5595" s="384">
        <v>1430</v>
      </c>
      <c r="E5595">
        <v>0.01</v>
      </c>
      <c r="F5595">
        <v>1.70411</v>
      </c>
      <c r="G5595" s="384">
        <v>0</v>
      </c>
      <c r="H5595">
        <v>0</v>
      </c>
    </row>
    <row r="5596" spans="1:10">
      <c r="A5596">
        <v>5589</v>
      </c>
      <c r="B5596" s="613">
        <v>43941.698611111111</v>
      </c>
      <c r="C5596" s="405" t="s">
        <v>2020</v>
      </c>
      <c r="D5596" s="384">
        <v>1430</v>
      </c>
      <c r="E5596">
        <v>0.01</v>
      </c>
      <c r="F5596">
        <v>1.70411</v>
      </c>
      <c r="G5596" s="384">
        <v>0</v>
      </c>
      <c r="H5596">
        <v>1.70197</v>
      </c>
    </row>
    <row r="5597" spans="1:10">
      <c r="A5597">
        <v>5590</v>
      </c>
      <c r="B5597" s="613">
        <v>43941.7</v>
      </c>
      <c r="C5597" s="405" t="s">
        <v>1931</v>
      </c>
      <c r="D5597" s="384">
        <v>1430</v>
      </c>
      <c r="E5597">
        <v>0.01</v>
      </c>
      <c r="F5597">
        <v>1.70197</v>
      </c>
      <c r="G5597" s="384">
        <v>0</v>
      </c>
      <c r="H5597">
        <v>1.70197</v>
      </c>
      <c r="I5597">
        <v>1.48</v>
      </c>
      <c r="J5597" s="384">
        <v>5275.97</v>
      </c>
    </row>
    <row r="5598" spans="1:10">
      <c r="A5598">
        <v>5597</v>
      </c>
      <c r="B5598" s="613">
        <v>43942.46875</v>
      </c>
      <c r="C5598" s="405" t="s">
        <v>96</v>
      </c>
      <c r="D5598" s="384">
        <v>1431</v>
      </c>
      <c r="E5598">
        <v>0.01</v>
      </c>
      <c r="F5598">
        <v>1.7226399999999999</v>
      </c>
      <c r="G5598" s="384">
        <v>0</v>
      </c>
      <c r="H5598">
        <v>0</v>
      </c>
    </row>
    <row r="5599" spans="1:10">
      <c r="A5599">
        <v>5598</v>
      </c>
      <c r="B5599" s="613">
        <v>43942.46875</v>
      </c>
      <c r="C5599" s="405" t="s">
        <v>2020</v>
      </c>
      <c r="D5599" s="384">
        <v>1431</v>
      </c>
      <c r="E5599">
        <v>0.01</v>
      </c>
      <c r="F5599">
        <v>1.7226399999999999</v>
      </c>
      <c r="G5599" s="384">
        <v>0</v>
      </c>
      <c r="H5599">
        <v>1.72478</v>
      </c>
    </row>
    <row r="5600" spans="1:10">
      <c r="A5600">
        <v>5599</v>
      </c>
      <c r="B5600" s="613">
        <v>43942.476388888892</v>
      </c>
      <c r="C5600" s="405" t="s">
        <v>1931</v>
      </c>
      <c r="D5600" s="384">
        <v>1431</v>
      </c>
      <c r="E5600">
        <v>0.01</v>
      </c>
      <c r="F5600">
        <v>1.72478</v>
      </c>
      <c r="G5600" s="384">
        <v>0</v>
      </c>
      <c r="H5600">
        <v>1.72478</v>
      </c>
      <c r="I5600">
        <v>1.48</v>
      </c>
      <c r="J5600" s="384">
        <v>5317.6</v>
      </c>
    </row>
    <row r="5601" spans="1:10">
      <c r="A5601">
        <v>5600</v>
      </c>
      <c r="B5601" s="613">
        <v>43942.709722222222</v>
      </c>
      <c r="C5601" s="405" t="s">
        <v>96</v>
      </c>
      <c r="D5601" s="384">
        <v>1432</v>
      </c>
      <c r="E5601">
        <v>0.01</v>
      </c>
      <c r="F5601">
        <v>1.72672</v>
      </c>
      <c r="G5601" s="384">
        <v>0</v>
      </c>
      <c r="H5601">
        <v>0</v>
      </c>
    </row>
    <row r="5602" spans="1:10">
      <c r="A5602">
        <v>5601</v>
      </c>
      <c r="B5602" s="613">
        <v>43942.709722222222</v>
      </c>
      <c r="C5602" s="405" t="s">
        <v>2020</v>
      </c>
      <c r="D5602" s="384">
        <v>1432</v>
      </c>
      <c r="E5602">
        <v>0.01</v>
      </c>
      <c r="F5602">
        <v>1.72672</v>
      </c>
      <c r="G5602" s="384">
        <v>0</v>
      </c>
      <c r="H5602">
        <v>1.7288600000000001</v>
      </c>
    </row>
    <row r="5603" spans="1:10">
      <c r="A5603">
        <v>5602</v>
      </c>
      <c r="B5603" s="613">
        <v>43942.727083333331</v>
      </c>
      <c r="C5603" s="405" t="s">
        <v>1931</v>
      </c>
      <c r="D5603" s="384">
        <v>1432</v>
      </c>
      <c r="E5603">
        <v>0.01</v>
      </c>
      <c r="F5603">
        <v>1.7288600000000001</v>
      </c>
      <c r="G5603" s="384">
        <v>0</v>
      </c>
      <c r="H5603">
        <v>1.7288600000000001</v>
      </c>
      <c r="I5603">
        <v>1.48</v>
      </c>
      <c r="J5603" s="384">
        <v>5319.08</v>
      </c>
    </row>
    <row r="5604" spans="1:10">
      <c r="A5604">
        <v>5603</v>
      </c>
      <c r="B5604" s="613">
        <v>43942.729166666664</v>
      </c>
      <c r="C5604" s="405" t="s">
        <v>96</v>
      </c>
      <c r="D5604" s="384">
        <v>1433</v>
      </c>
      <c r="E5604">
        <v>0.01</v>
      </c>
      <c r="F5604">
        <v>1.73007</v>
      </c>
      <c r="G5604" s="384">
        <v>0</v>
      </c>
      <c r="H5604">
        <v>0</v>
      </c>
    </row>
    <row r="5605" spans="1:10">
      <c r="A5605">
        <v>5604</v>
      </c>
      <c r="B5605" s="613">
        <v>43942.729166666664</v>
      </c>
      <c r="C5605" s="405" t="s">
        <v>2020</v>
      </c>
      <c r="D5605" s="384">
        <v>1433</v>
      </c>
      <c r="E5605">
        <v>0.01</v>
      </c>
      <c r="F5605">
        <v>1.73007</v>
      </c>
      <c r="G5605" s="384">
        <v>0</v>
      </c>
      <c r="H5605">
        <v>1.73221</v>
      </c>
    </row>
    <row r="5606" spans="1:10">
      <c r="A5606">
        <v>5607</v>
      </c>
      <c r="B5606" s="613">
        <v>43942.79791666667</v>
      </c>
      <c r="C5606" s="405" t="s">
        <v>2020</v>
      </c>
      <c r="D5606" s="384">
        <v>1433</v>
      </c>
      <c r="E5606">
        <v>0.01</v>
      </c>
      <c r="F5606">
        <v>1.73007</v>
      </c>
      <c r="G5606" s="384">
        <v>0</v>
      </c>
      <c r="H5606">
        <v>1.7302900000000001</v>
      </c>
    </row>
    <row r="5607" spans="1:10">
      <c r="A5607">
        <v>5611</v>
      </c>
      <c r="B5607" s="613">
        <v>43943.193055555559</v>
      </c>
      <c r="C5607" s="405" t="s">
        <v>2020</v>
      </c>
      <c r="D5607" s="384">
        <v>1433</v>
      </c>
      <c r="E5607">
        <v>0.01</v>
      </c>
      <c r="F5607">
        <v>1.73007</v>
      </c>
      <c r="G5607" s="384">
        <v>0</v>
      </c>
      <c r="H5607">
        <v>1.72749</v>
      </c>
    </row>
    <row r="5608" spans="1:10">
      <c r="A5608">
        <v>5618</v>
      </c>
      <c r="B5608" s="613">
        <v>43943.345138888886</v>
      </c>
      <c r="C5608" s="405" t="s">
        <v>2020</v>
      </c>
      <c r="D5608" s="384">
        <v>1433</v>
      </c>
      <c r="E5608">
        <v>0.01</v>
      </c>
      <c r="F5608">
        <v>1.73007</v>
      </c>
      <c r="G5608" s="384">
        <v>0</v>
      </c>
      <c r="H5608">
        <v>1.72363</v>
      </c>
    </row>
    <row r="5609" spans="1:10">
      <c r="A5609">
        <v>5636</v>
      </c>
      <c r="B5609" s="613">
        <v>43943.87777777778</v>
      </c>
      <c r="C5609" s="405" t="s">
        <v>2020</v>
      </c>
      <c r="D5609" s="384">
        <v>1433</v>
      </c>
      <c r="E5609">
        <v>0.01</v>
      </c>
      <c r="F5609">
        <v>1.73007</v>
      </c>
      <c r="G5609" s="384">
        <v>0</v>
      </c>
      <c r="H5609">
        <v>1.7194100000000001</v>
      </c>
    </row>
    <row r="5610" spans="1:10">
      <c r="A5610">
        <v>5637</v>
      </c>
      <c r="B5610" s="613">
        <v>43944.098611111112</v>
      </c>
      <c r="C5610" s="405" t="s">
        <v>1931</v>
      </c>
      <c r="D5610" s="384">
        <v>1433</v>
      </c>
      <c r="E5610">
        <v>0.01</v>
      </c>
      <c r="F5610">
        <v>1.7194100000000001</v>
      </c>
      <c r="G5610" s="384">
        <v>0</v>
      </c>
      <c r="H5610">
        <v>1.7194100000000001</v>
      </c>
      <c r="I5610">
        <v>-7.97</v>
      </c>
      <c r="J5610" s="384">
        <v>5317.02</v>
      </c>
    </row>
    <row r="5611" spans="1:10">
      <c r="A5611">
        <v>5605</v>
      </c>
      <c r="B5611" s="613">
        <v>43942.79791666667</v>
      </c>
      <c r="C5611" s="405" t="s">
        <v>96</v>
      </c>
      <c r="D5611" s="384">
        <v>1434</v>
      </c>
      <c r="E5611">
        <v>0.01</v>
      </c>
      <c r="F5611">
        <v>1.72624</v>
      </c>
      <c r="G5611" s="384">
        <v>0</v>
      </c>
      <c r="H5611">
        <v>0</v>
      </c>
    </row>
    <row r="5612" spans="1:10">
      <c r="A5612">
        <v>5606</v>
      </c>
      <c r="B5612" s="613">
        <v>43942.79791666667</v>
      </c>
      <c r="C5612" s="405" t="s">
        <v>2020</v>
      </c>
      <c r="D5612" s="384">
        <v>1434</v>
      </c>
      <c r="E5612">
        <v>0.01</v>
      </c>
      <c r="F5612">
        <v>1.72624</v>
      </c>
      <c r="G5612" s="384">
        <v>0</v>
      </c>
      <c r="H5612">
        <v>1.7302900000000001</v>
      </c>
    </row>
    <row r="5613" spans="1:10">
      <c r="A5613">
        <v>5610</v>
      </c>
      <c r="B5613" s="613">
        <v>43943.193055555559</v>
      </c>
      <c r="C5613" s="405" t="s">
        <v>2020</v>
      </c>
      <c r="D5613" s="384">
        <v>1434</v>
      </c>
      <c r="E5613">
        <v>0.01</v>
      </c>
      <c r="F5613">
        <v>1.72624</v>
      </c>
      <c r="G5613" s="384">
        <v>0</v>
      </c>
      <c r="H5613">
        <v>1.72749</v>
      </c>
    </row>
    <row r="5614" spans="1:10">
      <c r="A5614">
        <v>5617</v>
      </c>
      <c r="B5614" s="613">
        <v>43943.345138888886</v>
      </c>
      <c r="C5614" s="405" t="s">
        <v>2020</v>
      </c>
      <c r="D5614" s="384">
        <v>1434</v>
      </c>
      <c r="E5614">
        <v>0.01</v>
      </c>
      <c r="F5614">
        <v>1.72624</v>
      </c>
      <c r="G5614" s="384">
        <v>0</v>
      </c>
      <c r="H5614">
        <v>1.72363</v>
      </c>
    </row>
    <row r="5615" spans="1:10">
      <c r="A5615">
        <v>5635</v>
      </c>
      <c r="B5615" s="613">
        <v>43943.87777777778</v>
      </c>
      <c r="C5615" s="405" t="s">
        <v>2020</v>
      </c>
      <c r="D5615" s="384">
        <v>1434</v>
      </c>
      <c r="E5615">
        <v>0.01</v>
      </c>
      <c r="F5615">
        <v>1.72624</v>
      </c>
      <c r="G5615" s="384">
        <v>0</v>
      </c>
      <c r="H5615">
        <v>1.7194100000000001</v>
      </c>
    </row>
    <row r="5616" spans="1:10">
      <c r="A5616">
        <v>5638</v>
      </c>
      <c r="B5616" s="613">
        <v>43944.098611111112</v>
      </c>
      <c r="C5616" s="405" t="s">
        <v>1931</v>
      </c>
      <c r="D5616" s="384">
        <v>1434</v>
      </c>
      <c r="E5616">
        <v>0.01</v>
      </c>
      <c r="F5616">
        <v>1.7194100000000001</v>
      </c>
      <c r="G5616" s="384">
        <v>0</v>
      </c>
      <c r="H5616">
        <v>1.7194100000000001</v>
      </c>
      <c r="I5616">
        <v>-5.15</v>
      </c>
      <c r="J5616" s="384">
        <v>5311.87</v>
      </c>
    </row>
    <row r="5617" spans="1:10">
      <c r="A5617">
        <v>5608</v>
      </c>
      <c r="B5617" s="613">
        <v>43943.193055555559</v>
      </c>
      <c r="C5617" s="405" t="s">
        <v>96</v>
      </c>
      <c r="D5617" s="384">
        <v>1435</v>
      </c>
      <c r="E5617">
        <v>0.01</v>
      </c>
      <c r="F5617">
        <v>1.7194400000000001</v>
      </c>
      <c r="G5617" s="384">
        <v>0</v>
      </c>
      <c r="H5617">
        <v>0</v>
      </c>
    </row>
    <row r="5618" spans="1:10">
      <c r="A5618">
        <v>5609</v>
      </c>
      <c r="B5618" s="613">
        <v>43943.193055555559</v>
      </c>
      <c r="C5618" s="405" t="s">
        <v>2020</v>
      </c>
      <c r="D5618" s="384">
        <v>1435</v>
      </c>
      <c r="E5618">
        <v>0.01</v>
      </c>
      <c r="F5618">
        <v>1.7194400000000001</v>
      </c>
      <c r="G5618" s="384">
        <v>0</v>
      </c>
      <c r="H5618">
        <v>1.72749</v>
      </c>
    </row>
    <row r="5619" spans="1:10">
      <c r="A5619">
        <v>5616</v>
      </c>
      <c r="B5619" s="613">
        <v>43943.345138888886</v>
      </c>
      <c r="C5619" s="405" t="s">
        <v>2020</v>
      </c>
      <c r="D5619" s="384">
        <v>1435</v>
      </c>
      <c r="E5619">
        <v>0.01</v>
      </c>
      <c r="F5619">
        <v>1.7194400000000001</v>
      </c>
      <c r="G5619" s="384">
        <v>0</v>
      </c>
      <c r="H5619">
        <v>1.72363</v>
      </c>
    </row>
    <row r="5620" spans="1:10">
      <c r="A5620">
        <v>5634</v>
      </c>
      <c r="B5620" s="613">
        <v>43943.87777777778</v>
      </c>
      <c r="C5620" s="405" t="s">
        <v>2020</v>
      </c>
      <c r="D5620" s="384">
        <v>1435</v>
      </c>
      <c r="E5620">
        <v>0.01</v>
      </c>
      <c r="F5620">
        <v>1.7194400000000001</v>
      </c>
      <c r="G5620" s="384">
        <v>0</v>
      </c>
      <c r="H5620">
        <v>1.7194100000000001</v>
      </c>
    </row>
    <row r="5621" spans="1:10">
      <c r="A5621">
        <v>5639</v>
      </c>
      <c r="B5621" s="613">
        <v>43944.098611111112</v>
      </c>
      <c r="C5621" s="405" t="s">
        <v>1931</v>
      </c>
      <c r="D5621" s="384">
        <v>1435</v>
      </c>
      <c r="E5621">
        <v>0.01</v>
      </c>
      <c r="F5621">
        <v>1.7194100000000001</v>
      </c>
      <c r="G5621" s="384">
        <v>0</v>
      </c>
      <c r="H5621">
        <v>1.7194100000000001</v>
      </c>
      <c r="I5621">
        <v>-0.13</v>
      </c>
      <c r="J5621" s="384">
        <v>5311.74</v>
      </c>
    </row>
    <row r="5622" spans="1:10">
      <c r="A5622">
        <v>5612</v>
      </c>
      <c r="B5622" s="613">
        <v>43943.345138888886</v>
      </c>
      <c r="C5622" s="405" t="s">
        <v>97</v>
      </c>
      <c r="D5622" s="384">
        <v>1436</v>
      </c>
      <c r="E5622">
        <v>0.01</v>
      </c>
      <c r="F5622">
        <v>1.71549</v>
      </c>
      <c r="G5622" s="384">
        <v>0</v>
      </c>
      <c r="H5622">
        <v>0</v>
      </c>
    </row>
    <row r="5623" spans="1:10">
      <c r="A5623">
        <v>5613</v>
      </c>
      <c r="B5623" s="613">
        <v>43943.345138888886</v>
      </c>
      <c r="C5623" s="405" t="s">
        <v>2020</v>
      </c>
      <c r="D5623" s="384">
        <v>1436</v>
      </c>
      <c r="E5623">
        <v>0.01</v>
      </c>
      <c r="F5623">
        <v>1.71549</v>
      </c>
      <c r="G5623" s="384">
        <v>0</v>
      </c>
      <c r="H5623">
        <v>1.7133499999999999</v>
      </c>
    </row>
    <row r="5624" spans="1:10">
      <c r="A5624">
        <v>5621</v>
      </c>
      <c r="B5624" s="613">
        <v>43943.354166666664</v>
      </c>
      <c r="C5624" s="405" t="s">
        <v>2020</v>
      </c>
      <c r="D5624" s="384">
        <v>1436</v>
      </c>
      <c r="E5624">
        <v>0.01</v>
      </c>
      <c r="F5624">
        <v>1.71549</v>
      </c>
      <c r="G5624" s="384">
        <v>0</v>
      </c>
      <c r="H5624">
        <v>1.7150099999999999</v>
      </c>
    </row>
    <row r="5625" spans="1:10">
      <c r="A5625">
        <v>5622</v>
      </c>
      <c r="B5625" s="613">
        <v>43943.368750000001</v>
      </c>
      <c r="C5625" s="405" t="s">
        <v>1931</v>
      </c>
      <c r="D5625" s="384">
        <v>1436</v>
      </c>
      <c r="E5625">
        <v>0.01</v>
      </c>
      <c r="F5625">
        <v>1.7150099999999999</v>
      </c>
      <c r="G5625" s="384">
        <v>0</v>
      </c>
      <c r="H5625">
        <v>1.7150099999999999</v>
      </c>
      <c r="I5625">
        <v>0.25</v>
      </c>
      <c r="J5625" s="384">
        <v>5319.33</v>
      </c>
    </row>
    <row r="5626" spans="1:10">
      <c r="A5626">
        <v>5614</v>
      </c>
      <c r="B5626" s="613">
        <v>43943.345138888886</v>
      </c>
      <c r="C5626" s="405" t="s">
        <v>96</v>
      </c>
      <c r="D5626" s="384">
        <v>1437</v>
      </c>
      <c r="E5626">
        <v>0.02</v>
      </c>
      <c r="F5626">
        <v>1.7153700000000001</v>
      </c>
      <c r="G5626" s="384">
        <v>0</v>
      </c>
      <c r="H5626">
        <v>0</v>
      </c>
    </row>
    <row r="5627" spans="1:10">
      <c r="A5627">
        <v>5615</v>
      </c>
      <c r="B5627" s="613">
        <v>43943.345138888886</v>
      </c>
      <c r="C5627" s="405" t="s">
        <v>2020</v>
      </c>
      <c r="D5627" s="384">
        <v>1437</v>
      </c>
      <c r="E5627">
        <v>0.02</v>
      </c>
      <c r="F5627">
        <v>1.7153700000000001</v>
      </c>
      <c r="G5627" s="384">
        <v>0</v>
      </c>
      <c r="H5627">
        <v>1.72363</v>
      </c>
    </row>
    <row r="5628" spans="1:10">
      <c r="A5628">
        <v>5633</v>
      </c>
      <c r="B5628" s="613">
        <v>43943.87777777778</v>
      </c>
      <c r="C5628" s="405" t="s">
        <v>2020</v>
      </c>
      <c r="D5628" s="384">
        <v>1437</v>
      </c>
      <c r="E5628">
        <v>0.02</v>
      </c>
      <c r="F5628">
        <v>1.7153700000000001</v>
      </c>
      <c r="G5628" s="384">
        <v>0</v>
      </c>
      <c r="H5628">
        <v>1.7194100000000001</v>
      </c>
    </row>
    <row r="5629" spans="1:10">
      <c r="A5629">
        <v>5640</v>
      </c>
      <c r="B5629" s="613">
        <v>43944.098611111112</v>
      </c>
      <c r="C5629" s="405" t="s">
        <v>1931</v>
      </c>
      <c r="D5629" s="384">
        <v>1437</v>
      </c>
      <c r="E5629">
        <v>0.02</v>
      </c>
      <c r="F5629">
        <v>1.7194100000000001</v>
      </c>
      <c r="G5629" s="384">
        <v>0</v>
      </c>
      <c r="H5629">
        <v>1.7194100000000001</v>
      </c>
      <c r="I5629">
        <v>5.77</v>
      </c>
      <c r="J5629" s="384">
        <v>5317.51</v>
      </c>
    </row>
    <row r="5630" spans="1:10">
      <c r="A5630">
        <v>5619</v>
      </c>
      <c r="B5630" s="613">
        <v>43943.354166666664</v>
      </c>
      <c r="C5630" s="405" t="s">
        <v>97</v>
      </c>
      <c r="D5630" s="384">
        <v>1438</v>
      </c>
      <c r="E5630">
        <v>0.01</v>
      </c>
      <c r="F5630">
        <v>1.7188000000000001</v>
      </c>
      <c r="G5630" s="384">
        <v>0</v>
      </c>
      <c r="H5630">
        <v>0</v>
      </c>
    </row>
    <row r="5631" spans="1:10">
      <c r="A5631">
        <v>5620</v>
      </c>
      <c r="B5631" s="613">
        <v>43943.354166666664</v>
      </c>
      <c r="C5631" s="405" t="s">
        <v>2020</v>
      </c>
      <c r="D5631" s="384">
        <v>1438</v>
      </c>
      <c r="E5631">
        <v>0.01</v>
      </c>
      <c r="F5631">
        <v>1.7188000000000001</v>
      </c>
      <c r="G5631" s="384">
        <v>0</v>
      </c>
      <c r="H5631">
        <v>1.7150099999999999</v>
      </c>
    </row>
    <row r="5632" spans="1:10">
      <c r="A5632">
        <v>5623</v>
      </c>
      <c r="B5632" s="613">
        <v>43943.368750000001</v>
      </c>
      <c r="C5632" s="405" t="s">
        <v>1931</v>
      </c>
      <c r="D5632" s="384">
        <v>1438</v>
      </c>
      <c r="E5632">
        <v>0.01</v>
      </c>
      <c r="F5632">
        <v>1.7150099999999999</v>
      </c>
      <c r="G5632" s="384">
        <v>0</v>
      </c>
      <c r="H5632">
        <v>1.7150099999999999</v>
      </c>
      <c r="I5632">
        <v>2.7</v>
      </c>
      <c r="J5632" s="384">
        <v>5322.03</v>
      </c>
    </row>
    <row r="5633" spans="1:10">
      <c r="A5633">
        <v>5624</v>
      </c>
      <c r="B5633" s="613">
        <v>43943.541666666664</v>
      </c>
      <c r="C5633" s="405" t="s">
        <v>97</v>
      </c>
      <c r="D5633" s="384">
        <v>1439</v>
      </c>
      <c r="E5633">
        <v>0.01</v>
      </c>
      <c r="F5633">
        <v>1.7140899999999999</v>
      </c>
      <c r="G5633" s="384">
        <v>0</v>
      </c>
      <c r="H5633">
        <v>0</v>
      </c>
    </row>
    <row r="5634" spans="1:10">
      <c r="A5634">
        <v>5625</v>
      </c>
      <c r="B5634" s="613">
        <v>43943.541666666664</v>
      </c>
      <c r="C5634" s="405" t="s">
        <v>2020</v>
      </c>
      <c r="D5634" s="384">
        <v>1439</v>
      </c>
      <c r="E5634">
        <v>0.01</v>
      </c>
      <c r="F5634">
        <v>1.7140899999999999</v>
      </c>
      <c r="G5634" s="384">
        <v>0</v>
      </c>
      <c r="H5634">
        <v>1.7119500000000001</v>
      </c>
    </row>
    <row r="5635" spans="1:10">
      <c r="A5635">
        <v>5628</v>
      </c>
      <c r="B5635" s="613">
        <v>43943.635416666664</v>
      </c>
      <c r="C5635" s="405" t="s">
        <v>2020</v>
      </c>
      <c r="D5635" s="384">
        <v>1439</v>
      </c>
      <c r="E5635">
        <v>0.01</v>
      </c>
      <c r="F5635">
        <v>1.7140899999999999</v>
      </c>
      <c r="G5635" s="384">
        <v>0</v>
      </c>
      <c r="H5635">
        <v>1.7142500000000001</v>
      </c>
    </row>
    <row r="5636" spans="1:10">
      <c r="A5636">
        <v>5629</v>
      </c>
      <c r="B5636" s="613">
        <v>43943.711111111108</v>
      </c>
      <c r="C5636" s="405" t="s">
        <v>1931</v>
      </c>
      <c r="D5636" s="384">
        <v>1439</v>
      </c>
      <c r="E5636">
        <v>0.01</v>
      </c>
      <c r="F5636">
        <v>1.7142500000000001</v>
      </c>
      <c r="G5636" s="384">
        <v>0</v>
      </c>
      <c r="H5636">
        <v>1.7142500000000001</v>
      </c>
      <c r="I5636">
        <v>-0.22</v>
      </c>
      <c r="J5636" s="384">
        <v>5321.81</v>
      </c>
    </row>
    <row r="5637" spans="1:10">
      <c r="A5637">
        <v>5626</v>
      </c>
      <c r="B5637" s="613">
        <v>43943.635416666664</v>
      </c>
      <c r="C5637" s="405" t="s">
        <v>97</v>
      </c>
      <c r="D5637" s="384">
        <v>1440</v>
      </c>
      <c r="E5637">
        <v>0.01</v>
      </c>
      <c r="F5637">
        <v>1.7186900000000001</v>
      </c>
      <c r="G5637" s="384">
        <v>0</v>
      </c>
      <c r="H5637">
        <v>0</v>
      </c>
    </row>
    <row r="5638" spans="1:10">
      <c r="A5638">
        <v>5627</v>
      </c>
      <c r="B5638" s="613">
        <v>43943.635416666664</v>
      </c>
      <c r="C5638" s="405" t="s">
        <v>2020</v>
      </c>
      <c r="D5638" s="384">
        <v>1440</v>
      </c>
      <c r="E5638">
        <v>0.01</v>
      </c>
      <c r="F5638">
        <v>1.7186900000000001</v>
      </c>
      <c r="G5638" s="384">
        <v>0</v>
      </c>
      <c r="H5638">
        <v>1.7142500000000001</v>
      </c>
    </row>
    <row r="5639" spans="1:10">
      <c r="A5639">
        <v>5630</v>
      </c>
      <c r="B5639" s="613">
        <v>43943.711111111108</v>
      </c>
      <c r="C5639" s="405" t="s">
        <v>1931</v>
      </c>
      <c r="D5639" s="384">
        <v>1440</v>
      </c>
      <c r="E5639">
        <v>0.01</v>
      </c>
      <c r="F5639">
        <v>1.7142500000000001</v>
      </c>
      <c r="G5639" s="384">
        <v>0</v>
      </c>
      <c r="H5639">
        <v>1.7142500000000001</v>
      </c>
      <c r="I5639">
        <v>3.18</v>
      </c>
      <c r="J5639" s="384">
        <v>5324.99</v>
      </c>
    </row>
    <row r="5640" spans="1:10">
      <c r="A5640">
        <v>5631</v>
      </c>
      <c r="B5640" s="613">
        <v>43943.87777777778</v>
      </c>
      <c r="C5640" s="405" t="s">
        <v>96</v>
      </c>
      <c r="D5640" s="384">
        <v>1441</v>
      </c>
      <c r="E5640">
        <v>0.04</v>
      </c>
      <c r="F5640">
        <v>1.7106600000000001</v>
      </c>
      <c r="G5640" s="384">
        <v>0</v>
      </c>
      <c r="H5640">
        <v>0</v>
      </c>
    </row>
    <row r="5641" spans="1:10">
      <c r="A5641">
        <v>5632</v>
      </c>
      <c r="B5641" s="613">
        <v>43943.87777777778</v>
      </c>
      <c r="C5641" s="405" t="s">
        <v>2020</v>
      </c>
      <c r="D5641" s="384">
        <v>1441</v>
      </c>
      <c r="E5641">
        <v>0.04</v>
      </c>
      <c r="F5641">
        <v>1.7106600000000001</v>
      </c>
      <c r="G5641" s="384">
        <v>0</v>
      </c>
      <c r="H5641">
        <v>1.7194100000000001</v>
      </c>
    </row>
    <row r="5642" spans="1:10">
      <c r="A5642">
        <v>5641</v>
      </c>
      <c r="B5642" s="613">
        <v>43944.098611111112</v>
      </c>
      <c r="C5642" s="405" t="s">
        <v>1931</v>
      </c>
      <c r="D5642" s="384">
        <v>1441</v>
      </c>
      <c r="E5642">
        <v>0.04</v>
      </c>
      <c r="F5642">
        <v>1.7194100000000001</v>
      </c>
      <c r="G5642" s="384">
        <v>0</v>
      </c>
      <c r="H5642">
        <v>1.7194100000000001</v>
      </c>
      <c r="I5642">
        <v>25.44</v>
      </c>
      <c r="J5642" s="384">
        <v>5342.95</v>
      </c>
    </row>
    <row r="5643" spans="1:10">
      <c r="A5643">
        <v>5642</v>
      </c>
      <c r="B5643" s="613">
        <v>43944.677777777775</v>
      </c>
      <c r="C5643" s="405" t="s">
        <v>96</v>
      </c>
      <c r="D5643" s="384">
        <v>1442</v>
      </c>
      <c r="E5643">
        <v>0.01</v>
      </c>
      <c r="F5643">
        <v>1.6940299999999999</v>
      </c>
      <c r="G5643" s="384">
        <v>0</v>
      </c>
      <c r="H5643">
        <v>0</v>
      </c>
    </row>
    <row r="5644" spans="1:10">
      <c r="A5644">
        <v>5643</v>
      </c>
      <c r="B5644" s="613">
        <v>43944.677777777775</v>
      </c>
      <c r="C5644" s="405" t="s">
        <v>2020</v>
      </c>
      <c r="D5644" s="384">
        <v>1442</v>
      </c>
      <c r="E5644">
        <v>0.01</v>
      </c>
      <c r="F5644">
        <v>1.6940299999999999</v>
      </c>
      <c r="G5644" s="384">
        <v>0</v>
      </c>
      <c r="H5644">
        <v>1.69617</v>
      </c>
    </row>
    <row r="5645" spans="1:10">
      <c r="A5645">
        <v>5646</v>
      </c>
      <c r="B5645" s="613">
        <v>43944.78125</v>
      </c>
      <c r="C5645" s="405" t="s">
        <v>1931</v>
      </c>
      <c r="D5645" s="384">
        <v>1442</v>
      </c>
      <c r="E5645">
        <v>0.01</v>
      </c>
      <c r="F5645">
        <v>1.69617</v>
      </c>
      <c r="G5645" s="384">
        <v>0</v>
      </c>
      <c r="H5645">
        <v>1.69617</v>
      </c>
      <c r="I5645">
        <v>1.48</v>
      </c>
      <c r="J5645" s="384">
        <v>5344.43</v>
      </c>
    </row>
    <row r="5646" spans="1:10">
      <c r="A5646">
        <v>5644</v>
      </c>
      <c r="B5646" s="613">
        <v>43944.719444444447</v>
      </c>
      <c r="C5646" s="405" t="s">
        <v>97</v>
      </c>
      <c r="D5646" s="384">
        <v>1443</v>
      </c>
      <c r="E5646">
        <v>0.01</v>
      </c>
      <c r="F5646">
        <v>1.6918299999999999</v>
      </c>
      <c r="G5646" s="384">
        <v>0</v>
      </c>
      <c r="H5646">
        <v>0</v>
      </c>
    </row>
    <row r="5647" spans="1:10">
      <c r="A5647">
        <v>5645</v>
      </c>
      <c r="B5647" s="613">
        <v>43944.719444444447</v>
      </c>
      <c r="C5647" s="405" t="s">
        <v>2020</v>
      </c>
      <c r="D5647" s="384">
        <v>1443</v>
      </c>
      <c r="E5647">
        <v>0.01</v>
      </c>
      <c r="F5647">
        <v>1.6918299999999999</v>
      </c>
      <c r="G5647" s="384">
        <v>0</v>
      </c>
      <c r="H5647">
        <v>1.6896899999999999</v>
      </c>
    </row>
    <row r="5648" spans="1:10">
      <c r="A5648">
        <v>5647</v>
      </c>
      <c r="B5648" s="613">
        <v>43944.832638888889</v>
      </c>
      <c r="C5648" s="405" t="s">
        <v>1931</v>
      </c>
      <c r="D5648" s="384">
        <v>1443</v>
      </c>
      <c r="E5648">
        <v>0.01</v>
      </c>
      <c r="F5648">
        <v>1.6896899999999999</v>
      </c>
      <c r="G5648" s="384">
        <v>0</v>
      </c>
      <c r="H5648">
        <v>1.6896899999999999</v>
      </c>
      <c r="I5648">
        <v>1.48</v>
      </c>
      <c r="J5648" s="384">
        <v>5345.91</v>
      </c>
    </row>
    <row r="5649" spans="1:10">
      <c r="A5649">
        <v>5648</v>
      </c>
      <c r="B5649" s="613">
        <v>43945.375</v>
      </c>
      <c r="C5649" s="405" t="s">
        <v>97</v>
      </c>
      <c r="D5649" s="384">
        <v>1444</v>
      </c>
      <c r="E5649">
        <v>0.01</v>
      </c>
      <c r="F5649">
        <v>1.69072</v>
      </c>
      <c r="G5649" s="384">
        <v>0</v>
      </c>
      <c r="H5649">
        <v>0</v>
      </c>
    </row>
    <row r="5650" spans="1:10">
      <c r="A5650">
        <v>5649</v>
      </c>
      <c r="B5650" s="613">
        <v>43945.375</v>
      </c>
      <c r="C5650" s="405" t="s">
        <v>2020</v>
      </c>
      <c r="D5650" s="384">
        <v>1444</v>
      </c>
      <c r="E5650">
        <v>0.01</v>
      </c>
      <c r="F5650">
        <v>1.69072</v>
      </c>
      <c r="G5650" s="384">
        <v>0</v>
      </c>
      <c r="H5650">
        <v>1.68858</v>
      </c>
    </row>
    <row r="5651" spans="1:10">
      <c r="A5651">
        <v>5650</v>
      </c>
      <c r="B5651" s="613">
        <v>43945.39166666667</v>
      </c>
      <c r="C5651" s="405" t="s">
        <v>1931</v>
      </c>
      <c r="D5651" s="384">
        <v>1444</v>
      </c>
      <c r="E5651">
        <v>0.01</v>
      </c>
      <c r="F5651">
        <v>1.68858</v>
      </c>
      <c r="G5651" s="384">
        <v>0</v>
      </c>
      <c r="H5651">
        <v>1.68858</v>
      </c>
      <c r="I5651">
        <v>1.48</v>
      </c>
      <c r="J5651" s="384">
        <v>5347.39</v>
      </c>
    </row>
    <row r="5652" spans="1:10">
      <c r="A5652">
        <v>5651</v>
      </c>
      <c r="B5652" s="613">
        <v>43945.427083333336</v>
      </c>
      <c r="C5652" s="405" t="s">
        <v>96</v>
      </c>
      <c r="D5652" s="384">
        <v>1445</v>
      </c>
      <c r="E5652">
        <v>0.01</v>
      </c>
      <c r="F5652">
        <v>1.69211</v>
      </c>
      <c r="G5652" s="384">
        <v>0</v>
      </c>
      <c r="H5652">
        <v>0</v>
      </c>
    </row>
    <row r="5653" spans="1:10">
      <c r="A5653">
        <v>5652</v>
      </c>
      <c r="B5653" s="613">
        <v>43945.427083333336</v>
      </c>
      <c r="C5653" s="405" t="s">
        <v>2020</v>
      </c>
      <c r="D5653" s="384">
        <v>1445</v>
      </c>
      <c r="E5653">
        <v>0.01</v>
      </c>
      <c r="F5653">
        <v>1.69211</v>
      </c>
      <c r="G5653" s="384">
        <v>0</v>
      </c>
      <c r="H5653">
        <v>1.69425</v>
      </c>
    </row>
    <row r="5654" spans="1:10">
      <c r="A5654">
        <v>5653</v>
      </c>
      <c r="B5654" s="613">
        <v>43945.586111111108</v>
      </c>
      <c r="C5654" s="405" t="s">
        <v>1931</v>
      </c>
      <c r="D5654" s="384">
        <v>1445</v>
      </c>
      <c r="E5654">
        <v>0.01</v>
      </c>
      <c r="F5654">
        <v>1.69425</v>
      </c>
      <c r="G5654" s="384">
        <v>0</v>
      </c>
      <c r="H5654">
        <v>1.69425</v>
      </c>
      <c r="I5654">
        <v>1.48</v>
      </c>
      <c r="J5654" s="384">
        <v>5348.87</v>
      </c>
    </row>
    <row r="5655" spans="1:10">
      <c r="A5655">
        <v>5654</v>
      </c>
      <c r="B5655" s="613">
        <v>43950.418055555558</v>
      </c>
      <c r="C5655" s="405" t="s">
        <v>96</v>
      </c>
      <c r="D5655" s="384">
        <v>1446</v>
      </c>
      <c r="E5655">
        <v>0.01</v>
      </c>
      <c r="F5655">
        <v>1.6638599999999999</v>
      </c>
      <c r="G5655" s="384">
        <v>0</v>
      </c>
      <c r="H5655">
        <v>0</v>
      </c>
    </row>
    <row r="5656" spans="1:10">
      <c r="A5656">
        <v>5655</v>
      </c>
      <c r="B5656" s="613">
        <v>43950.418055555558</v>
      </c>
      <c r="C5656" s="405" t="s">
        <v>2020</v>
      </c>
      <c r="D5656" s="384">
        <v>1446</v>
      </c>
      <c r="E5656">
        <v>0.01</v>
      </c>
      <c r="F5656">
        <v>1.6638599999999999</v>
      </c>
      <c r="G5656" s="384">
        <v>0</v>
      </c>
      <c r="H5656">
        <v>1.6659999999999999</v>
      </c>
    </row>
    <row r="5657" spans="1:10">
      <c r="A5657">
        <v>5656</v>
      </c>
      <c r="B5657" s="613">
        <v>43950.474305555559</v>
      </c>
      <c r="C5657" s="405" t="s">
        <v>1931</v>
      </c>
      <c r="D5657" s="384">
        <v>1446</v>
      </c>
      <c r="E5657">
        <v>0.01</v>
      </c>
      <c r="F5657">
        <v>1.6659999999999999</v>
      </c>
      <c r="G5657" s="384">
        <v>0</v>
      </c>
      <c r="H5657">
        <v>1.6659999999999999</v>
      </c>
      <c r="I5657">
        <v>1.48</v>
      </c>
      <c r="J5657" s="384">
        <v>5350.35</v>
      </c>
    </row>
    <row r="5658" spans="1:10">
      <c r="A5658">
        <v>5657</v>
      </c>
      <c r="B5658" s="613">
        <v>43950.481249999997</v>
      </c>
      <c r="C5658" s="405" t="s">
        <v>96</v>
      </c>
      <c r="D5658" s="384">
        <v>1447</v>
      </c>
      <c r="E5658">
        <v>0.01</v>
      </c>
      <c r="F5658">
        <v>1.66682</v>
      </c>
      <c r="G5658" s="384">
        <v>0</v>
      </c>
      <c r="H5658">
        <v>0</v>
      </c>
    </row>
    <row r="5659" spans="1:10">
      <c r="A5659">
        <v>5658</v>
      </c>
      <c r="B5659" s="613">
        <v>43950.481249999997</v>
      </c>
      <c r="C5659" s="405" t="s">
        <v>2020</v>
      </c>
      <c r="D5659" s="384">
        <v>1447</v>
      </c>
      <c r="E5659">
        <v>0.01</v>
      </c>
      <c r="F5659">
        <v>1.66682</v>
      </c>
      <c r="G5659" s="384">
        <v>0</v>
      </c>
      <c r="H5659">
        <v>1.66896</v>
      </c>
    </row>
    <row r="5660" spans="1:10">
      <c r="A5660">
        <v>5661</v>
      </c>
      <c r="B5660" s="613">
        <v>43950.621527777781</v>
      </c>
      <c r="C5660" s="405" t="s">
        <v>2020</v>
      </c>
      <c r="D5660" s="384">
        <v>1447</v>
      </c>
      <c r="E5660">
        <v>0.01</v>
      </c>
      <c r="F5660">
        <v>1.66682</v>
      </c>
      <c r="G5660" s="384">
        <v>0</v>
      </c>
      <c r="H5660">
        <v>1.6672899999999999</v>
      </c>
    </row>
    <row r="5661" spans="1:10">
      <c r="A5661">
        <v>5665</v>
      </c>
      <c r="B5661" s="613">
        <v>43950.75</v>
      </c>
      <c r="C5661" s="405" t="s">
        <v>2020</v>
      </c>
      <c r="D5661" s="384">
        <v>1447</v>
      </c>
      <c r="E5661">
        <v>0.01</v>
      </c>
      <c r="F5661">
        <v>1.66682</v>
      </c>
      <c r="G5661" s="384">
        <v>0</v>
      </c>
      <c r="H5661">
        <v>1.6656299999999999</v>
      </c>
    </row>
    <row r="5662" spans="1:10">
      <c r="A5662">
        <v>5670</v>
      </c>
      <c r="B5662" s="613">
        <v>43951.268055555556</v>
      </c>
      <c r="C5662" s="405" t="s">
        <v>2020</v>
      </c>
      <c r="D5662" s="384">
        <v>1447</v>
      </c>
      <c r="E5662">
        <v>0.01</v>
      </c>
      <c r="F5662">
        <v>1.66682</v>
      </c>
      <c r="G5662" s="384">
        <v>0</v>
      </c>
      <c r="H5662">
        <v>1.6627400000000001</v>
      </c>
    </row>
    <row r="5663" spans="1:10">
      <c r="A5663">
        <v>5671</v>
      </c>
      <c r="B5663" s="613">
        <v>43951.404166666667</v>
      </c>
      <c r="C5663" s="405" t="s">
        <v>1931</v>
      </c>
      <c r="D5663" s="384">
        <v>1447</v>
      </c>
      <c r="E5663">
        <v>0.01</v>
      </c>
      <c r="F5663">
        <v>1.6627400000000001</v>
      </c>
      <c r="G5663" s="384">
        <v>0</v>
      </c>
      <c r="H5663">
        <v>1.6627400000000001</v>
      </c>
      <c r="I5663">
        <v>-3.12</v>
      </c>
      <c r="J5663" s="384">
        <v>5347.23</v>
      </c>
    </row>
    <row r="5664" spans="1:10">
      <c r="A5664">
        <v>5659</v>
      </c>
      <c r="B5664" s="613">
        <v>43950.621527777781</v>
      </c>
      <c r="C5664" s="405" t="s">
        <v>96</v>
      </c>
      <c r="D5664" s="384">
        <v>1448</v>
      </c>
      <c r="E5664">
        <v>0.01</v>
      </c>
      <c r="F5664">
        <v>1.6634800000000001</v>
      </c>
      <c r="G5664" s="384">
        <v>0</v>
      </c>
      <c r="H5664">
        <v>0</v>
      </c>
    </row>
    <row r="5665" spans="1:10">
      <c r="A5665">
        <v>5660</v>
      </c>
      <c r="B5665" s="613">
        <v>43950.621527777781</v>
      </c>
      <c r="C5665" s="405" t="s">
        <v>2020</v>
      </c>
      <c r="D5665" s="384">
        <v>1448</v>
      </c>
      <c r="E5665">
        <v>0.01</v>
      </c>
      <c r="F5665">
        <v>1.6634800000000001</v>
      </c>
      <c r="G5665" s="384">
        <v>0</v>
      </c>
      <c r="H5665">
        <v>1.6672899999999999</v>
      </c>
    </row>
    <row r="5666" spans="1:10">
      <c r="A5666">
        <v>5664</v>
      </c>
      <c r="B5666" s="613">
        <v>43950.75</v>
      </c>
      <c r="C5666" s="405" t="s">
        <v>2020</v>
      </c>
      <c r="D5666" s="384">
        <v>1448</v>
      </c>
      <c r="E5666">
        <v>0.01</v>
      </c>
      <c r="F5666">
        <v>1.6634800000000001</v>
      </c>
      <c r="G5666" s="384">
        <v>0</v>
      </c>
      <c r="H5666">
        <v>1.6656299999999999</v>
      </c>
    </row>
    <row r="5667" spans="1:10">
      <c r="A5667">
        <v>5669</v>
      </c>
      <c r="B5667" s="613">
        <v>43951.268055555556</v>
      </c>
      <c r="C5667" s="405" t="s">
        <v>2020</v>
      </c>
      <c r="D5667" s="384">
        <v>1448</v>
      </c>
      <c r="E5667">
        <v>0.01</v>
      </c>
      <c r="F5667">
        <v>1.6634800000000001</v>
      </c>
      <c r="G5667" s="384">
        <v>0</v>
      </c>
      <c r="H5667">
        <v>1.6627400000000001</v>
      </c>
    </row>
    <row r="5668" spans="1:10">
      <c r="A5668">
        <v>5672</v>
      </c>
      <c r="B5668" s="613">
        <v>43951.404166666667</v>
      </c>
      <c r="C5668" s="405" t="s">
        <v>1931</v>
      </c>
      <c r="D5668" s="384">
        <v>1448</v>
      </c>
      <c r="E5668">
        <v>0.01</v>
      </c>
      <c r="F5668">
        <v>1.6627400000000001</v>
      </c>
      <c r="G5668" s="384">
        <v>0</v>
      </c>
      <c r="H5668">
        <v>1.6627400000000001</v>
      </c>
      <c r="I5668">
        <v>-0.65</v>
      </c>
      <c r="J5668" s="384">
        <v>5346.58</v>
      </c>
    </row>
    <row r="5669" spans="1:10">
      <c r="A5669">
        <v>5662</v>
      </c>
      <c r="B5669" s="613">
        <v>43950.75</v>
      </c>
      <c r="C5669" s="405" t="s">
        <v>96</v>
      </c>
      <c r="D5669" s="384">
        <v>1449</v>
      </c>
      <c r="E5669">
        <v>0.01</v>
      </c>
      <c r="F5669">
        <v>1.65988</v>
      </c>
      <c r="G5669" s="384">
        <v>0</v>
      </c>
      <c r="H5669">
        <v>0</v>
      </c>
    </row>
    <row r="5670" spans="1:10">
      <c r="A5670">
        <v>5663</v>
      </c>
      <c r="B5670" s="613">
        <v>43950.75</v>
      </c>
      <c r="C5670" s="405" t="s">
        <v>2020</v>
      </c>
      <c r="D5670" s="384">
        <v>1449</v>
      </c>
      <c r="E5670">
        <v>0.01</v>
      </c>
      <c r="F5670">
        <v>1.65988</v>
      </c>
      <c r="G5670" s="384">
        <v>0</v>
      </c>
      <c r="H5670">
        <v>1.6656299999999999</v>
      </c>
    </row>
    <row r="5671" spans="1:10">
      <c r="A5671">
        <v>5668</v>
      </c>
      <c r="B5671" s="613">
        <v>43951.268055555556</v>
      </c>
      <c r="C5671" s="405" t="s">
        <v>2020</v>
      </c>
      <c r="D5671" s="384">
        <v>1449</v>
      </c>
      <c r="E5671">
        <v>0.01</v>
      </c>
      <c r="F5671">
        <v>1.65988</v>
      </c>
      <c r="G5671" s="384">
        <v>0</v>
      </c>
      <c r="H5671">
        <v>1.6627400000000001</v>
      </c>
    </row>
    <row r="5672" spans="1:10">
      <c r="A5672">
        <v>5673</v>
      </c>
      <c r="B5672" s="613">
        <v>43951.404166666667</v>
      </c>
      <c r="C5672" s="405" t="s">
        <v>1931</v>
      </c>
      <c r="D5672" s="384">
        <v>1449</v>
      </c>
      <c r="E5672">
        <v>0.01</v>
      </c>
      <c r="F5672">
        <v>1.6627400000000001</v>
      </c>
      <c r="G5672" s="384">
        <v>0</v>
      </c>
      <c r="H5672">
        <v>1.6627400000000001</v>
      </c>
      <c r="I5672">
        <v>2.0099999999999998</v>
      </c>
      <c r="J5672" s="384">
        <v>5348.59</v>
      </c>
    </row>
    <row r="5673" spans="1:10">
      <c r="A5673">
        <v>5666</v>
      </c>
      <c r="B5673" s="613">
        <v>43951.268055555556</v>
      </c>
      <c r="C5673" s="405" t="s">
        <v>96</v>
      </c>
      <c r="D5673" s="384">
        <v>1450</v>
      </c>
      <c r="E5673">
        <v>0.02</v>
      </c>
      <c r="F5673">
        <v>1.6559299999999999</v>
      </c>
      <c r="G5673" s="384">
        <v>0</v>
      </c>
      <c r="H5673">
        <v>0</v>
      </c>
    </row>
    <row r="5674" spans="1:10">
      <c r="A5674">
        <v>5667</v>
      </c>
      <c r="B5674" s="613">
        <v>43951.268055555556</v>
      </c>
      <c r="C5674" s="405" t="s">
        <v>2020</v>
      </c>
      <c r="D5674" s="384">
        <v>1450</v>
      </c>
      <c r="E5674">
        <v>0.02</v>
      </c>
      <c r="F5674">
        <v>1.6559299999999999</v>
      </c>
      <c r="G5674" s="384">
        <v>0</v>
      </c>
      <c r="H5674">
        <v>1.6627400000000001</v>
      </c>
    </row>
    <row r="5675" spans="1:10">
      <c r="A5675">
        <v>5674</v>
      </c>
      <c r="B5675" s="613">
        <v>43951.404166666667</v>
      </c>
      <c r="C5675" s="405" t="s">
        <v>1931</v>
      </c>
      <c r="D5675" s="384">
        <v>1450</v>
      </c>
      <c r="E5675">
        <v>0.02</v>
      </c>
      <c r="F5675">
        <v>1.6627400000000001</v>
      </c>
      <c r="G5675" s="384">
        <v>0</v>
      </c>
      <c r="H5675">
        <v>1.6627400000000001</v>
      </c>
      <c r="I5675">
        <v>9.86</v>
      </c>
      <c r="J5675" s="384">
        <v>5358.45</v>
      </c>
    </row>
    <row r="5676" spans="1:10">
      <c r="A5676">
        <v>5675</v>
      </c>
      <c r="B5676" s="613">
        <v>43951.604861111111</v>
      </c>
      <c r="C5676" s="405" t="s">
        <v>96</v>
      </c>
      <c r="D5676" s="384">
        <v>1451</v>
      </c>
      <c r="E5676">
        <v>0.01</v>
      </c>
      <c r="F5676">
        <v>1.66106</v>
      </c>
      <c r="G5676" s="384">
        <v>0</v>
      </c>
      <c r="H5676">
        <v>0</v>
      </c>
    </row>
    <row r="5677" spans="1:10">
      <c r="A5677">
        <v>5676</v>
      </c>
      <c r="B5677" s="613">
        <v>43951.604861111111</v>
      </c>
      <c r="C5677" s="405" t="s">
        <v>2020</v>
      </c>
      <c r="D5677" s="384">
        <v>1451</v>
      </c>
      <c r="E5677">
        <v>0.01</v>
      </c>
      <c r="F5677">
        <v>1.66106</v>
      </c>
      <c r="G5677" s="384">
        <v>0</v>
      </c>
      <c r="H5677">
        <v>1.6632</v>
      </c>
    </row>
    <row r="5678" spans="1:10">
      <c r="A5678">
        <v>5677</v>
      </c>
      <c r="B5678" s="613">
        <v>43951.611805555556</v>
      </c>
      <c r="C5678" s="405" t="s">
        <v>1931</v>
      </c>
      <c r="D5678" s="384">
        <v>1451</v>
      </c>
      <c r="E5678">
        <v>0.01</v>
      </c>
      <c r="F5678">
        <v>1.6632</v>
      </c>
      <c r="G5678" s="384">
        <v>0</v>
      </c>
      <c r="H5678">
        <v>1.6632</v>
      </c>
      <c r="I5678">
        <v>1.48</v>
      </c>
      <c r="J5678" s="384">
        <v>5359.93</v>
      </c>
    </row>
    <row r="5679" spans="1:10">
      <c r="A5679">
        <v>5678</v>
      </c>
      <c r="B5679" s="613">
        <v>43951.636805555558</v>
      </c>
      <c r="C5679" s="405" t="s">
        <v>97</v>
      </c>
      <c r="D5679" s="384">
        <v>1452</v>
      </c>
      <c r="E5679">
        <v>0.01</v>
      </c>
      <c r="F5679">
        <v>1.6673500000000001</v>
      </c>
      <c r="G5679" s="384">
        <v>0</v>
      </c>
      <c r="H5679">
        <v>0</v>
      </c>
    </row>
    <row r="5680" spans="1:10">
      <c r="A5680">
        <v>5679</v>
      </c>
      <c r="B5680" s="613">
        <v>43951.636805555558</v>
      </c>
      <c r="C5680" s="405" t="s">
        <v>2020</v>
      </c>
      <c r="D5680" s="384">
        <v>1452</v>
      </c>
      <c r="E5680">
        <v>0.01</v>
      </c>
      <c r="F5680">
        <v>1.6673500000000001</v>
      </c>
      <c r="G5680" s="384">
        <v>0</v>
      </c>
      <c r="H5680">
        <v>1.6652100000000001</v>
      </c>
    </row>
    <row r="5681" spans="1:10">
      <c r="A5681">
        <v>5680</v>
      </c>
      <c r="B5681" s="613">
        <v>43951.667361111111</v>
      </c>
      <c r="C5681" s="405" t="s">
        <v>1931</v>
      </c>
      <c r="D5681" s="384">
        <v>1452</v>
      </c>
      <c r="E5681">
        <v>0.01</v>
      </c>
      <c r="F5681">
        <v>1.6652100000000001</v>
      </c>
      <c r="G5681" s="384">
        <v>0</v>
      </c>
      <c r="H5681">
        <v>1.6652100000000001</v>
      </c>
      <c r="I5681">
        <v>1.48</v>
      </c>
      <c r="J5681" s="384">
        <v>5361.41</v>
      </c>
    </row>
    <row r="5682" spans="1:10">
      <c r="A5682">
        <v>5681</v>
      </c>
      <c r="B5682" s="613">
        <v>43952.177777777775</v>
      </c>
      <c r="C5682" s="405" t="s">
        <v>96</v>
      </c>
      <c r="D5682" s="384">
        <v>1453</v>
      </c>
      <c r="E5682">
        <v>0.01</v>
      </c>
      <c r="F5682">
        <v>1.6920599999999999</v>
      </c>
      <c r="G5682" s="384">
        <v>0</v>
      </c>
      <c r="H5682">
        <v>0</v>
      </c>
    </row>
    <row r="5683" spans="1:10">
      <c r="A5683">
        <v>5682</v>
      </c>
      <c r="B5683" s="613">
        <v>43952.177777777775</v>
      </c>
      <c r="C5683" s="405" t="s">
        <v>2020</v>
      </c>
      <c r="D5683" s="384">
        <v>1453</v>
      </c>
      <c r="E5683">
        <v>0.01</v>
      </c>
      <c r="F5683">
        <v>1.6920599999999999</v>
      </c>
      <c r="G5683" s="384">
        <v>0</v>
      </c>
      <c r="H5683">
        <v>1.6941999999999999</v>
      </c>
    </row>
    <row r="5684" spans="1:10">
      <c r="A5684">
        <v>5683</v>
      </c>
      <c r="B5684" s="613">
        <v>43952.217361111114</v>
      </c>
      <c r="C5684" s="405" t="s">
        <v>1931</v>
      </c>
      <c r="D5684" s="384">
        <v>1453</v>
      </c>
      <c r="E5684">
        <v>0.01</v>
      </c>
      <c r="F5684">
        <v>1.6941999999999999</v>
      </c>
      <c r="G5684" s="384">
        <v>0</v>
      </c>
      <c r="H5684">
        <v>1.6941999999999999</v>
      </c>
      <c r="I5684">
        <v>1.48</v>
      </c>
      <c r="J5684" s="384">
        <v>5362.89</v>
      </c>
    </row>
    <row r="5685" spans="1:10">
      <c r="A5685">
        <v>5684</v>
      </c>
      <c r="B5685" s="613">
        <v>43952.365277777775</v>
      </c>
      <c r="C5685" s="405" t="s">
        <v>96</v>
      </c>
      <c r="D5685" s="384">
        <v>1454</v>
      </c>
      <c r="E5685">
        <v>0.01</v>
      </c>
      <c r="F5685">
        <v>1.6983200000000001</v>
      </c>
      <c r="G5685" s="384">
        <v>0</v>
      </c>
      <c r="H5685">
        <v>0</v>
      </c>
    </row>
    <row r="5686" spans="1:10">
      <c r="A5686">
        <v>5685</v>
      </c>
      <c r="B5686" s="613">
        <v>43952.365277777775</v>
      </c>
      <c r="C5686" s="405" t="s">
        <v>2020</v>
      </c>
      <c r="D5686" s="384">
        <v>1454</v>
      </c>
      <c r="E5686">
        <v>0.01</v>
      </c>
      <c r="F5686">
        <v>1.6983200000000001</v>
      </c>
      <c r="G5686" s="384">
        <v>0</v>
      </c>
      <c r="H5686">
        <v>1.7004600000000001</v>
      </c>
    </row>
    <row r="5687" spans="1:10">
      <c r="A5687">
        <v>5686</v>
      </c>
      <c r="B5687" s="613">
        <v>43952.399305555555</v>
      </c>
      <c r="C5687" s="405" t="s">
        <v>1931</v>
      </c>
      <c r="D5687" s="384">
        <v>1454</v>
      </c>
      <c r="E5687">
        <v>0.01</v>
      </c>
      <c r="F5687">
        <v>1.7004600000000001</v>
      </c>
      <c r="G5687" s="384">
        <v>0</v>
      </c>
      <c r="H5687">
        <v>1.7004600000000001</v>
      </c>
      <c r="I5687">
        <v>1.48</v>
      </c>
      <c r="J5687" s="384">
        <v>5364.37</v>
      </c>
    </row>
    <row r="5688" spans="1:10">
      <c r="A5688">
        <v>5687</v>
      </c>
      <c r="B5688" s="613">
        <v>43952.729166666664</v>
      </c>
      <c r="C5688" s="405" t="s">
        <v>96</v>
      </c>
      <c r="D5688" s="384">
        <v>1455</v>
      </c>
      <c r="E5688">
        <v>0.01</v>
      </c>
      <c r="F5688">
        <v>1.71207</v>
      </c>
      <c r="G5688" s="384">
        <v>0</v>
      </c>
      <c r="H5688">
        <v>0</v>
      </c>
    </row>
    <row r="5689" spans="1:10">
      <c r="A5689">
        <v>5688</v>
      </c>
      <c r="B5689" s="613">
        <v>43952.729166666664</v>
      </c>
      <c r="C5689" s="405" t="s">
        <v>2020</v>
      </c>
      <c r="D5689" s="384">
        <v>1455</v>
      </c>
      <c r="E5689">
        <v>0.01</v>
      </c>
      <c r="F5689">
        <v>1.71207</v>
      </c>
      <c r="G5689" s="384">
        <v>0</v>
      </c>
      <c r="H5689">
        <v>1.71421</v>
      </c>
    </row>
    <row r="5690" spans="1:10">
      <c r="A5690">
        <v>5691</v>
      </c>
      <c r="B5690" s="613">
        <v>43952.931250000001</v>
      </c>
      <c r="C5690" s="405" t="s">
        <v>2020</v>
      </c>
      <c r="D5690" s="384">
        <v>1455</v>
      </c>
      <c r="E5690">
        <v>0.01</v>
      </c>
      <c r="F5690">
        <v>1.71207</v>
      </c>
      <c r="G5690" s="384">
        <v>0</v>
      </c>
      <c r="H5690">
        <v>1.7125600000000001</v>
      </c>
    </row>
    <row r="5691" spans="1:10">
      <c r="A5691">
        <v>5692</v>
      </c>
      <c r="B5691" s="613">
        <v>43954.974999999999</v>
      </c>
      <c r="C5691" s="405" t="s">
        <v>1931</v>
      </c>
      <c r="D5691" s="384">
        <v>1455</v>
      </c>
      <c r="E5691">
        <v>0.01</v>
      </c>
      <c r="F5691">
        <v>1.7125600000000001</v>
      </c>
      <c r="G5691" s="384">
        <v>0</v>
      </c>
      <c r="H5691">
        <v>1.7125600000000001</v>
      </c>
      <c r="I5691">
        <v>0.27</v>
      </c>
      <c r="J5691" s="384">
        <v>5364.64</v>
      </c>
    </row>
    <row r="5692" spans="1:10">
      <c r="A5692">
        <v>5689</v>
      </c>
      <c r="B5692" s="613">
        <v>43952.931250000001</v>
      </c>
      <c r="C5692" s="405" t="s">
        <v>96</v>
      </c>
      <c r="D5692" s="384">
        <v>1456</v>
      </c>
      <c r="E5692">
        <v>0.01</v>
      </c>
      <c r="F5692">
        <v>1.7087699999999999</v>
      </c>
      <c r="G5692" s="384">
        <v>0</v>
      </c>
      <c r="H5692">
        <v>0</v>
      </c>
    </row>
    <row r="5693" spans="1:10">
      <c r="A5693">
        <v>5690</v>
      </c>
      <c r="B5693" s="613">
        <v>43952.931250000001</v>
      </c>
      <c r="C5693" s="405" t="s">
        <v>2020</v>
      </c>
      <c r="D5693" s="384">
        <v>1456</v>
      </c>
      <c r="E5693">
        <v>0.01</v>
      </c>
      <c r="F5693">
        <v>1.7087699999999999</v>
      </c>
      <c r="G5693" s="384">
        <v>0</v>
      </c>
      <c r="H5693">
        <v>1.7125600000000001</v>
      </c>
    </row>
    <row r="5694" spans="1:10">
      <c r="A5694">
        <v>5693</v>
      </c>
      <c r="B5694" s="613">
        <v>43954.974999999999</v>
      </c>
      <c r="C5694" s="405" t="s">
        <v>1931</v>
      </c>
      <c r="D5694" s="384">
        <v>1456</v>
      </c>
      <c r="E5694">
        <v>0.01</v>
      </c>
      <c r="F5694">
        <v>1.7125600000000001</v>
      </c>
      <c r="G5694" s="384">
        <v>0</v>
      </c>
      <c r="H5694">
        <v>1.7125600000000001</v>
      </c>
      <c r="I5694">
        <v>2.7</v>
      </c>
      <c r="J5694" s="384">
        <v>5367.34</v>
      </c>
    </row>
    <row r="5695" spans="1:10">
      <c r="A5695">
        <v>5694</v>
      </c>
      <c r="B5695" s="613">
        <v>43955.375694444447</v>
      </c>
      <c r="C5695" s="405" t="s">
        <v>97</v>
      </c>
      <c r="D5695" s="384">
        <v>1457</v>
      </c>
      <c r="E5695">
        <v>0.01</v>
      </c>
      <c r="F5695">
        <v>1.70947</v>
      </c>
      <c r="G5695" s="384">
        <v>0</v>
      </c>
      <c r="H5695">
        <v>0</v>
      </c>
    </row>
    <row r="5696" spans="1:10">
      <c r="A5696">
        <v>5695</v>
      </c>
      <c r="B5696" s="613">
        <v>43955.375694444447</v>
      </c>
      <c r="C5696" s="405" t="s">
        <v>2020</v>
      </c>
      <c r="D5696" s="384">
        <v>1457</v>
      </c>
      <c r="E5696">
        <v>0.01</v>
      </c>
      <c r="F5696">
        <v>1.70947</v>
      </c>
      <c r="G5696" s="384">
        <v>0</v>
      </c>
      <c r="H5696">
        <v>1.70733</v>
      </c>
    </row>
    <row r="5697" spans="1:10">
      <c r="A5697">
        <v>5698</v>
      </c>
      <c r="B5697" s="613">
        <v>43955.411805555559</v>
      </c>
      <c r="C5697" s="405" t="s">
        <v>1931</v>
      </c>
      <c r="D5697" s="384">
        <v>1457</v>
      </c>
      <c r="E5697">
        <v>0.01</v>
      </c>
      <c r="F5697">
        <v>1.70733</v>
      </c>
      <c r="G5697" s="384">
        <v>0</v>
      </c>
      <c r="H5697">
        <v>1.70733</v>
      </c>
      <c r="I5697">
        <v>1.49</v>
      </c>
      <c r="J5697" s="384">
        <v>5368.83</v>
      </c>
    </row>
    <row r="5698" spans="1:10">
      <c r="A5698">
        <v>5696</v>
      </c>
      <c r="B5698" s="613">
        <v>43955.386805555558</v>
      </c>
      <c r="C5698" s="405" t="s">
        <v>96</v>
      </c>
      <c r="D5698" s="384">
        <v>1458</v>
      </c>
      <c r="E5698">
        <v>0.01</v>
      </c>
      <c r="F5698">
        <v>1.7122900000000001</v>
      </c>
      <c r="G5698" s="384">
        <v>0</v>
      </c>
      <c r="H5698">
        <v>0</v>
      </c>
    </row>
    <row r="5699" spans="1:10">
      <c r="A5699">
        <v>5697</v>
      </c>
      <c r="B5699" s="613">
        <v>43955.386805555558</v>
      </c>
      <c r="C5699" s="405" t="s">
        <v>2020</v>
      </c>
      <c r="D5699" s="384">
        <v>1458</v>
      </c>
      <c r="E5699">
        <v>0.01</v>
      </c>
      <c r="F5699">
        <v>1.7122900000000001</v>
      </c>
      <c r="G5699" s="384">
        <v>0</v>
      </c>
      <c r="H5699">
        <v>1.7144299999999999</v>
      </c>
    </row>
    <row r="5700" spans="1:10">
      <c r="A5700">
        <v>5701</v>
      </c>
      <c r="B5700" s="613">
        <v>43955.447916666664</v>
      </c>
      <c r="C5700" s="405" t="s">
        <v>2020</v>
      </c>
      <c r="D5700" s="384">
        <v>1458</v>
      </c>
      <c r="E5700">
        <v>0.01</v>
      </c>
      <c r="F5700">
        <v>1.7122900000000001</v>
      </c>
      <c r="G5700" s="384">
        <v>0</v>
      </c>
      <c r="H5700">
        <v>1.71167</v>
      </c>
    </row>
    <row r="5701" spans="1:10">
      <c r="A5701">
        <v>5705</v>
      </c>
      <c r="B5701" s="613">
        <v>43955.737500000003</v>
      </c>
      <c r="C5701" s="405" t="s">
        <v>2020</v>
      </c>
      <c r="D5701" s="384">
        <v>1458</v>
      </c>
      <c r="E5701">
        <v>0.01</v>
      </c>
      <c r="F5701">
        <v>1.7122900000000001</v>
      </c>
      <c r="G5701" s="384">
        <v>0</v>
      </c>
      <c r="H5701">
        <v>1.70964</v>
      </c>
    </row>
    <row r="5702" spans="1:10">
      <c r="A5702">
        <v>5710</v>
      </c>
      <c r="B5702" s="613">
        <v>43955.777777777781</v>
      </c>
      <c r="C5702" s="405" t="s">
        <v>2020</v>
      </c>
      <c r="D5702" s="384">
        <v>1458</v>
      </c>
      <c r="E5702">
        <v>0.01</v>
      </c>
      <c r="F5702">
        <v>1.7122900000000001</v>
      </c>
      <c r="G5702" s="384">
        <v>0</v>
      </c>
      <c r="H5702">
        <v>1.70648</v>
      </c>
    </row>
    <row r="5703" spans="1:10">
      <c r="A5703">
        <v>5716</v>
      </c>
      <c r="B5703" s="613">
        <v>43955.913194444445</v>
      </c>
      <c r="C5703" s="405" t="s">
        <v>2020</v>
      </c>
      <c r="D5703" s="384">
        <v>1458</v>
      </c>
      <c r="E5703">
        <v>0.01</v>
      </c>
      <c r="F5703">
        <v>1.7122900000000001</v>
      </c>
      <c r="G5703" s="384">
        <v>0</v>
      </c>
      <c r="H5703">
        <v>1.7027099999999999</v>
      </c>
    </row>
    <row r="5704" spans="1:10">
      <c r="A5704">
        <v>5723</v>
      </c>
      <c r="B5704" s="613">
        <v>43956.375</v>
      </c>
      <c r="C5704" s="405" t="s">
        <v>2020</v>
      </c>
      <c r="D5704" s="384">
        <v>1458</v>
      </c>
      <c r="E5704">
        <v>0.01</v>
      </c>
      <c r="F5704">
        <v>1.7122900000000001</v>
      </c>
      <c r="G5704" s="384">
        <v>0</v>
      </c>
      <c r="H5704">
        <v>1.6980999999999999</v>
      </c>
    </row>
    <row r="5705" spans="1:10">
      <c r="A5705">
        <v>5731</v>
      </c>
      <c r="B5705" s="613">
        <v>43956.536111111112</v>
      </c>
      <c r="C5705" s="405" t="s">
        <v>2020</v>
      </c>
      <c r="D5705" s="384">
        <v>1458</v>
      </c>
      <c r="E5705">
        <v>0.01</v>
      </c>
      <c r="F5705">
        <v>1.7122900000000001</v>
      </c>
      <c r="G5705" s="384">
        <v>0</v>
      </c>
      <c r="H5705">
        <v>1.6911</v>
      </c>
    </row>
    <row r="5706" spans="1:10">
      <c r="A5706">
        <v>5732</v>
      </c>
      <c r="B5706" s="613">
        <v>43958.036111111112</v>
      </c>
      <c r="C5706" s="405" t="s">
        <v>1931</v>
      </c>
      <c r="D5706" s="384">
        <v>1458</v>
      </c>
      <c r="E5706">
        <v>0.01</v>
      </c>
      <c r="F5706">
        <v>1.6911</v>
      </c>
      <c r="G5706" s="384">
        <v>0</v>
      </c>
      <c r="H5706">
        <v>1.6911</v>
      </c>
      <c r="I5706">
        <v>-15.75</v>
      </c>
      <c r="J5706" s="384">
        <v>5353.08</v>
      </c>
    </row>
    <row r="5707" spans="1:10">
      <c r="A5707">
        <v>5699</v>
      </c>
      <c r="B5707" s="613">
        <v>43955.447916666664</v>
      </c>
      <c r="C5707" s="405" t="s">
        <v>96</v>
      </c>
      <c r="D5707" s="384">
        <v>1459</v>
      </c>
      <c r="E5707">
        <v>0.01</v>
      </c>
      <c r="F5707">
        <v>1.7067699999999999</v>
      </c>
      <c r="G5707" s="384">
        <v>0</v>
      </c>
      <c r="H5707">
        <v>0</v>
      </c>
    </row>
    <row r="5708" spans="1:10">
      <c r="A5708">
        <v>5700</v>
      </c>
      <c r="B5708" s="613">
        <v>43955.447916666664</v>
      </c>
      <c r="C5708" s="405" t="s">
        <v>2020</v>
      </c>
      <c r="D5708" s="384">
        <v>1459</v>
      </c>
      <c r="E5708">
        <v>0.01</v>
      </c>
      <c r="F5708">
        <v>1.7067699999999999</v>
      </c>
      <c r="G5708" s="384">
        <v>0</v>
      </c>
      <c r="H5708">
        <v>1.71167</v>
      </c>
    </row>
    <row r="5709" spans="1:10">
      <c r="A5709">
        <v>5704</v>
      </c>
      <c r="B5709" s="613">
        <v>43955.737500000003</v>
      </c>
      <c r="C5709" s="405" t="s">
        <v>2020</v>
      </c>
      <c r="D5709" s="384">
        <v>1459</v>
      </c>
      <c r="E5709">
        <v>0.01</v>
      </c>
      <c r="F5709">
        <v>1.7067699999999999</v>
      </c>
      <c r="G5709" s="384">
        <v>0</v>
      </c>
      <c r="H5709">
        <v>1.70964</v>
      </c>
    </row>
    <row r="5710" spans="1:10">
      <c r="A5710">
        <v>5709</v>
      </c>
      <c r="B5710" s="613">
        <v>43955.777777777781</v>
      </c>
      <c r="C5710" s="405" t="s">
        <v>2020</v>
      </c>
      <c r="D5710" s="384">
        <v>1459</v>
      </c>
      <c r="E5710">
        <v>0.01</v>
      </c>
      <c r="F5710">
        <v>1.7067699999999999</v>
      </c>
      <c r="G5710" s="384">
        <v>0</v>
      </c>
      <c r="H5710">
        <v>1.70648</v>
      </c>
    </row>
    <row r="5711" spans="1:10">
      <c r="A5711">
        <v>5715</v>
      </c>
      <c r="B5711" s="613">
        <v>43955.913194444445</v>
      </c>
      <c r="C5711" s="405" t="s">
        <v>2020</v>
      </c>
      <c r="D5711" s="384">
        <v>1459</v>
      </c>
      <c r="E5711">
        <v>0.01</v>
      </c>
      <c r="F5711">
        <v>1.7067699999999999</v>
      </c>
      <c r="G5711" s="384">
        <v>0</v>
      </c>
      <c r="H5711">
        <v>1.7027099999999999</v>
      </c>
    </row>
    <row r="5712" spans="1:10">
      <c r="A5712">
        <v>5722</v>
      </c>
      <c r="B5712" s="613">
        <v>43956.375</v>
      </c>
      <c r="C5712" s="405" t="s">
        <v>2020</v>
      </c>
      <c r="D5712" s="384">
        <v>1459</v>
      </c>
      <c r="E5712">
        <v>0.01</v>
      </c>
      <c r="F5712">
        <v>1.7067699999999999</v>
      </c>
      <c r="G5712" s="384">
        <v>0</v>
      </c>
      <c r="H5712">
        <v>1.6980999999999999</v>
      </c>
    </row>
    <row r="5713" spans="1:10">
      <c r="A5713">
        <v>5730</v>
      </c>
      <c r="B5713" s="613">
        <v>43956.536111111112</v>
      </c>
      <c r="C5713" s="405" t="s">
        <v>2020</v>
      </c>
      <c r="D5713" s="384">
        <v>1459</v>
      </c>
      <c r="E5713">
        <v>0.01</v>
      </c>
      <c r="F5713">
        <v>1.7067699999999999</v>
      </c>
      <c r="G5713" s="384">
        <v>0</v>
      </c>
      <c r="H5713">
        <v>1.6911</v>
      </c>
    </row>
    <row r="5714" spans="1:10">
      <c r="A5714">
        <v>5733</v>
      </c>
      <c r="B5714" s="613">
        <v>43958.036111111112</v>
      </c>
      <c r="C5714" s="405" t="s">
        <v>1931</v>
      </c>
      <c r="D5714" s="384">
        <v>1459</v>
      </c>
      <c r="E5714">
        <v>0.01</v>
      </c>
      <c r="F5714">
        <v>1.6911</v>
      </c>
      <c r="G5714" s="384">
        <v>0</v>
      </c>
      <c r="H5714">
        <v>1.6911</v>
      </c>
      <c r="I5714">
        <v>-11.67</v>
      </c>
      <c r="J5714" s="384">
        <v>5341.41</v>
      </c>
    </row>
    <row r="5715" spans="1:10">
      <c r="A5715">
        <v>5702</v>
      </c>
      <c r="B5715" s="613">
        <v>43955.737500000003</v>
      </c>
      <c r="C5715" s="405" t="s">
        <v>96</v>
      </c>
      <c r="D5715" s="384">
        <v>1460</v>
      </c>
      <c r="E5715">
        <v>0.01</v>
      </c>
      <c r="F5715">
        <v>1.70316</v>
      </c>
      <c r="G5715" s="384">
        <v>0</v>
      </c>
      <c r="H5715">
        <v>0</v>
      </c>
    </row>
    <row r="5716" spans="1:10">
      <c r="A5716">
        <v>5703</v>
      </c>
      <c r="B5716" s="613">
        <v>43955.737500000003</v>
      </c>
      <c r="C5716" s="405" t="s">
        <v>2020</v>
      </c>
      <c r="D5716" s="384">
        <v>1460</v>
      </c>
      <c r="E5716">
        <v>0.01</v>
      </c>
      <c r="F5716">
        <v>1.70316</v>
      </c>
      <c r="G5716" s="384">
        <v>0</v>
      </c>
      <c r="H5716">
        <v>1.70964</v>
      </c>
    </row>
    <row r="5717" spans="1:10">
      <c r="A5717">
        <v>5708</v>
      </c>
      <c r="B5717" s="613">
        <v>43955.777777777781</v>
      </c>
      <c r="C5717" s="405" t="s">
        <v>2020</v>
      </c>
      <c r="D5717" s="384">
        <v>1460</v>
      </c>
      <c r="E5717">
        <v>0.01</v>
      </c>
      <c r="F5717">
        <v>1.70316</v>
      </c>
      <c r="G5717" s="384">
        <v>0</v>
      </c>
      <c r="H5717">
        <v>1.70648</v>
      </c>
    </row>
    <row r="5718" spans="1:10">
      <c r="A5718">
        <v>5714</v>
      </c>
      <c r="B5718" s="613">
        <v>43955.913194444445</v>
      </c>
      <c r="C5718" s="405" t="s">
        <v>2020</v>
      </c>
      <c r="D5718" s="384">
        <v>1460</v>
      </c>
      <c r="E5718">
        <v>0.01</v>
      </c>
      <c r="F5718">
        <v>1.70316</v>
      </c>
      <c r="G5718" s="384">
        <v>0</v>
      </c>
      <c r="H5718">
        <v>1.7027099999999999</v>
      </c>
    </row>
    <row r="5719" spans="1:10">
      <c r="A5719">
        <v>5721</v>
      </c>
      <c r="B5719" s="613">
        <v>43956.375</v>
      </c>
      <c r="C5719" s="405" t="s">
        <v>2020</v>
      </c>
      <c r="D5719" s="384">
        <v>1460</v>
      </c>
      <c r="E5719">
        <v>0.01</v>
      </c>
      <c r="F5719">
        <v>1.70316</v>
      </c>
      <c r="G5719" s="384">
        <v>0</v>
      </c>
      <c r="H5719">
        <v>1.6980999999999999</v>
      </c>
    </row>
    <row r="5720" spans="1:10">
      <c r="A5720">
        <v>5729</v>
      </c>
      <c r="B5720" s="613">
        <v>43956.536111111112</v>
      </c>
      <c r="C5720" s="405" t="s">
        <v>2020</v>
      </c>
      <c r="D5720" s="384">
        <v>1460</v>
      </c>
      <c r="E5720">
        <v>0.01</v>
      </c>
      <c r="F5720">
        <v>1.70316</v>
      </c>
      <c r="G5720" s="384">
        <v>0</v>
      </c>
      <c r="H5720">
        <v>1.6911</v>
      </c>
    </row>
    <row r="5721" spans="1:10">
      <c r="A5721">
        <v>5734</v>
      </c>
      <c r="B5721" s="613">
        <v>43958.036111111112</v>
      </c>
      <c r="C5721" s="405" t="s">
        <v>1931</v>
      </c>
      <c r="D5721" s="384">
        <v>1460</v>
      </c>
      <c r="E5721">
        <v>0.01</v>
      </c>
      <c r="F5721">
        <v>1.6911</v>
      </c>
      <c r="G5721" s="384">
        <v>0</v>
      </c>
      <c r="H5721">
        <v>1.6911</v>
      </c>
      <c r="I5721">
        <v>-9.01</v>
      </c>
      <c r="J5721" s="384">
        <v>5332.4</v>
      </c>
    </row>
    <row r="5722" spans="1:10">
      <c r="A5722">
        <v>5706</v>
      </c>
      <c r="B5722" s="613">
        <v>43955.777777777781</v>
      </c>
      <c r="C5722" s="405" t="s">
        <v>96</v>
      </c>
      <c r="D5722" s="384">
        <v>1461</v>
      </c>
      <c r="E5722">
        <v>0.02</v>
      </c>
      <c r="F5722">
        <v>1.6992499999999999</v>
      </c>
      <c r="G5722" s="384">
        <v>0</v>
      </c>
      <c r="H5722">
        <v>0</v>
      </c>
    </row>
    <row r="5723" spans="1:10">
      <c r="A5723">
        <v>5707</v>
      </c>
      <c r="B5723" s="613">
        <v>43955.777777777781</v>
      </c>
      <c r="C5723" s="405" t="s">
        <v>2020</v>
      </c>
      <c r="D5723" s="384">
        <v>1461</v>
      </c>
      <c r="E5723">
        <v>0.02</v>
      </c>
      <c r="F5723">
        <v>1.6992499999999999</v>
      </c>
      <c r="G5723" s="384">
        <v>0</v>
      </c>
      <c r="H5723">
        <v>1.70648</v>
      </c>
    </row>
    <row r="5724" spans="1:10">
      <c r="A5724">
        <v>5713</v>
      </c>
      <c r="B5724" s="613">
        <v>43955.913194444445</v>
      </c>
      <c r="C5724" s="405" t="s">
        <v>2020</v>
      </c>
      <c r="D5724" s="384">
        <v>1461</v>
      </c>
      <c r="E5724">
        <v>0.02</v>
      </c>
      <c r="F5724">
        <v>1.6992499999999999</v>
      </c>
      <c r="G5724" s="384">
        <v>0</v>
      </c>
      <c r="H5724">
        <v>1.7027099999999999</v>
      </c>
    </row>
    <row r="5725" spans="1:10">
      <c r="A5725">
        <v>5720</v>
      </c>
      <c r="B5725" s="613">
        <v>43956.375</v>
      </c>
      <c r="C5725" s="405" t="s">
        <v>2020</v>
      </c>
      <c r="D5725" s="384">
        <v>1461</v>
      </c>
      <c r="E5725">
        <v>0.02</v>
      </c>
      <c r="F5725">
        <v>1.6992499999999999</v>
      </c>
      <c r="G5725" s="384">
        <v>0</v>
      </c>
      <c r="H5725">
        <v>1.6980999999999999</v>
      </c>
    </row>
    <row r="5726" spans="1:10">
      <c r="A5726">
        <v>5728</v>
      </c>
      <c r="B5726" s="613">
        <v>43956.536111111112</v>
      </c>
      <c r="C5726" s="405" t="s">
        <v>2020</v>
      </c>
      <c r="D5726" s="384">
        <v>1461</v>
      </c>
      <c r="E5726">
        <v>0.02</v>
      </c>
      <c r="F5726">
        <v>1.6992499999999999</v>
      </c>
      <c r="G5726" s="384">
        <v>0</v>
      </c>
      <c r="H5726">
        <v>1.6911</v>
      </c>
    </row>
    <row r="5727" spans="1:10">
      <c r="A5727">
        <v>5735</v>
      </c>
      <c r="B5727" s="613">
        <v>43958.036111111112</v>
      </c>
      <c r="C5727" s="405" t="s">
        <v>1931</v>
      </c>
      <c r="D5727" s="384">
        <v>1461</v>
      </c>
      <c r="E5727">
        <v>0.02</v>
      </c>
      <c r="F5727">
        <v>1.6911</v>
      </c>
      <c r="G5727" s="384">
        <v>0</v>
      </c>
      <c r="H5727">
        <v>1.6911</v>
      </c>
      <c r="I5727">
        <v>-12.23</v>
      </c>
      <c r="J5727" s="384">
        <v>5320.17</v>
      </c>
    </row>
    <row r="5728" spans="1:10">
      <c r="A5728">
        <v>5711</v>
      </c>
      <c r="B5728" s="613">
        <v>43955.913194444445</v>
      </c>
      <c r="C5728" s="405" t="s">
        <v>96</v>
      </c>
      <c r="D5728" s="384">
        <v>1462</v>
      </c>
      <c r="E5728">
        <v>0.04</v>
      </c>
      <c r="F5728">
        <v>1.6945399999999999</v>
      </c>
      <c r="G5728" s="384">
        <v>0</v>
      </c>
      <c r="H5728">
        <v>0</v>
      </c>
    </row>
    <row r="5729" spans="1:10">
      <c r="A5729">
        <v>5712</v>
      </c>
      <c r="B5729" s="613">
        <v>43955.913194444445</v>
      </c>
      <c r="C5729" s="405" t="s">
        <v>2020</v>
      </c>
      <c r="D5729" s="384">
        <v>1462</v>
      </c>
      <c r="E5729">
        <v>0.04</v>
      </c>
      <c r="F5729">
        <v>1.6945399999999999</v>
      </c>
      <c r="G5729" s="384">
        <v>0</v>
      </c>
      <c r="H5729">
        <v>1.7027099999999999</v>
      </c>
    </row>
    <row r="5730" spans="1:10">
      <c r="A5730">
        <v>5719</v>
      </c>
      <c r="B5730" s="613">
        <v>43956.375</v>
      </c>
      <c r="C5730" s="405" t="s">
        <v>2020</v>
      </c>
      <c r="D5730" s="384">
        <v>1462</v>
      </c>
      <c r="E5730">
        <v>0.04</v>
      </c>
      <c r="F5730">
        <v>1.6945399999999999</v>
      </c>
      <c r="G5730" s="384">
        <v>0</v>
      </c>
      <c r="H5730">
        <v>1.6980999999999999</v>
      </c>
    </row>
    <row r="5731" spans="1:10">
      <c r="A5731">
        <v>5727</v>
      </c>
      <c r="B5731" s="613">
        <v>43956.536111111112</v>
      </c>
      <c r="C5731" s="405" t="s">
        <v>2020</v>
      </c>
      <c r="D5731" s="384">
        <v>1462</v>
      </c>
      <c r="E5731">
        <v>0.04</v>
      </c>
      <c r="F5731">
        <v>1.6945399999999999</v>
      </c>
      <c r="G5731" s="384">
        <v>0</v>
      </c>
      <c r="H5731">
        <v>1.6911</v>
      </c>
    </row>
    <row r="5732" spans="1:10">
      <c r="A5732">
        <v>5736</v>
      </c>
      <c r="B5732" s="613">
        <v>43958.036111111112</v>
      </c>
      <c r="C5732" s="405" t="s">
        <v>1931</v>
      </c>
      <c r="D5732" s="384">
        <v>1462</v>
      </c>
      <c r="E5732">
        <v>0.04</v>
      </c>
      <c r="F5732">
        <v>1.6911</v>
      </c>
      <c r="G5732" s="384">
        <v>0</v>
      </c>
      <c r="H5732">
        <v>1.6911</v>
      </c>
      <c r="I5732">
        <v>-10.56</v>
      </c>
      <c r="J5732" s="384">
        <v>5309.61</v>
      </c>
    </row>
    <row r="5733" spans="1:10">
      <c r="A5733">
        <v>5717</v>
      </c>
      <c r="B5733" s="613">
        <v>43956.375</v>
      </c>
      <c r="C5733" s="405" t="s">
        <v>96</v>
      </c>
      <c r="D5733" s="384">
        <v>1463</v>
      </c>
      <c r="E5733">
        <v>0.08</v>
      </c>
      <c r="F5733">
        <v>1.68902</v>
      </c>
      <c r="G5733" s="384">
        <v>0</v>
      </c>
      <c r="H5733">
        <v>0</v>
      </c>
    </row>
    <row r="5734" spans="1:10">
      <c r="A5734">
        <v>5718</v>
      </c>
      <c r="B5734" s="613">
        <v>43956.375</v>
      </c>
      <c r="C5734" s="405" t="s">
        <v>2020</v>
      </c>
      <c r="D5734" s="384">
        <v>1463</v>
      </c>
      <c r="E5734">
        <v>0.08</v>
      </c>
      <c r="F5734">
        <v>1.68902</v>
      </c>
      <c r="G5734" s="384">
        <v>0</v>
      </c>
      <c r="H5734">
        <v>1.6980999999999999</v>
      </c>
    </row>
    <row r="5735" spans="1:10">
      <c r="A5735">
        <v>5726</v>
      </c>
      <c r="B5735" s="613">
        <v>43956.536111111112</v>
      </c>
      <c r="C5735" s="405" t="s">
        <v>2020</v>
      </c>
      <c r="D5735" s="384">
        <v>1463</v>
      </c>
      <c r="E5735">
        <v>0.08</v>
      </c>
      <c r="F5735">
        <v>1.68902</v>
      </c>
      <c r="G5735" s="384">
        <v>0</v>
      </c>
      <c r="H5735">
        <v>1.6911</v>
      </c>
    </row>
    <row r="5736" spans="1:10">
      <c r="A5736">
        <v>5737</v>
      </c>
      <c r="B5736" s="613">
        <v>43958.036111111112</v>
      </c>
      <c r="C5736" s="405" t="s">
        <v>1931</v>
      </c>
      <c r="D5736" s="384">
        <v>1463</v>
      </c>
      <c r="E5736">
        <v>0.08</v>
      </c>
      <c r="F5736">
        <v>1.6911</v>
      </c>
      <c r="G5736" s="384">
        <v>0</v>
      </c>
      <c r="H5736">
        <v>1.6911</v>
      </c>
      <c r="I5736">
        <v>11.49</v>
      </c>
      <c r="J5736" s="384">
        <v>5321.1</v>
      </c>
    </row>
    <row r="5737" spans="1:10">
      <c r="A5737">
        <v>5724</v>
      </c>
      <c r="B5737" s="613">
        <v>43956.536111111112</v>
      </c>
      <c r="C5737" s="405" t="s">
        <v>96</v>
      </c>
      <c r="D5737" s="384">
        <v>1464</v>
      </c>
      <c r="E5737">
        <v>0.28000000000000003</v>
      </c>
      <c r="F5737">
        <v>1.6827099999999999</v>
      </c>
      <c r="G5737" s="384">
        <v>0</v>
      </c>
      <c r="H5737">
        <v>0</v>
      </c>
    </row>
    <row r="5738" spans="1:10">
      <c r="A5738">
        <v>5725</v>
      </c>
      <c r="B5738" s="613">
        <v>43956.536111111112</v>
      </c>
      <c r="C5738" s="405" t="s">
        <v>2020</v>
      </c>
      <c r="D5738" s="384">
        <v>1464</v>
      </c>
      <c r="E5738">
        <v>0.28000000000000003</v>
      </c>
      <c r="F5738">
        <v>1.6827099999999999</v>
      </c>
      <c r="G5738" s="384">
        <v>0</v>
      </c>
      <c r="H5738">
        <v>1.6911</v>
      </c>
    </row>
    <row r="5739" spans="1:10">
      <c r="A5739">
        <v>5738</v>
      </c>
      <c r="B5739" s="613">
        <v>43958.036111111112</v>
      </c>
      <c r="C5739" s="405" t="s">
        <v>1931</v>
      </c>
      <c r="D5739" s="384">
        <v>1464</v>
      </c>
      <c r="E5739">
        <v>0.28000000000000003</v>
      </c>
      <c r="F5739">
        <v>1.6911</v>
      </c>
      <c r="G5739" s="384">
        <v>0</v>
      </c>
      <c r="H5739">
        <v>1.6911</v>
      </c>
      <c r="I5739">
        <v>170.68</v>
      </c>
      <c r="J5739" s="384">
        <v>5491.78</v>
      </c>
    </row>
    <row r="5740" spans="1:10">
      <c r="A5740">
        <v>5739</v>
      </c>
      <c r="B5740" s="613">
        <v>43958.698611111111</v>
      </c>
      <c r="C5740" s="405" t="s">
        <v>97</v>
      </c>
      <c r="D5740" s="384">
        <v>1465</v>
      </c>
      <c r="E5740">
        <v>0.01</v>
      </c>
      <c r="F5740">
        <v>1.6705399999999999</v>
      </c>
      <c r="G5740" s="384">
        <v>0</v>
      </c>
      <c r="H5740">
        <v>0</v>
      </c>
    </row>
    <row r="5741" spans="1:10">
      <c r="A5741">
        <v>5740</v>
      </c>
      <c r="B5741" s="613">
        <v>43958.698611111111</v>
      </c>
      <c r="C5741" s="405" t="s">
        <v>2020</v>
      </c>
      <c r="D5741" s="384">
        <v>1465</v>
      </c>
      <c r="E5741">
        <v>0.01</v>
      </c>
      <c r="F5741">
        <v>1.6705399999999999</v>
      </c>
      <c r="G5741" s="384">
        <v>0</v>
      </c>
      <c r="H5741">
        <v>1.6684000000000001</v>
      </c>
    </row>
    <row r="5742" spans="1:10">
      <c r="A5742">
        <v>5741</v>
      </c>
      <c r="B5742" s="613">
        <v>43958.725694444445</v>
      </c>
      <c r="C5742" s="405" t="s">
        <v>1931</v>
      </c>
      <c r="D5742" s="384">
        <v>1465</v>
      </c>
      <c r="E5742">
        <v>0.01</v>
      </c>
      <c r="F5742">
        <v>1.6684000000000001</v>
      </c>
      <c r="G5742" s="384">
        <v>0</v>
      </c>
      <c r="H5742">
        <v>1.6684000000000001</v>
      </c>
      <c r="I5742">
        <v>1.48</v>
      </c>
      <c r="J5742" s="384">
        <v>5493.26</v>
      </c>
    </row>
    <row r="5743" spans="1:10">
      <c r="A5743">
        <v>5742</v>
      </c>
      <c r="B5743" s="613">
        <v>43962.677083333336</v>
      </c>
      <c r="C5743" s="405" t="s">
        <v>96</v>
      </c>
      <c r="D5743" s="384">
        <v>1466</v>
      </c>
      <c r="E5743">
        <v>0.01</v>
      </c>
      <c r="F5743">
        <v>1.6713199999999999</v>
      </c>
      <c r="G5743" s="384">
        <v>0</v>
      </c>
      <c r="H5743">
        <v>0</v>
      </c>
    </row>
    <row r="5744" spans="1:10">
      <c r="A5744">
        <v>5743</v>
      </c>
      <c r="B5744" s="613">
        <v>43962.677083333336</v>
      </c>
      <c r="C5744" s="405" t="s">
        <v>2020</v>
      </c>
      <c r="D5744" s="384">
        <v>1466</v>
      </c>
      <c r="E5744">
        <v>0.01</v>
      </c>
      <c r="F5744">
        <v>1.6713199999999999</v>
      </c>
      <c r="G5744" s="384">
        <v>0</v>
      </c>
      <c r="H5744">
        <v>1.6734599999999999</v>
      </c>
    </row>
    <row r="5745" spans="1:10">
      <c r="A5745">
        <v>5746</v>
      </c>
      <c r="B5745" s="613">
        <v>43962.697916666664</v>
      </c>
      <c r="C5745" s="405" t="s">
        <v>2020</v>
      </c>
      <c r="D5745" s="384">
        <v>1466</v>
      </c>
      <c r="E5745">
        <v>0.01</v>
      </c>
      <c r="F5745">
        <v>1.6713199999999999</v>
      </c>
      <c r="G5745" s="384">
        <v>0</v>
      </c>
      <c r="H5745">
        <v>1.6718</v>
      </c>
    </row>
    <row r="5746" spans="1:10">
      <c r="A5746">
        <v>5747</v>
      </c>
      <c r="B5746" s="613">
        <v>43962.75</v>
      </c>
      <c r="C5746" s="405" t="s">
        <v>1931</v>
      </c>
      <c r="D5746" s="384">
        <v>1466</v>
      </c>
      <c r="E5746">
        <v>0.01</v>
      </c>
      <c r="F5746">
        <v>1.6718</v>
      </c>
      <c r="G5746" s="384">
        <v>0</v>
      </c>
      <c r="H5746">
        <v>1.6718</v>
      </c>
      <c r="I5746">
        <v>0.25</v>
      </c>
      <c r="J5746" s="384">
        <v>5493.51</v>
      </c>
    </row>
    <row r="5747" spans="1:10">
      <c r="A5747">
        <v>5744</v>
      </c>
      <c r="B5747" s="613">
        <v>43962.697916666664</v>
      </c>
      <c r="C5747" s="405" t="s">
        <v>96</v>
      </c>
      <c r="D5747" s="384">
        <v>1467</v>
      </c>
      <c r="E5747">
        <v>0.01</v>
      </c>
      <c r="F5747">
        <v>1.66801</v>
      </c>
      <c r="G5747" s="384">
        <v>0</v>
      </c>
      <c r="H5747">
        <v>0</v>
      </c>
    </row>
    <row r="5748" spans="1:10">
      <c r="A5748">
        <v>5745</v>
      </c>
      <c r="B5748" s="613">
        <v>43962.697916666664</v>
      </c>
      <c r="C5748" s="405" t="s">
        <v>2020</v>
      </c>
      <c r="D5748" s="384">
        <v>1467</v>
      </c>
      <c r="E5748">
        <v>0.01</v>
      </c>
      <c r="F5748">
        <v>1.66801</v>
      </c>
      <c r="G5748" s="384">
        <v>0</v>
      </c>
      <c r="H5748">
        <v>1.6718</v>
      </c>
    </row>
    <row r="5749" spans="1:10">
      <c r="A5749">
        <v>5748</v>
      </c>
      <c r="B5749" s="613">
        <v>43962.75</v>
      </c>
      <c r="C5749" s="405" t="s">
        <v>1931</v>
      </c>
      <c r="D5749" s="384">
        <v>1467</v>
      </c>
      <c r="E5749">
        <v>0.01</v>
      </c>
      <c r="F5749">
        <v>1.6718</v>
      </c>
      <c r="G5749" s="384">
        <v>0</v>
      </c>
      <c r="H5749">
        <v>1.6718</v>
      </c>
      <c r="I5749">
        <v>2.7</v>
      </c>
      <c r="J5749" s="384">
        <v>5496.21</v>
      </c>
    </row>
    <row r="5750" spans="1:10">
      <c r="A5750">
        <v>5749</v>
      </c>
      <c r="B5750" s="613">
        <v>43963.126388888886</v>
      </c>
      <c r="C5750" s="405" t="s">
        <v>97</v>
      </c>
      <c r="D5750" s="384">
        <v>1468</v>
      </c>
      <c r="E5750">
        <v>0.01</v>
      </c>
      <c r="F5750">
        <v>1.6749400000000001</v>
      </c>
      <c r="G5750" s="384">
        <v>0</v>
      </c>
      <c r="H5750">
        <v>0</v>
      </c>
    </row>
    <row r="5751" spans="1:10">
      <c r="A5751">
        <v>5750</v>
      </c>
      <c r="B5751" s="613">
        <v>43963.126388888886</v>
      </c>
      <c r="C5751" s="405" t="s">
        <v>2020</v>
      </c>
      <c r="D5751" s="384">
        <v>1468</v>
      </c>
      <c r="E5751">
        <v>0.01</v>
      </c>
      <c r="F5751">
        <v>1.6749400000000001</v>
      </c>
      <c r="G5751" s="384">
        <v>0</v>
      </c>
      <c r="H5751">
        <v>1.6728000000000001</v>
      </c>
    </row>
    <row r="5752" spans="1:10">
      <c r="A5752">
        <v>5751</v>
      </c>
      <c r="B5752" s="613">
        <v>43963.261111111111</v>
      </c>
      <c r="C5752" s="405" t="s">
        <v>1931</v>
      </c>
      <c r="D5752" s="384">
        <v>1468</v>
      </c>
      <c r="E5752">
        <v>0.01</v>
      </c>
      <c r="F5752">
        <v>1.6728000000000001</v>
      </c>
      <c r="G5752" s="384">
        <v>0</v>
      </c>
      <c r="H5752">
        <v>1.6728000000000001</v>
      </c>
      <c r="I5752">
        <v>1.48</v>
      </c>
      <c r="J5752" s="384">
        <v>5497.69</v>
      </c>
    </row>
    <row r="5753" spans="1:10">
      <c r="A5753">
        <v>5752</v>
      </c>
      <c r="B5753" s="613">
        <v>43963.449305555558</v>
      </c>
      <c r="C5753" s="405" t="s">
        <v>97</v>
      </c>
      <c r="D5753" s="384">
        <v>1469</v>
      </c>
      <c r="E5753">
        <v>0.01</v>
      </c>
      <c r="F5753">
        <v>1.66784</v>
      </c>
      <c r="G5753" s="384">
        <v>0</v>
      </c>
      <c r="H5753">
        <v>0</v>
      </c>
    </row>
    <row r="5754" spans="1:10">
      <c r="A5754">
        <v>5753</v>
      </c>
      <c r="B5754" s="613">
        <v>43963.449305555558</v>
      </c>
      <c r="C5754" s="405" t="s">
        <v>2020</v>
      </c>
      <c r="D5754" s="384">
        <v>1469</v>
      </c>
      <c r="E5754">
        <v>0.01</v>
      </c>
      <c r="F5754">
        <v>1.66784</v>
      </c>
      <c r="G5754" s="384">
        <v>0</v>
      </c>
      <c r="H5754">
        <v>1.6657</v>
      </c>
    </row>
    <row r="5755" spans="1:10">
      <c r="A5755">
        <v>5754</v>
      </c>
      <c r="B5755" s="613">
        <v>43963.510416666664</v>
      </c>
      <c r="C5755" s="405" t="s">
        <v>1931</v>
      </c>
      <c r="D5755" s="384">
        <v>1469</v>
      </c>
      <c r="E5755">
        <v>0.01</v>
      </c>
      <c r="F5755">
        <v>1.6657</v>
      </c>
      <c r="G5755" s="384">
        <v>0</v>
      </c>
      <c r="H5755">
        <v>1.6657</v>
      </c>
      <c r="I5755">
        <v>1.48</v>
      </c>
      <c r="J5755" s="384">
        <v>5499.17</v>
      </c>
    </row>
    <row r="5756" spans="1:10">
      <c r="A5756">
        <v>5755</v>
      </c>
      <c r="B5756" s="613">
        <v>43963.740972222222</v>
      </c>
      <c r="C5756" s="405" t="s">
        <v>96</v>
      </c>
      <c r="D5756" s="384">
        <v>1470</v>
      </c>
      <c r="E5756">
        <v>0.01</v>
      </c>
      <c r="F5756">
        <v>1.67018</v>
      </c>
      <c r="G5756" s="384">
        <v>0</v>
      </c>
      <c r="H5756">
        <v>0</v>
      </c>
    </row>
    <row r="5757" spans="1:10">
      <c r="A5757">
        <v>5756</v>
      </c>
      <c r="B5757" s="613">
        <v>43963.740972222222</v>
      </c>
      <c r="C5757" s="405" t="s">
        <v>2020</v>
      </c>
      <c r="D5757" s="384">
        <v>1470</v>
      </c>
      <c r="E5757">
        <v>0.01</v>
      </c>
      <c r="F5757">
        <v>1.67018</v>
      </c>
      <c r="G5757" s="384">
        <v>0</v>
      </c>
      <c r="H5757">
        <v>1.67232</v>
      </c>
    </row>
    <row r="5758" spans="1:10">
      <c r="A5758">
        <v>5757</v>
      </c>
      <c r="B5758" s="613">
        <v>43963.808333333334</v>
      </c>
      <c r="C5758" s="405" t="s">
        <v>1931</v>
      </c>
      <c r="D5758" s="384">
        <v>1470</v>
      </c>
      <c r="E5758">
        <v>0.01</v>
      </c>
      <c r="F5758">
        <v>1.67232</v>
      </c>
      <c r="G5758" s="384">
        <v>0</v>
      </c>
      <c r="H5758">
        <v>1.67232</v>
      </c>
      <c r="I5758">
        <v>1.48</v>
      </c>
      <c r="J5758" s="384">
        <v>5500.65</v>
      </c>
    </row>
    <row r="5759" spans="1:10">
      <c r="A5759">
        <v>5758</v>
      </c>
      <c r="B5759" s="613">
        <v>43964.178472222222</v>
      </c>
      <c r="C5759" s="405" t="s">
        <v>97</v>
      </c>
      <c r="D5759" s="384">
        <v>1471</v>
      </c>
      <c r="E5759">
        <v>0.01</v>
      </c>
      <c r="F5759">
        <v>1.67737</v>
      </c>
      <c r="G5759" s="384">
        <v>0</v>
      </c>
      <c r="H5759">
        <v>0</v>
      </c>
    </row>
    <row r="5760" spans="1:10">
      <c r="A5760">
        <v>5759</v>
      </c>
      <c r="B5760" s="613">
        <v>43964.178472222222</v>
      </c>
      <c r="C5760" s="405" t="s">
        <v>2020</v>
      </c>
      <c r="D5760" s="384">
        <v>1471</v>
      </c>
      <c r="E5760">
        <v>0.01</v>
      </c>
      <c r="F5760">
        <v>1.67737</v>
      </c>
      <c r="G5760" s="384">
        <v>0</v>
      </c>
      <c r="H5760">
        <v>1.67523</v>
      </c>
    </row>
    <row r="5761" spans="1:10">
      <c r="A5761">
        <v>5760</v>
      </c>
      <c r="B5761" s="613">
        <v>43964.193749999999</v>
      </c>
      <c r="C5761" s="405" t="s">
        <v>1931</v>
      </c>
      <c r="D5761" s="384">
        <v>1471</v>
      </c>
      <c r="E5761">
        <v>0.01</v>
      </c>
      <c r="F5761">
        <v>1.67523</v>
      </c>
      <c r="G5761" s="384">
        <v>0</v>
      </c>
      <c r="H5761">
        <v>1.67523</v>
      </c>
      <c r="I5761">
        <v>1.48</v>
      </c>
      <c r="J5761" s="384">
        <v>5502.13</v>
      </c>
    </row>
    <row r="5762" spans="1:10">
      <c r="A5762">
        <v>5761</v>
      </c>
      <c r="B5762" s="613">
        <v>43965.614583333336</v>
      </c>
      <c r="C5762" s="405" t="s">
        <v>96</v>
      </c>
      <c r="D5762" s="384">
        <v>1472</v>
      </c>
      <c r="E5762">
        <v>0.01</v>
      </c>
      <c r="F5762">
        <v>1.68252</v>
      </c>
      <c r="G5762" s="384">
        <v>0</v>
      </c>
      <c r="H5762">
        <v>0</v>
      </c>
    </row>
    <row r="5763" spans="1:10">
      <c r="A5763">
        <v>5762</v>
      </c>
      <c r="B5763" s="613">
        <v>43965.614583333336</v>
      </c>
      <c r="C5763" s="405" t="s">
        <v>2020</v>
      </c>
      <c r="D5763" s="384">
        <v>1472</v>
      </c>
      <c r="E5763">
        <v>0.01</v>
      </c>
      <c r="F5763">
        <v>1.68252</v>
      </c>
      <c r="G5763" s="384">
        <v>0</v>
      </c>
      <c r="H5763">
        <v>1.68466</v>
      </c>
    </row>
    <row r="5764" spans="1:10">
      <c r="A5764">
        <v>5765</v>
      </c>
      <c r="B5764" s="613">
        <v>43965.76458333333</v>
      </c>
      <c r="C5764" s="405" t="s">
        <v>2020</v>
      </c>
      <c r="D5764" s="384">
        <v>1472</v>
      </c>
      <c r="E5764">
        <v>0.01</v>
      </c>
      <c r="F5764">
        <v>1.68252</v>
      </c>
      <c r="G5764" s="384">
        <v>0</v>
      </c>
      <c r="H5764">
        <v>1.6830099999999999</v>
      </c>
    </row>
    <row r="5765" spans="1:10">
      <c r="A5765">
        <v>5769</v>
      </c>
      <c r="B5765" s="613">
        <v>43965.87777777778</v>
      </c>
      <c r="C5765" s="405" t="s">
        <v>2020</v>
      </c>
      <c r="D5765" s="384">
        <v>1472</v>
      </c>
      <c r="E5765">
        <v>0.01</v>
      </c>
      <c r="F5765">
        <v>1.68252</v>
      </c>
      <c r="G5765" s="384">
        <v>0</v>
      </c>
      <c r="H5765">
        <v>1.6813499999999999</v>
      </c>
    </row>
    <row r="5766" spans="1:10">
      <c r="A5766">
        <v>5774</v>
      </c>
      <c r="B5766" s="613">
        <v>43966.070138888892</v>
      </c>
      <c r="C5766" s="405" t="s">
        <v>2020</v>
      </c>
      <c r="D5766" s="384">
        <v>1472</v>
      </c>
      <c r="E5766">
        <v>0.01</v>
      </c>
      <c r="F5766">
        <v>1.68252</v>
      </c>
      <c r="G5766" s="384">
        <v>0</v>
      </c>
      <c r="H5766">
        <v>1.6781999999999999</v>
      </c>
    </row>
    <row r="5767" spans="1:10">
      <c r="A5767">
        <v>5775</v>
      </c>
      <c r="B5767" s="613">
        <v>43966.536805555559</v>
      </c>
      <c r="C5767" s="405" t="s">
        <v>1931</v>
      </c>
      <c r="D5767" s="384">
        <v>1472</v>
      </c>
      <c r="E5767">
        <v>0.01</v>
      </c>
      <c r="F5767">
        <v>1.6781999999999999</v>
      </c>
      <c r="G5767" s="384">
        <v>0</v>
      </c>
      <c r="H5767">
        <v>1.6781999999999999</v>
      </c>
      <c r="I5767">
        <v>-3.29</v>
      </c>
      <c r="J5767" s="384">
        <v>5498.84</v>
      </c>
    </row>
    <row r="5768" spans="1:10">
      <c r="A5768">
        <v>5763</v>
      </c>
      <c r="B5768" s="613">
        <v>43965.76458333333</v>
      </c>
      <c r="C5768" s="405" t="s">
        <v>96</v>
      </c>
      <c r="D5768" s="384">
        <v>1473</v>
      </c>
      <c r="E5768">
        <v>0.01</v>
      </c>
      <c r="F5768">
        <v>1.6792199999999999</v>
      </c>
      <c r="G5768" s="384">
        <v>0</v>
      </c>
      <c r="H5768">
        <v>0</v>
      </c>
    </row>
    <row r="5769" spans="1:10">
      <c r="A5769">
        <v>5764</v>
      </c>
      <c r="B5769" s="613">
        <v>43965.76458333333</v>
      </c>
      <c r="C5769" s="405" t="s">
        <v>2020</v>
      </c>
      <c r="D5769" s="384">
        <v>1473</v>
      </c>
      <c r="E5769">
        <v>0.01</v>
      </c>
      <c r="F5769">
        <v>1.6792199999999999</v>
      </c>
      <c r="G5769" s="384">
        <v>0</v>
      </c>
      <c r="H5769">
        <v>1.6830099999999999</v>
      </c>
    </row>
    <row r="5770" spans="1:10">
      <c r="A5770">
        <v>5768</v>
      </c>
      <c r="B5770" s="613">
        <v>43965.87777777778</v>
      </c>
      <c r="C5770" s="405" t="s">
        <v>2020</v>
      </c>
      <c r="D5770" s="384">
        <v>1473</v>
      </c>
      <c r="E5770">
        <v>0.01</v>
      </c>
      <c r="F5770">
        <v>1.6792199999999999</v>
      </c>
      <c r="G5770" s="384">
        <v>0</v>
      </c>
      <c r="H5770">
        <v>1.6813499999999999</v>
      </c>
    </row>
    <row r="5771" spans="1:10">
      <c r="A5771">
        <v>5773</v>
      </c>
      <c r="B5771" s="613">
        <v>43966.070138888892</v>
      </c>
      <c r="C5771" s="405" t="s">
        <v>2020</v>
      </c>
      <c r="D5771" s="384">
        <v>1473</v>
      </c>
      <c r="E5771">
        <v>0.01</v>
      </c>
      <c r="F5771">
        <v>1.6792199999999999</v>
      </c>
      <c r="G5771" s="384">
        <v>0</v>
      </c>
      <c r="H5771">
        <v>1.6781999999999999</v>
      </c>
    </row>
    <row r="5772" spans="1:10">
      <c r="A5772">
        <v>5776</v>
      </c>
      <c r="B5772" s="613">
        <v>43966.536805555559</v>
      </c>
      <c r="C5772" s="405" t="s">
        <v>1931</v>
      </c>
      <c r="D5772" s="384">
        <v>1473</v>
      </c>
      <c r="E5772">
        <v>0.01</v>
      </c>
      <c r="F5772">
        <v>1.6781999999999999</v>
      </c>
      <c r="G5772" s="384">
        <v>0</v>
      </c>
      <c r="H5772">
        <v>1.6781999999999999</v>
      </c>
      <c r="I5772">
        <v>-0.85</v>
      </c>
      <c r="J5772" s="384">
        <v>5497.99</v>
      </c>
    </row>
    <row r="5773" spans="1:10">
      <c r="A5773">
        <v>5766</v>
      </c>
      <c r="B5773" s="613">
        <v>43965.87777777778</v>
      </c>
      <c r="C5773" s="405" t="s">
        <v>96</v>
      </c>
      <c r="D5773" s="384">
        <v>1474</v>
      </c>
      <c r="E5773">
        <v>0.01</v>
      </c>
      <c r="F5773">
        <v>1.6756</v>
      </c>
      <c r="G5773" s="384">
        <v>0</v>
      </c>
      <c r="H5773">
        <v>0</v>
      </c>
    </row>
    <row r="5774" spans="1:10">
      <c r="A5774">
        <v>5767</v>
      </c>
      <c r="B5774" s="613">
        <v>43965.87777777778</v>
      </c>
      <c r="C5774" s="405" t="s">
        <v>2020</v>
      </c>
      <c r="D5774" s="384">
        <v>1474</v>
      </c>
      <c r="E5774">
        <v>0.01</v>
      </c>
      <c r="F5774">
        <v>1.6756</v>
      </c>
      <c r="G5774" s="384">
        <v>0</v>
      </c>
      <c r="H5774">
        <v>1.6813499999999999</v>
      </c>
    </row>
    <row r="5775" spans="1:10">
      <c r="A5775">
        <v>5772</v>
      </c>
      <c r="B5775" s="613">
        <v>43966.070138888892</v>
      </c>
      <c r="C5775" s="405" t="s">
        <v>2020</v>
      </c>
      <c r="D5775" s="384">
        <v>1474</v>
      </c>
      <c r="E5775">
        <v>0.01</v>
      </c>
      <c r="F5775">
        <v>1.6756</v>
      </c>
      <c r="G5775" s="384">
        <v>0</v>
      </c>
      <c r="H5775">
        <v>1.6781999999999999</v>
      </c>
    </row>
    <row r="5776" spans="1:10">
      <c r="A5776">
        <v>5777</v>
      </c>
      <c r="B5776" s="613">
        <v>43966.536805555559</v>
      </c>
      <c r="C5776" s="405" t="s">
        <v>1931</v>
      </c>
      <c r="D5776" s="384">
        <v>1474</v>
      </c>
      <c r="E5776">
        <v>0.01</v>
      </c>
      <c r="F5776">
        <v>1.6781999999999999</v>
      </c>
      <c r="G5776" s="384">
        <v>0</v>
      </c>
      <c r="H5776">
        <v>1.6781999999999999</v>
      </c>
      <c r="I5776">
        <v>1.82</v>
      </c>
      <c r="J5776" s="384">
        <v>5499.81</v>
      </c>
    </row>
    <row r="5777" spans="1:10">
      <c r="A5777">
        <v>5770</v>
      </c>
      <c r="B5777" s="613">
        <v>43966.070138888892</v>
      </c>
      <c r="C5777" s="405" t="s">
        <v>96</v>
      </c>
      <c r="D5777" s="384">
        <v>1475</v>
      </c>
      <c r="E5777">
        <v>0.02</v>
      </c>
      <c r="F5777">
        <v>1.67099</v>
      </c>
      <c r="G5777" s="384">
        <v>0</v>
      </c>
      <c r="H5777">
        <v>0</v>
      </c>
    </row>
    <row r="5778" spans="1:10">
      <c r="A5778">
        <v>5771</v>
      </c>
      <c r="B5778" s="613">
        <v>43966.070138888892</v>
      </c>
      <c r="C5778" s="405" t="s">
        <v>2020</v>
      </c>
      <c r="D5778" s="384">
        <v>1475</v>
      </c>
      <c r="E5778">
        <v>0.02</v>
      </c>
      <c r="F5778">
        <v>1.67099</v>
      </c>
      <c r="G5778" s="384">
        <v>0</v>
      </c>
      <c r="H5778">
        <v>1.6781999999999999</v>
      </c>
    </row>
    <row r="5779" spans="1:10">
      <c r="A5779">
        <v>5778</v>
      </c>
      <c r="B5779" s="613">
        <v>43966.536805555559</v>
      </c>
      <c r="C5779" s="405" t="s">
        <v>1931</v>
      </c>
      <c r="D5779" s="384">
        <v>1475</v>
      </c>
      <c r="E5779">
        <v>0.02</v>
      </c>
      <c r="F5779">
        <v>1.6781999999999999</v>
      </c>
      <c r="G5779" s="384">
        <v>0</v>
      </c>
      <c r="H5779">
        <v>1.6781999999999999</v>
      </c>
      <c r="I5779">
        <v>10.44</v>
      </c>
      <c r="J5779" s="384">
        <v>5510.25</v>
      </c>
    </row>
    <row r="5780" spans="1:10">
      <c r="A5780">
        <v>5779</v>
      </c>
      <c r="B5780" s="613">
        <v>43966.741666666669</v>
      </c>
      <c r="C5780" s="405" t="s">
        <v>96</v>
      </c>
      <c r="D5780" s="384">
        <v>1476</v>
      </c>
      <c r="E5780">
        <v>0.01</v>
      </c>
      <c r="F5780">
        <v>1.68909</v>
      </c>
      <c r="G5780" s="384">
        <v>0</v>
      </c>
      <c r="H5780">
        <v>0</v>
      </c>
    </row>
    <row r="5781" spans="1:10">
      <c r="A5781">
        <v>5780</v>
      </c>
      <c r="B5781" s="613">
        <v>43966.741666666669</v>
      </c>
      <c r="C5781" s="405" t="s">
        <v>2020</v>
      </c>
      <c r="D5781" s="384">
        <v>1476</v>
      </c>
      <c r="E5781">
        <v>0.01</v>
      </c>
      <c r="F5781">
        <v>1.68909</v>
      </c>
      <c r="G5781" s="384">
        <v>0</v>
      </c>
      <c r="H5781">
        <v>1.69123</v>
      </c>
    </row>
    <row r="5782" spans="1:10">
      <c r="A5782">
        <v>5783</v>
      </c>
      <c r="B5782" s="613">
        <v>43966.791666666664</v>
      </c>
      <c r="C5782" s="405" t="s">
        <v>2020</v>
      </c>
      <c r="D5782" s="384">
        <v>1476</v>
      </c>
      <c r="E5782">
        <v>0.01</v>
      </c>
      <c r="F5782">
        <v>1.68909</v>
      </c>
      <c r="G5782" s="384">
        <v>0</v>
      </c>
      <c r="H5782">
        <v>1.6895800000000001</v>
      </c>
    </row>
    <row r="5783" spans="1:10">
      <c r="A5783">
        <v>5790</v>
      </c>
      <c r="B5783" s="613">
        <v>43969.151388888888</v>
      </c>
      <c r="C5783" s="405" t="s">
        <v>2020</v>
      </c>
      <c r="D5783" s="384">
        <v>1476</v>
      </c>
      <c r="E5783">
        <v>0.01</v>
      </c>
      <c r="F5783">
        <v>1.68909</v>
      </c>
      <c r="G5783" s="384">
        <v>0</v>
      </c>
      <c r="H5783">
        <v>1.6873100000000001</v>
      </c>
    </row>
    <row r="5784" spans="1:10">
      <c r="A5784">
        <v>5795</v>
      </c>
      <c r="B5784" s="613">
        <v>43969.418055555558</v>
      </c>
      <c r="C5784" s="405" t="s">
        <v>2020</v>
      </c>
      <c r="D5784" s="384">
        <v>1476</v>
      </c>
      <c r="E5784">
        <v>0.01</v>
      </c>
      <c r="F5784">
        <v>1.68909</v>
      </c>
      <c r="G5784" s="384">
        <v>0</v>
      </c>
      <c r="H5784">
        <v>1.6839299999999999</v>
      </c>
    </row>
    <row r="5785" spans="1:10">
      <c r="A5785">
        <v>5801</v>
      </c>
      <c r="B5785" s="613">
        <v>43969.583333333336</v>
      </c>
      <c r="C5785" s="405" t="s">
        <v>2020</v>
      </c>
      <c r="D5785" s="384">
        <v>1476</v>
      </c>
      <c r="E5785">
        <v>0.01</v>
      </c>
      <c r="F5785">
        <v>1.68909</v>
      </c>
      <c r="G5785" s="384">
        <v>0</v>
      </c>
      <c r="H5785">
        <v>1.68001</v>
      </c>
    </row>
    <row r="5786" spans="1:10">
      <c r="A5786">
        <v>5808</v>
      </c>
      <c r="B5786" s="613">
        <v>43970.734027777777</v>
      </c>
      <c r="C5786" s="405" t="s">
        <v>2020</v>
      </c>
      <c r="D5786" s="384">
        <v>1476</v>
      </c>
      <c r="E5786">
        <v>0.01</v>
      </c>
      <c r="F5786">
        <v>1.68909</v>
      </c>
      <c r="G5786" s="384">
        <v>0</v>
      </c>
      <c r="H5786">
        <v>1.6749099999999999</v>
      </c>
    </row>
    <row r="5787" spans="1:10">
      <c r="A5787">
        <v>5809</v>
      </c>
      <c r="B5787" s="613">
        <v>43971.393055555556</v>
      </c>
      <c r="C5787" s="405" t="s">
        <v>1931</v>
      </c>
      <c r="D5787" s="384">
        <v>1476</v>
      </c>
      <c r="E5787">
        <v>0.01</v>
      </c>
      <c r="F5787">
        <v>1.6749099999999999</v>
      </c>
      <c r="G5787" s="384">
        <v>0</v>
      </c>
      <c r="H5787">
        <v>1.6749099999999999</v>
      </c>
      <c r="I5787">
        <v>-10.58</v>
      </c>
      <c r="J5787" s="384">
        <v>5501.15</v>
      </c>
    </row>
    <row r="5788" spans="1:10">
      <c r="A5788">
        <v>5781</v>
      </c>
      <c r="B5788" s="613">
        <v>43966.791666666664</v>
      </c>
      <c r="C5788" s="405" t="s">
        <v>96</v>
      </c>
      <c r="D5788" s="384">
        <v>1477</v>
      </c>
      <c r="E5788">
        <v>0.01</v>
      </c>
      <c r="F5788">
        <v>1.6857899999999999</v>
      </c>
      <c r="G5788" s="384">
        <v>0</v>
      </c>
      <c r="H5788">
        <v>0</v>
      </c>
    </row>
    <row r="5789" spans="1:10">
      <c r="A5789">
        <v>5782</v>
      </c>
      <c r="B5789" s="613">
        <v>43966.791666666664</v>
      </c>
      <c r="C5789" s="405" t="s">
        <v>2020</v>
      </c>
      <c r="D5789" s="384">
        <v>1477</v>
      </c>
      <c r="E5789">
        <v>0.01</v>
      </c>
      <c r="F5789">
        <v>1.6857899999999999</v>
      </c>
      <c r="G5789" s="384">
        <v>0</v>
      </c>
      <c r="H5789">
        <v>1.6895800000000001</v>
      </c>
    </row>
    <row r="5790" spans="1:10">
      <c r="A5790">
        <v>5789</v>
      </c>
      <c r="B5790" s="613">
        <v>43969.151388888888</v>
      </c>
      <c r="C5790" s="405" t="s">
        <v>2020</v>
      </c>
      <c r="D5790" s="384">
        <v>1477</v>
      </c>
      <c r="E5790">
        <v>0.01</v>
      </c>
      <c r="F5790">
        <v>1.6857899999999999</v>
      </c>
      <c r="G5790" s="384">
        <v>0</v>
      </c>
      <c r="H5790">
        <v>1.6873100000000001</v>
      </c>
    </row>
    <row r="5791" spans="1:10">
      <c r="A5791">
        <v>5794</v>
      </c>
      <c r="B5791" s="613">
        <v>43969.418055555558</v>
      </c>
      <c r="C5791" s="405" t="s">
        <v>2020</v>
      </c>
      <c r="D5791" s="384">
        <v>1477</v>
      </c>
      <c r="E5791">
        <v>0.01</v>
      </c>
      <c r="F5791">
        <v>1.6857899999999999</v>
      </c>
      <c r="G5791" s="384">
        <v>0</v>
      </c>
      <c r="H5791">
        <v>1.6839299999999999</v>
      </c>
    </row>
    <row r="5792" spans="1:10">
      <c r="A5792">
        <v>5800</v>
      </c>
      <c r="B5792" s="613">
        <v>43969.583333333336</v>
      </c>
      <c r="C5792" s="405" t="s">
        <v>2020</v>
      </c>
      <c r="D5792" s="384">
        <v>1477</v>
      </c>
      <c r="E5792">
        <v>0.01</v>
      </c>
      <c r="F5792">
        <v>1.6857899999999999</v>
      </c>
      <c r="G5792" s="384">
        <v>0</v>
      </c>
      <c r="H5792">
        <v>1.68001</v>
      </c>
    </row>
    <row r="5793" spans="1:10">
      <c r="A5793">
        <v>5807</v>
      </c>
      <c r="B5793" s="613">
        <v>43970.734027777777</v>
      </c>
      <c r="C5793" s="405" t="s">
        <v>2020</v>
      </c>
      <c r="D5793" s="384">
        <v>1477</v>
      </c>
      <c r="E5793">
        <v>0.01</v>
      </c>
      <c r="F5793">
        <v>1.6857899999999999</v>
      </c>
      <c r="G5793" s="384">
        <v>0</v>
      </c>
      <c r="H5793">
        <v>1.6749099999999999</v>
      </c>
    </row>
    <row r="5794" spans="1:10">
      <c r="A5794">
        <v>5810</v>
      </c>
      <c r="B5794" s="613">
        <v>43971.393055555556</v>
      </c>
      <c r="C5794" s="405" t="s">
        <v>1931</v>
      </c>
      <c r="D5794" s="384">
        <v>1477</v>
      </c>
      <c r="E5794">
        <v>0.01</v>
      </c>
      <c r="F5794">
        <v>1.6749099999999999</v>
      </c>
      <c r="G5794" s="384">
        <v>0</v>
      </c>
      <c r="H5794">
        <v>1.6749099999999999</v>
      </c>
      <c r="I5794">
        <v>-8.14</v>
      </c>
      <c r="J5794" s="384">
        <v>5493.01</v>
      </c>
    </row>
    <row r="5795" spans="1:10">
      <c r="A5795">
        <v>5784</v>
      </c>
      <c r="B5795" s="613">
        <v>43966.793055555558</v>
      </c>
      <c r="C5795" s="405" t="s">
        <v>97</v>
      </c>
      <c r="D5795" s="384">
        <v>1478</v>
      </c>
      <c r="E5795">
        <v>0.01</v>
      </c>
      <c r="F5795">
        <v>1.6847000000000001</v>
      </c>
      <c r="G5795" s="384">
        <v>0</v>
      </c>
      <c r="H5795">
        <v>0</v>
      </c>
    </row>
    <row r="5796" spans="1:10">
      <c r="A5796">
        <v>5785</v>
      </c>
      <c r="B5796" s="613">
        <v>43966.793055555558</v>
      </c>
      <c r="C5796" s="405" t="s">
        <v>2020</v>
      </c>
      <c r="D5796" s="384">
        <v>1478</v>
      </c>
      <c r="E5796">
        <v>0.01</v>
      </c>
      <c r="F5796">
        <v>1.6847000000000001</v>
      </c>
      <c r="G5796" s="384">
        <v>0</v>
      </c>
      <c r="H5796">
        <v>1.6825600000000001</v>
      </c>
    </row>
    <row r="5797" spans="1:10">
      <c r="A5797">
        <v>5786</v>
      </c>
      <c r="B5797" s="613">
        <v>43969.129166666666</v>
      </c>
      <c r="C5797" s="405" t="s">
        <v>1931</v>
      </c>
      <c r="D5797" s="384">
        <v>1478</v>
      </c>
      <c r="E5797">
        <v>0.01</v>
      </c>
      <c r="F5797">
        <v>1.6825600000000001</v>
      </c>
      <c r="G5797" s="384">
        <v>0</v>
      </c>
      <c r="H5797">
        <v>1.6825600000000001</v>
      </c>
      <c r="I5797">
        <v>1.48</v>
      </c>
      <c r="J5797" s="384">
        <v>5511.73</v>
      </c>
    </row>
    <row r="5798" spans="1:10">
      <c r="A5798">
        <v>5787</v>
      </c>
      <c r="B5798" s="613">
        <v>43969.151388888888</v>
      </c>
      <c r="C5798" s="405" t="s">
        <v>96</v>
      </c>
      <c r="D5798" s="384">
        <v>1479</v>
      </c>
      <c r="E5798">
        <v>0.01</v>
      </c>
      <c r="F5798">
        <v>1.6803300000000001</v>
      </c>
      <c r="G5798" s="384">
        <v>0</v>
      </c>
      <c r="H5798">
        <v>0</v>
      </c>
    </row>
    <row r="5799" spans="1:10">
      <c r="A5799">
        <v>5788</v>
      </c>
      <c r="B5799" s="613">
        <v>43969.151388888888</v>
      </c>
      <c r="C5799" s="405" t="s">
        <v>2020</v>
      </c>
      <c r="D5799" s="384">
        <v>1479</v>
      </c>
      <c r="E5799">
        <v>0.01</v>
      </c>
      <c r="F5799">
        <v>1.6803300000000001</v>
      </c>
      <c r="G5799" s="384">
        <v>0</v>
      </c>
      <c r="H5799">
        <v>1.6873100000000001</v>
      </c>
    </row>
    <row r="5800" spans="1:10">
      <c r="A5800">
        <v>5793</v>
      </c>
      <c r="B5800" s="613">
        <v>43969.418055555558</v>
      </c>
      <c r="C5800" s="405" t="s">
        <v>2020</v>
      </c>
      <c r="D5800" s="384">
        <v>1479</v>
      </c>
      <c r="E5800">
        <v>0.01</v>
      </c>
      <c r="F5800">
        <v>1.6803300000000001</v>
      </c>
      <c r="G5800" s="384">
        <v>0</v>
      </c>
      <c r="H5800">
        <v>1.6839299999999999</v>
      </c>
    </row>
    <row r="5801" spans="1:10">
      <c r="A5801">
        <v>5799</v>
      </c>
      <c r="B5801" s="613">
        <v>43969.583333333336</v>
      </c>
      <c r="C5801" s="405" t="s">
        <v>2020</v>
      </c>
      <c r="D5801" s="384">
        <v>1479</v>
      </c>
      <c r="E5801">
        <v>0.01</v>
      </c>
      <c r="F5801">
        <v>1.6803300000000001</v>
      </c>
      <c r="G5801" s="384">
        <v>0</v>
      </c>
      <c r="H5801">
        <v>1.68001</v>
      </c>
    </row>
    <row r="5802" spans="1:10">
      <c r="A5802">
        <v>5806</v>
      </c>
      <c r="B5802" s="613">
        <v>43970.734027777777</v>
      </c>
      <c r="C5802" s="405" t="s">
        <v>2020</v>
      </c>
      <c r="D5802" s="384">
        <v>1479</v>
      </c>
      <c r="E5802">
        <v>0.01</v>
      </c>
      <c r="F5802">
        <v>1.6803300000000001</v>
      </c>
      <c r="G5802" s="384">
        <v>0</v>
      </c>
      <c r="H5802">
        <v>1.6749099999999999</v>
      </c>
    </row>
    <row r="5803" spans="1:10">
      <c r="A5803">
        <v>5811</v>
      </c>
      <c r="B5803" s="613">
        <v>43971.393055555556</v>
      </c>
      <c r="C5803" s="405" t="s">
        <v>1931</v>
      </c>
      <c r="D5803" s="384">
        <v>1479</v>
      </c>
      <c r="E5803">
        <v>0.01</v>
      </c>
      <c r="F5803">
        <v>1.6749099999999999</v>
      </c>
      <c r="G5803" s="384">
        <v>0</v>
      </c>
      <c r="H5803">
        <v>1.6749099999999999</v>
      </c>
      <c r="I5803">
        <v>-4.1100000000000003</v>
      </c>
      <c r="J5803" s="384">
        <v>5488.9</v>
      </c>
    </row>
    <row r="5804" spans="1:10">
      <c r="A5804">
        <v>5791</v>
      </c>
      <c r="B5804" s="613">
        <v>43969.418055555558</v>
      </c>
      <c r="C5804" s="405" t="s">
        <v>96</v>
      </c>
      <c r="D5804" s="384">
        <v>1480</v>
      </c>
      <c r="E5804">
        <v>0.02</v>
      </c>
      <c r="F5804">
        <v>1.6763699999999999</v>
      </c>
      <c r="G5804" s="384">
        <v>0</v>
      </c>
      <c r="H5804">
        <v>0</v>
      </c>
    </row>
    <row r="5805" spans="1:10">
      <c r="A5805">
        <v>5792</v>
      </c>
      <c r="B5805" s="613">
        <v>43969.418055555558</v>
      </c>
      <c r="C5805" s="405" t="s">
        <v>2020</v>
      </c>
      <c r="D5805" s="384">
        <v>1480</v>
      </c>
      <c r="E5805">
        <v>0.02</v>
      </c>
      <c r="F5805">
        <v>1.6763699999999999</v>
      </c>
      <c r="G5805" s="384">
        <v>0</v>
      </c>
      <c r="H5805">
        <v>1.6839299999999999</v>
      </c>
    </row>
    <row r="5806" spans="1:10">
      <c r="A5806">
        <v>5798</v>
      </c>
      <c r="B5806" s="613">
        <v>43969.583333333336</v>
      </c>
      <c r="C5806" s="405" t="s">
        <v>2020</v>
      </c>
      <c r="D5806" s="384">
        <v>1480</v>
      </c>
      <c r="E5806">
        <v>0.02</v>
      </c>
      <c r="F5806">
        <v>1.6763699999999999</v>
      </c>
      <c r="G5806" s="384">
        <v>0</v>
      </c>
      <c r="H5806">
        <v>1.68001</v>
      </c>
    </row>
    <row r="5807" spans="1:10">
      <c r="A5807">
        <v>5805</v>
      </c>
      <c r="B5807" s="613">
        <v>43970.734027777777</v>
      </c>
      <c r="C5807" s="405" t="s">
        <v>2020</v>
      </c>
      <c r="D5807" s="384">
        <v>1480</v>
      </c>
      <c r="E5807">
        <v>0.02</v>
      </c>
      <c r="F5807">
        <v>1.6763699999999999</v>
      </c>
      <c r="G5807" s="384">
        <v>0</v>
      </c>
      <c r="H5807">
        <v>1.6749099999999999</v>
      </c>
    </row>
    <row r="5808" spans="1:10">
      <c r="A5808">
        <v>5812</v>
      </c>
      <c r="B5808" s="613">
        <v>43971.393055555556</v>
      </c>
      <c r="C5808" s="405" t="s">
        <v>1931</v>
      </c>
      <c r="D5808" s="384">
        <v>1480</v>
      </c>
      <c r="E5808">
        <v>0.02</v>
      </c>
      <c r="F5808">
        <v>1.6749099999999999</v>
      </c>
      <c r="G5808" s="384">
        <v>0</v>
      </c>
      <c r="H5808">
        <v>1.6749099999999999</v>
      </c>
      <c r="I5808">
        <v>-2.35</v>
      </c>
      <c r="J5808" s="384">
        <v>5486.55</v>
      </c>
    </row>
    <row r="5809" spans="1:10">
      <c r="A5809">
        <v>5796</v>
      </c>
      <c r="B5809" s="613">
        <v>43969.583333333336</v>
      </c>
      <c r="C5809" s="405" t="s">
        <v>96</v>
      </c>
      <c r="D5809" s="384">
        <v>1481</v>
      </c>
      <c r="E5809">
        <v>0.04</v>
      </c>
      <c r="F5809">
        <v>1.6716599999999999</v>
      </c>
      <c r="G5809" s="384">
        <v>0</v>
      </c>
      <c r="H5809">
        <v>0</v>
      </c>
    </row>
    <row r="5810" spans="1:10">
      <c r="A5810">
        <v>5797</v>
      </c>
      <c r="B5810" s="613">
        <v>43969.583333333336</v>
      </c>
      <c r="C5810" s="405" t="s">
        <v>2020</v>
      </c>
      <c r="D5810" s="384">
        <v>1481</v>
      </c>
      <c r="E5810">
        <v>0.04</v>
      </c>
      <c r="F5810">
        <v>1.6716599999999999</v>
      </c>
      <c r="G5810" s="384">
        <v>0</v>
      </c>
      <c r="H5810">
        <v>1.68001</v>
      </c>
    </row>
    <row r="5811" spans="1:10">
      <c r="A5811">
        <v>5804</v>
      </c>
      <c r="B5811" s="613">
        <v>43970.734027777777</v>
      </c>
      <c r="C5811" s="405" t="s">
        <v>2020</v>
      </c>
      <c r="D5811" s="384">
        <v>1481</v>
      </c>
      <c r="E5811">
        <v>0.04</v>
      </c>
      <c r="F5811">
        <v>1.6716599999999999</v>
      </c>
      <c r="G5811" s="384">
        <v>0</v>
      </c>
      <c r="H5811">
        <v>1.6749099999999999</v>
      </c>
    </row>
    <row r="5812" spans="1:10">
      <c r="A5812">
        <v>5813</v>
      </c>
      <c r="B5812" s="613">
        <v>43971.393055555556</v>
      </c>
      <c r="C5812" s="405" t="s">
        <v>1931</v>
      </c>
      <c r="D5812" s="384">
        <v>1481</v>
      </c>
      <c r="E5812">
        <v>0.04</v>
      </c>
      <c r="F5812">
        <v>1.6749099999999999</v>
      </c>
      <c r="G5812" s="384">
        <v>0</v>
      </c>
      <c r="H5812">
        <v>1.6749099999999999</v>
      </c>
      <c r="I5812">
        <v>9.1999999999999993</v>
      </c>
      <c r="J5812" s="384">
        <v>5495.75</v>
      </c>
    </row>
    <row r="5813" spans="1:10">
      <c r="A5813">
        <v>5802</v>
      </c>
      <c r="B5813" s="613">
        <v>43970.734027777777</v>
      </c>
      <c r="C5813" s="405" t="s">
        <v>96</v>
      </c>
      <c r="D5813" s="384">
        <v>1482</v>
      </c>
      <c r="E5813">
        <v>0.08</v>
      </c>
      <c r="F5813">
        <v>1.66527</v>
      </c>
      <c r="G5813" s="384">
        <v>0</v>
      </c>
      <c r="H5813">
        <v>0</v>
      </c>
    </row>
    <row r="5814" spans="1:10">
      <c r="A5814">
        <v>5803</v>
      </c>
      <c r="B5814" s="613">
        <v>43970.734027777777</v>
      </c>
      <c r="C5814" s="405" t="s">
        <v>2020</v>
      </c>
      <c r="D5814" s="384">
        <v>1482</v>
      </c>
      <c r="E5814">
        <v>0.08</v>
      </c>
      <c r="F5814">
        <v>1.66527</v>
      </c>
      <c r="G5814" s="384">
        <v>0</v>
      </c>
      <c r="H5814">
        <v>1.6749099999999999</v>
      </c>
    </row>
    <row r="5815" spans="1:10">
      <c r="A5815">
        <v>5814</v>
      </c>
      <c r="B5815" s="613">
        <v>43971.393055555556</v>
      </c>
      <c r="C5815" s="405" t="s">
        <v>1931</v>
      </c>
      <c r="D5815" s="384">
        <v>1482</v>
      </c>
      <c r="E5815">
        <v>0.08</v>
      </c>
      <c r="F5815">
        <v>1.6749099999999999</v>
      </c>
      <c r="G5815" s="384">
        <v>0</v>
      </c>
      <c r="H5815">
        <v>1.6749099999999999</v>
      </c>
      <c r="I5815">
        <v>56.15</v>
      </c>
      <c r="J5815" s="384">
        <v>5551.9</v>
      </c>
    </row>
    <row r="5816" spans="1:10">
      <c r="A5816">
        <v>5815</v>
      </c>
      <c r="B5816" s="613">
        <v>43971.490277777775</v>
      </c>
      <c r="C5816" s="405" t="s">
        <v>97</v>
      </c>
      <c r="D5816" s="384">
        <v>1483</v>
      </c>
      <c r="E5816">
        <v>0.01</v>
      </c>
      <c r="F5816">
        <v>1.6689499999999999</v>
      </c>
      <c r="G5816" s="384">
        <v>0</v>
      </c>
      <c r="H5816">
        <v>0</v>
      </c>
    </row>
    <row r="5817" spans="1:10">
      <c r="A5817">
        <v>5816</v>
      </c>
      <c r="B5817" s="613">
        <v>43971.490277777775</v>
      </c>
      <c r="C5817" s="405" t="s">
        <v>2020</v>
      </c>
      <c r="D5817" s="384">
        <v>1483</v>
      </c>
      <c r="E5817">
        <v>0.01</v>
      </c>
      <c r="F5817">
        <v>1.6689499999999999</v>
      </c>
      <c r="G5817" s="384">
        <v>0</v>
      </c>
      <c r="H5817">
        <v>1.6668099999999999</v>
      </c>
    </row>
    <row r="5818" spans="1:10">
      <c r="A5818">
        <v>5817</v>
      </c>
      <c r="B5818" s="613">
        <v>43971.503472222219</v>
      </c>
      <c r="C5818" s="405" t="s">
        <v>1931</v>
      </c>
      <c r="D5818" s="384">
        <v>1483</v>
      </c>
      <c r="E5818">
        <v>0.01</v>
      </c>
      <c r="F5818">
        <v>1.6668099999999999</v>
      </c>
      <c r="G5818" s="384">
        <v>0</v>
      </c>
      <c r="H5818">
        <v>1.6668099999999999</v>
      </c>
      <c r="I5818">
        <v>1.48</v>
      </c>
      <c r="J5818" s="384">
        <v>5553.38</v>
      </c>
    </row>
    <row r="5819" spans="1:10">
      <c r="A5819">
        <v>5818</v>
      </c>
      <c r="B5819" s="613">
        <v>43972.375694444447</v>
      </c>
      <c r="C5819" s="405" t="s">
        <v>96</v>
      </c>
      <c r="D5819" s="384">
        <v>1484</v>
      </c>
      <c r="E5819">
        <v>0.01</v>
      </c>
      <c r="F5819">
        <v>1.6728799999999999</v>
      </c>
      <c r="G5819" s="384">
        <v>0</v>
      </c>
      <c r="H5819">
        <v>0</v>
      </c>
    </row>
    <row r="5820" spans="1:10">
      <c r="A5820">
        <v>5819</v>
      </c>
      <c r="B5820" s="613">
        <v>43972.375694444447</v>
      </c>
      <c r="C5820" s="405" t="s">
        <v>2020</v>
      </c>
      <c r="D5820" s="384">
        <v>1484</v>
      </c>
      <c r="E5820">
        <v>0.01</v>
      </c>
      <c r="F5820">
        <v>1.6728799999999999</v>
      </c>
      <c r="G5820" s="384">
        <v>0</v>
      </c>
      <c r="H5820">
        <v>1.67502</v>
      </c>
    </row>
    <row r="5821" spans="1:10">
      <c r="A5821">
        <v>5822</v>
      </c>
      <c r="B5821" s="613">
        <v>43972.40902777778</v>
      </c>
      <c r="C5821" s="405" t="s">
        <v>2020</v>
      </c>
      <c r="D5821" s="384">
        <v>1484</v>
      </c>
      <c r="E5821">
        <v>0.01</v>
      </c>
      <c r="F5821">
        <v>1.6728799999999999</v>
      </c>
      <c r="G5821" s="384">
        <v>0</v>
      </c>
      <c r="H5821">
        <v>1.67337</v>
      </c>
    </row>
    <row r="5822" spans="1:10">
      <c r="A5822">
        <v>5823</v>
      </c>
      <c r="B5822" s="613">
        <v>43972.554861111108</v>
      </c>
      <c r="C5822" s="405" t="s">
        <v>1931</v>
      </c>
      <c r="D5822" s="384">
        <v>1484</v>
      </c>
      <c r="E5822">
        <v>0.01</v>
      </c>
      <c r="F5822">
        <v>1.67337</v>
      </c>
      <c r="G5822" s="384">
        <v>0</v>
      </c>
      <c r="H5822">
        <v>1.67337</v>
      </c>
      <c r="I5822">
        <v>0.27</v>
      </c>
      <c r="J5822" s="384">
        <v>5553.65</v>
      </c>
    </row>
    <row r="5823" spans="1:10">
      <c r="A5823">
        <v>5820</v>
      </c>
      <c r="B5823" s="613">
        <v>43972.40902777778</v>
      </c>
      <c r="C5823" s="405" t="s">
        <v>96</v>
      </c>
      <c r="D5823" s="384">
        <v>1485</v>
      </c>
      <c r="E5823">
        <v>0.01</v>
      </c>
      <c r="F5823">
        <v>1.6695800000000001</v>
      </c>
      <c r="G5823" s="384">
        <v>0</v>
      </c>
      <c r="H5823">
        <v>0</v>
      </c>
    </row>
    <row r="5824" spans="1:10">
      <c r="A5824">
        <v>5821</v>
      </c>
      <c r="B5824" s="613">
        <v>43972.40902777778</v>
      </c>
      <c r="C5824" s="405" t="s">
        <v>2020</v>
      </c>
      <c r="D5824" s="384">
        <v>1485</v>
      </c>
      <c r="E5824">
        <v>0.01</v>
      </c>
      <c r="F5824">
        <v>1.6695800000000001</v>
      </c>
      <c r="G5824" s="384">
        <v>0</v>
      </c>
      <c r="H5824">
        <v>1.67337</v>
      </c>
    </row>
    <row r="5825" spans="1:10">
      <c r="A5825">
        <v>5824</v>
      </c>
      <c r="B5825" s="613">
        <v>43972.554861111108</v>
      </c>
      <c r="C5825" s="405" t="s">
        <v>1931</v>
      </c>
      <c r="D5825" s="384">
        <v>1485</v>
      </c>
      <c r="E5825">
        <v>0.01</v>
      </c>
      <c r="F5825">
        <v>1.67337</v>
      </c>
      <c r="G5825" s="384">
        <v>0</v>
      </c>
      <c r="H5825">
        <v>1.67337</v>
      </c>
      <c r="I5825">
        <v>2.7</v>
      </c>
      <c r="J5825" s="384">
        <v>5556.35</v>
      </c>
    </row>
    <row r="5826" spans="1:10">
      <c r="A5826">
        <v>5825</v>
      </c>
      <c r="B5826" s="613">
        <v>43977.375</v>
      </c>
      <c r="C5826" s="405" t="s">
        <v>97</v>
      </c>
      <c r="D5826" s="384">
        <v>1486</v>
      </c>
      <c r="E5826">
        <v>0.01</v>
      </c>
      <c r="F5826">
        <v>1.65822</v>
      </c>
      <c r="G5826" s="384">
        <v>0</v>
      </c>
      <c r="H5826">
        <v>0</v>
      </c>
    </row>
    <row r="5827" spans="1:10">
      <c r="A5827">
        <v>5826</v>
      </c>
      <c r="B5827" s="613">
        <v>43977.375</v>
      </c>
      <c r="C5827" s="405" t="s">
        <v>2020</v>
      </c>
      <c r="D5827" s="384">
        <v>1486</v>
      </c>
      <c r="E5827">
        <v>0.01</v>
      </c>
      <c r="F5827">
        <v>1.65822</v>
      </c>
      <c r="G5827" s="384">
        <v>0</v>
      </c>
      <c r="H5827">
        <v>1.65608</v>
      </c>
    </row>
    <row r="5828" spans="1:10">
      <c r="A5828">
        <v>5827</v>
      </c>
      <c r="B5828" s="613">
        <v>43977.447222222225</v>
      </c>
      <c r="C5828" s="405" t="s">
        <v>1931</v>
      </c>
      <c r="D5828" s="384">
        <v>1486</v>
      </c>
      <c r="E5828">
        <v>0.01</v>
      </c>
      <c r="F5828">
        <v>1.65608</v>
      </c>
      <c r="G5828" s="384">
        <v>0</v>
      </c>
      <c r="H5828">
        <v>1.65608</v>
      </c>
      <c r="I5828">
        <v>1.48</v>
      </c>
      <c r="J5828" s="384">
        <v>5557.83</v>
      </c>
    </row>
    <row r="5829" spans="1:10">
      <c r="A5829">
        <v>5828</v>
      </c>
      <c r="B5829" s="613">
        <v>43977.532638888886</v>
      </c>
      <c r="C5829" s="405" t="s">
        <v>97</v>
      </c>
      <c r="D5829" s="384">
        <v>1487</v>
      </c>
      <c r="E5829">
        <v>0.01</v>
      </c>
      <c r="F5829">
        <v>1.6537200000000001</v>
      </c>
      <c r="G5829" s="384">
        <v>0</v>
      </c>
      <c r="H5829">
        <v>0</v>
      </c>
    </row>
    <row r="5830" spans="1:10">
      <c r="A5830">
        <v>5829</v>
      </c>
      <c r="B5830" s="613">
        <v>43977.532638888886</v>
      </c>
      <c r="C5830" s="405" t="s">
        <v>2020</v>
      </c>
      <c r="D5830" s="384">
        <v>1487</v>
      </c>
      <c r="E5830">
        <v>0.01</v>
      </c>
      <c r="F5830">
        <v>1.6537200000000001</v>
      </c>
      <c r="G5830" s="384">
        <v>0</v>
      </c>
      <c r="H5830">
        <v>1.65158</v>
      </c>
    </row>
    <row r="5831" spans="1:10">
      <c r="A5831">
        <v>5830</v>
      </c>
      <c r="B5831" s="613">
        <v>43977.62222222222</v>
      </c>
      <c r="C5831" s="405" t="s">
        <v>1931</v>
      </c>
      <c r="D5831" s="384">
        <v>1487</v>
      </c>
      <c r="E5831">
        <v>0.01</v>
      </c>
      <c r="F5831">
        <v>1.65158</v>
      </c>
      <c r="G5831" s="384">
        <v>0</v>
      </c>
      <c r="H5831">
        <v>1.65158</v>
      </c>
      <c r="I5831">
        <v>1.48</v>
      </c>
      <c r="J5831" s="384">
        <v>5559.31</v>
      </c>
    </row>
    <row r="5832" spans="1:10">
      <c r="A5832">
        <v>5831</v>
      </c>
      <c r="B5832" s="613">
        <v>43977.927777777775</v>
      </c>
      <c r="C5832" s="405" t="s">
        <v>97</v>
      </c>
      <c r="D5832" s="384">
        <v>1488</v>
      </c>
      <c r="E5832">
        <v>0.01</v>
      </c>
      <c r="F5832">
        <v>1.65029</v>
      </c>
      <c r="G5832" s="384">
        <v>0</v>
      </c>
      <c r="H5832">
        <v>0</v>
      </c>
    </row>
    <row r="5833" spans="1:10">
      <c r="A5833">
        <v>5832</v>
      </c>
      <c r="B5833" s="613">
        <v>43977.927777777775</v>
      </c>
      <c r="C5833" s="405" t="s">
        <v>2020</v>
      </c>
      <c r="D5833" s="384">
        <v>1488</v>
      </c>
      <c r="E5833">
        <v>0.01</v>
      </c>
      <c r="F5833">
        <v>1.65029</v>
      </c>
      <c r="G5833" s="384">
        <v>0</v>
      </c>
      <c r="H5833">
        <v>1.64815</v>
      </c>
    </row>
    <row r="5834" spans="1:10">
      <c r="A5834">
        <v>5835</v>
      </c>
      <c r="B5834" s="613">
        <v>43978.100694444445</v>
      </c>
      <c r="C5834" s="405" t="s">
        <v>2020</v>
      </c>
      <c r="D5834" s="384">
        <v>1488</v>
      </c>
      <c r="E5834">
        <v>0.01</v>
      </c>
      <c r="F5834">
        <v>1.65029</v>
      </c>
      <c r="G5834" s="384">
        <v>0</v>
      </c>
      <c r="H5834">
        <v>1.64981</v>
      </c>
    </row>
    <row r="5835" spans="1:10">
      <c r="A5835">
        <v>5836</v>
      </c>
      <c r="B5835" s="613">
        <v>43978.136805555558</v>
      </c>
      <c r="C5835" s="405" t="s">
        <v>1931</v>
      </c>
      <c r="D5835" s="384">
        <v>1488</v>
      </c>
      <c r="E5835">
        <v>0.01</v>
      </c>
      <c r="F5835">
        <v>1.64981</v>
      </c>
      <c r="G5835" s="384">
        <v>0</v>
      </c>
      <c r="H5835">
        <v>1.64981</v>
      </c>
      <c r="I5835">
        <v>0.26</v>
      </c>
      <c r="J5835" s="384">
        <v>5559.57</v>
      </c>
    </row>
    <row r="5836" spans="1:10">
      <c r="A5836">
        <v>5833</v>
      </c>
      <c r="B5836" s="613">
        <v>43978.100694444445</v>
      </c>
      <c r="C5836" s="405" t="s">
        <v>97</v>
      </c>
      <c r="D5836" s="384">
        <v>1489</v>
      </c>
      <c r="E5836">
        <v>0.01</v>
      </c>
      <c r="F5836">
        <v>1.6536</v>
      </c>
      <c r="G5836" s="384">
        <v>0</v>
      </c>
      <c r="H5836">
        <v>0</v>
      </c>
    </row>
    <row r="5837" spans="1:10">
      <c r="A5837">
        <v>5834</v>
      </c>
      <c r="B5837" s="613">
        <v>43978.100694444445</v>
      </c>
      <c r="C5837" s="405" t="s">
        <v>2020</v>
      </c>
      <c r="D5837" s="384">
        <v>1489</v>
      </c>
      <c r="E5837">
        <v>0.01</v>
      </c>
      <c r="F5837">
        <v>1.6536</v>
      </c>
      <c r="G5837" s="384">
        <v>0</v>
      </c>
      <c r="H5837">
        <v>1.64981</v>
      </c>
    </row>
    <row r="5838" spans="1:10">
      <c r="A5838">
        <v>5837</v>
      </c>
      <c r="B5838" s="613">
        <v>43978.136805555558</v>
      </c>
      <c r="C5838" s="405" t="s">
        <v>1931</v>
      </c>
      <c r="D5838" s="384">
        <v>1489</v>
      </c>
      <c r="E5838">
        <v>0.01</v>
      </c>
      <c r="F5838">
        <v>1.64981</v>
      </c>
      <c r="G5838" s="384">
        <v>0</v>
      </c>
      <c r="H5838">
        <v>1.64981</v>
      </c>
      <c r="I5838">
        <v>2.7</v>
      </c>
      <c r="J5838" s="384">
        <v>5562.27</v>
      </c>
    </row>
    <row r="5839" spans="1:10">
      <c r="A5839">
        <v>5838</v>
      </c>
      <c r="B5839" s="613">
        <v>43978.53125</v>
      </c>
      <c r="C5839" s="405" t="s">
        <v>97</v>
      </c>
      <c r="D5839" s="384">
        <v>1490</v>
      </c>
      <c r="E5839">
        <v>0.01</v>
      </c>
      <c r="F5839">
        <v>1.6515200000000001</v>
      </c>
      <c r="G5839" s="384">
        <v>0</v>
      </c>
      <c r="H5839">
        <v>0</v>
      </c>
    </row>
    <row r="5840" spans="1:10">
      <c r="A5840">
        <v>5839</v>
      </c>
      <c r="B5840" s="613">
        <v>43978.53125</v>
      </c>
      <c r="C5840" s="405" t="s">
        <v>2020</v>
      </c>
      <c r="D5840" s="384">
        <v>1490</v>
      </c>
      <c r="E5840">
        <v>0.01</v>
      </c>
      <c r="F5840">
        <v>1.6515200000000001</v>
      </c>
      <c r="G5840" s="384">
        <v>0</v>
      </c>
      <c r="H5840">
        <v>1.6493800000000001</v>
      </c>
    </row>
    <row r="5841" spans="1:10">
      <c r="A5841">
        <v>5842</v>
      </c>
      <c r="B5841" s="613">
        <v>43978.573611111111</v>
      </c>
      <c r="C5841" s="405" t="s">
        <v>2020</v>
      </c>
      <c r="D5841" s="384">
        <v>1490</v>
      </c>
      <c r="E5841">
        <v>0.01</v>
      </c>
      <c r="F5841">
        <v>1.6515200000000001</v>
      </c>
      <c r="G5841" s="384">
        <v>0</v>
      </c>
      <c r="H5841">
        <v>1.6510499999999999</v>
      </c>
    </row>
    <row r="5842" spans="1:10">
      <c r="A5842">
        <v>5846</v>
      </c>
      <c r="B5842" s="613">
        <v>43978.6875</v>
      </c>
      <c r="C5842" s="405" t="s">
        <v>2020</v>
      </c>
      <c r="D5842" s="384">
        <v>1490</v>
      </c>
      <c r="E5842">
        <v>0.01</v>
      </c>
      <c r="F5842">
        <v>1.6515200000000001</v>
      </c>
      <c r="G5842" s="384">
        <v>0</v>
      </c>
      <c r="H5842">
        <v>1.65646</v>
      </c>
    </row>
    <row r="5843" spans="1:10">
      <c r="A5843">
        <v>5857</v>
      </c>
      <c r="B5843" s="613">
        <v>43980.65625</v>
      </c>
      <c r="C5843" s="405" t="s">
        <v>2020</v>
      </c>
      <c r="D5843" s="384">
        <v>1490</v>
      </c>
      <c r="E5843">
        <v>0.01</v>
      </c>
      <c r="F5843">
        <v>1.6515200000000001</v>
      </c>
      <c r="G5843" s="384">
        <v>0</v>
      </c>
      <c r="H5843">
        <v>1.6628499999999999</v>
      </c>
    </row>
    <row r="5844" spans="1:10">
      <c r="A5844">
        <v>5861</v>
      </c>
      <c r="B5844" s="613">
        <v>43983.095833333333</v>
      </c>
      <c r="C5844" s="405" t="s">
        <v>1931</v>
      </c>
      <c r="D5844" s="384">
        <v>1490</v>
      </c>
      <c r="E5844">
        <v>0.01</v>
      </c>
      <c r="F5844">
        <v>1.6628499999999999</v>
      </c>
      <c r="G5844" s="384">
        <v>0</v>
      </c>
      <c r="H5844">
        <v>1.6628499999999999</v>
      </c>
      <c r="I5844">
        <v>-8.4700000000000006</v>
      </c>
      <c r="J5844" s="384">
        <v>5558.24</v>
      </c>
    </row>
    <row r="5845" spans="1:10">
      <c r="A5845">
        <v>5840</v>
      </c>
      <c r="B5845" s="613">
        <v>43978.573611111111</v>
      </c>
      <c r="C5845" s="405" t="s">
        <v>97</v>
      </c>
      <c r="D5845" s="384">
        <v>1491</v>
      </c>
      <c r="E5845">
        <v>0.01</v>
      </c>
      <c r="F5845">
        <v>1.6548499999999999</v>
      </c>
      <c r="G5845" s="384">
        <v>0</v>
      </c>
      <c r="H5845">
        <v>0</v>
      </c>
    </row>
    <row r="5846" spans="1:10">
      <c r="A5846">
        <v>5841</v>
      </c>
      <c r="B5846" s="613">
        <v>43978.573611111111</v>
      </c>
      <c r="C5846" s="405" t="s">
        <v>2020</v>
      </c>
      <c r="D5846" s="384">
        <v>1491</v>
      </c>
      <c r="E5846">
        <v>0.01</v>
      </c>
      <c r="F5846">
        <v>1.6548499999999999</v>
      </c>
      <c r="G5846" s="384">
        <v>0</v>
      </c>
      <c r="H5846">
        <v>1.6510499999999999</v>
      </c>
    </row>
    <row r="5847" spans="1:10">
      <c r="A5847">
        <v>5845</v>
      </c>
      <c r="B5847" s="613">
        <v>43978.6875</v>
      </c>
      <c r="C5847" s="405" t="s">
        <v>2020</v>
      </c>
      <c r="D5847" s="384">
        <v>1491</v>
      </c>
      <c r="E5847">
        <v>0.01</v>
      </c>
      <c r="F5847">
        <v>1.6548499999999999</v>
      </c>
      <c r="G5847" s="384">
        <v>0</v>
      </c>
      <c r="H5847">
        <v>1.65646</v>
      </c>
    </row>
    <row r="5848" spans="1:10">
      <c r="A5848">
        <v>5856</v>
      </c>
      <c r="B5848" s="613">
        <v>43980.65625</v>
      </c>
      <c r="C5848" s="405" t="s">
        <v>2020</v>
      </c>
      <c r="D5848" s="384">
        <v>1491</v>
      </c>
      <c r="E5848">
        <v>0.01</v>
      </c>
      <c r="F5848">
        <v>1.6548499999999999</v>
      </c>
      <c r="G5848" s="384">
        <v>0</v>
      </c>
      <c r="H5848">
        <v>1.6628499999999999</v>
      </c>
    </row>
    <row r="5849" spans="1:10">
      <c r="A5849">
        <v>5862</v>
      </c>
      <c r="B5849" s="613">
        <v>43983.095833333333</v>
      </c>
      <c r="C5849" s="405" t="s">
        <v>1931</v>
      </c>
      <c r="D5849" s="384">
        <v>1491</v>
      </c>
      <c r="E5849">
        <v>0.01</v>
      </c>
      <c r="F5849">
        <v>1.6628499999999999</v>
      </c>
      <c r="G5849" s="384">
        <v>0</v>
      </c>
      <c r="H5849">
        <v>1.6628499999999999</v>
      </c>
      <c r="I5849">
        <v>-6.01</v>
      </c>
      <c r="J5849" s="384">
        <v>5552.23</v>
      </c>
    </row>
    <row r="5850" spans="1:10">
      <c r="A5850">
        <v>5843</v>
      </c>
      <c r="B5850" s="613">
        <v>43978.6875</v>
      </c>
      <c r="C5850" s="405" t="s">
        <v>97</v>
      </c>
      <c r="D5850" s="384">
        <v>1492</v>
      </c>
      <c r="E5850">
        <v>0.01</v>
      </c>
      <c r="F5850">
        <v>1.6697200000000001</v>
      </c>
      <c r="G5850" s="384">
        <v>0</v>
      </c>
      <c r="H5850">
        <v>0</v>
      </c>
    </row>
    <row r="5851" spans="1:10">
      <c r="A5851">
        <v>5844</v>
      </c>
      <c r="B5851" s="613">
        <v>43978.6875</v>
      </c>
      <c r="C5851" s="405" t="s">
        <v>2020</v>
      </c>
      <c r="D5851" s="384">
        <v>1492</v>
      </c>
      <c r="E5851">
        <v>0.01</v>
      </c>
      <c r="F5851">
        <v>1.6697200000000001</v>
      </c>
      <c r="G5851" s="384">
        <v>0</v>
      </c>
      <c r="H5851">
        <v>1.65646</v>
      </c>
    </row>
    <row r="5852" spans="1:10">
      <c r="A5852">
        <v>5855</v>
      </c>
      <c r="B5852" s="613">
        <v>43980.65625</v>
      </c>
      <c r="C5852" s="405" t="s">
        <v>2020</v>
      </c>
      <c r="D5852" s="384">
        <v>1492</v>
      </c>
      <c r="E5852">
        <v>0.01</v>
      </c>
      <c r="F5852">
        <v>1.6697200000000001</v>
      </c>
      <c r="G5852" s="384">
        <v>0</v>
      </c>
      <c r="H5852">
        <v>1.6628499999999999</v>
      </c>
    </row>
    <row r="5853" spans="1:10">
      <c r="A5853">
        <v>5863</v>
      </c>
      <c r="B5853" s="613">
        <v>43983.095833333333</v>
      </c>
      <c r="C5853" s="405" t="s">
        <v>1931</v>
      </c>
      <c r="D5853" s="384">
        <v>1492</v>
      </c>
      <c r="E5853">
        <v>0.01</v>
      </c>
      <c r="F5853">
        <v>1.6628499999999999</v>
      </c>
      <c r="G5853" s="384">
        <v>0</v>
      </c>
      <c r="H5853">
        <v>1.6628499999999999</v>
      </c>
      <c r="I5853">
        <v>4.97</v>
      </c>
      <c r="J5853" s="384">
        <v>5557.2</v>
      </c>
    </row>
    <row r="5854" spans="1:10">
      <c r="A5854">
        <v>5847</v>
      </c>
      <c r="B5854" s="613">
        <v>43979.136805555558</v>
      </c>
      <c r="C5854" s="405" t="s">
        <v>96</v>
      </c>
      <c r="D5854" s="384">
        <v>1493</v>
      </c>
      <c r="E5854">
        <v>0.01</v>
      </c>
      <c r="F5854">
        <v>1.66564</v>
      </c>
      <c r="G5854" s="384">
        <v>0</v>
      </c>
      <c r="H5854">
        <v>0</v>
      </c>
    </row>
    <row r="5855" spans="1:10">
      <c r="A5855">
        <v>5848</v>
      </c>
      <c r="B5855" s="613">
        <v>43979.136805555558</v>
      </c>
      <c r="C5855" s="405" t="s">
        <v>2020</v>
      </c>
      <c r="D5855" s="384">
        <v>1493</v>
      </c>
      <c r="E5855">
        <v>0.01</v>
      </c>
      <c r="F5855">
        <v>1.66564</v>
      </c>
      <c r="G5855" s="384">
        <v>0</v>
      </c>
      <c r="H5855">
        <v>1.66778</v>
      </c>
    </row>
    <row r="5856" spans="1:10">
      <c r="A5856">
        <v>5849</v>
      </c>
      <c r="B5856" s="613">
        <v>43979.238194444442</v>
      </c>
      <c r="C5856" s="405" t="s">
        <v>1931</v>
      </c>
      <c r="D5856" s="384">
        <v>1493</v>
      </c>
      <c r="E5856">
        <v>0.01</v>
      </c>
      <c r="F5856">
        <v>1.66778</v>
      </c>
      <c r="G5856" s="384">
        <v>0</v>
      </c>
      <c r="H5856">
        <v>1.66778</v>
      </c>
      <c r="I5856">
        <v>1.48</v>
      </c>
      <c r="J5856" s="384">
        <v>5563.75</v>
      </c>
    </row>
    <row r="5857" spans="1:10">
      <c r="A5857">
        <v>5850</v>
      </c>
      <c r="B5857" s="613">
        <v>43979.678472222222</v>
      </c>
      <c r="C5857" s="405" t="s">
        <v>96</v>
      </c>
      <c r="D5857" s="384">
        <v>1494</v>
      </c>
      <c r="E5857">
        <v>0.01</v>
      </c>
      <c r="F5857">
        <v>1.6631899999999999</v>
      </c>
      <c r="G5857" s="384">
        <v>0</v>
      </c>
      <c r="H5857">
        <v>0</v>
      </c>
    </row>
    <row r="5858" spans="1:10">
      <c r="A5858">
        <v>5851</v>
      </c>
      <c r="B5858" s="613">
        <v>43979.678472222222</v>
      </c>
      <c r="C5858" s="405" t="s">
        <v>2020</v>
      </c>
      <c r="D5858" s="384">
        <v>1494</v>
      </c>
      <c r="E5858">
        <v>0.01</v>
      </c>
      <c r="F5858">
        <v>1.6631899999999999</v>
      </c>
      <c r="G5858" s="384">
        <v>0</v>
      </c>
      <c r="H5858">
        <v>1.66533</v>
      </c>
    </row>
    <row r="5859" spans="1:10">
      <c r="A5859">
        <v>5852</v>
      </c>
      <c r="B5859" s="613">
        <v>43979.850694444445</v>
      </c>
      <c r="C5859" s="405" t="s">
        <v>1931</v>
      </c>
      <c r="D5859" s="384">
        <v>1494</v>
      </c>
      <c r="E5859">
        <v>0.01</v>
      </c>
      <c r="F5859">
        <v>1.66533</v>
      </c>
      <c r="G5859" s="384">
        <v>0</v>
      </c>
      <c r="H5859">
        <v>1.66533</v>
      </c>
      <c r="I5859">
        <v>1.48</v>
      </c>
      <c r="J5859" s="384">
        <v>5565.23</v>
      </c>
    </row>
    <row r="5860" spans="1:10">
      <c r="A5860">
        <v>5853</v>
      </c>
      <c r="B5860" s="613">
        <v>43980.65625</v>
      </c>
      <c r="C5860" s="405" t="s">
        <v>97</v>
      </c>
      <c r="D5860" s="384">
        <v>1495</v>
      </c>
      <c r="E5860">
        <v>0.02</v>
      </c>
      <c r="F5860">
        <v>1.67493</v>
      </c>
      <c r="G5860" s="384">
        <v>0</v>
      </c>
      <c r="H5860">
        <v>0</v>
      </c>
    </row>
    <row r="5861" spans="1:10">
      <c r="A5861">
        <v>5854</v>
      </c>
      <c r="B5861" s="613">
        <v>43980.65625</v>
      </c>
      <c r="C5861" s="405" t="s">
        <v>2020</v>
      </c>
      <c r="D5861" s="384">
        <v>1495</v>
      </c>
      <c r="E5861">
        <v>0.02</v>
      </c>
      <c r="F5861">
        <v>1.67493</v>
      </c>
      <c r="G5861" s="384">
        <v>0</v>
      </c>
      <c r="H5861">
        <v>1.6628499999999999</v>
      </c>
    </row>
    <row r="5862" spans="1:10">
      <c r="A5862">
        <v>5864</v>
      </c>
      <c r="B5862" s="613">
        <v>43983.095833333333</v>
      </c>
      <c r="C5862" s="405" t="s">
        <v>1931</v>
      </c>
      <c r="D5862" s="384">
        <v>1495</v>
      </c>
      <c r="E5862">
        <v>0.02</v>
      </c>
      <c r="F5862">
        <v>1.6628499999999999</v>
      </c>
      <c r="G5862" s="384">
        <v>0</v>
      </c>
      <c r="H5862">
        <v>1.6628499999999999</v>
      </c>
      <c r="I5862">
        <v>17.649999999999999</v>
      </c>
      <c r="J5862" s="384">
        <v>5574.85</v>
      </c>
    </row>
    <row r="5863" spans="1:10">
      <c r="A5863">
        <v>5858</v>
      </c>
      <c r="B5863" s="613">
        <v>43980.886111111111</v>
      </c>
      <c r="C5863" s="405" t="s">
        <v>96</v>
      </c>
      <c r="D5863" s="384">
        <v>1496</v>
      </c>
      <c r="E5863">
        <v>0.01</v>
      </c>
      <c r="F5863">
        <v>1.6656200000000001</v>
      </c>
      <c r="G5863" s="384">
        <v>0</v>
      </c>
      <c r="H5863">
        <v>0</v>
      </c>
    </row>
    <row r="5864" spans="1:10">
      <c r="A5864">
        <v>5859</v>
      </c>
      <c r="B5864" s="613">
        <v>43980.886111111111</v>
      </c>
      <c r="C5864" s="405" t="s">
        <v>2020</v>
      </c>
      <c r="D5864" s="384">
        <v>1496</v>
      </c>
      <c r="E5864">
        <v>0.01</v>
      </c>
      <c r="F5864">
        <v>1.6656200000000001</v>
      </c>
      <c r="G5864" s="384">
        <v>0</v>
      </c>
      <c r="H5864">
        <v>1.6677599999999999</v>
      </c>
    </row>
    <row r="5865" spans="1:10">
      <c r="A5865">
        <v>5860</v>
      </c>
      <c r="B5865" s="613">
        <v>43982.958333333336</v>
      </c>
      <c r="C5865" s="405" t="s">
        <v>1931</v>
      </c>
      <c r="D5865" s="384">
        <v>1496</v>
      </c>
      <c r="E5865">
        <v>0.01</v>
      </c>
      <c r="F5865">
        <v>1.6677599999999999</v>
      </c>
      <c r="G5865" s="384">
        <v>0</v>
      </c>
      <c r="H5865">
        <v>1.6677599999999999</v>
      </c>
      <c r="I5865">
        <v>1.48</v>
      </c>
      <c r="J5865" s="384">
        <v>5566.71</v>
      </c>
    </row>
    <row r="5866" spans="1:10">
      <c r="A5866">
        <v>5865</v>
      </c>
      <c r="B5866" s="613">
        <v>43983.502083333333</v>
      </c>
      <c r="C5866" s="405" t="s">
        <v>96</v>
      </c>
      <c r="D5866" s="384">
        <v>1497</v>
      </c>
      <c r="E5866">
        <v>0.01</v>
      </c>
      <c r="F5866">
        <v>1.6530400000000001</v>
      </c>
      <c r="G5866" s="384">
        <v>0</v>
      </c>
      <c r="H5866">
        <v>0</v>
      </c>
    </row>
    <row r="5867" spans="1:10">
      <c r="A5867">
        <v>5866</v>
      </c>
      <c r="B5867" s="613">
        <v>43983.502083333333</v>
      </c>
      <c r="C5867" s="405" t="s">
        <v>2020</v>
      </c>
      <c r="D5867" s="384">
        <v>1497</v>
      </c>
      <c r="E5867">
        <v>0.01</v>
      </c>
      <c r="F5867">
        <v>1.6530400000000001</v>
      </c>
      <c r="G5867" s="384">
        <v>0</v>
      </c>
      <c r="H5867">
        <v>1.6551800000000001</v>
      </c>
    </row>
    <row r="5868" spans="1:10">
      <c r="A5868">
        <v>5869</v>
      </c>
      <c r="B5868" s="613">
        <v>43983.56527777778</v>
      </c>
      <c r="C5868" s="405" t="s">
        <v>2020</v>
      </c>
      <c r="D5868" s="384">
        <v>1497</v>
      </c>
      <c r="E5868">
        <v>0.01</v>
      </c>
      <c r="F5868">
        <v>1.6530400000000001</v>
      </c>
      <c r="G5868" s="384">
        <v>0</v>
      </c>
      <c r="H5868">
        <v>1.6535299999999999</v>
      </c>
    </row>
    <row r="5869" spans="1:10">
      <c r="A5869">
        <v>5870</v>
      </c>
      <c r="B5869" s="613">
        <v>43983.633333333331</v>
      </c>
      <c r="C5869" s="405" t="s">
        <v>1931</v>
      </c>
      <c r="D5869" s="384">
        <v>1497</v>
      </c>
      <c r="E5869">
        <v>0.01</v>
      </c>
      <c r="F5869">
        <v>1.6535299999999999</v>
      </c>
      <c r="G5869" s="384">
        <v>0</v>
      </c>
      <c r="H5869">
        <v>1.6535299999999999</v>
      </c>
      <c r="I5869">
        <v>0.26</v>
      </c>
      <c r="J5869" s="384">
        <v>5575.11</v>
      </c>
    </row>
    <row r="5870" spans="1:10">
      <c r="A5870">
        <v>5867</v>
      </c>
      <c r="B5870" s="613">
        <v>43983.56527777778</v>
      </c>
      <c r="C5870" s="405" t="s">
        <v>96</v>
      </c>
      <c r="D5870" s="384">
        <v>1498</v>
      </c>
      <c r="E5870">
        <v>0.01</v>
      </c>
      <c r="F5870">
        <v>1.64974</v>
      </c>
      <c r="G5870" s="384">
        <v>0</v>
      </c>
      <c r="H5870">
        <v>0</v>
      </c>
    </row>
    <row r="5871" spans="1:10">
      <c r="A5871">
        <v>5868</v>
      </c>
      <c r="B5871" s="613">
        <v>43983.56527777778</v>
      </c>
      <c r="C5871" s="405" t="s">
        <v>2020</v>
      </c>
      <c r="D5871" s="384">
        <v>1498</v>
      </c>
      <c r="E5871">
        <v>0.01</v>
      </c>
      <c r="F5871">
        <v>1.64974</v>
      </c>
      <c r="G5871" s="384">
        <v>0</v>
      </c>
      <c r="H5871">
        <v>1.6535299999999999</v>
      </c>
    </row>
    <row r="5872" spans="1:10">
      <c r="A5872">
        <v>5871</v>
      </c>
      <c r="B5872" s="613">
        <v>43983.633333333331</v>
      </c>
      <c r="C5872" s="405" t="s">
        <v>1931</v>
      </c>
      <c r="D5872" s="384">
        <v>1498</v>
      </c>
      <c r="E5872">
        <v>0.01</v>
      </c>
      <c r="F5872">
        <v>1.6535299999999999</v>
      </c>
      <c r="G5872" s="384">
        <v>0</v>
      </c>
      <c r="H5872">
        <v>1.6535299999999999</v>
      </c>
      <c r="I5872">
        <v>2.7</v>
      </c>
      <c r="J5872" s="384">
        <v>5577.81</v>
      </c>
    </row>
    <row r="5873" spans="1:10">
      <c r="A5873">
        <v>5872</v>
      </c>
      <c r="B5873" s="613">
        <v>43985.114583333336</v>
      </c>
      <c r="C5873" s="405" t="s">
        <v>97</v>
      </c>
      <c r="D5873" s="384">
        <v>1499</v>
      </c>
      <c r="E5873">
        <v>0.01</v>
      </c>
      <c r="F5873">
        <v>1.61174</v>
      </c>
      <c r="G5873" s="384">
        <v>0</v>
      </c>
      <c r="H5873">
        <v>0</v>
      </c>
    </row>
    <row r="5874" spans="1:10">
      <c r="A5874">
        <v>5873</v>
      </c>
      <c r="B5874" s="613">
        <v>43985.114583333336</v>
      </c>
      <c r="C5874" s="405" t="s">
        <v>2020</v>
      </c>
      <c r="D5874" s="384">
        <v>1499</v>
      </c>
      <c r="E5874">
        <v>0.01</v>
      </c>
      <c r="F5874">
        <v>1.61174</v>
      </c>
      <c r="G5874" s="384">
        <v>0</v>
      </c>
      <c r="H5874">
        <v>1.6095999999999999</v>
      </c>
    </row>
    <row r="5875" spans="1:10">
      <c r="A5875">
        <v>5874</v>
      </c>
      <c r="B5875" s="613">
        <v>43985.114583333336</v>
      </c>
      <c r="C5875" s="405" t="s">
        <v>1931</v>
      </c>
      <c r="D5875" s="384">
        <v>1499</v>
      </c>
      <c r="E5875">
        <v>0.01</v>
      </c>
      <c r="F5875">
        <v>1.6095999999999999</v>
      </c>
      <c r="G5875" s="384">
        <v>0</v>
      </c>
      <c r="H5875">
        <v>1.6095999999999999</v>
      </c>
      <c r="I5875">
        <v>1.48</v>
      </c>
      <c r="J5875" s="384">
        <v>5579.29</v>
      </c>
    </row>
    <row r="5876" spans="1:10">
      <c r="A5876">
        <v>5875</v>
      </c>
      <c r="B5876" s="613">
        <v>43985.45</v>
      </c>
      <c r="C5876" s="405" t="s">
        <v>96</v>
      </c>
      <c r="D5876" s="384">
        <v>1500</v>
      </c>
      <c r="E5876">
        <v>0.01</v>
      </c>
      <c r="F5876">
        <v>1.62554</v>
      </c>
      <c r="G5876" s="384">
        <v>0</v>
      </c>
      <c r="H5876">
        <v>0</v>
      </c>
    </row>
    <row r="5877" spans="1:10">
      <c r="A5877">
        <v>5876</v>
      </c>
      <c r="B5877" s="613">
        <v>43985.45</v>
      </c>
      <c r="C5877" s="405" t="s">
        <v>2020</v>
      </c>
      <c r="D5877" s="384">
        <v>1500</v>
      </c>
      <c r="E5877">
        <v>0.01</v>
      </c>
      <c r="F5877">
        <v>1.62554</v>
      </c>
      <c r="G5877" s="384">
        <v>0</v>
      </c>
      <c r="H5877">
        <v>1.62768</v>
      </c>
    </row>
    <row r="5878" spans="1:10">
      <c r="A5878">
        <v>5877</v>
      </c>
      <c r="B5878" s="613">
        <v>43985.536805555559</v>
      </c>
      <c r="C5878" s="405" t="s">
        <v>1931</v>
      </c>
      <c r="D5878" s="384">
        <v>1500</v>
      </c>
      <c r="E5878">
        <v>0.01</v>
      </c>
      <c r="F5878">
        <v>1.62768</v>
      </c>
      <c r="G5878" s="384">
        <v>0</v>
      </c>
      <c r="H5878">
        <v>1.62768</v>
      </c>
      <c r="I5878">
        <v>1.48</v>
      </c>
      <c r="J5878" s="384">
        <v>5580.77</v>
      </c>
    </row>
    <row r="5879" spans="1:10">
      <c r="A5879">
        <v>5878</v>
      </c>
      <c r="B5879" s="613">
        <v>43985.552777777775</v>
      </c>
      <c r="C5879" s="405" t="s">
        <v>96</v>
      </c>
      <c r="D5879" s="384">
        <v>1501</v>
      </c>
      <c r="E5879">
        <v>0.01</v>
      </c>
      <c r="F5879">
        <v>1.6286799999999999</v>
      </c>
      <c r="G5879" s="384">
        <v>0</v>
      </c>
      <c r="H5879">
        <v>0</v>
      </c>
    </row>
    <row r="5880" spans="1:10">
      <c r="A5880">
        <v>5879</v>
      </c>
      <c r="B5880" s="613">
        <v>43985.552777777775</v>
      </c>
      <c r="C5880" s="405" t="s">
        <v>2020</v>
      </c>
      <c r="D5880" s="384">
        <v>1501</v>
      </c>
      <c r="E5880">
        <v>0.01</v>
      </c>
      <c r="F5880">
        <v>1.6286799999999999</v>
      </c>
      <c r="G5880" s="384">
        <v>0</v>
      </c>
      <c r="H5880">
        <v>1.6308199999999999</v>
      </c>
    </row>
    <row r="5881" spans="1:10">
      <c r="A5881">
        <v>5880</v>
      </c>
      <c r="B5881" s="613">
        <v>43985.561111111114</v>
      </c>
      <c r="C5881" s="405" t="s">
        <v>1931</v>
      </c>
      <c r="D5881" s="384">
        <v>1501</v>
      </c>
      <c r="E5881">
        <v>0.01</v>
      </c>
      <c r="F5881">
        <v>1.6308199999999999</v>
      </c>
      <c r="G5881" s="384">
        <v>0</v>
      </c>
      <c r="H5881">
        <v>1.6308199999999999</v>
      </c>
      <c r="I5881">
        <v>1.48</v>
      </c>
      <c r="J5881" s="384">
        <v>5582.25</v>
      </c>
    </row>
    <row r="5882" spans="1:10">
      <c r="A5882">
        <v>5881</v>
      </c>
      <c r="B5882" s="613">
        <v>43985.731249999997</v>
      </c>
      <c r="C5882" s="405" t="s">
        <v>97</v>
      </c>
      <c r="D5882" s="384">
        <v>1502</v>
      </c>
      <c r="E5882">
        <v>0.01</v>
      </c>
      <c r="F5882">
        <v>1.6161399999999999</v>
      </c>
      <c r="G5882" s="384">
        <v>0</v>
      </c>
      <c r="H5882">
        <v>0</v>
      </c>
    </row>
    <row r="5883" spans="1:10">
      <c r="A5883">
        <v>5882</v>
      </c>
      <c r="B5883" s="613">
        <v>43985.731249999997</v>
      </c>
      <c r="C5883" s="405" t="s">
        <v>2020</v>
      </c>
      <c r="D5883" s="384">
        <v>1502</v>
      </c>
      <c r="E5883">
        <v>0.01</v>
      </c>
      <c r="F5883">
        <v>1.6161399999999999</v>
      </c>
      <c r="G5883" s="384">
        <v>0</v>
      </c>
      <c r="H5883">
        <v>1.6140000000000001</v>
      </c>
    </row>
    <row r="5884" spans="1:10">
      <c r="A5884">
        <v>5885</v>
      </c>
      <c r="B5884" s="613">
        <v>43985.768750000003</v>
      </c>
      <c r="C5884" s="405" t="s">
        <v>2020</v>
      </c>
      <c r="D5884" s="384">
        <v>1502</v>
      </c>
      <c r="E5884">
        <v>0.01</v>
      </c>
      <c r="F5884">
        <v>1.6161399999999999</v>
      </c>
      <c r="G5884" s="384">
        <v>0</v>
      </c>
      <c r="H5884">
        <v>1.6156600000000001</v>
      </c>
    </row>
    <row r="5885" spans="1:10">
      <c r="A5885">
        <v>5889</v>
      </c>
      <c r="B5885" s="613">
        <v>43985.888888888891</v>
      </c>
      <c r="C5885" s="405" t="s">
        <v>2020</v>
      </c>
      <c r="D5885" s="384">
        <v>1502</v>
      </c>
      <c r="E5885">
        <v>0.01</v>
      </c>
      <c r="F5885">
        <v>1.6161399999999999</v>
      </c>
      <c r="G5885" s="384">
        <v>0</v>
      </c>
      <c r="H5885">
        <v>1.6173200000000001</v>
      </c>
    </row>
    <row r="5886" spans="1:10">
      <c r="A5886">
        <v>5894</v>
      </c>
      <c r="B5886" s="613">
        <v>43986.188194444447</v>
      </c>
      <c r="C5886" s="405" t="s">
        <v>2020</v>
      </c>
      <c r="D5886" s="384">
        <v>1502</v>
      </c>
      <c r="E5886">
        <v>0.01</v>
      </c>
      <c r="F5886">
        <v>1.6161399999999999</v>
      </c>
      <c r="G5886" s="384">
        <v>0</v>
      </c>
      <c r="H5886">
        <v>1.62019</v>
      </c>
    </row>
    <row r="5887" spans="1:10">
      <c r="A5887">
        <v>5900</v>
      </c>
      <c r="B5887" s="613">
        <v>43986.771527777775</v>
      </c>
      <c r="C5887" s="405" t="s">
        <v>2020</v>
      </c>
      <c r="D5887" s="384">
        <v>1502</v>
      </c>
      <c r="E5887">
        <v>0.01</v>
      </c>
      <c r="F5887">
        <v>1.6161399999999999</v>
      </c>
      <c r="G5887" s="384">
        <v>0</v>
      </c>
      <c r="H5887">
        <v>1.6237900000000001</v>
      </c>
    </row>
    <row r="5888" spans="1:10">
      <c r="A5888">
        <v>5901</v>
      </c>
      <c r="B5888" s="613">
        <v>43987.388888888891</v>
      </c>
      <c r="C5888" s="405" t="s">
        <v>1931</v>
      </c>
      <c r="D5888" s="384">
        <v>1502</v>
      </c>
      <c r="E5888">
        <v>0.01</v>
      </c>
      <c r="F5888">
        <v>1.6237900000000001</v>
      </c>
      <c r="G5888" s="384">
        <v>0</v>
      </c>
      <c r="H5888">
        <v>1.6237900000000001</v>
      </c>
      <c r="I5888">
        <v>-5.75</v>
      </c>
      <c r="J5888" s="384">
        <v>5576.5</v>
      </c>
    </row>
    <row r="5889" spans="1:10">
      <c r="A5889">
        <v>5883</v>
      </c>
      <c r="B5889" s="613">
        <v>43985.768750000003</v>
      </c>
      <c r="C5889" s="405" t="s">
        <v>97</v>
      </c>
      <c r="D5889" s="384">
        <v>1503</v>
      </c>
      <c r="E5889">
        <v>0.01</v>
      </c>
      <c r="F5889">
        <v>1.6194500000000001</v>
      </c>
      <c r="G5889" s="384">
        <v>0</v>
      </c>
      <c r="H5889">
        <v>0</v>
      </c>
    </row>
    <row r="5890" spans="1:10">
      <c r="A5890">
        <v>5884</v>
      </c>
      <c r="B5890" s="613">
        <v>43985.768750000003</v>
      </c>
      <c r="C5890" s="405" t="s">
        <v>2020</v>
      </c>
      <c r="D5890" s="384">
        <v>1503</v>
      </c>
      <c r="E5890">
        <v>0.01</v>
      </c>
      <c r="F5890">
        <v>1.6194500000000001</v>
      </c>
      <c r="G5890" s="384">
        <v>0</v>
      </c>
      <c r="H5890">
        <v>1.6156600000000001</v>
      </c>
    </row>
    <row r="5891" spans="1:10">
      <c r="A5891">
        <v>5888</v>
      </c>
      <c r="B5891" s="613">
        <v>43985.888888888891</v>
      </c>
      <c r="C5891" s="405" t="s">
        <v>2020</v>
      </c>
      <c r="D5891" s="384">
        <v>1503</v>
      </c>
      <c r="E5891">
        <v>0.01</v>
      </c>
      <c r="F5891">
        <v>1.6194500000000001</v>
      </c>
      <c r="G5891" s="384">
        <v>0</v>
      </c>
      <c r="H5891">
        <v>1.6173200000000001</v>
      </c>
    </row>
    <row r="5892" spans="1:10">
      <c r="A5892">
        <v>5893</v>
      </c>
      <c r="B5892" s="613">
        <v>43986.188194444447</v>
      </c>
      <c r="C5892" s="405" t="s">
        <v>2020</v>
      </c>
      <c r="D5892" s="384">
        <v>1503</v>
      </c>
      <c r="E5892">
        <v>0.01</v>
      </c>
      <c r="F5892">
        <v>1.6194500000000001</v>
      </c>
      <c r="G5892" s="384">
        <v>0</v>
      </c>
      <c r="H5892">
        <v>1.62019</v>
      </c>
    </row>
    <row r="5893" spans="1:10">
      <c r="A5893">
        <v>5899</v>
      </c>
      <c r="B5893" s="613">
        <v>43986.771527777775</v>
      </c>
      <c r="C5893" s="405" t="s">
        <v>2020</v>
      </c>
      <c r="D5893" s="384">
        <v>1503</v>
      </c>
      <c r="E5893">
        <v>0.01</v>
      </c>
      <c r="F5893">
        <v>1.6194500000000001</v>
      </c>
      <c r="G5893" s="384">
        <v>0</v>
      </c>
      <c r="H5893">
        <v>1.6237900000000001</v>
      </c>
    </row>
    <row r="5894" spans="1:10">
      <c r="A5894">
        <v>5902</v>
      </c>
      <c r="B5894" s="613">
        <v>43987.388888888891</v>
      </c>
      <c r="C5894" s="405" t="s">
        <v>1931</v>
      </c>
      <c r="D5894" s="384">
        <v>1503</v>
      </c>
      <c r="E5894">
        <v>0.01</v>
      </c>
      <c r="F5894">
        <v>1.6237900000000001</v>
      </c>
      <c r="G5894" s="384">
        <v>0</v>
      </c>
      <c r="H5894">
        <v>1.6237900000000001</v>
      </c>
      <c r="I5894">
        <v>-3.3</v>
      </c>
      <c r="J5894" s="384">
        <v>5573.2</v>
      </c>
    </row>
    <row r="5895" spans="1:10">
      <c r="A5895">
        <v>5886</v>
      </c>
      <c r="B5895" s="613">
        <v>43985.888888888891</v>
      </c>
      <c r="C5895" s="405" t="s">
        <v>97</v>
      </c>
      <c r="D5895" s="384">
        <v>1504</v>
      </c>
      <c r="E5895">
        <v>0.01</v>
      </c>
      <c r="F5895">
        <v>1.6230800000000001</v>
      </c>
      <c r="G5895" s="384">
        <v>0</v>
      </c>
      <c r="H5895">
        <v>0</v>
      </c>
    </row>
    <row r="5896" spans="1:10">
      <c r="A5896">
        <v>5887</v>
      </c>
      <c r="B5896" s="613">
        <v>43985.888888888891</v>
      </c>
      <c r="C5896" s="405" t="s">
        <v>2020</v>
      </c>
      <c r="D5896" s="384">
        <v>1504</v>
      </c>
      <c r="E5896">
        <v>0.01</v>
      </c>
      <c r="F5896">
        <v>1.6230800000000001</v>
      </c>
      <c r="G5896" s="384">
        <v>0</v>
      </c>
      <c r="H5896">
        <v>1.6173200000000001</v>
      </c>
    </row>
    <row r="5897" spans="1:10">
      <c r="A5897">
        <v>5892</v>
      </c>
      <c r="B5897" s="613">
        <v>43986.188194444447</v>
      </c>
      <c r="C5897" s="405" t="s">
        <v>2020</v>
      </c>
      <c r="D5897" s="384">
        <v>1504</v>
      </c>
      <c r="E5897">
        <v>0.01</v>
      </c>
      <c r="F5897">
        <v>1.6230800000000001</v>
      </c>
      <c r="G5897" s="384">
        <v>0</v>
      </c>
      <c r="H5897">
        <v>1.62019</v>
      </c>
    </row>
    <row r="5898" spans="1:10">
      <c r="A5898">
        <v>5898</v>
      </c>
      <c r="B5898" s="613">
        <v>43986.771527777775</v>
      </c>
      <c r="C5898" s="405" t="s">
        <v>2020</v>
      </c>
      <c r="D5898" s="384">
        <v>1504</v>
      </c>
      <c r="E5898">
        <v>0.01</v>
      </c>
      <c r="F5898">
        <v>1.6230800000000001</v>
      </c>
      <c r="G5898" s="384">
        <v>0</v>
      </c>
      <c r="H5898">
        <v>1.6237900000000001</v>
      </c>
    </row>
    <row r="5899" spans="1:10">
      <c r="A5899">
        <v>5903</v>
      </c>
      <c r="B5899" s="613">
        <v>43987.388888888891</v>
      </c>
      <c r="C5899" s="405" t="s">
        <v>1931</v>
      </c>
      <c r="D5899" s="384">
        <v>1504</v>
      </c>
      <c r="E5899">
        <v>0.01</v>
      </c>
      <c r="F5899">
        <v>1.6237900000000001</v>
      </c>
      <c r="G5899" s="384">
        <v>0</v>
      </c>
      <c r="H5899">
        <v>1.6237900000000001</v>
      </c>
      <c r="I5899">
        <v>-0.62</v>
      </c>
      <c r="J5899" s="384">
        <v>5572.58</v>
      </c>
    </row>
    <row r="5900" spans="1:10">
      <c r="A5900">
        <v>5890</v>
      </c>
      <c r="B5900" s="613">
        <v>43986.188194444447</v>
      </c>
      <c r="C5900" s="405" t="s">
        <v>97</v>
      </c>
      <c r="D5900" s="384">
        <v>1505</v>
      </c>
      <c r="E5900">
        <v>0.02</v>
      </c>
      <c r="F5900">
        <v>1.6269800000000001</v>
      </c>
      <c r="G5900" s="384">
        <v>0</v>
      </c>
      <c r="H5900">
        <v>0</v>
      </c>
    </row>
    <row r="5901" spans="1:10">
      <c r="A5901">
        <v>5891</v>
      </c>
      <c r="B5901" s="613">
        <v>43986.188194444447</v>
      </c>
      <c r="C5901" s="405" t="s">
        <v>2020</v>
      </c>
      <c r="D5901" s="384">
        <v>1505</v>
      </c>
      <c r="E5901">
        <v>0.02</v>
      </c>
      <c r="F5901">
        <v>1.6269800000000001</v>
      </c>
      <c r="G5901" s="384">
        <v>0</v>
      </c>
      <c r="H5901">
        <v>1.62019</v>
      </c>
    </row>
    <row r="5902" spans="1:10">
      <c r="A5902">
        <v>5897</v>
      </c>
      <c r="B5902" s="613">
        <v>43986.771527777775</v>
      </c>
      <c r="C5902" s="405" t="s">
        <v>2020</v>
      </c>
      <c r="D5902" s="384">
        <v>1505</v>
      </c>
      <c r="E5902">
        <v>0.02</v>
      </c>
      <c r="F5902">
        <v>1.6269800000000001</v>
      </c>
      <c r="G5902" s="384">
        <v>0</v>
      </c>
      <c r="H5902">
        <v>1.6237900000000001</v>
      </c>
    </row>
    <row r="5903" spans="1:10">
      <c r="A5903">
        <v>5904</v>
      </c>
      <c r="B5903" s="613">
        <v>43987.388888888891</v>
      </c>
      <c r="C5903" s="405" t="s">
        <v>1931</v>
      </c>
      <c r="D5903" s="384">
        <v>1505</v>
      </c>
      <c r="E5903">
        <v>0.02</v>
      </c>
      <c r="F5903">
        <v>1.6237900000000001</v>
      </c>
      <c r="G5903" s="384">
        <v>0</v>
      </c>
      <c r="H5903">
        <v>1.6237900000000001</v>
      </c>
      <c r="I5903">
        <v>4.51</v>
      </c>
      <c r="J5903" s="384">
        <v>5577.09</v>
      </c>
    </row>
    <row r="5904" spans="1:10">
      <c r="A5904">
        <v>5895</v>
      </c>
      <c r="B5904" s="613">
        <v>43986.771527777775</v>
      </c>
      <c r="C5904" s="405" t="s">
        <v>97</v>
      </c>
      <c r="D5904" s="384">
        <v>1506</v>
      </c>
      <c r="E5904">
        <v>0.04</v>
      </c>
      <c r="F5904">
        <v>1.63175</v>
      </c>
      <c r="G5904" s="384">
        <v>0</v>
      </c>
      <c r="H5904">
        <v>0</v>
      </c>
    </row>
    <row r="5905" spans="1:10">
      <c r="A5905">
        <v>5896</v>
      </c>
      <c r="B5905" s="613">
        <v>43986.771527777775</v>
      </c>
      <c r="C5905" s="405" t="s">
        <v>2020</v>
      </c>
      <c r="D5905" s="384">
        <v>1506</v>
      </c>
      <c r="E5905">
        <v>0.04</v>
      </c>
      <c r="F5905">
        <v>1.63175</v>
      </c>
      <c r="G5905" s="384">
        <v>0</v>
      </c>
      <c r="H5905">
        <v>1.6237900000000001</v>
      </c>
    </row>
    <row r="5906" spans="1:10">
      <c r="A5906">
        <v>5905</v>
      </c>
      <c r="B5906" s="613">
        <v>43987.388888888891</v>
      </c>
      <c r="C5906" s="405" t="s">
        <v>1931</v>
      </c>
      <c r="D5906" s="384">
        <v>1506</v>
      </c>
      <c r="E5906">
        <v>0.04</v>
      </c>
      <c r="F5906">
        <v>1.6237900000000001</v>
      </c>
      <c r="G5906" s="384">
        <v>0</v>
      </c>
      <c r="H5906">
        <v>1.6237900000000001</v>
      </c>
      <c r="I5906">
        <v>23.11</v>
      </c>
      <c r="J5906" s="384">
        <v>5600.2</v>
      </c>
    </row>
    <row r="5907" spans="1:10">
      <c r="A5907">
        <v>5906</v>
      </c>
      <c r="B5907" s="613">
        <v>43990.136111111111</v>
      </c>
      <c r="C5907" s="405" t="s">
        <v>96</v>
      </c>
      <c r="D5907" s="384">
        <v>1507</v>
      </c>
      <c r="E5907">
        <v>0.01</v>
      </c>
      <c r="F5907">
        <v>1.6185400000000001</v>
      </c>
      <c r="G5907" s="384">
        <v>0</v>
      </c>
      <c r="H5907">
        <v>0</v>
      </c>
    </row>
    <row r="5908" spans="1:10">
      <c r="A5908">
        <v>5907</v>
      </c>
      <c r="B5908" s="613">
        <v>43990.136111111111</v>
      </c>
      <c r="C5908" s="405" t="s">
        <v>2020</v>
      </c>
      <c r="D5908" s="384">
        <v>1507</v>
      </c>
      <c r="E5908">
        <v>0.01</v>
      </c>
      <c r="F5908">
        <v>1.6185400000000001</v>
      </c>
      <c r="G5908" s="384">
        <v>0</v>
      </c>
      <c r="H5908">
        <v>1.6206799999999999</v>
      </c>
    </row>
    <row r="5909" spans="1:10">
      <c r="A5909">
        <v>5910</v>
      </c>
      <c r="B5909" s="613">
        <v>43990.452777777777</v>
      </c>
      <c r="C5909" s="405" t="s">
        <v>2020</v>
      </c>
      <c r="D5909" s="384">
        <v>1507</v>
      </c>
      <c r="E5909">
        <v>0.01</v>
      </c>
      <c r="F5909">
        <v>1.6185400000000001</v>
      </c>
      <c r="G5909" s="384">
        <v>0</v>
      </c>
      <c r="H5909">
        <v>1.6190199999999999</v>
      </c>
    </row>
    <row r="5910" spans="1:10">
      <c r="A5910">
        <v>5911</v>
      </c>
      <c r="B5910" s="613">
        <v>43990.664583333331</v>
      </c>
      <c r="C5910" s="405" t="s">
        <v>1931</v>
      </c>
      <c r="D5910" s="384">
        <v>1507</v>
      </c>
      <c r="E5910">
        <v>0.01</v>
      </c>
      <c r="F5910">
        <v>1.6190199999999999</v>
      </c>
      <c r="G5910" s="384">
        <v>0</v>
      </c>
      <c r="H5910">
        <v>1.6190199999999999</v>
      </c>
      <c r="I5910">
        <v>0.26</v>
      </c>
      <c r="J5910" s="384">
        <v>5600.46</v>
      </c>
    </row>
    <row r="5911" spans="1:10">
      <c r="A5911">
        <v>5908</v>
      </c>
      <c r="B5911" s="613">
        <v>43990.452777777777</v>
      </c>
      <c r="C5911" s="405" t="s">
        <v>96</v>
      </c>
      <c r="D5911" s="384">
        <v>1508</v>
      </c>
      <c r="E5911">
        <v>0.01</v>
      </c>
      <c r="F5911">
        <v>1.6152299999999999</v>
      </c>
      <c r="G5911" s="384">
        <v>0</v>
      </c>
      <c r="H5911">
        <v>0</v>
      </c>
    </row>
    <row r="5912" spans="1:10">
      <c r="A5912">
        <v>5909</v>
      </c>
      <c r="B5912" s="613">
        <v>43990.452777777777</v>
      </c>
      <c r="C5912" s="405" t="s">
        <v>2020</v>
      </c>
      <c r="D5912" s="384">
        <v>1508</v>
      </c>
      <c r="E5912">
        <v>0.01</v>
      </c>
      <c r="F5912">
        <v>1.6152299999999999</v>
      </c>
      <c r="G5912" s="384">
        <v>0</v>
      </c>
      <c r="H5912">
        <v>1.6190199999999999</v>
      </c>
    </row>
    <row r="5913" spans="1:10">
      <c r="A5913">
        <v>5912</v>
      </c>
      <c r="B5913" s="613">
        <v>43990.664583333331</v>
      </c>
      <c r="C5913" s="405" t="s">
        <v>1931</v>
      </c>
      <c r="D5913" s="384">
        <v>1508</v>
      </c>
      <c r="E5913">
        <v>0.01</v>
      </c>
      <c r="F5913">
        <v>1.6190199999999999</v>
      </c>
      <c r="G5913" s="384">
        <v>0</v>
      </c>
      <c r="H5913">
        <v>1.6190199999999999</v>
      </c>
      <c r="I5913">
        <v>2.7</v>
      </c>
      <c r="J5913" s="384">
        <v>5603.16</v>
      </c>
    </row>
    <row r="5914" spans="1:10">
      <c r="A5914">
        <v>5913</v>
      </c>
      <c r="B5914" s="613">
        <v>43991.916666666664</v>
      </c>
      <c r="C5914" s="405" t="s">
        <v>97</v>
      </c>
      <c r="D5914" s="384">
        <v>1509</v>
      </c>
      <c r="E5914">
        <v>0.01</v>
      </c>
      <c r="F5914">
        <v>1.6279399999999999</v>
      </c>
      <c r="G5914" s="384">
        <v>0</v>
      </c>
      <c r="H5914">
        <v>0</v>
      </c>
    </row>
    <row r="5915" spans="1:10">
      <c r="A5915">
        <v>5914</v>
      </c>
      <c r="B5915" s="613">
        <v>43991.916666666664</v>
      </c>
      <c r="C5915" s="405" t="s">
        <v>2020</v>
      </c>
      <c r="D5915" s="384">
        <v>1509</v>
      </c>
      <c r="E5915">
        <v>0.01</v>
      </c>
      <c r="F5915">
        <v>1.6279399999999999</v>
      </c>
      <c r="G5915" s="384">
        <v>0</v>
      </c>
      <c r="H5915">
        <v>1.6257999999999999</v>
      </c>
    </row>
    <row r="5916" spans="1:10">
      <c r="A5916">
        <v>5917</v>
      </c>
      <c r="B5916" s="613">
        <v>43992.072916666664</v>
      </c>
      <c r="C5916" s="405" t="s">
        <v>2020</v>
      </c>
      <c r="D5916" s="384">
        <v>1509</v>
      </c>
      <c r="E5916">
        <v>0.01</v>
      </c>
      <c r="F5916">
        <v>1.6279399999999999</v>
      </c>
      <c r="G5916" s="384">
        <v>0</v>
      </c>
      <c r="H5916">
        <v>1.6274599999999999</v>
      </c>
    </row>
    <row r="5917" spans="1:10">
      <c r="A5917">
        <v>5918</v>
      </c>
      <c r="B5917" s="613">
        <v>43992.210416666669</v>
      </c>
      <c r="C5917" s="405" t="s">
        <v>1931</v>
      </c>
      <c r="D5917" s="384">
        <v>1509</v>
      </c>
      <c r="E5917">
        <v>0.01</v>
      </c>
      <c r="F5917">
        <v>1.6274599999999999</v>
      </c>
      <c r="G5917" s="384">
        <v>0</v>
      </c>
      <c r="H5917">
        <v>1.6274599999999999</v>
      </c>
      <c r="I5917">
        <v>0.26</v>
      </c>
      <c r="J5917" s="384">
        <v>5603.42</v>
      </c>
    </row>
    <row r="5918" spans="1:10">
      <c r="A5918">
        <v>5915</v>
      </c>
      <c r="B5918" s="613">
        <v>43992.072916666664</v>
      </c>
      <c r="C5918" s="405" t="s">
        <v>97</v>
      </c>
      <c r="D5918" s="384">
        <v>1510</v>
      </c>
      <c r="E5918">
        <v>0.01</v>
      </c>
      <c r="F5918">
        <v>1.6312500000000001</v>
      </c>
      <c r="G5918" s="384">
        <v>0</v>
      </c>
      <c r="H5918">
        <v>0</v>
      </c>
    </row>
    <row r="5919" spans="1:10">
      <c r="A5919">
        <v>5916</v>
      </c>
      <c r="B5919" s="613">
        <v>43992.072916666664</v>
      </c>
      <c r="C5919" s="405" t="s">
        <v>2020</v>
      </c>
      <c r="D5919" s="384">
        <v>1510</v>
      </c>
      <c r="E5919">
        <v>0.01</v>
      </c>
      <c r="F5919">
        <v>1.6312500000000001</v>
      </c>
      <c r="G5919" s="384">
        <v>0</v>
      </c>
      <c r="H5919">
        <v>1.6274599999999999</v>
      </c>
    </row>
    <row r="5920" spans="1:10">
      <c r="A5920">
        <v>5919</v>
      </c>
      <c r="B5920" s="613">
        <v>43992.210416666669</v>
      </c>
      <c r="C5920" s="405" t="s">
        <v>1931</v>
      </c>
      <c r="D5920" s="384">
        <v>1510</v>
      </c>
      <c r="E5920">
        <v>0.01</v>
      </c>
      <c r="F5920">
        <v>1.6274599999999999</v>
      </c>
      <c r="G5920" s="384">
        <v>0</v>
      </c>
      <c r="H5920">
        <v>1.6274599999999999</v>
      </c>
      <c r="I5920">
        <v>2.7</v>
      </c>
      <c r="J5920" s="384">
        <v>5606.12</v>
      </c>
    </row>
    <row r="5921" spans="1:10">
      <c r="A5921">
        <v>5920</v>
      </c>
      <c r="B5921" s="613">
        <v>43993.427777777775</v>
      </c>
      <c r="C5921" s="405" t="s">
        <v>97</v>
      </c>
      <c r="D5921" s="384">
        <v>1511</v>
      </c>
      <c r="E5921">
        <v>0.01</v>
      </c>
      <c r="F5921">
        <v>1.6395299999999999</v>
      </c>
      <c r="G5921" s="384">
        <v>0</v>
      </c>
      <c r="H5921">
        <v>0</v>
      </c>
    </row>
    <row r="5922" spans="1:10">
      <c r="A5922">
        <v>5921</v>
      </c>
      <c r="B5922" s="613">
        <v>43993.427777777775</v>
      </c>
      <c r="C5922" s="405" t="s">
        <v>2020</v>
      </c>
      <c r="D5922" s="384">
        <v>1511</v>
      </c>
      <c r="E5922">
        <v>0.01</v>
      </c>
      <c r="F5922">
        <v>1.6395299999999999</v>
      </c>
      <c r="G5922" s="384">
        <v>0</v>
      </c>
      <c r="H5922">
        <v>1.6373899999999999</v>
      </c>
    </row>
    <row r="5923" spans="1:10">
      <c r="A5923">
        <v>5922</v>
      </c>
      <c r="B5923" s="613">
        <v>43993.434027777781</v>
      </c>
      <c r="C5923" s="405" t="s">
        <v>1931</v>
      </c>
      <c r="D5923" s="384">
        <v>1511</v>
      </c>
      <c r="E5923">
        <v>0.01</v>
      </c>
      <c r="F5923">
        <v>1.6373899999999999</v>
      </c>
      <c r="G5923" s="384">
        <v>0</v>
      </c>
      <c r="H5923">
        <v>1.6373899999999999</v>
      </c>
      <c r="I5923">
        <v>1.48</v>
      </c>
      <c r="J5923" s="384">
        <v>5607.6</v>
      </c>
    </row>
    <row r="5924" spans="1:10">
      <c r="A5924">
        <v>5923</v>
      </c>
      <c r="B5924" s="613">
        <v>43994.177083333336</v>
      </c>
      <c r="C5924" s="405" t="s">
        <v>97</v>
      </c>
      <c r="D5924" s="384">
        <v>1512</v>
      </c>
      <c r="E5924">
        <v>0.01</v>
      </c>
      <c r="F5924">
        <v>1.65273</v>
      </c>
      <c r="G5924" s="384">
        <v>0</v>
      </c>
      <c r="H5924">
        <v>0</v>
      </c>
    </row>
    <row r="5925" spans="1:10">
      <c r="A5925">
        <v>5924</v>
      </c>
      <c r="B5925" s="613">
        <v>43994.177083333336</v>
      </c>
      <c r="C5925" s="405" t="s">
        <v>2020</v>
      </c>
      <c r="D5925" s="384">
        <v>1512</v>
      </c>
      <c r="E5925">
        <v>0.01</v>
      </c>
      <c r="F5925">
        <v>1.65273</v>
      </c>
      <c r="G5925" s="384">
        <v>0</v>
      </c>
      <c r="H5925">
        <v>1.65059</v>
      </c>
    </row>
    <row r="5926" spans="1:10">
      <c r="A5926">
        <v>5925</v>
      </c>
      <c r="B5926" s="613">
        <v>43994.251388888886</v>
      </c>
      <c r="C5926" s="405" t="s">
        <v>1931</v>
      </c>
      <c r="D5926" s="384">
        <v>1512</v>
      </c>
      <c r="E5926">
        <v>0.01</v>
      </c>
      <c r="F5926">
        <v>1.65059</v>
      </c>
      <c r="G5926" s="384">
        <v>0</v>
      </c>
      <c r="H5926">
        <v>1.65059</v>
      </c>
      <c r="I5926">
        <v>1.48</v>
      </c>
      <c r="J5926" s="384">
        <v>5609.08</v>
      </c>
    </row>
    <row r="5927" spans="1:10">
      <c r="A5927">
        <v>5926</v>
      </c>
      <c r="B5927" s="613">
        <v>43994.635416666664</v>
      </c>
      <c r="C5927" s="405" t="s">
        <v>97</v>
      </c>
      <c r="D5927" s="384">
        <v>1513</v>
      </c>
      <c r="E5927">
        <v>0.01</v>
      </c>
      <c r="F5927">
        <v>1.6418999999999999</v>
      </c>
      <c r="G5927" s="384">
        <v>0</v>
      </c>
      <c r="H5927">
        <v>0</v>
      </c>
    </row>
    <row r="5928" spans="1:10">
      <c r="A5928">
        <v>5927</v>
      </c>
      <c r="B5928" s="613">
        <v>43994.635416666664</v>
      </c>
      <c r="C5928" s="405" t="s">
        <v>2020</v>
      </c>
      <c r="D5928" s="384">
        <v>1513</v>
      </c>
      <c r="E5928">
        <v>0.01</v>
      </c>
      <c r="F5928">
        <v>1.6418999999999999</v>
      </c>
      <c r="G5928" s="384">
        <v>0</v>
      </c>
      <c r="H5928">
        <v>1.6397600000000001</v>
      </c>
    </row>
    <row r="5929" spans="1:10">
      <c r="A5929">
        <v>5928</v>
      </c>
      <c r="B5929" s="613">
        <v>43994.650694444441</v>
      </c>
      <c r="C5929" s="405" t="s">
        <v>1931</v>
      </c>
      <c r="D5929" s="384">
        <v>1513</v>
      </c>
      <c r="E5929">
        <v>0.01</v>
      </c>
      <c r="F5929">
        <v>1.6397600000000001</v>
      </c>
      <c r="G5929" s="384">
        <v>0</v>
      </c>
      <c r="H5929">
        <v>1.6397600000000001</v>
      </c>
      <c r="I5929">
        <v>1.48</v>
      </c>
      <c r="J5929" s="384">
        <v>5610.56</v>
      </c>
    </row>
    <row r="5930" spans="1:10">
      <c r="A5930">
        <v>5929</v>
      </c>
      <c r="B5930" s="613">
        <v>43994.6875</v>
      </c>
      <c r="C5930" s="405" t="s">
        <v>96</v>
      </c>
      <c r="D5930" s="384">
        <v>1514</v>
      </c>
      <c r="E5930">
        <v>0.01</v>
      </c>
      <c r="F5930">
        <v>1.6443700000000001</v>
      </c>
      <c r="G5930" s="384">
        <v>0</v>
      </c>
      <c r="H5930">
        <v>0</v>
      </c>
    </row>
    <row r="5931" spans="1:10">
      <c r="A5931">
        <v>5930</v>
      </c>
      <c r="B5931" s="613">
        <v>43994.6875</v>
      </c>
      <c r="C5931" s="405" t="s">
        <v>2020</v>
      </c>
      <c r="D5931" s="384">
        <v>1514</v>
      </c>
      <c r="E5931">
        <v>0.01</v>
      </c>
      <c r="F5931">
        <v>1.6443700000000001</v>
      </c>
      <c r="G5931" s="384">
        <v>0</v>
      </c>
      <c r="H5931">
        <v>1.6465099999999999</v>
      </c>
    </row>
    <row r="5932" spans="1:10">
      <c r="A5932">
        <v>5931</v>
      </c>
      <c r="B5932" s="613">
        <v>43994.711805555555</v>
      </c>
      <c r="C5932" s="405" t="s">
        <v>1931</v>
      </c>
      <c r="D5932" s="384">
        <v>1514</v>
      </c>
      <c r="E5932">
        <v>0.01</v>
      </c>
      <c r="F5932">
        <v>1.6465099999999999</v>
      </c>
      <c r="G5932" s="384">
        <v>0</v>
      </c>
      <c r="H5932">
        <v>1.6465099999999999</v>
      </c>
      <c r="I5932">
        <v>1.48</v>
      </c>
      <c r="J5932" s="384">
        <v>5612.04</v>
      </c>
    </row>
    <row r="5933" spans="1:10">
      <c r="A5933">
        <v>5932</v>
      </c>
      <c r="B5933" s="613">
        <v>43994.782638888886</v>
      </c>
      <c r="C5933" s="405" t="s">
        <v>96</v>
      </c>
      <c r="D5933" s="384">
        <v>1515</v>
      </c>
      <c r="E5933">
        <v>0.01</v>
      </c>
      <c r="F5933">
        <v>1.6453500000000001</v>
      </c>
      <c r="G5933" s="384">
        <v>0</v>
      </c>
      <c r="H5933">
        <v>0</v>
      </c>
    </row>
    <row r="5934" spans="1:10">
      <c r="A5934">
        <v>5933</v>
      </c>
      <c r="B5934" s="613">
        <v>43994.782638888886</v>
      </c>
      <c r="C5934" s="405" t="s">
        <v>2020</v>
      </c>
      <c r="D5934" s="384">
        <v>1515</v>
      </c>
      <c r="E5934">
        <v>0.01</v>
      </c>
      <c r="F5934">
        <v>1.6453500000000001</v>
      </c>
      <c r="G5934" s="384">
        <v>0</v>
      </c>
      <c r="H5934">
        <v>1.6474899999999999</v>
      </c>
    </row>
    <row r="5935" spans="1:10">
      <c r="A5935">
        <v>5936</v>
      </c>
      <c r="B5935" s="613">
        <v>43994.90625</v>
      </c>
      <c r="C5935" s="405" t="s">
        <v>2020</v>
      </c>
      <c r="D5935" s="384">
        <v>1515</v>
      </c>
      <c r="E5935">
        <v>0.01</v>
      </c>
      <c r="F5935">
        <v>1.6453500000000001</v>
      </c>
      <c r="G5935" s="384">
        <v>0</v>
      </c>
      <c r="H5935">
        <v>1.6447700000000001</v>
      </c>
    </row>
    <row r="5936" spans="1:10">
      <c r="A5936">
        <v>5937</v>
      </c>
      <c r="B5936" s="613">
        <v>43996.990972222222</v>
      </c>
      <c r="C5936" s="405" t="s">
        <v>1931</v>
      </c>
      <c r="D5936" s="384">
        <v>1515</v>
      </c>
      <c r="E5936">
        <v>0.01</v>
      </c>
      <c r="F5936">
        <v>1.6447700000000001</v>
      </c>
      <c r="G5936" s="384">
        <v>0</v>
      </c>
      <c r="H5936">
        <v>1.6447700000000001</v>
      </c>
      <c r="I5936">
        <v>-0.53</v>
      </c>
      <c r="J5936" s="384">
        <v>5611.51</v>
      </c>
    </row>
    <row r="5937" spans="1:10">
      <c r="A5937">
        <v>5934</v>
      </c>
      <c r="B5937" s="613">
        <v>43994.90625</v>
      </c>
      <c r="C5937" s="405" t="s">
        <v>96</v>
      </c>
      <c r="D5937" s="384">
        <v>1516</v>
      </c>
      <c r="E5937">
        <v>0.01</v>
      </c>
      <c r="F5937">
        <v>1.63992</v>
      </c>
      <c r="G5937" s="384">
        <v>0</v>
      </c>
      <c r="H5937">
        <v>0</v>
      </c>
    </row>
    <row r="5938" spans="1:10">
      <c r="A5938">
        <v>5935</v>
      </c>
      <c r="B5938" s="613">
        <v>43994.90625</v>
      </c>
      <c r="C5938" s="405" t="s">
        <v>2020</v>
      </c>
      <c r="D5938" s="384">
        <v>1516</v>
      </c>
      <c r="E5938">
        <v>0.01</v>
      </c>
      <c r="F5938">
        <v>1.63992</v>
      </c>
      <c r="G5938" s="384">
        <v>0</v>
      </c>
      <c r="H5938">
        <v>1.6447700000000001</v>
      </c>
    </row>
    <row r="5939" spans="1:10">
      <c r="A5939">
        <v>5938</v>
      </c>
      <c r="B5939" s="613">
        <v>43996.990972222222</v>
      </c>
      <c r="C5939" s="405" t="s">
        <v>1931</v>
      </c>
      <c r="D5939" s="384">
        <v>1516</v>
      </c>
      <c r="E5939">
        <v>0.01</v>
      </c>
      <c r="F5939">
        <v>1.6447700000000001</v>
      </c>
      <c r="G5939" s="384">
        <v>0</v>
      </c>
      <c r="H5939">
        <v>1.6447700000000001</v>
      </c>
      <c r="I5939">
        <v>3.48</v>
      </c>
      <c r="J5939" s="384">
        <v>5614.99</v>
      </c>
    </row>
    <row r="5940" spans="1:10">
      <c r="A5940">
        <v>5939</v>
      </c>
      <c r="B5940" s="613">
        <v>43997.740277777775</v>
      </c>
      <c r="C5940" s="405" t="s">
        <v>96</v>
      </c>
      <c r="D5940" s="384">
        <v>1517</v>
      </c>
      <c r="E5940">
        <v>0.01</v>
      </c>
      <c r="F5940">
        <v>1.6464300000000001</v>
      </c>
      <c r="G5940" s="384">
        <v>0</v>
      </c>
      <c r="H5940">
        <v>0</v>
      </c>
    </row>
    <row r="5941" spans="1:10">
      <c r="A5941">
        <v>5940</v>
      </c>
      <c r="B5941" s="613">
        <v>43997.740277777775</v>
      </c>
      <c r="C5941" s="405" t="s">
        <v>2020</v>
      </c>
      <c r="D5941" s="384">
        <v>1517</v>
      </c>
      <c r="E5941">
        <v>0.01</v>
      </c>
      <c r="F5941">
        <v>1.6464300000000001</v>
      </c>
      <c r="G5941" s="384">
        <v>0</v>
      </c>
      <c r="H5941">
        <v>1.6485700000000001</v>
      </c>
    </row>
    <row r="5942" spans="1:10">
      <c r="A5942">
        <v>5943</v>
      </c>
      <c r="B5942" s="613">
        <v>43997.768055555556</v>
      </c>
      <c r="C5942" s="405" t="s">
        <v>2020</v>
      </c>
      <c r="D5942" s="384">
        <v>1517</v>
      </c>
      <c r="E5942">
        <v>0.01</v>
      </c>
      <c r="F5942">
        <v>1.6464300000000001</v>
      </c>
      <c r="G5942" s="384">
        <v>0</v>
      </c>
      <c r="H5942">
        <v>1.6468700000000001</v>
      </c>
    </row>
    <row r="5943" spans="1:10">
      <c r="A5943">
        <v>5947</v>
      </c>
      <c r="B5943" s="613">
        <v>43997.845138888886</v>
      </c>
      <c r="C5943" s="405" t="s">
        <v>2020</v>
      </c>
      <c r="D5943" s="384">
        <v>1517</v>
      </c>
      <c r="E5943">
        <v>0.01</v>
      </c>
      <c r="F5943">
        <v>1.6464300000000001</v>
      </c>
      <c r="G5943" s="384">
        <v>0</v>
      </c>
      <c r="H5943">
        <v>1.6446799999999999</v>
      </c>
    </row>
    <row r="5944" spans="1:10">
      <c r="A5944">
        <v>5952</v>
      </c>
      <c r="B5944" s="613">
        <v>43998.01666666667</v>
      </c>
      <c r="C5944" s="405" t="s">
        <v>2020</v>
      </c>
      <c r="D5944" s="384">
        <v>1517</v>
      </c>
      <c r="E5944">
        <v>0.01</v>
      </c>
      <c r="F5944">
        <v>1.6464300000000001</v>
      </c>
      <c r="G5944" s="384">
        <v>0</v>
      </c>
      <c r="H5944">
        <v>1.6402000000000001</v>
      </c>
    </row>
    <row r="5945" spans="1:10">
      <c r="A5945">
        <v>5953</v>
      </c>
      <c r="B5945" s="613">
        <v>43998.396527777775</v>
      </c>
      <c r="C5945" s="405" t="s">
        <v>1931</v>
      </c>
      <c r="D5945" s="384">
        <v>1517</v>
      </c>
      <c r="E5945">
        <v>0.01</v>
      </c>
      <c r="F5945">
        <v>1.6402000000000001</v>
      </c>
      <c r="G5945" s="384">
        <v>0</v>
      </c>
      <c r="H5945">
        <v>1.6402000000000001</v>
      </c>
      <c r="I5945">
        <v>-4.7</v>
      </c>
      <c r="J5945" s="384">
        <v>5610.29</v>
      </c>
    </row>
    <row r="5946" spans="1:10">
      <c r="A5946">
        <v>5941</v>
      </c>
      <c r="B5946" s="613">
        <v>43997.768055555556</v>
      </c>
      <c r="C5946" s="405" t="s">
        <v>96</v>
      </c>
      <c r="D5946" s="384">
        <v>1518</v>
      </c>
      <c r="E5946">
        <v>0.01</v>
      </c>
      <c r="F5946">
        <v>1.64303</v>
      </c>
      <c r="G5946" s="384">
        <v>0</v>
      </c>
      <c r="H5946">
        <v>0</v>
      </c>
    </row>
    <row r="5947" spans="1:10">
      <c r="A5947">
        <v>5942</v>
      </c>
      <c r="B5947" s="613">
        <v>43997.768055555556</v>
      </c>
      <c r="C5947" s="405" t="s">
        <v>2020</v>
      </c>
      <c r="D5947" s="384">
        <v>1518</v>
      </c>
      <c r="E5947">
        <v>0.01</v>
      </c>
      <c r="F5947">
        <v>1.64303</v>
      </c>
      <c r="G5947" s="384">
        <v>0</v>
      </c>
      <c r="H5947">
        <v>1.6468700000000001</v>
      </c>
    </row>
    <row r="5948" spans="1:10">
      <c r="A5948">
        <v>5946</v>
      </c>
      <c r="B5948" s="613">
        <v>43997.845138888886</v>
      </c>
      <c r="C5948" s="405" t="s">
        <v>2020</v>
      </c>
      <c r="D5948" s="384">
        <v>1518</v>
      </c>
      <c r="E5948">
        <v>0.01</v>
      </c>
      <c r="F5948">
        <v>1.64303</v>
      </c>
      <c r="G5948" s="384">
        <v>0</v>
      </c>
      <c r="H5948">
        <v>1.6446799999999999</v>
      </c>
    </row>
    <row r="5949" spans="1:10">
      <c r="A5949">
        <v>5951</v>
      </c>
      <c r="B5949" s="613">
        <v>43998.01666666667</v>
      </c>
      <c r="C5949" s="405" t="s">
        <v>2020</v>
      </c>
      <c r="D5949" s="384">
        <v>1518</v>
      </c>
      <c r="E5949">
        <v>0.01</v>
      </c>
      <c r="F5949">
        <v>1.64303</v>
      </c>
      <c r="G5949" s="384">
        <v>0</v>
      </c>
      <c r="H5949">
        <v>1.6402000000000001</v>
      </c>
    </row>
    <row r="5950" spans="1:10">
      <c r="A5950">
        <v>5954</v>
      </c>
      <c r="B5950" s="613">
        <v>43998.396527777775</v>
      </c>
      <c r="C5950" s="405" t="s">
        <v>1931</v>
      </c>
      <c r="D5950" s="384">
        <v>1518</v>
      </c>
      <c r="E5950">
        <v>0.01</v>
      </c>
      <c r="F5950">
        <v>1.6402000000000001</v>
      </c>
      <c r="G5950" s="384">
        <v>0</v>
      </c>
      <c r="H5950">
        <v>1.6402000000000001</v>
      </c>
      <c r="I5950">
        <v>-2.19</v>
      </c>
      <c r="J5950" s="384">
        <v>5608.1</v>
      </c>
    </row>
    <row r="5951" spans="1:10">
      <c r="A5951">
        <v>5944</v>
      </c>
      <c r="B5951" s="613">
        <v>43997.845138888886</v>
      </c>
      <c r="C5951" s="405" t="s">
        <v>96</v>
      </c>
      <c r="D5951" s="384">
        <v>1519</v>
      </c>
      <c r="E5951">
        <v>0.01</v>
      </c>
      <c r="F5951">
        <v>1.63788</v>
      </c>
      <c r="G5951" s="384">
        <v>0</v>
      </c>
      <c r="H5951">
        <v>0</v>
      </c>
    </row>
    <row r="5952" spans="1:10">
      <c r="A5952">
        <v>5945</v>
      </c>
      <c r="B5952" s="613">
        <v>43997.845138888886</v>
      </c>
      <c r="C5952" s="405" t="s">
        <v>2020</v>
      </c>
      <c r="D5952" s="384">
        <v>1519</v>
      </c>
      <c r="E5952">
        <v>0.01</v>
      </c>
      <c r="F5952">
        <v>1.63788</v>
      </c>
      <c r="G5952" s="384">
        <v>0</v>
      </c>
      <c r="H5952">
        <v>1.6446799999999999</v>
      </c>
    </row>
    <row r="5953" spans="1:10">
      <c r="A5953">
        <v>5950</v>
      </c>
      <c r="B5953" s="613">
        <v>43998.01666666667</v>
      </c>
      <c r="C5953" s="405" t="s">
        <v>2020</v>
      </c>
      <c r="D5953" s="384">
        <v>1519</v>
      </c>
      <c r="E5953">
        <v>0.01</v>
      </c>
      <c r="F5953">
        <v>1.63788</v>
      </c>
      <c r="G5953" s="384">
        <v>0</v>
      </c>
      <c r="H5953">
        <v>1.6402000000000001</v>
      </c>
    </row>
    <row r="5954" spans="1:10">
      <c r="A5954">
        <v>5955</v>
      </c>
      <c r="B5954" s="613">
        <v>43998.396527777775</v>
      </c>
      <c r="C5954" s="405" t="s">
        <v>1931</v>
      </c>
      <c r="D5954" s="384">
        <v>1519</v>
      </c>
      <c r="E5954">
        <v>0.01</v>
      </c>
      <c r="F5954">
        <v>1.6402000000000001</v>
      </c>
      <c r="G5954" s="384">
        <v>0</v>
      </c>
      <c r="H5954">
        <v>1.6402000000000001</v>
      </c>
      <c r="I5954">
        <v>1.62</v>
      </c>
      <c r="J5954" s="384">
        <v>5609.72</v>
      </c>
    </row>
    <row r="5955" spans="1:10">
      <c r="A5955">
        <v>5948</v>
      </c>
      <c r="B5955" s="613">
        <v>43998.01666666667</v>
      </c>
      <c r="C5955" s="405" t="s">
        <v>96</v>
      </c>
      <c r="D5955" s="384">
        <v>1520</v>
      </c>
      <c r="E5955">
        <v>0.02</v>
      </c>
      <c r="F5955">
        <v>1.6309800000000001</v>
      </c>
      <c r="G5955" s="384">
        <v>0</v>
      </c>
      <c r="H5955">
        <v>0</v>
      </c>
    </row>
    <row r="5956" spans="1:10">
      <c r="A5956">
        <v>5949</v>
      </c>
      <c r="B5956" s="613">
        <v>43998.01666666667</v>
      </c>
      <c r="C5956" s="405" t="s">
        <v>2020</v>
      </c>
      <c r="D5956" s="384">
        <v>1520</v>
      </c>
      <c r="E5956">
        <v>0.02</v>
      </c>
      <c r="F5956">
        <v>1.6309800000000001</v>
      </c>
      <c r="G5956" s="384">
        <v>0</v>
      </c>
      <c r="H5956">
        <v>1.6402000000000001</v>
      </c>
    </row>
    <row r="5957" spans="1:10">
      <c r="A5957">
        <v>5956</v>
      </c>
      <c r="B5957" s="613">
        <v>43998.396527777775</v>
      </c>
      <c r="C5957" s="405" t="s">
        <v>1931</v>
      </c>
      <c r="D5957" s="384">
        <v>1520</v>
      </c>
      <c r="E5957">
        <v>0.02</v>
      </c>
      <c r="F5957">
        <v>1.6402000000000001</v>
      </c>
      <c r="G5957" s="384">
        <v>0</v>
      </c>
      <c r="H5957">
        <v>1.6402000000000001</v>
      </c>
      <c r="I5957">
        <v>13.42</v>
      </c>
      <c r="J5957" s="384">
        <v>5623.14</v>
      </c>
    </row>
    <row r="5958" spans="1:10">
      <c r="A5958">
        <v>5957</v>
      </c>
      <c r="B5958" s="613">
        <v>43998.656944444447</v>
      </c>
      <c r="C5958" s="405" t="s">
        <v>97</v>
      </c>
      <c r="D5958" s="384">
        <v>1521</v>
      </c>
      <c r="E5958">
        <v>0.01</v>
      </c>
      <c r="F5958">
        <v>1.62679</v>
      </c>
      <c r="G5958" s="384">
        <v>0</v>
      </c>
      <c r="H5958">
        <v>0</v>
      </c>
    </row>
    <row r="5959" spans="1:10">
      <c r="A5959">
        <v>5958</v>
      </c>
      <c r="B5959" s="613">
        <v>43998.656944444447</v>
      </c>
      <c r="C5959" s="405" t="s">
        <v>2020</v>
      </c>
      <c r="D5959" s="384">
        <v>1521</v>
      </c>
      <c r="E5959">
        <v>0.01</v>
      </c>
      <c r="F5959">
        <v>1.62679</v>
      </c>
      <c r="G5959" s="384">
        <v>0</v>
      </c>
      <c r="H5959">
        <v>1.6246499999999999</v>
      </c>
    </row>
    <row r="5960" spans="1:10">
      <c r="A5960">
        <v>5961</v>
      </c>
      <c r="B5960" s="613">
        <v>43998.790277777778</v>
      </c>
      <c r="C5960" s="405" t="s">
        <v>2020</v>
      </c>
      <c r="D5960" s="384">
        <v>1521</v>
      </c>
      <c r="E5960">
        <v>0.01</v>
      </c>
      <c r="F5960">
        <v>1.62679</v>
      </c>
      <c r="G5960" s="384">
        <v>0</v>
      </c>
      <c r="H5960">
        <v>1.62825</v>
      </c>
    </row>
    <row r="5961" spans="1:10">
      <c r="A5961">
        <v>5965</v>
      </c>
      <c r="B5961" s="613">
        <v>43998.888194444444</v>
      </c>
      <c r="C5961" s="405" t="s">
        <v>2020</v>
      </c>
      <c r="D5961" s="384">
        <v>1521</v>
      </c>
      <c r="E5961">
        <v>0.01</v>
      </c>
      <c r="F5961">
        <v>1.62679</v>
      </c>
      <c r="G5961" s="384">
        <v>0</v>
      </c>
      <c r="H5961">
        <v>1.6305499999999999</v>
      </c>
    </row>
    <row r="5962" spans="1:10">
      <c r="A5962">
        <v>5970</v>
      </c>
      <c r="B5962" s="613">
        <v>43999.177083333336</v>
      </c>
      <c r="C5962" s="405" t="s">
        <v>2020</v>
      </c>
      <c r="D5962" s="384">
        <v>1521</v>
      </c>
      <c r="E5962">
        <v>0.01</v>
      </c>
      <c r="F5962">
        <v>1.62679</v>
      </c>
      <c r="G5962" s="384">
        <v>0</v>
      </c>
      <c r="H5962">
        <v>1.6339300000000001</v>
      </c>
    </row>
    <row r="5963" spans="1:10">
      <c r="A5963">
        <v>5971</v>
      </c>
      <c r="B5963" s="613">
        <v>43999.349305555559</v>
      </c>
      <c r="C5963" s="405" t="s">
        <v>1931</v>
      </c>
      <c r="D5963" s="384">
        <v>1521</v>
      </c>
      <c r="E5963">
        <v>0.01</v>
      </c>
      <c r="F5963">
        <v>1.6339300000000001</v>
      </c>
      <c r="G5963" s="384">
        <v>0</v>
      </c>
      <c r="H5963">
        <v>1.6339300000000001</v>
      </c>
      <c r="I5963">
        <v>-5.38</v>
      </c>
      <c r="J5963" s="384">
        <v>5617.76</v>
      </c>
    </row>
    <row r="5964" spans="1:10">
      <c r="A5964">
        <v>5959</v>
      </c>
      <c r="B5964" s="613">
        <v>43998.790277777778</v>
      </c>
      <c r="C5964" s="405" t="s">
        <v>97</v>
      </c>
      <c r="D5964" s="384">
        <v>1522</v>
      </c>
      <c r="E5964">
        <v>0.01</v>
      </c>
      <c r="F5964">
        <v>1.63398</v>
      </c>
      <c r="G5964" s="384">
        <v>0</v>
      </c>
      <c r="H5964">
        <v>0</v>
      </c>
    </row>
    <row r="5965" spans="1:10">
      <c r="A5965">
        <v>5960</v>
      </c>
      <c r="B5965" s="613">
        <v>43998.790277777778</v>
      </c>
      <c r="C5965" s="405" t="s">
        <v>2020</v>
      </c>
      <c r="D5965" s="384">
        <v>1522</v>
      </c>
      <c r="E5965">
        <v>0.01</v>
      </c>
      <c r="F5965">
        <v>1.63398</v>
      </c>
      <c r="G5965" s="384">
        <v>0</v>
      </c>
      <c r="H5965">
        <v>1.62825</v>
      </c>
    </row>
    <row r="5966" spans="1:10">
      <c r="A5966">
        <v>5964</v>
      </c>
      <c r="B5966" s="613">
        <v>43998.888194444444</v>
      </c>
      <c r="C5966" s="405" t="s">
        <v>2020</v>
      </c>
      <c r="D5966" s="384">
        <v>1522</v>
      </c>
      <c r="E5966">
        <v>0.01</v>
      </c>
      <c r="F5966">
        <v>1.63398</v>
      </c>
      <c r="G5966" s="384">
        <v>0</v>
      </c>
      <c r="H5966">
        <v>1.6305499999999999</v>
      </c>
    </row>
    <row r="5967" spans="1:10">
      <c r="A5967">
        <v>5969</v>
      </c>
      <c r="B5967" s="613">
        <v>43999.177083333336</v>
      </c>
      <c r="C5967" s="405" t="s">
        <v>2020</v>
      </c>
      <c r="D5967" s="384">
        <v>1522</v>
      </c>
      <c r="E5967">
        <v>0.01</v>
      </c>
      <c r="F5967">
        <v>1.63398</v>
      </c>
      <c r="G5967" s="384">
        <v>0</v>
      </c>
      <c r="H5967">
        <v>1.6339300000000001</v>
      </c>
    </row>
    <row r="5968" spans="1:10">
      <c r="A5968">
        <v>5972</v>
      </c>
      <c r="B5968" s="613">
        <v>43999.349305555559</v>
      </c>
      <c r="C5968" s="405" t="s">
        <v>1931</v>
      </c>
      <c r="D5968" s="384">
        <v>1522</v>
      </c>
      <c r="E5968">
        <v>0.01</v>
      </c>
      <c r="F5968">
        <v>1.6339300000000001</v>
      </c>
      <c r="G5968" s="384">
        <v>0</v>
      </c>
      <c r="H5968">
        <v>1.6339300000000001</v>
      </c>
      <c r="I5968">
        <v>-7.0000000000000007E-2</v>
      </c>
      <c r="J5968" s="384">
        <v>5617.69</v>
      </c>
    </row>
    <row r="5969" spans="1:10">
      <c r="A5969">
        <v>5962</v>
      </c>
      <c r="B5969" s="613">
        <v>43998.888194444444</v>
      </c>
      <c r="C5969" s="405" t="s">
        <v>97</v>
      </c>
      <c r="D5969" s="384">
        <v>1523</v>
      </c>
      <c r="E5969">
        <v>0.01</v>
      </c>
      <c r="F5969">
        <v>1.63758</v>
      </c>
      <c r="G5969" s="384">
        <v>0</v>
      </c>
      <c r="H5969">
        <v>0</v>
      </c>
    </row>
    <row r="5970" spans="1:10">
      <c r="A5970">
        <v>5963</v>
      </c>
      <c r="B5970" s="613">
        <v>43998.888194444444</v>
      </c>
      <c r="C5970" s="405" t="s">
        <v>2020</v>
      </c>
      <c r="D5970" s="384">
        <v>1523</v>
      </c>
      <c r="E5970">
        <v>0.01</v>
      </c>
      <c r="F5970">
        <v>1.63758</v>
      </c>
      <c r="G5970" s="384">
        <v>0</v>
      </c>
      <c r="H5970">
        <v>1.6305499999999999</v>
      </c>
    </row>
    <row r="5971" spans="1:10">
      <c r="A5971">
        <v>5968</v>
      </c>
      <c r="B5971" s="613">
        <v>43999.177083333336</v>
      </c>
      <c r="C5971" s="405" t="s">
        <v>2020</v>
      </c>
      <c r="D5971" s="384">
        <v>1523</v>
      </c>
      <c r="E5971">
        <v>0.01</v>
      </c>
      <c r="F5971">
        <v>1.63758</v>
      </c>
      <c r="G5971" s="384">
        <v>0</v>
      </c>
      <c r="H5971">
        <v>1.6339300000000001</v>
      </c>
    </row>
    <row r="5972" spans="1:10">
      <c r="A5972">
        <v>5973</v>
      </c>
      <c r="B5972" s="613">
        <v>43999.349305555559</v>
      </c>
      <c r="C5972" s="405" t="s">
        <v>1931</v>
      </c>
      <c r="D5972" s="384">
        <v>1523</v>
      </c>
      <c r="E5972">
        <v>0.01</v>
      </c>
      <c r="F5972">
        <v>1.6339300000000001</v>
      </c>
      <c r="G5972" s="384">
        <v>0</v>
      </c>
      <c r="H5972">
        <v>1.6339300000000001</v>
      </c>
      <c r="I5972">
        <v>2.59</v>
      </c>
      <c r="J5972" s="384">
        <v>5620.28</v>
      </c>
    </row>
    <row r="5973" spans="1:10">
      <c r="A5973">
        <v>5966</v>
      </c>
      <c r="B5973" s="613">
        <v>43999.177083333336</v>
      </c>
      <c r="C5973" s="405" t="s">
        <v>97</v>
      </c>
      <c r="D5973" s="384">
        <v>1524</v>
      </c>
      <c r="E5973">
        <v>0.02</v>
      </c>
      <c r="F5973">
        <v>1.6415</v>
      </c>
      <c r="G5973" s="384">
        <v>0</v>
      </c>
      <c r="H5973">
        <v>0</v>
      </c>
    </row>
    <row r="5974" spans="1:10">
      <c r="A5974">
        <v>5967</v>
      </c>
      <c r="B5974" s="613">
        <v>43999.177083333336</v>
      </c>
      <c r="C5974" s="405" t="s">
        <v>2020</v>
      </c>
      <c r="D5974" s="384">
        <v>1524</v>
      </c>
      <c r="E5974">
        <v>0.02</v>
      </c>
      <c r="F5974">
        <v>1.6415</v>
      </c>
      <c r="G5974" s="384">
        <v>0</v>
      </c>
      <c r="H5974">
        <v>1.6339300000000001</v>
      </c>
    </row>
    <row r="5975" spans="1:10">
      <c r="A5975">
        <v>5974</v>
      </c>
      <c r="B5975" s="613">
        <v>43999.349305555559</v>
      </c>
      <c r="C5975" s="405" t="s">
        <v>1931</v>
      </c>
      <c r="D5975" s="384">
        <v>1524</v>
      </c>
      <c r="E5975">
        <v>0.02</v>
      </c>
      <c r="F5975">
        <v>1.6339300000000001</v>
      </c>
      <c r="G5975" s="384">
        <v>0</v>
      </c>
      <c r="H5975">
        <v>1.6339300000000001</v>
      </c>
      <c r="I5975">
        <v>10.99</v>
      </c>
      <c r="J5975" s="384">
        <v>5631.27</v>
      </c>
    </row>
    <row r="5976" spans="1:10">
      <c r="A5976">
        <v>5975</v>
      </c>
      <c r="B5976" s="613">
        <v>43999.625694444447</v>
      </c>
      <c r="C5976" s="405" t="s">
        <v>97</v>
      </c>
      <c r="D5976" s="384">
        <v>1525</v>
      </c>
      <c r="E5976">
        <v>0.01</v>
      </c>
      <c r="F5976">
        <v>1.6293899999999999</v>
      </c>
      <c r="G5976" s="384">
        <v>0</v>
      </c>
      <c r="H5976">
        <v>0</v>
      </c>
    </row>
    <row r="5977" spans="1:10">
      <c r="A5977">
        <v>5976</v>
      </c>
      <c r="B5977" s="613">
        <v>43999.625694444447</v>
      </c>
      <c r="C5977" s="405" t="s">
        <v>2020</v>
      </c>
      <c r="D5977" s="384">
        <v>1525</v>
      </c>
      <c r="E5977">
        <v>0.01</v>
      </c>
      <c r="F5977">
        <v>1.6293899999999999</v>
      </c>
      <c r="G5977" s="384">
        <v>0</v>
      </c>
      <c r="H5977">
        <v>1.6272500000000001</v>
      </c>
    </row>
    <row r="5978" spans="1:10">
      <c r="A5978">
        <v>5977</v>
      </c>
      <c r="B5978" s="613">
        <v>43999.63958333333</v>
      </c>
      <c r="C5978" s="405" t="s">
        <v>1931</v>
      </c>
      <c r="D5978" s="384">
        <v>1525</v>
      </c>
      <c r="E5978">
        <v>0.01</v>
      </c>
      <c r="F5978">
        <v>1.6272500000000001</v>
      </c>
      <c r="G5978" s="384">
        <v>0</v>
      </c>
      <c r="H5978">
        <v>1.6272500000000001</v>
      </c>
      <c r="I5978">
        <v>1.48</v>
      </c>
      <c r="J5978" s="384">
        <v>5632.75</v>
      </c>
    </row>
    <row r="5979" spans="1:10">
      <c r="A5979">
        <v>5978</v>
      </c>
      <c r="B5979" s="613">
        <v>44000.09375</v>
      </c>
      <c r="C5979" s="405" t="s">
        <v>96</v>
      </c>
      <c r="D5979" s="384">
        <v>1526</v>
      </c>
      <c r="E5979">
        <v>0.01</v>
      </c>
      <c r="F5979">
        <v>1.63642</v>
      </c>
      <c r="G5979" s="384">
        <v>0</v>
      </c>
      <c r="H5979">
        <v>0</v>
      </c>
    </row>
    <row r="5980" spans="1:10">
      <c r="A5980">
        <v>5979</v>
      </c>
      <c r="B5980" s="613">
        <v>44000.09375</v>
      </c>
      <c r="C5980" s="405" t="s">
        <v>2020</v>
      </c>
      <c r="D5980" s="384">
        <v>1526</v>
      </c>
      <c r="E5980">
        <v>0.01</v>
      </c>
      <c r="F5980">
        <v>1.63642</v>
      </c>
      <c r="G5980" s="384">
        <v>0</v>
      </c>
      <c r="H5980">
        <v>1.63856</v>
      </c>
    </row>
    <row r="5981" spans="1:10">
      <c r="A5981">
        <v>5980</v>
      </c>
      <c r="B5981" s="613">
        <v>44000.145833333336</v>
      </c>
      <c r="C5981" s="405" t="s">
        <v>1931</v>
      </c>
      <c r="D5981" s="384">
        <v>1526</v>
      </c>
      <c r="E5981">
        <v>0.01</v>
      </c>
      <c r="F5981">
        <v>1.63856</v>
      </c>
      <c r="G5981" s="384">
        <v>0</v>
      </c>
      <c r="H5981">
        <v>1.63856</v>
      </c>
      <c r="I5981">
        <v>1.48</v>
      </c>
      <c r="J5981" s="384">
        <v>5634.23</v>
      </c>
    </row>
    <row r="5982" spans="1:10">
      <c r="A5982">
        <v>5981</v>
      </c>
      <c r="B5982" s="613">
        <v>44001.750694444447</v>
      </c>
      <c r="C5982" s="405" t="s">
        <v>96</v>
      </c>
      <c r="D5982" s="384">
        <v>1527</v>
      </c>
      <c r="E5982">
        <v>0.01</v>
      </c>
      <c r="F5982">
        <v>1.63266</v>
      </c>
      <c r="G5982" s="384">
        <v>0</v>
      </c>
      <c r="H5982">
        <v>0</v>
      </c>
    </row>
    <row r="5983" spans="1:10">
      <c r="A5983">
        <v>5982</v>
      </c>
      <c r="B5983" s="613">
        <v>44001.750694444447</v>
      </c>
      <c r="C5983" s="405" t="s">
        <v>2020</v>
      </c>
      <c r="D5983" s="384">
        <v>1527</v>
      </c>
      <c r="E5983">
        <v>0.01</v>
      </c>
      <c r="F5983">
        <v>1.63266</v>
      </c>
      <c r="G5983" s="384">
        <v>0</v>
      </c>
      <c r="H5983">
        <v>1.6348</v>
      </c>
    </row>
    <row r="5984" spans="1:10">
      <c r="A5984">
        <v>5983</v>
      </c>
      <c r="B5984" s="613">
        <v>44001.760416666664</v>
      </c>
      <c r="C5984" s="405" t="s">
        <v>1931</v>
      </c>
      <c r="D5984" s="384">
        <v>1527</v>
      </c>
      <c r="E5984">
        <v>0.01</v>
      </c>
      <c r="F5984">
        <v>1.6348</v>
      </c>
      <c r="G5984" s="384">
        <v>0</v>
      </c>
      <c r="H5984">
        <v>1.6348</v>
      </c>
      <c r="I5984">
        <v>1.48</v>
      </c>
      <c r="J5984" s="384">
        <v>5635.71</v>
      </c>
    </row>
    <row r="5985" spans="1:10">
      <c r="A5985">
        <v>5984</v>
      </c>
      <c r="B5985" s="613">
        <v>44001.760416666664</v>
      </c>
      <c r="C5985" s="405" t="s">
        <v>96</v>
      </c>
      <c r="D5985" s="384">
        <v>1528</v>
      </c>
      <c r="E5985">
        <v>0.01</v>
      </c>
      <c r="F5985">
        <v>1.6349800000000001</v>
      </c>
      <c r="G5985" s="384">
        <v>0</v>
      </c>
      <c r="H5985">
        <v>0</v>
      </c>
    </row>
    <row r="5986" spans="1:10">
      <c r="A5986">
        <v>5985</v>
      </c>
      <c r="B5986" s="613">
        <v>44001.760416666664</v>
      </c>
      <c r="C5986" s="405" t="s">
        <v>2020</v>
      </c>
      <c r="D5986" s="384">
        <v>1528</v>
      </c>
      <c r="E5986">
        <v>0.01</v>
      </c>
      <c r="F5986">
        <v>1.6349800000000001</v>
      </c>
      <c r="G5986" s="384">
        <v>0</v>
      </c>
      <c r="H5986">
        <v>1.6371199999999999</v>
      </c>
    </row>
    <row r="5987" spans="1:10">
      <c r="A5987">
        <v>5986</v>
      </c>
      <c r="B5987" s="613">
        <v>44001.763888888891</v>
      </c>
      <c r="C5987" s="405" t="s">
        <v>1931</v>
      </c>
      <c r="D5987" s="384">
        <v>1528</v>
      </c>
      <c r="E5987">
        <v>0.01</v>
      </c>
      <c r="F5987">
        <v>1.6371199999999999</v>
      </c>
      <c r="G5987" s="384">
        <v>0</v>
      </c>
      <c r="H5987">
        <v>1.6371199999999999</v>
      </c>
      <c r="I5987">
        <v>1.48</v>
      </c>
      <c r="J5987" s="384">
        <v>5637.19</v>
      </c>
    </row>
    <row r="5988" spans="1:10">
      <c r="A5988">
        <v>5987</v>
      </c>
      <c r="B5988" s="613">
        <v>44004.584722222222</v>
      </c>
      <c r="C5988" s="405" t="s">
        <v>97</v>
      </c>
      <c r="D5988" s="384">
        <v>1529</v>
      </c>
      <c r="E5988">
        <v>0.01</v>
      </c>
      <c r="F5988">
        <v>1.6287499999999999</v>
      </c>
      <c r="G5988" s="384">
        <v>0</v>
      </c>
      <c r="H5988">
        <v>0</v>
      </c>
    </row>
    <row r="5989" spans="1:10">
      <c r="A5989">
        <v>5988</v>
      </c>
      <c r="B5989" s="613">
        <v>44004.584722222222</v>
      </c>
      <c r="C5989" s="405" t="s">
        <v>2020</v>
      </c>
      <c r="D5989" s="384">
        <v>1529</v>
      </c>
      <c r="E5989">
        <v>0.01</v>
      </c>
      <c r="F5989">
        <v>1.6287499999999999</v>
      </c>
      <c r="G5989" s="384">
        <v>0</v>
      </c>
      <c r="H5989">
        <v>1.6266099999999999</v>
      </c>
    </row>
    <row r="5990" spans="1:10">
      <c r="A5990">
        <v>5989</v>
      </c>
      <c r="B5990" s="613">
        <v>44005.079861111109</v>
      </c>
      <c r="C5990" s="405" t="s">
        <v>1931</v>
      </c>
      <c r="D5990" s="384">
        <v>1529</v>
      </c>
      <c r="E5990">
        <v>0.01</v>
      </c>
      <c r="F5990">
        <v>1.6266099999999999</v>
      </c>
      <c r="G5990" s="384">
        <v>0</v>
      </c>
      <c r="H5990">
        <v>1.6266099999999999</v>
      </c>
      <c r="I5990">
        <v>1.48</v>
      </c>
      <c r="J5990" s="384">
        <v>5638.67</v>
      </c>
    </row>
    <row r="5991" spans="1:10">
      <c r="A5991">
        <v>5990</v>
      </c>
      <c r="B5991" s="613">
        <v>44005.322916666664</v>
      </c>
      <c r="C5991" s="405" t="s">
        <v>96</v>
      </c>
      <c r="D5991" s="384">
        <v>1530</v>
      </c>
      <c r="E5991">
        <v>0.01</v>
      </c>
      <c r="F5991">
        <v>1.63266</v>
      </c>
      <c r="G5991" s="384">
        <v>0</v>
      </c>
      <c r="H5991">
        <v>0</v>
      </c>
    </row>
    <row r="5992" spans="1:10">
      <c r="A5992">
        <v>5991</v>
      </c>
      <c r="B5992" s="613">
        <v>44005.322916666664</v>
      </c>
      <c r="C5992" s="405" t="s">
        <v>2020</v>
      </c>
      <c r="D5992" s="384">
        <v>1530</v>
      </c>
      <c r="E5992">
        <v>0.01</v>
      </c>
      <c r="F5992">
        <v>1.63266</v>
      </c>
      <c r="G5992" s="384">
        <v>0</v>
      </c>
      <c r="H5992">
        <v>1.6348</v>
      </c>
    </row>
    <row r="5993" spans="1:10">
      <c r="A5993">
        <v>5994</v>
      </c>
      <c r="B5993" s="613">
        <v>44005.513888888891</v>
      </c>
      <c r="C5993" s="405" t="s">
        <v>2020</v>
      </c>
      <c r="D5993" s="384">
        <v>1530</v>
      </c>
      <c r="E5993">
        <v>0.01</v>
      </c>
      <c r="F5993">
        <v>1.63266</v>
      </c>
      <c r="G5993" s="384">
        <v>0</v>
      </c>
      <c r="H5993">
        <v>1.63314</v>
      </c>
    </row>
    <row r="5994" spans="1:10">
      <c r="A5994">
        <v>5998</v>
      </c>
      <c r="B5994" s="613">
        <v>44005.633333333331</v>
      </c>
      <c r="C5994" s="405" t="s">
        <v>2020</v>
      </c>
      <c r="D5994" s="384">
        <v>1530</v>
      </c>
      <c r="E5994">
        <v>0.01</v>
      </c>
      <c r="F5994">
        <v>1.63266</v>
      </c>
      <c r="G5994" s="384">
        <v>0</v>
      </c>
      <c r="H5994">
        <v>1.63148</v>
      </c>
    </row>
    <row r="5995" spans="1:10">
      <c r="A5995">
        <v>5999</v>
      </c>
      <c r="B5995" s="613">
        <v>44005.834027777775</v>
      </c>
      <c r="C5995" s="405" t="s">
        <v>1931</v>
      </c>
      <c r="D5995" s="384">
        <v>1530</v>
      </c>
      <c r="E5995">
        <v>0.01</v>
      </c>
      <c r="F5995">
        <v>1.63148</v>
      </c>
      <c r="G5995" s="384">
        <v>0</v>
      </c>
      <c r="H5995">
        <v>1.63148</v>
      </c>
      <c r="I5995">
        <v>-0.97</v>
      </c>
      <c r="J5995" s="384">
        <v>5637.7</v>
      </c>
    </row>
    <row r="5996" spans="1:10">
      <c r="A5996">
        <v>5992</v>
      </c>
      <c r="B5996" s="613">
        <v>44005.513888888891</v>
      </c>
      <c r="C5996" s="405" t="s">
        <v>96</v>
      </c>
      <c r="D5996" s="384">
        <v>1531</v>
      </c>
      <c r="E5996">
        <v>0.01</v>
      </c>
      <c r="F5996">
        <v>1.62934</v>
      </c>
      <c r="G5996" s="384">
        <v>0</v>
      </c>
      <c r="H5996">
        <v>0</v>
      </c>
    </row>
    <row r="5997" spans="1:10">
      <c r="A5997">
        <v>5993</v>
      </c>
      <c r="B5997" s="613">
        <v>44005.513888888891</v>
      </c>
      <c r="C5997" s="405" t="s">
        <v>2020</v>
      </c>
      <c r="D5997" s="384">
        <v>1531</v>
      </c>
      <c r="E5997">
        <v>0.01</v>
      </c>
      <c r="F5997">
        <v>1.62934</v>
      </c>
      <c r="G5997" s="384">
        <v>0</v>
      </c>
      <c r="H5997">
        <v>1.63314</v>
      </c>
    </row>
    <row r="5998" spans="1:10">
      <c r="A5998">
        <v>5997</v>
      </c>
      <c r="B5998" s="613">
        <v>44005.633333333331</v>
      </c>
      <c r="C5998" s="405" t="s">
        <v>2020</v>
      </c>
      <c r="D5998" s="384">
        <v>1531</v>
      </c>
      <c r="E5998">
        <v>0.01</v>
      </c>
      <c r="F5998">
        <v>1.62934</v>
      </c>
      <c r="G5998" s="384">
        <v>0</v>
      </c>
      <c r="H5998">
        <v>1.63148</v>
      </c>
    </row>
    <row r="5999" spans="1:10">
      <c r="A5999">
        <v>6000</v>
      </c>
      <c r="B5999" s="613">
        <v>44005.834027777775</v>
      </c>
      <c r="C5999" s="405" t="s">
        <v>1931</v>
      </c>
      <c r="D5999" s="384">
        <v>1531</v>
      </c>
      <c r="E5999">
        <v>0.01</v>
      </c>
      <c r="F5999">
        <v>1.63148</v>
      </c>
      <c r="G5999" s="384">
        <v>0</v>
      </c>
      <c r="H5999">
        <v>1.63148</v>
      </c>
      <c r="I5999">
        <v>1.48</v>
      </c>
      <c r="J5999" s="384">
        <v>5639.18</v>
      </c>
    </row>
    <row r="6000" spans="1:10">
      <c r="A6000">
        <v>5995</v>
      </c>
      <c r="B6000" s="613">
        <v>44005.633333333331</v>
      </c>
      <c r="C6000" s="405" t="s">
        <v>96</v>
      </c>
      <c r="D6000" s="384">
        <v>1532</v>
      </c>
      <c r="E6000">
        <v>0.01</v>
      </c>
      <c r="F6000">
        <v>1.6257299999999999</v>
      </c>
      <c r="G6000" s="384">
        <v>0</v>
      </c>
      <c r="H6000">
        <v>0</v>
      </c>
    </row>
    <row r="6001" spans="1:10">
      <c r="A6001">
        <v>5996</v>
      </c>
      <c r="B6001" s="613">
        <v>44005.633333333331</v>
      </c>
      <c r="C6001" s="405" t="s">
        <v>2020</v>
      </c>
      <c r="D6001" s="384">
        <v>1532</v>
      </c>
      <c r="E6001">
        <v>0.01</v>
      </c>
      <c r="F6001">
        <v>1.6257299999999999</v>
      </c>
      <c r="G6001" s="384">
        <v>0</v>
      </c>
      <c r="H6001">
        <v>1.63148</v>
      </c>
    </row>
    <row r="6002" spans="1:10">
      <c r="A6002">
        <v>6001</v>
      </c>
      <c r="B6002" s="613">
        <v>44005.834027777775</v>
      </c>
      <c r="C6002" s="405" t="s">
        <v>1931</v>
      </c>
      <c r="D6002" s="384">
        <v>1532</v>
      </c>
      <c r="E6002">
        <v>0.01</v>
      </c>
      <c r="F6002">
        <v>1.63148</v>
      </c>
      <c r="G6002" s="384">
        <v>0</v>
      </c>
      <c r="H6002">
        <v>1.63148</v>
      </c>
      <c r="I6002">
        <v>4.1500000000000004</v>
      </c>
      <c r="J6002" s="384">
        <v>5643.33</v>
      </c>
    </row>
    <row r="6003" spans="1:10">
      <c r="A6003">
        <v>6002</v>
      </c>
      <c r="B6003" s="613">
        <v>44007.418749999997</v>
      </c>
      <c r="C6003" s="405" t="s">
        <v>97</v>
      </c>
      <c r="D6003" s="384">
        <v>1533</v>
      </c>
      <c r="E6003">
        <v>0.01</v>
      </c>
      <c r="F6003">
        <v>1.6353599999999999</v>
      </c>
      <c r="G6003" s="384">
        <v>0</v>
      </c>
      <c r="H6003">
        <v>0</v>
      </c>
    </row>
    <row r="6004" spans="1:10">
      <c r="A6004">
        <v>6003</v>
      </c>
      <c r="B6004" s="613">
        <v>44007.418749999997</v>
      </c>
      <c r="C6004" s="405" t="s">
        <v>2020</v>
      </c>
      <c r="D6004" s="384">
        <v>1533</v>
      </c>
      <c r="E6004">
        <v>0.01</v>
      </c>
      <c r="F6004">
        <v>1.6353599999999999</v>
      </c>
      <c r="G6004" s="384">
        <v>0</v>
      </c>
      <c r="H6004">
        <v>1.6332199999999999</v>
      </c>
    </row>
    <row r="6005" spans="1:10">
      <c r="A6005">
        <v>6004</v>
      </c>
      <c r="B6005" s="613">
        <v>44007.446527777778</v>
      </c>
      <c r="C6005" s="405" t="s">
        <v>1931</v>
      </c>
      <c r="D6005" s="384">
        <v>1533</v>
      </c>
      <c r="E6005">
        <v>0.01</v>
      </c>
      <c r="F6005">
        <v>1.6332199999999999</v>
      </c>
      <c r="G6005" s="384">
        <v>0</v>
      </c>
      <c r="H6005">
        <v>1.6332199999999999</v>
      </c>
      <c r="I6005">
        <v>1.48</v>
      </c>
      <c r="J6005" s="384">
        <v>5644.81</v>
      </c>
    </row>
    <row r="6006" spans="1:10">
      <c r="A6006">
        <v>6005</v>
      </c>
      <c r="B6006" s="613">
        <v>44007.448611111111</v>
      </c>
      <c r="C6006" s="405" t="s">
        <v>97</v>
      </c>
      <c r="D6006" s="384">
        <v>1534</v>
      </c>
      <c r="E6006">
        <v>0.01</v>
      </c>
      <c r="F6006">
        <v>1.63243</v>
      </c>
      <c r="G6006" s="384">
        <v>0</v>
      </c>
      <c r="H6006">
        <v>0</v>
      </c>
    </row>
    <row r="6007" spans="1:10">
      <c r="A6007">
        <v>6006</v>
      </c>
      <c r="B6007" s="613">
        <v>44007.448611111111</v>
      </c>
      <c r="C6007" s="405" t="s">
        <v>2020</v>
      </c>
      <c r="D6007" s="384">
        <v>1534</v>
      </c>
      <c r="E6007">
        <v>0.01</v>
      </c>
      <c r="F6007">
        <v>1.63243</v>
      </c>
      <c r="G6007" s="384">
        <v>0</v>
      </c>
      <c r="H6007">
        <v>1.63029</v>
      </c>
    </row>
    <row r="6008" spans="1:10">
      <c r="A6008">
        <v>6007</v>
      </c>
      <c r="B6008" s="613">
        <v>44007.51666666667</v>
      </c>
      <c r="C6008" s="405" t="s">
        <v>1931</v>
      </c>
      <c r="D6008" s="384">
        <v>1534</v>
      </c>
      <c r="E6008">
        <v>0.01</v>
      </c>
      <c r="F6008">
        <v>1.63029</v>
      </c>
      <c r="G6008" s="384">
        <v>0</v>
      </c>
      <c r="H6008">
        <v>1.63029</v>
      </c>
      <c r="I6008">
        <v>1.48</v>
      </c>
      <c r="J6008" s="384">
        <v>5646.29</v>
      </c>
    </row>
    <row r="6009" spans="1:10">
      <c r="A6009">
        <v>6008</v>
      </c>
      <c r="B6009" s="613">
        <v>44011.677777777775</v>
      </c>
      <c r="C6009" s="405" t="s">
        <v>97</v>
      </c>
      <c r="D6009" s="384">
        <v>1535</v>
      </c>
      <c r="E6009">
        <v>0.01</v>
      </c>
      <c r="F6009">
        <v>1.6418200000000001</v>
      </c>
      <c r="G6009" s="384">
        <v>0</v>
      </c>
      <c r="H6009">
        <v>0</v>
      </c>
    </row>
    <row r="6010" spans="1:10">
      <c r="A6010">
        <v>6009</v>
      </c>
      <c r="B6010" s="613">
        <v>44011.677777777775</v>
      </c>
      <c r="C6010" s="405" t="s">
        <v>2020</v>
      </c>
      <c r="D6010" s="384">
        <v>1535</v>
      </c>
      <c r="E6010">
        <v>0.01</v>
      </c>
      <c r="F6010">
        <v>1.6418200000000001</v>
      </c>
      <c r="G6010" s="384">
        <v>0</v>
      </c>
      <c r="H6010">
        <v>1.63968</v>
      </c>
    </row>
    <row r="6011" spans="1:10">
      <c r="A6011">
        <v>6010</v>
      </c>
      <c r="B6011" s="613">
        <v>44011.693749999999</v>
      </c>
      <c r="C6011" s="405" t="s">
        <v>1931</v>
      </c>
      <c r="D6011" s="384">
        <v>1535</v>
      </c>
      <c r="E6011">
        <v>0.01</v>
      </c>
      <c r="F6011">
        <v>1.63968</v>
      </c>
      <c r="G6011" s="384">
        <v>0</v>
      </c>
      <c r="H6011">
        <v>1.63968</v>
      </c>
      <c r="I6011">
        <v>1.48</v>
      </c>
      <c r="J6011" s="384">
        <v>5647.77</v>
      </c>
    </row>
    <row r="6012" spans="1:10">
      <c r="A6012">
        <v>6011</v>
      </c>
      <c r="B6012" s="613">
        <v>44012.500694444447</v>
      </c>
      <c r="C6012" s="405" t="s">
        <v>97</v>
      </c>
      <c r="D6012" s="384">
        <v>1536</v>
      </c>
      <c r="E6012">
        <v>0.01</v>
      </c>
      <c r="F6012">
        <v>1.6373</v>
      </c>
      <c r="G6012" s="384">
        <v>0</v>
      </c>
      <c r="H6012">
        <v>0</v>
      </c>
    </row>
    <row r="6013" spans="1:10">
      <c r="A6013">
        <v>6012</v>
      </c>
      <c r="B6013" s="613">
        <v>44012.500694444447</v>
      </c>
      <c r="C6013" s="405" t="s">
        <v>2020</v>
      </c>
      <c r="D6013" s="384">
        <v>1536</v>
      </c>
      <c r="E6013">
        <v>0.01</v>
      </c>
      <c r="F6013">
        <v>1.6373</v>
      </c>
      <c r="G6013" s="384">
        <v>0</v>
      </c>
      <c r="H6013">
        <v>1.6351599999999999</v>
      </c>
    </row>
    <row r="6014" spans="1:10">
      <c r="A6014">
        <v>6013</v>
      </c>
      <c r="B6014" s="613">
        <v>44012.561111111114</v>
      </c>
      <c r="C6014" s="405" t="s">
        <v>1931</v>
      </c>
      <c r="D6014" s="384">
        <v>1536</v>
      </c>
      <c r="E6014">
        <v>0.01</v>
      </c>
      <c r="F6014">
        <v>1.6351599999999999</v>
      </c>
      <c r="G6014" s="384">
        <v>0</v>
      </c>
      <c r="H6014">
        <v>1.6351599999999999</v>
      </c>
      <c r="I6014">
        <v>1.48</v>
      </c>
      <c r="J6014" s="384">
        <v>5649.25</v>
      </c>
    </row>
    <row r="6015" spans="1:10">
      <c r="A6015">
        <v>6014</v>
      </c>
      <c r="B6015" s="613">
        <v>44012.699305555558</v>
      </c>
      <c r="C6015" s="405" t="s">
        <v>97</v>
      </c>
      <c r="D6015" s="384">
        <v>1537</v>
      </c>
      <c r="E6015">
        <v>0.01</v>
      </c>
      <c r="F6015">
        <v>1.6297600000000001</v>
      </c>
      <c r="G6015" s="384">
        <v>0</v>
      </c>
      <c r="H6015">
        <v>0</v>
      </c>
    </row>
    <row r="6016" spans="1:10">
      <c r="A6016">
        <v>6015</v>
      </c>
      <c r="B6016" s="613">
        <v>44012.699305555558</v>
      </c>
      <c r="C6016" s="405" t="s">
        <v>2020</v>
      </c>
      <c r="D6016" s="384">
        <v>1537</v>
      </c>
      <c r="E6016">
        <v>0.01</v>
      </c>
      <c r="F6016">
        <v>1.6297600000000001</v>
      </c>
      <c r="G6016" s="384">
        <v>0</v>
      </c>
      <c r="H6016">
        <v>1.6276200000000001</v>
      </c>
    </row>
    <row r="6017" spans="1:10">
      <c r="A6017">
        <v>6016</v>
      </c>
      <c r="B6017" s="613">
        <v>44012.900694444441</v>
      </c>
      <c r="C6017" s="405" t="s">
        <v>1931</v>
      </c>
      <c r="D6017" s="384">
        <v>1537</v>
      </c>
      <c r="E6017">
        <v>0.01</v>
      </c>
      <c r="F6017">
        <v>1.6276200000000001</v>
      </c>
      <c r="G6017" s="384">
        <v>0</v>
      </c>
      <c r="H6017">
        <v>1.6276200000000001</v>
      </c>
      <c r="I6017">
        <v>1.48</v>
      </c>
      <c r="J6017" s="384">
        <v>5650.73</v>
      </c>
    </row>
    <row r="6018" spans="1:10">
      <c r="A6018">
        <v>6017</v>
      </c>
      <c r="B6018" s="613">
        <v>44019.197916666664</v>
      </c>
      <c r="C6018" s="405" t="s">
        <v>96</v>
      </c>
      <c r="D6018" s="384">
        <v>1538</v>
      </c>
      <c r="E6018">
        <v>0.01</v>
      </c>
      <c r="F6018">
        <v>1.62473</v>
      </c>
      <c r="G6018" s="384">
        <v>0</v>
      </c>
      <c r="H6018">
        <v>0</v>
      </c>
    </row>
    <row r="6019" spans="1:10">
      <c r="A6019">
        <v>6018</v>
      </c>
      <c r="B6019" s="613">
        <v>44019.197916666664</v>
      </c>
      <c r="C6019" s="405" t="s">
        <v>2020</v>
      </c>
      <c r="D6019" s="384">
        <v>1538</v>
      </c>
      <c r="E6019">
        <v>0.01</v>
      </c>
      <c r="F6019">
        <v>1.62473</v>
      </c>
      <c r="G6019" s="384">
        <v>0</v>
      </c>
      <c r="H6019">
        <v>1.62687</v>
      </c>
    </row>
    <row r="6020" spans="1:10">
      <c r="A6020">
        <v>6019</v>
      </c>
      <c r="B6020" s="613">
        <v>44019.37222222222</v>
      </c>
      <c r="C6020" s="405" t="s">
        <v>1931</v>
      </c>
      <c r="D6020" s="384">
        <v>1538</v>
      </c>
      <c r="E6020">
        <v>0.01</v>
      </c>
      <c r="F6020">
        <v>1.62687</v>
      </c>
      <c r="G6020" s="384">
        <v>0</v>
      </c>
      <c r="H6020">
        <v>1.62687</v>
      </c>
      <c r="I6020">
        <v>1.48</v>
      </c>
      <c r="J6020" s="384">
        <v>5652.21</v>
      </c>
    </row>
    <row r="6021" spans="1:10">
      <c r="A6021">
        <v>6020</v>
      </c>
      <c r="B6021" s="613">
        <v>44033.553472222222</v>
      </c>
      <c r="C6021" s="405" t="s">
        <v>97</v>
      </c>
      <c r="D6021" s="384">
        <v>1539</v>
      </c>
      <c r="E6021">
        <v>0.01</v>
      </c>
      <c r="F6021">
        <v>1.61538</v>
      </c>
      <c r="G6021" s="384">
        <v>0</v>
      </c>
      <c r="H6021">
        <v>0</v>
      </c>
    </row>
    <row r="6022" spans="1:10">
      <c r="A6022">
        <v>6021</v>
      </c>
      <c r="B6022" s="613">
        <v>44033.553472222222</v>
      </c>
      <c r="C6022" s="405" t="s">
        <v>2020</v>
      </c>
      <c r="D6022" s="384">
        <v>1539</v>
      </c>
      <c r="E6022">
        <v>0.01</v>
      </c>
      <c r="F6022">
        <v>1.61538</v>
      </c>
      <c r="G6022" s="384">
        <v>0</v>
      </c>
      <c r="H6022">
        <v>1.61324</v>
      </c>
    </row>
    <row r="6023" spans="1:10">
      <c r="A6023">
        <v>6022</v>
      </c>
      <c r="B6023" s="613">
        <v>44033.611805555556</v>
      </c>
      <c r="C6023" s="405" t="s">
        <v>1931</v>
      </c>
      <c r="D6023" s="384">
        <v>1539</v>
      </c>
      <c r="E6023">
        <v>0.01</v>
      </c>
      <c r="F6023">
        <v>1.61324</v>
      </c>
      <c r="G6023" s="384">
        <v>0</v>
      </c>
      <c r="H6023">
        <v>1.61324</v>
      </c>
      <c r="I6023">
        <v>1.48</v>
      </c>
      <c r="J6023" s="384">
        <v>5653.69</v>
      </c>
    </row>
    <row r="6024" spans="1:10">
      <c r="A6024">
        <v>6023</v>
      </c>
      <c r="B6024" s="613">
        <v>44033.720138888886</v>
      </c>
      <c r="C6024" s="405" t="s">
        <v>97</v>
      </c>
      <c r="D6024" s="384">
        <v>1540</v>
      </c>
      <c r="E6024">
        <v>0.01</v>
      </c>
      <c r="F6024">
        <v>1.61463</v>
      </c>
      <c r="G6024" s="384">
        <v>0</v>
      </c>
      <c r="H6024">
        <v>0</v>
      </c>
    </row>
    <row r="6025" spans="1:10">
      <c r="A6025">
        <v>6024</v>
      </c>
      <c r="B6025" s="613">
        <v>44033.720138888886</v>
      </c>
      <c r="C6025" s="405" t="s">
        <v>2020</v>
      </c>
      <c r="D6025" s="384">
        <v>1540</v>
      </c>
      <c r="E6025">
        <v>0.01</v>
      </c>
      <c r="F6025">
        <v>1.61463</v>
      </c>
      <c r="G6025" s="384">
        <v>0</v>
      </c>
      <c r="H6025">
        <v>1.61249</v>
      </c>
    </row>
    <row r="6026" spans="1:10">
      <c r="A6026">
        <v>6027</v>
      </c>
      <c r="B6026" s="613">
        <v>44033.774305555555</v>
      </c>
      <c r="C6026" s="405" t="s">
        <v>2020</v>
      </c>
      <c r="D6026" s="384">
        <v>1540</v>
      </c>
      <c r="E6026">
        <v>0.01</v>
      </c>
      <c r="F6026">
        <v>1.61463</v>
      </c>
      <c r="G6026" s="384">
        <v>0</v>
      </c>
      <c r="H6026">
        <v>1.61416</v>
      </c>
    </row>
    <row r="6027" spans="1:10">
      <c r="A6027">
        <v>6028</v>
      </c>
      <c r="B6027" s="613">
        <v>44033.87222222222</v>
      </c>
      <c r="C6027" s="405" t="s">
        <v>1931</v>
      </c>
      <c r="D6027" s="384">
        <v>1540</v>
      </c>
      <c r="E6027">
        <v>0.01</v>
      </c>
      <c r="F6027">
        <v>1.61416</v>
      </c>
      <c r="G6027" s="384">
        <v>0</v>
      </c>
      <c r="H6027">
        <v>1.61416</v>
      </c>
      <c r="I6027">
        <v>0.24</v>
      </c>
      <c r="J6027" s="384">
        <v>5653.93</v>
      </c>
    </row>
    <row r="6028" spans="1:10">
      <c r="A6028">
        <v>6025</v>
      </c>
      <c r="B6028" s="613">
        <v>44033.774305555555</v>
      </c>
      <c r="C6028" s="405" t="s">
        <v>97</v>
      </c>
      <c r="D6028" s="384">
        <v>1541</v>
      </c>
      <c r="E6028">
        <v>0.01</v>
      </c>
      <c r="F6028">
        <v>1.6179600000000001</v>
      </c>
      <c r="G6028" s="384">
        <v>0</v>
      </c>
      <c r="H6028">
        <v>0</v>
      </c>
    </row>
    <row r="6029" spans="1:10">
      <c r="A6029">
        <v>6026</v>
      </c>
      <c r="B6029" s="613">
        <v>44033.774305555555</v>
      </c>
      <c r="C6029" s="405" t="s">
        <v>2020</v>
      </c>
      <c r="D6029" s="384">
        <v>1541</v>
      </c>
      <c r="E6029">
        <v>0.01</v>
      </c>
      <c r="F6029">
        <v>1.6179600000000001</v>
      </c>
      <c r="G6029" s="384">
        <v>0</v>
      </c>
      <c r="H6029">
        <v>1.61416</v>
      </c>
    </row>
    <row r="6030" spans="1:10">
      <c r="A6030">
        <v>6029</v>
      </c>
      <c r="B6030" s="613">
        <v>44033.87222222222</v>
      </c>
      <c r="C6030" s="405" t="s">
        <v>1931</v>
      </c>
      <c r="D6030" s="384">
        <v>1541</v>
      </c>
      <c r="E6030">
        <v>0.01</v>
      </c>
      <c r="F6030">
        <v>1.61416</v>
      </c>
      <c r="G6030" s="384">
        <v>0</v>
      </c>
      <c r="H6030">
        <v>1.61416</v>
      </c>
      <c r="I6030">
        <v>2.7</v>
      </c>
      <c r="J6030" s="384">
        <v>5656.63</v>
      </c>
    </row>
    <row r="6031" spans="1:10">
      <c r="A6031">
        <v>6030</v>
      </c>
      <c r="B6031" s="613">
        <v>44034.396527777775</v>
      </c>
      <c r="C6031" s="405" t="s">
        <v>96</v>
      </c>
      <c r="D6031" s="384">
        <v>1542</v>
      </c>
      <c r="E6031">
        <v>0.01</v>
      </c>
      <c r="F6031">
        <v>1.61372</v>
      </c>
      <c r="G6031" s="384">
        <v>0</v>
      </c>
      <c r="H6031">
        <v>0</v>
      </c>
    </row>
    <row r="6032" spans="1:10">
      <c r="A6032">
        <v>6031</v>
      </c>
      <c r="B6032" s="613">
        <v>44034.396527777775</v>
      </c>
      <c r="C6032" s="405" t="s">
        <v>2020</v>
      </c>
      <c r="D6032" s="384">
        <v>1542</v>
      </c>
      <c r="E6032">
        <v>0.01</v>
      </c>
      <c r="F6032">
        <v>1.61372</v>
      </c>
      <c r="G6032" s="384">
        <v>0</v>
      </c>
      <c r="H6032">
        <v>1.6158600000000001</v>
      </c>
    </row>
    <row r="6033" spans="1:10">
      <c r="A6033">
        <v>6032</v>
      </c>
      <c r="B6033" s="613">
        <v>44034.400694444441</v>
      </c>
      <c r="C6033" s="405" t="s">
        <v>1931</v>
      </c>
      <c r="D6033" s="384">
        <v>1542</v>
      </c>
      <c r="E6033">
        <v>0.01</v>
      </c>
      <c r="F6033">
        <v>1.6158600000000001</v>
      </c>
      <c r="G6033" s="384">
        <v>0</v>
      </c>
      <c r="H6033">
        <v>1.6158600000000001</v>
      </c>
      <c r="I6033">
        <v>1.48</v>
      </c>
      <c r="J6033" s="384">
        <v>5658.11</v>
      </c>
    </row>
    <row r="6034" spans="1:10">
      <c r="A6034">
        <v>6033</v>
      </c>
      <c r="B6034" s="613">
        <v>44036.803472222222</v>
      </c>
      <c r="C6034" s="405" t="s">
        <v>96</v>
      </c>
      <c r="D6034" s="384">
        <v>1543</v>
      </c>
      <c r="E6034">
        <v>0.01</v>
      </c>
      <c r="F6034">
        <v>1.64334</v>
      </c>
      <c r="G6034" s="384">
        <v>0</v>
      </c>
      <c r="H6034">
        <v>0</v>
      </c>
    </row>
    <row r="6035" spans="1:10">
      <c r="A6035">
        <v>6034</v>
      </c>
      <c r="B6035" s="613">
        <v>44036.803472222222</v>
      </c>
      <c r="C6035" s="405" t="s">
        <v>2020</v>
      </c>
      <c r="D6035" s="384">
        <v>1543</v>
      </c>
      <c r="E6035">
        <v>0.01</v>
      </c>
      <c r="F6035">
        <v>1.64334</v>
      </c>
      <c r="G6035" s="384">
        <v>0</v>
      </c>
      <c r="H6035">
        <v>1.6454800000000001</v>
      </c>
    </row>
    <row r="6036" spans="1:10">
      <c r="A6036">
        <v>6037</v>
      </c>
      <c r="B6036" s="613">
        <v>44036.831944444442</v>
      </c>
      <c r="C6036" s="405" t="s">
        <v>2020</v>
      </c>
      <c r="D6036" s="384">
        <v>1543</v>
      </c>
      <c r="E6036">
        <v>0.01</v>
      </c>
      <c r="F6036">
        <v>1.64334</v>
      </c>
      <c r="G6036" s="384">
        <v>0</v>
      </c>
      <c r="H6036">
        <v>1.6438299999999999</v>
      </c>
    </row>
    <row r="6037" spans="1:10">
      <c r="A6037">
        <v>6038</v>
      </c>
      <c r="B6037" s="613">
        <v>44039.568749999999</v>
      </c>
      <c r="C6037" s="405" t="s">
        <v>1931</v>
      </c>
      <c r="D6037" s="384">
        <v>1543</v>
      </c>
      <c r="E6037">
        <v>0.01</v>
      </c>
      <c r="F6037">
        <v>1.6438299999999999</v>
      </c>
      <c r="G6037" s="384">
        <v>0</v>
      </c>
      <c r="H6037">
        <v>1.6438299999999999</v>
      </c>
      <c r="I6037">
        <v>0.27</v>
      </c>
      <c r="J6037" s="384">
        <v>5658.38</v>
      </c>
    </row>
    <row r="6038" spans="1:10">
      <c r="A6038">
        <v>6035</v>
      </c>
      <c r="B6038" s="613">
        <v>44036.831944444442</v>
      </c>
      <c r="C6038" s="405" t="s">
        <v>96</v>
      </c>
      <c r="D6038" s="384">
        <v>1544</v>
      </c>
      <c r="E6038">
        <v>0.01</v>
      </c>
      <c r="F6038">
        <v>1.6400399999999999</v>
      </c>
      <c r="G6038" s="384">
        <v>0</v>
      </c>
      <c r="H6038">
        <v>0</v>
      </c>
    </row>
    <row r="6039" spans="1:10">
      <c r="A6039">
        <v>6036</v>
      </c>
      <c r="B6039" s="613">
        <v>44036.831944444442</v>
      </c>
      <c r="C6039" s="405" t="s">
        <v>2020</v>
      </c>
      <c r="D6039" s="384">
        <v>1544</v>
      </c>
      <c r="E6039">
        <v>0.01</v>
      </c>
      <c r="F6039">
        <v>1.6400399999999999</v>
      </c>
      <c r="G6039" s="384">
        <v>0</v>
      </c>
      <c r="H6039">
        <v>1.6438299999999999</v>
      </c>
    </row>
    <row r="6040" spans="1:10">
      <c r="A6040">
        <v>6039</v>
      </c>
      <c r="B6040" s="613">
        <v>44039.568749999999</v>
      </c>
      <c r="C6040" s="405" t="s">
        <v>1931</v>
      </c>
      <c r="D6040" s="384">
        <v>1544</v>
      </c>
      <c r="E6040">
        <v>0.01</v>
      </c>
      <c r="F6040">
        <v>1.6438299999999999</v>
      </c>
      <c r="G6040" s="384">
        <v>0</v>
      </c>
      <c r="H6040">
        <v>1.6438299999999999</v>
      </c>
      <c r="I6040">
        <v>2.7</v>
      </c>
      <c r="J6040" s="384">
        <v>5661.08</v>
      </c>
    </row>
    <row r="6041" spans="1:10">
      <c r="A6041">
        <v>6040</v>
      </c>
      <c r="B6041" s="613">
        <v>44041.59375</v>
      </c>
      <c r="C6041" s="405" t="s">
        <v>97</v>
      </c>
      <c r="D6041" s="384">
        <v>1545</v>
      </c>
      <c r="E6041">
        <v>0.01</v>
      </c>
      <c r="F6041">
        <v>1.6347499999999999</v>
      </c>
      <c r="G6041" s="384">
        <v>0</v>
      </c>
      <c r="H6041">
        <v>0</v>
      </c>
    </row>
    <row r="6042" spans="1:10">
      <c r="A6042">
        <v>6041</v>
      </c>
      <c r="B6042" s="613">
        <v>44041.59375</v>
      </c>
      <c r="C6042" s="405" t="s">
        <v>2020</v>
      </c>
      <c r="D6042" s="384">
        <v>1545</v>
      </c>
      <c r="E6042">
        <v>0.01</v>
      </c>
      <c r="F6042">
        <v>1.6347499999999999</v>
      </c>
      <c r="G6042" s="384">
        <v>0</v>
      </c>
      <c r="H6042">
        <v>1.6326099999999999</v>
      </c>
    </row>
    <row r="6043" spans="1:10">
      <c r="A6043">
        <v>6044</v>
      </c>
      <c r="B6043" s="613">
        <v>44041.697916666664</v>
      </c>
      <c r="C6043" s="405" t="s">
        <v>2020</v>
      </c>
      <c r="D6043" s="384">
        <v>1545</v>
      </c>
      <c r="E6043">
        <v>0.01</v>
      </c>
      <c r="F6043">
        <v>1.6347499999999999</v>
      </c>
      <c r="G6043" s="384">
        <v>0</v>
      </c>
      <c r="H6043">
        <v>1.63513</v>
      </c>
    </row>
    <row r="6044" spans="1:10">
      <c r="A6044">
        <v>6048</v>
      </c>
      <c r="B6044" s="613">
        <v>44042.322222222225</v>
      </c>
      <c r="C6044" s="405" t="s">
        <v>2020</v>
      </c>
      <c r="D6044" s="384">
        <v>1545</v>
      </c>
      <c r="E6044">
        <v>0.01</v>
      </c>
      <c r="F6044">
        <v>1.6347499999999999</v>
      </c>
      <c r="G6044" s="384">
        <v>0</v>
      </c>
      <c r="H6044">
        <v>1.6371500000000001</v>
      </c>
    </row>
    <row r="6045" spans="1:10">
      <c r="A6045">
        <v>6053</v>
      </c>
      <c r="B6045" s="613">
        <v>44042.645833333336</v>
      </c>
      <c r="C6045" s="405" t="s">
        <v>2020</v>
      </c>
      <c r="D6045" s="384">
        <v>1545</v>
      </c>
      <c r="E6045">
        <v>0.01</v>
      </c>
      <c r="F6045">
        <v>1.6347499999999999</v>
      </c>
      <c r="G6045" s="384">
        <v>0</v>
      </c>
      <c r="H6045">
        <v>1.6412</v>
      </c>
    </row>
    <row r="6046" spans="1:10">
      <c r="A6046">
        <v>6059</v>
      </c>
      <c r="B6046" s="613">
        <v>44046.67291666667</v>
      </c>
      <c r="C6046" s="405" t="s">
        <v>2020</v>
      </c>
      <c r="D6046" s="384">
        <v>1545</v>
      </c>
      <c r="E6046">
        <v>0.01</v>
      </c>
      <c r="F6046">
        <v>1.6347499999999999</v>
      </c>
      <c r="G6046" s="384">
        <v>0</v>
      </c>
      <c r="H6046">
        <v>1.6459699999999999</v>
      </c>
    </row>
    <row r="6047" spans="1:10">
      <c r="A6047">
        <v>6060</v>
      </c>
      <c r="B6047" s="613">
        <v>44047.660416666666</v>
      </c>
      <c r="C6047" s="405" t="s">
        <v>1931</v>
      </c>
      <c r="D6047" s="384">
        <v>1545</v>
      </c>
      <c r="E6047">
        <v>0.01</v>
      </c>
      <c r="F6047">
        <v>1.6459699999999999</v>
      </c>
      <c r="G6047" s="384">
        <v>0</v>
      </c>
      <c r="H6047">
        <v>1.6459699999999999</v>
      </c>
      <c r="I6047">
        <v>-8.3800000000000008</v>
      </c>
      <c r="J6047" s="384">
        <v>5652.7</v>
      </c>
    </row>
    <row r="6048" spans="1:10">
      <c r="A6048">
        <v>6042</v>
      </c>
      <c r="B6048" s="613">
        <v>44041.697916666664</v>
      </c>
      <c r="C6048" s="405" t="s">
        <v>97</v>
      </c>
      <c r="D6048" s="384">
        <v>1546</v>
      </c>
      <c r="E6048">
        <v>0.01</v>
      </c>
      <c r="F6048">
        <v>1.6397900000000001</v>
      </c>
      <c r="G6048" s="384">
        <v>0</v>
      </c>
      <c r="H6048">
        <v>0</v>
      </c>
    </row>
    <row r="6049" spans="1:10">
      <c r="A6049">
        <v>6043</v>
      </c>
      <c r="B6049" s="613">
        <v>44041.697916666664</v>
      </c>
      <c r="C6049" s="405" t="s">
        <v>2020</v>
      </c>
      <c r="D6049" s="384">
        <v>1546</v>
      </c>
      <c r="E6049">
        <v>0.01</v>
      </c>
      <c r="F6049">
        <v>1.6397900000000001</v>
      </c>
      <c r="G6049" s="384">
        <v>0</v>
      </c>
      <c r="H6049">
        <v>1.63513</v>
      </c>
    </row>
    <row r="6050" spans="1:10">
      <c r="A6050">
        <v>6047</v>
      </c>
      <c r="B6050" s="613">
        <v>44042.322222222225</v>
      </c>
      <c r="C6050" s="405" t="s">
        <v>2020</v>
      </c>
      <c r="D6050" s="384">
        <v>1546</v>
      </c>
      <c r="E6050">
        <v>0.01</v>
      </c>
      <c r="F6050">
        <v>1.6397900000000001</v>
      </c>
      <c r="G6050" s="384">
        <v>0</v>
      </c>
      <c r="H6050">
        <v>1.6371500000000001</v>
      </c>
    </row>
    <row r="6051" spans="1:10">
      <c r="A6051">
        <v>6052</v>
      </c>
      <c r="B6051" s="613">
        <v>44042.645833333336</v>
      </c>
      <c r="C6051" s="405" t="s">
        <v>2020</v>
      </c>
      <c r="D6051" s="384">
        <v>1546</v>
      </c>
      <c r="E6051">
        <v>0.01</v>
      </c>
      <c r="F6051">
        <v>1.6397900000000001</v>
      </c>
      <c r="G6051" s="384">
        <v>0</v>
      </c>
      <c r="H6051">
        <v>1.6412</v>
      </c>
    </row>
    <row r="6052" spans="1:10">
      <c r="A6052">
        <v>6058</v>
      </c>
      <c r="B6052" s="613">
        <v>44046.67291666667</v>
      </c>
      <c r="C6052" s="405" t="s">
        <v>2020</v>
      </c>
      <c r="D6052" s="384">
        <v>1546</v>
      </c>
      <c r="E6052">
        <v>0.01</v>
      </c>
      <c r="F6052">
        <v>1.6397900000000001</v>
      </c>
      <c r="G6052" s="384">
        <v>0</v>
      </c>
      <c r="H6052">
        <v>1.6459699999999999</v>
      </c>
    </row>
    <row r="6053" spans="1:10">
      <c r="A6053">
        <v>6061</v>
      </c>
      <c r="B6053" s="613">
        <v>44047.660416666666</v>
      </c>
      <c r="C6053" s="405" t="s">
        <v>1931</v>
      </c>
      <c r="D6053" s="384">
        <v>1546</v>
      </c>
      <c r="E6053">
        <v>0.01</v>
      </c>
      <c r="F6053">
        <v>1.6459699999999999</v>
      </c>
      <c r="G6053" s="384">
        <v>0</v>
      </c>
      <c r="H6053">
        <v>1.6459699999999999</v>
      </c>
      <c r="I6053">
        <v>-4.66</v>
      </c>
      <c r="J6053" s="384">
        <v>5648.04</v>
      </c>
    </row>
    <row r="6054" spans="1:10">
      <c r="A6054">
        <v>6045</v>
      </c>
      <c r="B6054" s="613">
        <v>44042.322222222225</v>
      </c>
      <c r="C6054" s="405" t="s">
        <v>97</v>
      </c>
      <c r="D6054" s="384">
        <v>1547</v>
      </c>
      <c r="E6054">
        <v>0.01</v>
      </c>
      <c r="F6054">
        <v>1.6436200000000001</v>
      </c>
      <c r="G6054" s="384">
        <v>0</v>
      </c>
      <c r="H6054">
        <v>0</v>
      </c>
    </row>
    <row r="6055" spans="1:10">
      <c r="A6055">
        <v>6046</v>
      </c>
      <c r="B6055" s="613">
        <v>44042.322222222225</v>
      </c>
      <c r="C6055" s="405" t="s">
        <v>2020</v>
      </c>
      <c r="D6055" s="384">
        <v>1547</v>
      </c>
      <c r="E6055">
        <v>0.01</v>
      </c>
      <c r="F6055">
        <v>1.6436200000000001</v>
      </c>
      <c r="G6055" s="384">
        <v>0</v>
      </c>
      <c r="H6055">
        <v>1.6371500000000001</v>
      </c>
    </row>
    <row r="6056" spans="1:10">
      <c r="A6056">
        <v>6051</v>
      </c>
      <c r="B6056" s="613">
        <v>44042.645833333336</v>
      </c>
      <c r="C6056" s="405" t="s">
        <v>2020</v>
      </c>
      <c r="D6056" s="384">
        <v>1547</v>
      </c>
      <c r="E6056">
        <v>0.01</v>
      </c>
      <c r="F6056">
        <v>1.6436200000000001</v>
      </c>
      <c r="G6056" s="384">
        <v>0</v>
      </c>
      <c r="H6056">
        <v>1.6412</v>
      </c>
    </row>
    <row r="6057" spans="1:10">
      <c r="A6057">
        <v>6057</v>
      </c>
      <c r="B6057" s="613">
        <v>44046.67291666667</v>
      </c>
      <c r="C6057" s="405" t="s">
        <v>2020</v>
      </c>
      <c r="D6057" s="384">
        <v>1547</v>
      </c>
      <c r="E6057">
        <v>0.01</v>
      </c>
      <c r="F6057">
        <v>1.6436200000000001</v>
      </c>
      <c r="G6057" s="384">
        <v>0</v>
      </c>
      <c r="H6057">
        <v>1.6459699999999999</v>
      </c>
    </row>
    <row r="6058" spans="1:10">
      <c r="A6058">
        <v>6062</v>
      </c>
      <c r="B6058" s="613">
        <v>44047.660416666666</v>
      </c>
      <c r="C6058" s="405" t="s">
        <v>1931</v>
      </c>
      <c r="D6058" s="384">
        <v>1547</v>
      </c>
      <c r="E6058">
        <v>0.01</v>
      </c>
      <c r="F6058">
        <v>1.6459699999999999</v>
      </c>
      <c r="G6058" s="384">
        <v>0</v>
      </c>
      <c r="H6058">
        <v>1.6459699999999999</v>
      </c>
      <c r="I6058">
        <v>-1.83</v>
      </c>
      <c r="J6058" s="384">
        <v>5646.21</v>
      </c>
    </row>
    <row r="6059" spans="1:10">
      <c r="A6059">
        <v>6049</v>
      </c>
      <c r="B6059" s="613">
        <v>44042.645833333336</v>
      </c>
      <c r="C6059" s="405" t="s">
        <v>97</v>
      </c>
      <c r="D6059" s="384">
        <v>1548</v>
      </c>
      <c r="E6059">
        <v>0.02</v>
      </c>
      <c r="F6059">
        <v>1.6497599999999999</v>
      </c>
      <c r="G6059" s="384">
        <v>0</v>
      </c>
      <c r="H6059">
        <v>0</v>
      </c>
    </row>
    <row r="6060" spans="1:10">
      <c r="A6060">
        <v>6050</v>
      </c>
      <c r="B6060" s="613">
        <v>44042.645833333336</v>
      </c>
      <c r="C6060" s="405" t="s">
        <v>2020</v>
      </c>
      <c r="D6060" s="384">
        <v>1548</v>
      </c>
      <c r="E6060">
        <v>0.02</v>
      </c>
      <c r="F6060">
        <v>1.6497599999999999</v>
      </c>
      <c r="G6060" s="384">
        <v>0</v>
      </c>
      <c r="H6060">
        <v>1.6412</v>
      </c>
    </row>
    <row r="6061" spans="1:10">
      <c r="A6061">
        <v>6056</v>
      </c>
      <c r="B6061" s="613">
        <v>44046.67291666667</v>
      </c>
      <c r="C6061" s="405" t="s">
        <v>2020</v>
      </c>
      <c r="D6061" s="384">
        <v>1548</v>
      </c>
      <c r="E6061">
        <v>0.02</v>
      </c>
      <c r="F6061">
        <v>1.6497599999999999</v>
      </c>
      <c r="G6061" s="384">
        <v>0</v>
      </c>
      <c r="H6061">
        <v>1.6459699999999999</v>
      </c>
    </row>
    <row r="6062" spans="1:10">
      <c r="A6062">
        <v>6063</v>
      </c>
      <c r="B6062" s="613">
        <v>44047.660416666666</v>
      </c>
      <c r="C6062" s="405" t="s">
        <v>1931</v>
      </c>
      <c r="D6062" s="384">
        <v>1548</v>
      </c>
      <c r="E6062">
        <v>0.02</v>
      </c>
      <c r="F6062">
        <v>1.6459699999999999</v>
      </c>
      <c r="G6062" s="384">
        <v>0</v>
      </c>
      <c r="H6062">
        <v>1.6459699999999999</v>
      </c>
      <c r="I6062">
        <v>5.4</v>
      </c>
      <c r="J6062" s="384">
        <v>5651.61</v>
      </c>
    </row>
    <row r="6063" spans="1:10">
      <c r="A6063">
        <v>6054</v>
      </c>
      <c r="B6063" s="613">
        <v>44046.67291666667</v>
      </c>
      <c r="C6063" s="405" t="s">
        <v>97</v>
      </c>
      <c r="D6063" s="384">
        <v>1549</v>
      </c>
      <c r="E6063">
        <v>0.04</v>
      </c>
      <c r="F6063">
        <v>1.6553899999999999</v>
      </c>
      <c r="G6063" s="384">
        <v>0</v>
      </c>
      <c r="H6063">
        <v>0</v>
      </c>
    </row>
    <row r="6064" spans="1:10">
      <c r="A6064">
        <v>6055</v>
      </c>
      <c r="B6064" s="613">
        <v>44046.67291666667</v>
      </c>
      <c r="C6064" s="405" t="s">
        <v>2020</v>
      </c>
      <c r="D6064" s="384">
        <v>1549</v>
      </c>
      <c r="E6064">
        <v>0.04</v>
      </c>
      <c r="F6064">
        <v>1.6553899999999999</v>
      </c>
      <c r="G6064" s="384">
        <v>0</v>
      </c>
      <c r="H6064">
        <v>1.6459699999999999</v>
      </c>
    </row>
    <row r="6065" spans="1:10">
      <c r="A6065">
        <v>6064</v>
      </c>
      <c r="B6065" s="613">
        <v>44047.660416666666</v>
      </c>
      <c r="C6065" s="405" t="s">
        <v>1931</v>
      </c>
      <c r="D6065" s="384">
        <v>1549</v>
      </c>
      <c r="E6065">
        <v>0.04</v>
      </c>
      <c r="F6065">
        <v>1.6459699999999999</v>
      </c>
      <c r="G6065" s="384">
        <v>0</v>
      </c>
      <c r="H6065">
        <v>1.6459699999999999</v>
      </c>
      <c r="I6065">
        <v>27.43</v>
      </c>
      <c r="J6065" s="384">
        <v>5679.04</v>
      </c>
    </row>
    <row r="6066" spans="1:10">
      <c r="A6066">
        <v>6065</v>
      </c>
      <c r="B6066" s="613">
        <v>44054.71875</v>
      </c>
      <c r="C6066" s="405" t="s">
        <v>96</v>
      </c>
      <c r="D6066" s="384">
        <v>1550</v>
      </c>
      <c r="E6066">
        <v>0.01</v>
      </c>
      <c r="F6066">
        <v>1.6445799999999999</v>
      </c>
      <c r="G6066" s="384">
        <v>0</v>
      </c>
      <c r="H6066">
        <v>0</v>
      </c>
    </row>
    <row r="6067" spans="1:10">
      <c r="A6067">
        <v>6066</v>
      </c>
      <c r="B6067" s="613">
        <v>44054.71875</v>
      </c>
      <c r="C6067" s="405" t="s">
        <v>2020</v>
      </c>
      <c r="D6067" s="384">
        <v>1550</v>
      </c>
      <c r="E6067">
        <v>0.01</v>
      </c>
      <c r="F6067">
        <v>1.6445799999999999</v>
      </c>
      <c r="G6067" s="384">
        <v>0</v>
      </c>
      <c r="H6067">
        <v>1.64672</v>
      </c>
    </row>
    <row r="6068" spans="1:10">
      <c r="A6068">
        <v>6067</v>
      </c>
      <c r="B6068" s="613">
        <v>44055.179861111108</v>
      </c>
      <c r="C6068" s="405" t="s">
        <v>1931</v>
      </c>
      <c r="D6068" s="384">
        <v>1550</v>
      </c>
      <c r="E6068">
        <v>0.01</v>
      </c>
      <c r="F6068">
        <v>1.64672</v>
      </c>
      <c r="G6068" s="384">
        <v>0</v>
      </c>
      <c r="H6068">
        <v>1.64672</v>
      </c>
      <c r="I6068">
        <v>1.48</v>
      </c>
      <c r="J6068" s="384">
        <v>5680.52</v>
      </c>
    </row>
    <row r="6069" spans="1:10">
      <c r="A6069">
        <v>6068</v>
      </c>
      <c r="B6069" s="613">
        <v>44056.15625</v>
      </c>
      <c r="C6069" s="405" t="s">
        <v>96</v>
      </c>
      <c r="D6069" s="384">
        <v>1551</v>
      </c>
      <c r="E6069">
        <v>0.01</v>
      </c>
      <c r="F6069">
        <v>1.64656</v>
      </c>
      <c r="G6069" s="384">
        <v>0</v>
      </c>
      <c r="H6069">
        <v>0</v>
      </c>
    </row>
    <row r="6070" spans="1:10">
      <c r="A6070">
        <v>6069</v>
      </c>
      <c r="B6070" s="613">
        <v>44056.15625</v>
      </c>
      <c r="C6070" s="405" t="s">
        <v>2020</v>
      </c>
      <c r="D6070" s="384">
        <v>1551</v>
      </c>
      <c r="E6070">
        <v>0.01</v>
      </c>
      <c r="F6070">
        <v>1.64656</v>
      </c>
      <c r="G6070" s="384">
        <v>0</v>
      </c>
      <c r="H6070">
        <v>1.6487000000000001</v>
      </c>
    </row>
    <row r="6071" spans="1:10">
      <c r="A6071">
        <v>6070</v>
      </c>
      <c r="B6071" s="613">
        <v>44056.333333333336</v>
      </c>
      <c r="C6071" s="405" t="s">
        <v>1931</v>
      </c>
      <c r="D6071" s="384">
        <v>1551</v>
      </c>
      <c r="E6071">
        <v>0.01</v>
      </c>
      <c r="F6071">
        <v>1.6487000000000001</v>
      </c>
      <c r="G6071" s="384">
        <v>0</v>
      </c>
      <c r="H6071">
        <v>1.6487000000000001</v>
      </c>
      <c r="I6071">
        <v>1.48</v>
      </c>
      <c r="J6071" s="384">
        <v>5682</v>
      </c>
    </row>
    <row r="6072" spans="1:10">
      <c r="A6072">
        <v>6071</v>
      </c>
      <c r="B6072" s="613">
        <v>44060.709027777775</v>
      </c>
      <c r="C6072" s="405" t="s">
        <v>96</v>
      </c>
      <c r="D6072" s="384">
        <v>1552</v>
      </c>
      <c r="E6072">
        <v>0.01</v>
      </c>
      <c r="F6072">
        <v>1.6476599999999999</v>
      </c>
      <c r="G6072" s="384">
        <v>0</v>
      </c>
      <c r="H6072">
        <v>0</v>
      </c>
    </row>
    <row r="6073" spans="1:10">
      <c r="A6073">
        <v>6072</v>
      </c>
      <c r="B6073" s="613">
        <v>44060.709027777775</v>
      </c>
      <c r="C6073" s="405" t="s">
        <v>2020</v>
      </c>
      <c r="D6073" s="384">
        <v>1552</v>
      </c>
      <c r="E6073">
        <v>0.01</v>
      </c>
      <c r="F6073">
        <v>1.6476599999999999</v>
      </c>
      <c r="G6073" s="384">
        <v>0</v>
      </c>
      <c r="H6073">
        <v>1.6497999999999999</v>
      </c>
    </row>
    <row r="6074" spans="1:10">
      <c r="A6074">
        <v>6075</v>
      </c>
      <c r="B6074" s="613">
        <v>44060.92083333333</v>
      </c>
      <c r="C6074" s="405" t="s">
        <v>2020</v>
      </c>
      <c r="D6074" s="384">
        <v>1552</v>
      </c>
      <c r="E6074">
        <v>0.01</v>
      </c>
      <c r="F6074">
        <v>1.6476599999999999</v>
      </c>
      <c r="G6074" s="384">
        <v>0</v>
      </c>
      <c r="H6074">
        <v>1.6480999999999999</v>
      </c>
    </row>
    <row r="6075" spans="1:10">
      <c r="A6075">
        <v>6076</v>
      </c>
      <c r="B6075" s="613">
        <v>44061.2</v>
      </c>
      <c r="C6075" s="405" t="s">
        <v>1931</v>
      </c>
      <c r="D6075" s="384">
        <v>1552</v>
      </c>
      <c r="E6075">
        <v>0.01</v>
      </c>
      <c r="F6075">
        <v>1.6480999999999999</v>
      </c>
      <c r="G6075" s="384">
        <v>0</v>
      </c>
      <c r="H6075">
        <v>1.6480999999999999</v>
      </c>
      <c r="I6075">
        <v>0.23</v>
      </c>
      <c r="J6075" s="384">
        <v>5682.23</v>
      </c>
    </row>
    <row r="6076" spans="1:10">
      <c r="A6076">
        <v>6073</v>
      </c>
      <c r="B6076" s="613">
        <v>44060.92083333333</v>
      </c>
      <c r="C6076" s="405" t="s">
        <v>96</v>
      </c>
      <c r="D6076" s="384">
        <v>1553</v>
      </c>
      <c r="E6076">
        <v>0.01</v>
      </c>
      <c r="F6076">
        <v>1.6442699999999999</v>
      </c>
      <c r="G6076" s="384">
        <v>0</v>
      </c>
      <c r="H6076">
        <v>0</v>
      </c>
    </row>
    <row r="6077" spans="1:10">
      <c r="A6077">
        <v>6074</v>
      </c>
      <c r="B6077" s="613">
        <v>44060.92083333333</v>
      </c>
      <c r="C6077" s="405" t="s">
        <v>2020</v>
      </c>
      <c r="D6077" s="384">
        <v>1553</v>
      </c>
      <c r="E6077">
        <v>0.01</v>
      </c>
      <c r="F6077">
        <v>1.6442699999999999</v>
      </c>
      <c r="G6077" s="384">
        <v>0</v>
      </c>
      <c r="H6077">
        <v>1.6480999999999999</v>
      </c>
    </row>
    <row r="6078" spans="1:10">
      <c r="A6078">
        <v>6077</v>
      </c>
      <c r="B6078" s="613">
        <v>44061.2</v>
      </c>
      <c r="C6078" s="405" t="s">
        <v>1931</v>
      </c>
      <c r="D6078" s="384">
        <v>1553</v>
      </c>
      <c r="E6078">
        <v>0.01</v>
      </c>
      <c r="F6078">
        <v>1.6480999999999999</v>
      </c>
      <c r="G6078" s="384">
        <v>0</v>
      </c>
      <c r="H6078">
        <v>1.6480999999999999</v>
      </c>
      <c r="I6078">
        <v>2.73</v>
      </c>
      <c r="J6078" s="384">
        <v>5684.96</v>
      </c>
    </row>
    <row r="6079" spans="1:10">
      <c r="A6079">
        <v>6078</v>
      </c>
      <c r="B6079" s="613">
        <v>44068.104861111111</v>
      </c>
      <c r="C6079" s="405" t="s">
        <v>97</v>
      </c>
      <c r="D6079" s="384">
        <v>1554</v>
      </c>
      <c r="E6079">
        <v>0.01</v>
      </c>
      <c r="F6079">
        <v>1.6450199999999999</v>
      </c>
      <c r="G6079" s="384">
        <v>0</v>
      </c>
      <c r="H6079">
        <v>0</v>
      </c>
    </row>
    <row r="6080" spans="1:10">
      <c r="A6080">
        <v>6079</v>
      </c>
      <c r="B6080" s="613">
        <v>44068.104861111111</v>
      </c>
      <c r="C6080" s="405" t="s">
        <v>2020</v>
      </c>
      <c r="D6080" s="384">
        <v>1554</v>
      </c>
      <c r="E6080">
        <v>0.01</v>
      </c>
      <c r="F6080">
        <v>1.6450199999999999</v>
      </c>
      <c r="G6080" s="384">
        <v>0</v>
      </c>
      <c r="H6080">
        <v>1.6428799999999999</v>
      </c>
    </row>
    <row r="6081" spans="1:10">
      <c r="A6081">
        <v>6082</v>
      </c>
      <c r="B6081" s="613">
        <v>44068.405555555553</v>
      </c>
      <c r="C6081" s="405" t="s">
        <v>2020</v>
      </c>
      <c r="D6081" s="384">
        <v>1554</v>
      </c>
      <c r="E6081">
        <v>0.01</v>
      </c>
      <c r="F6081">
        <v>1.6450199999999999</v>
      </c>
      <c r="G6081" s="384">
        <v>0</v>
      </c>
      <c r="H6081">
        <v>1.6445399999999999</v>
      </c>
    </row>
    <row r="6082" spans="1:10">
      <c r="A6082">
        <v>6086</v>
      </c>
      <c r="B6082" s="613">
        <v>44068.448611111111</v>
      </c>
      <c r="C6082" s="405" t="s">
        <v>2020</v>
      </c>
      <c r="D6082" s="384">
        <v>1554</v>
      </c>
      <c r="E6082">
        <v>0.01</v>
      </c>
      <c r="F6082">
        <v>1.6450199999999999</v>
      </c>
      <c r="G6082" s="384">
        <v>0</v>
      </c>
      <c r="H6082">
        <v>1.6462300000000001</v>
      </c>
    </row>
    <row r="6083" spans="1:10">
      <c r="A6083">
        <v>6087</v>
      </c>
      <c r="B6083" s="613">
        <v>44068.544444444444</v>
      </c>
      <c r="C6083" s="405" t="s">
        <v>1931</v>
      </c>
      <c r="D6083" s="384">
        <v>1554</v>
      </c>
      <c r="E6083">
        <v>0.01</v>
      </c>
      <c r="F6083">
        <v>1.6462300000000001</v>
      </c>
      <c r="G6083" s="384">
        <v>0</v>
      </c>
      <c r="H6083">
        <v>1.6462300000000001</v>
      </c>
      <c r="I6083">
        <v>-1</v>
      </c>
      <c r="J6083" s="384">
        <v>5683.96</v>
      </c>
    </row>
    <row r="6084" spans="1:10">
      <c r="A6084">
        <v>6080</v>
      </c>
      <c r="B6084" s="613">
        <v>44068.405555555553</v>
      </c>
      <c r="C6084" s="405" t="s">
        <v>97</v>
      </c>
      <c r="D6084" s="384">
        <v>1555</v>
      </c>
      <c r="E6084">
        <v>0.01</v>
      </c>
      <c r="F6084">
        <v>1.6483399999999999</v>
      </c>
      <c r="G6084" s="384">
        <v>0</v>
      </c>
      <c r="H6084">
        <v>0</v>
      </c>
    </row>
    <row r="6085" spans="1:10">
      <c r="A6085">
        <v>6081</v>
      </c>
      <c r="B6085" s="613">
        <v>44068.405555555553</v>
      </c>
      <c r="C6085" s="405" t="s">
        <v>2020</v>
      </c>
      <c r="D6085" s="384">
        <v>1555</v>
      </c>
      <c r="E6085">
        <v>0.01</v>
      </c>
      <c r="F6085">
        <v>1.6483399999999999</v>
      </c>
      <c r="G6085" s="384">
        <v>0</v>
      </c>
      <c r="H6085">
        <v>1.6445399999999999</v>
      </c>
    </row>
    <row r="6086" spans="1:10">
      <c r="A6086">
        <v>6085</v>
      </c>
      <c r="B6086" s="613">
        <v>44068.448611111111</v>
      </c>
      <c r="C6086" s="405" t="s">
        <v>2020</v>
      </c>
      <c r="D6086" s="384">
        <v>1555</v>
      </c>
      <c r="E6086">
        <v>0.01</v>
      </c>
      <c r="F6086">
        <v>1.6483399999999999</v>
      </c>
      <c r="G6086" s="384">
        <v>0</v>
      </c>
      <c r="H6086">
        <v>1.6462300000000001</v>
      </c>
    </row>
    <row r="6087" spans="1:10">
      <c r="A6087">
        <v>6088</v>
      </c>
      <c r="B6087" s="613">
        <v>44068.544444444444</v>
      </c>
      <c r="C6087" s="405" t="s">
        <v>1931</v>
      </c>
      <c r="D6087" s="384">
        <v>1555</v>
      </c>
      <c r="E6087">
        <v>0.01</v>
      </c>
      <c r="F6087">
        <v>1.6462300000000001</v>
      </c>
      <c r="G6087" s="384">
        <v>0</v>
      </c>
      <c r="H6087">
        <v>1.6462300000000001</v>
      </c>
      <c r="I6087">
        <v>1.46</v>
      </c>
      <c r="J6087" s="384">
        <v>5685.42</v>
      </c>
    </row>
    <row r="6088" spans="1:10">
      <c r="A6088">
        <v>6083</v>
      </c>
      <c r="B6088" s="613">
        <v>44068.448611111111</v>
      </c>
      <c r="C6088" s="405" t="s">
        <v>97</v>
      </c>
      <c r="D6088" s="384">
        <v>1556</v>
      </c>
      <c r="E6088">
        <v>0.01</v>
      </c>
      <c r="F6088">
        <v>1.65205</v>
      </c>
      <c r="G6088" s="384">
        <v>0</v>
      </c>
      <c r="H6088">
        <v>0</v>
      </c>
    </row>
    <row r="6089" spans="1:10">
      <c r="A6089">
        <v>6084</v>
      </c>
      <c r="B6089" s="613">
        <v>44068.448611111111</v>
      </c>
      <c r="C6089" s="405" t="s">
        <v>2020</v>
      </c>
      <c r="D6089" s="384">
        <v>1556</v>
      </c>
      <c r="E6089">
        <v>0.01</v>
      </c>
      <c r="F6089">
        <v>1.65205</v>
      </c>
      <c r="G6089" s="384">
        <v>0</v>
      </c>
      <c r="H6089">
        <v>1.6462300000000001</v>
      </c>
    </row>
    <row r="6090" spans="1:10">
      <c r="A6090">
        <v>6089</v>
      </c>
      <c r="B6090" s="613">
        <v>44068.544444444444</v>
      </c>
      <c r="C6090" s="405" t="s">
        <v>1931</v>
      </c>
      <c r="D6090" s="384">
        <v>1556</v>
      </c>
      <c r="E6090">
        <v>0.01</v>
      </c>
      <c r="F6090">
        <v>1.6462300000000001</v>
      </c>
      <c r="G6090" s="384">
        <v>0</v>
      </c>
      <c r="H6090">
        <v>1.6462300000000001</v>
      </c>
      <c r="I6090">
        <v>4.2</v>
      </c>
      <c r="J6090" s="384">
        <v>5689.62</v>
      </c>
    </row>
    <row r="6091" spans="1:10">
      <c r="A6091">
        <v>6090</v>
      </c>
      <c r="B6091" s="613">
        <v>44074.543055555558</v>
      </c>
      <c r="C6091" s="405" t="s">
        <v>96</v>
      </c>
      <c r="D6091" s="384">
        <v>1557</v>
      </c>
      <c r="E6091">
        <v>0.01</v>
      </c>
      <c r="F6091">
        <v>1.6211599999999999</v>
      </c>
      <c r="G6091" s="384">
        <v>0</v>
      </c>
      <c r="H6091">
        <v>0</v>
      </c>
    </row>
    <row r="6092" spans="1:10">
      <c r="A6092">
        <v>6091</v>
      </c>
      <c r="B6092" s="613">
        <v>44074.543055555558</v>
      </c>
      <c r="C6092" s="405" t="s">
        <v>2020</v>
      </c>
      <c r="D6092" s="384">
        <v>1557</v>
      </c>
      <c r="E6092">
        <v>0.01</v>
      </c>
      <c r="F6092">
        <v>1.6211599999999999</v>
      </c>
      <c r="G6092" s="384">
        <v>0</v>
      </c>
      <c r="H6092">
        <v>1.6233</v>
      </c>
    </row>
    <row r="6093" spans="1:10">
      <c r="A6093">
        <v>6094</v>
      </c>
      <c r="B6093" s="613">
        <v>44074.688888888886</v>
      </c>
      <c r="C6093" s="405" t="s">
        <v>2020</v>
      </c>
      <c r="D6093" s="384">
        <v>1557</v>
      </c>
      <c r="E6093">
        <v>0.01</v>
      </c>
      <c r="F6093">
        <v>1.6211599999999999</v>
      </c>
      <c r="G6093" s="384">
        <v>0</v>
      </c>
      <c r="H6093">
        <v>1.62164</v>
      </c>
    </row>
    <row r="6094" spans="1:10">
      <c r="A6094">
        <v>6095</v>
      </c>
      <c r="B6094" s="613">
        <v>44075.45416666667</v>
      </c>
      <c r="C6094" s="405" t="s">
        <v>1931</v>
      </c>
      <c r="D6094" s="384">
        <v>1557</v>
      </c>
      <c r="E6094">
        <v>0.01</v>
      </c>
      <c r="F6094">
        <v>1.62164</v>
      </c>
      <c r="G6094" s="384">
        <v>0</v>
      </c>
      <c r="H6094">
        <v>1.62164</v>
      </c>
      <c r="I6094">
        <v>0.25</v>
      </c>
      <c r="J6094" s="384">
        <v>5689.87</v>
      </c>
    </row>
    <row r="6095" spans="1:10">
      <c r="A6095">
        <v>6092</v>
      </c>
      <c r="B6095" s="613">
        <v>44074.688888888886</v>
      </c>
      <c r="C6095" s="405" t="s">
        <v>96</v>
      </c>
      <c r="D6095" s="384">
        <v>1558</v>
      </c>
      <c r="E6095">
        <v>0.01</v>
      </c>
      <c r="F6095">
        <v>1.61785</v>
      </c>
      <c r="G6095" s="384">
        <v>0</v>
      </c>
      <c r="H6095">
        <v>0</v>
      </c>
    </row>
    <row r="6096" spans="1:10">
      <c r="A6096">
        <v>6093</v>
      </c>
      <c r="B6096" s="613">
        <v>44074.688888888886</v>
      </c>
      <c r="C6096" s="405" t="s">
        <v>2020</v>
      </c>
      <c r="D6096" s="384">
        <v>1558</v>
      </c>
      <c r="E6096">
        <v>0.01</v>
      </c>
      <c r="F6096">
        <v>1.61785</v>
      </c>
      <c r="G6096" s="384">
        <v>0</v>
      </c>
      <c r="H6096">
        <v>1.62164</v>
      </c>
    </row>
    <row r="6097" spans="1:10">
      <c r="A6097">
        <v>6096</v>
      </c>
      <c r="B6097" s="613">
        <v>44075.45416666667</v>
      </c>
      <c r="C6097" s="405" t="s">
        <v>1931</v>
      </c>
      <c r="D6097" s="384">
        <v>1558</v>
      </c>
      <c r="E6097">
        <v>0.01</v>
      </c>
      <c r="F6097">
        <v>1.62164</v>
      </c>
      <c r="G6097" s="384">
        <v>0</v>
      </c>
      <c r="H6097">
        <v>1.62164</v>
      </c>
      <c r="I6097">
        <v>2.7</v>
      </c>
      <c r="J6097" s="384">
        <v>5692.57</v>
      </c>
    </row>
    <row r="6098" spans="1:10">
      <c r="A6098">
        <v>6097</v>
      </c>
      <c r="B6098" s="613">
        <v>44078.770833333336</v>
      </c>
      <c r="C6098" s="405" t="s">
        <v>97</v>
      </c>
      <c r="D6098" s="384">
        <v>1559</v>
      </c>
      <c r="E6098">
        <v>0.01</v>
      </c>
      <c r="F6098">
        <v>1.6256699999999999</v>
      </c>
      <c r="G6098" s="384">
        <v>0</v>
      </c>
      <c r="H6098">
        <v>0</v>
      </c>
    </row>
    <row r="6099" spans="1:10">
      <c r="A6099">
        <v>6098</v>
      </c>
      <c r="B6099" s="613">
        <v>44078.770833333336</v>
      </c>
      <c r="C6099" s="405" t="s">
        <v>2020</v>
      </c>
      <c r="D6099" s="384">
        <v>1559</v>
      </c>
      <c r="E6099">
        <v>0.01</v>
      </c>
      <c r="F6099">
        <v>1.6256699999999999</v>
      </c>
      <c r="G6099" s="384">
        <v>0</v>
      </c>
      <c r="H6099">
        <v>1.6235299999999999</v>
      </c>
    </row>
    <row r="6100" spans="1:10">
      <c r="A6100">
        <v>6099</v>
      </c>
      <c r="B6100" s="613">
        <v>44078.90625</v>
      </c>
      <c r="C6100" s="405" t="s">
        <v>1931</v>
      </c>
      <c r="D6100" s="384">
        <v>1559</v>
      </c>
      <c r="E6100">
        <v>0.01</v>
      </c>
      <c r="F6100">
        <v>1.6235299999999999</v>
      </c>
      <c r="G6100" s="384">
        <v>0</v>
      </c>
      <c r="H6100">
        <v>1.6235299999999999</v>
      </c>
      <c r="I6100">
        <v>1.48</v>
      </c>
      <c r="J6100" s="384">
        <v>5694.05</v>
      </c>
    </row>
    <row r="6101" spans="1:10">
      <c r="A6101">
        <v>6100</v>
      </c>
      <c r="B6101" s="613">
        <v>44082.677083333336</v>
      </c>
      <c r="C6101" s="405" t="s">
        <v>97</v>
      </c>
      <c r="D6101" s="384">
        <v>1560</v>
      </c>
      <c r="E6101">
        <v>0.01</v>
      </c>
      <c r="F6101">
        <v>1.6274999999999999</v>
      </c>
      <c r="G6101" s="384">
        <v>0</v>
      </c>
      <c r="H6101">
        <v>0</v>
      </c>
    </row>
    <row r="6102" spans="1:10">
      <c r="A6102">
        <v>6101</v>
      </c>
      <c r="B6102" s="613">
        <v>44082.677083333336</v>
      </c>
      <c r="C6102" s="405" t="s">
        <v>2020</v>
      </c>
      <c r="D6102" s="384">
        <v>1560</v>
      </c>
      <c r="E6102">
        <v>0.01</v>
      </c>
      <c r="F6102">
        <v>1.6274999999999999</v>
      </c>
      <c r="G6102" s="384">
        <v>0</v>
      </c>
      <c r="H6102">
        <v>1.6253599999999999</v>
      </c>
    </row>
    <row r="6103" spans="1:10">
      <c r="A6103">
        <v>6104</v>
      </c>
      <c r="B6103" s="613">
        <v>44082.73541666667</v>
      </c>
      <c r="C6103" s="405" t="s">
        <v>2020</v>
      </c>
      <c r="D6103" s="384">
        <v>1560</v>
      </c>
      <c r="E6103">
        <v>0.01</v>
      </c>
      <c r="F6103">
        <v>1.6274999999999999</v>
      </c>
      <c r="G6103" s="384">
        <v>0</v>
      </c>
      <c r="H6103">
        <v>1.6270199999999999</v>
      </c>
    </row>
    <row r="6104" spans="1:10">
      <c r="A6104">
        <v>6108</v>
      </c>
      <c r="B6104" s="613">
        <v>44083.008333333331</v>
      </c>
      <c r="C6104" s="405" t="s">
        <v>2020</v>
      </c>
      <c r="D6104" s="384">
        <v>1560</v>
      </c>
      <c r="E6104">
        <v>0.01</v>
      </c>
      <c r="F6104">
        <v>1.6274999999999999</v>
      </c>
      <c r="G6104" s="384">
        <v>0</v>
      </c>
      <c r="H6104">
        <v>1.6287100000000001</v>
      </c>
    </row>
    <row r="6105" spans="1:10">
      <c r="A6105">
        <v>6109</v>
      </c>
      <c r="B6105" s="613">
        <v>44083.405555555553</v>
      </c>
      <c r="C6105" s="405" t="s">
        <v>1931</v>
      </c>
      <c r="D6105" s="384">
        <v>1560</v>
      </c>
      <c r="E6105">
        <v>0.01</v>
      </c>
      <c r="F6105">
        <v>1.6287100000000001</v>
      </c>
      <c r="G6105" s="384">
        <v>0</v>
      </c>
      <c r="H6105">
        <v>1.6287100000000001</v>
      </c>
      <c r="I6105">
        <v>-1</v>
      </c>
      <c r="J6105" s="384">
        <v>5693.05</v>
      </c>
    </row>
    <row r="6106" spans="1:10">
      <c r="A6106">
        <v>6102</v>
      </c>
      <c r="B6106" s="613">
        <v>44082.73541666667</v>
      </c>
      <c r="C6106" s="405" t="s">
        <v>97</v>
      </c>
      <c r="D6106" s="384">
        <v>1561</v>
      </c>
      <c r="E6106">
        <v>0.01</v>
      </c>
      <c r="F6106">
        <v>1.6308100000000001</v>
      </c>
      <c r="G6106" s="384">
        <v>0</v>
      </c>
      <c r="H6106">
        <v>0</v>
      </c>
    </row>
    <row r="6107" spans="1:10">
      <c r="A6107">
        <v>6103</v>
      </c>
      <c r="B6107" s="613">
        <v>44082.73541666667</v>
      </c>
      <c r="C6107" s="405" t="s">
        <v>2020</v>
      </c>
      <c r="D6107" s="384">
        <v>1561</v>
      </c>
      <c r="E6107">
        <v>0.01</v>
      </c>
      <c r="F6107">
        <v>1.6308100000000001</v>
      </c>
      <c r="G6107" s="384">
        <v>0</v>
      </c>
      <c r="H6107">
        <v>1.6270199999999999</v>
      </c>
    </row>
    <row r="6108" spans="1:10">
      <c r="A6108">
        <v>6107</v>
      </c>
      <c r="B6108" s="613">
        <v>44083.008333333331</v>
      </c>
      <c r="C6108" s="405" t="s">
        <v>2020</v>
      </c>
      <c r="D6108" s="384">
        <v>1561</v>
      </c>
      <c r="E6108">
        <v>0.01</v>
      </c>
      <c r="F6108">
        <v>1.6308100000000001</v>
      </c>
      <c r="G6108" s="384">
        <v>0</v>
      </c>
      <c r="H6108">
        <v>1.6287100000000001</v>
      </c>
    </row>
    <row r="6109" spans="1:10">
      <c r="A6109">
        <v>6110</v>
      </c>
      <c r="B6109" s="613">
        <v>44083.405555555553</v>
      </c>
      <c r="C6109" s="405" t="s">
        <v>1931</v>
      </c>
      <c r="D6109" s="384">
        <v>1561</v>
      </c>
      <c r="E6109">
        <v>0.01</v>
      </c>
      <c r="F6109">
        <v>1.6287100000000001</v>
      </c>
      <c r="G6109" s="384">
        <v>0</v>
      </c>
      <c r="H6109">
        <v>1.6287100000000001</v>
      </c>
      <c r="I6109">
        <v>1.45</v>
      </c>
      <c r="J6109" s="384">
        <v>5694.5</v>
      </c>
    </row>
    <row r="6110" spans="1:10">
      <c r="A6110">
        <v>6105</v>
      </c>
      <c r="B6110" s="613">
        <v>44083.008333333331</v>
      </c>
      <c r="C6110" s="405" t="s">
        <v>97</v>
      </c>
      <c r="D6110" s="384">
        <v>1562</v>
      </c>
      <c r="E6110">
        <v>0.01</v>
      </c>
      <c r="F6110">
        <v>1.63453</v>
      </c>
      <c r="G6110" s="384">
        <v>0</v>
      </c>
      <c r="H6110">
        <v>0</v>
      </c>
    </row>
    <row r="6111" spans="1:10">
      <c r="A6111">
        <v>6106</v>
      </c>
      <c r="B6111" s="613">
        <v>44083.008333333331</v>
      </c>
      <c r="C6111" s="405" t="s">
        <v>2020</v>
      </c>
      <c r="D6111" s="384">
        <v>1562</v>
      </c>
      <c r="E6111">
        <v>0.01</v>
      </c>
      <c r="F6111">
        <v>1.63453</v>
      </c>
      <c r="G6111" s="384">
        <v>0</v>
      </c>
      <c r="H6111">
        <v>1.6287100000000001</v>
      </c>
    </row>
    <row r="6112" spans="1:10">
      <c r="A6112">
        <v>6111</v>
      </c>
      <c r="B6112" s="613">
        <v>44083.405555555553</v>
      </c>
      <c r="C6112" s="405" t="s">
        <v>1931</v>
      </c>
      <c r="D6112" s="384">
        <v>1562</v>
      </c>
      <c r="E6112">
        <v>0.01</v>
      </c>
      <c r="F6112">
        <v>1.6287100000000001</v>
      </c>
      <c r="G6112" s="384">
        <v>0</v>
      </c>
      <c r="H6112">
        <v>1.6287100000000001</v>
      </c>
      <c r="I6112">
        <v>4.1900000000000004</v>
      </c>
      <c r="J6112" s="384">
        <v>5698.69</v>
      </c>
    </row>
    <row r="6113" spans="1:10">
      <c r="A6113">
        <v>6112</v>
      </c>
      <c r="B6113" s="613">
        <v>44090.854861111111</v>
      </c>
      <c r="C6113" s="405" t="s">
        <v>97</v>
      </c>
      <c r="D6113" s="384">
        <v>1563</v>
      </c>
      <c r="E6113">
        <v>0.01</v>
      </c>
      <c r="F6113">
        <v>1.61511</v>
      </c>
      <c r="G6113" s="384">
        <v>0</v>
      </c>
      <c r="H6113">
        <v>0</v>
      </c>
    </row>
    <row r="6114" spans="1:10">
      <c r="A6114">
        <v>6113</v>
      </c>
      <c r="B6114" s="613">
        <v>44090.854861111111</v>
      </c>
      <c r="C6114" s="405" t="s">
        <v>2020</v>
      </c>
      <c r="D6114" s="384">
        <v>1563</v>
      </c>
      <c r="E6114">
        <v>0.01</v>
      </c>
      <c r="F6114">
        <v>1.61511</v>
      </c>
      <c r="G6114" s="384">
        <v>0</v>
      </c>
      <c r="H6114">
        <v>1.61297</v>
      </c>
    </row>
    <row r="6115" spans="1:10">
      <c r="A6115">
        <v>6116</v>
      </c>
      <c r="B6115" s="613">
        <v>44091.118750000001</v>
      </c>
      <c r="C6115" s="405" t="s">
        <v>2020</v>
      </c>
      <c r="D6115" s="384">
        <v>1563</v>
      </c>
      <c r="E6115">
        <v>0.01</v>
      </c>
      <c r="F6115">
        <v>1.61511</v>
      </c>
      <c r="G6115" s="384">
        <v>0</v>
      </c>
      <c r="H6115">
        <v>1.6151599999999999</v>
      </c>
    </row>
    <row r="6116" spans="1:10">
      <c r="A6116">
        <v>6117</v>
      </c>
      <c r="B6116" s="613">
        <v>44091.145833333336</v>
      </c>
      <c r="C6116" s="405" t="s">
        <v>1931</v>
      </c>
      <c r="D6116" s="384">
        <v>1563</v>
      </c>
      <c r="E6116">
        <v>0.01</v>
      </c>
      <c r="F6116">
        <v>1.6151599999999999</v>
      </c>
      <c r="G6116" s="384">
        <v>0</v>
      </c>
      <c r="H6116">
        <v>1.6151599999999999</v>
      </c>
      <c r="I6116">
        <v>-0.14000000000000001</v>
      </c>
      <c r="J6116" s="384">
        <v>5698.55</v>
      </c>
    </row>
    <row r="6117" spans="1:10">
      <c r="A6117">
        <v>6114</v>
      </c>
      <c r="B6117" s="613">
        <v>44091.118750000001</v>
      </c>
      <c r="C6117" s="405" t="s">
        <v>97</v>
      </c>
      <c r="D6117" s="384">
        <v>1564</v>
      </c>
      <c r="E6117">
        <v>0.01</v>
      </c>
      <c r="F6117">
        <v>1.6194900000000001</v>
      </c>
      <c r="G6117" s="384">
        <v>0</v>
      </c>
      <c r="H6117">
        <v>0</v>
      </c>
    </row>
    <row r="6118" spans="1:10">
      <c r="A6118">
        <v>6115</v>
      </c>
      <c r="B6118" s="613">
        <v>44091.118750000001</v>
      </c>
      <c r="C6118" s="405" t="s">
        <v>2020</v>
      </c>
      <c r="D6118" s="384">
        <v>1564</v>
      </c>
      <c r="E6118">
        <v>0.01</v>
      </c>
      <c r="F6118">
        <v>1.6194900000000001</v>
      </c>
      <c r="G6118" s="384">
        <v>0</v>
      </c>
      <c r="H6118">
        <v>1.6151599999999999</v>
      </c>
    </row>
    <row r="6119" spans="1:10">
      <c r="A6119">
        <v>6118</v>
      </c>
      <c r="B6119" s="613">
        <v>44091.145833333336</v>
      </c>
      <c r="C6119" s="405" t="s">
        <v>1931</v>
      </c>
      <c r="D6119" s="384">
        <v>1564</v>
      </c>
      <c r="E6119">
        <v>0.01</v>
      </c>
      <c r="F6119">
        <v>1.6151599999999999</v>
      </c>
      <c r="G6119" s="384">
        <v>0</v>
      </c>
      <c r="H6119">
        <v>1.6151599999999999</v>
      </c>
      <c r="I6119">
        <v>3.1</v>
      </c>
      <c r="J6119" s="384">
        <v>5701.65</v>
      </c>
    </row>
    <row r="6120" spans="1:10">
      <c r="A6120">
        <v>6119</v>
      </c>
      <c r="B6120" s="613">
        <v>44092.709027777775</v>
      </c>
      <c r="C6120" s="405" t="s">
        <v>97</v>
      </c>
      <c r="D6120" s="384">
        <v>1565</v>
      </c>
      <c r="E6120">
        <v>0.01</v>
      </c>
      <c r="F6120">
        <v>1.6230599999999999</v>
      </c>
      <c r="G6120" s="384">
        <v>0</v>
      </c>
      <c r="H6120">
        <v>0</v>
      </c>
    </row>
    <row r="6121" spans="1:10">
      <c r="A6121">
        <v>6120</v>
      </c>
      <c r="B6121" s="613">
        <v>44092.709027777775</v>
      </c>
      <c r="C6121" s="405" t="s">
        <v>2020</v>
      </c>
      <c r="D6121" s="384">
        <v>1565</v>
      </c>
      <c r="E6121">
        <v>0.01</v>
      </c>
      <c r="F6121">
        <v>1.6230599999999999</v>
      </c>
      <c r="G6121" s="384">
        <v>0</v>
      </c>
      <c r="H6121">
        <v>1.6209199999999999</v>
      </c>
    </row>
    <row r="6122" spans="1:10">
      <c r="A6122">
        <v>6121</v>
      </c>
      <c r="B6122" s="613">
        <v>44092.756944444445</v>
      </c>
      <c r="C6122" s="405" t="s">
        <v>1931</v>
      </c>
      <c r="D6122" s="384">
        <v>1565</v>
      </c>
      <c r="E6122">
        <v>0.01</v>
      </c>
      <c r="F6122">
        <v>1.6209199999999999</v>
      </c>
      <c r="G6122" s="384">
        <v>0</v>
      </c>
      <c r="H6122">
        <v>1.6209199999999999</v>
      </c>
      <c r="I6122">
        <v>1.48</v>
      </c>
      <c r="J6122" s="384">
        <v>5703.13</v>
      </c>
    </row>
    <row r="6123" spans="1:10">
      <c r="A6123">
        <v>6122</v>
      </c>
      <c r="B6123" s="613">
        <v>44096.4375</v>
      </c>
      <c r="C6123" s="405" t="s">
        <v>97</v>
      </c>
      <c r="D6123" s="384">
        <v>1566</v>
      </c>
      <c r="E6123">
        <v>0.01</v>
      </c>
      <c r="F6123">
        <v>1.63052</v>
      </c>
      <c r="G6123" s="384">
        <v>0</v>
      </c>
      <c r="H6123">
        <v>0</v>
      </c>
    </row>
    <row r="6124" spans="1:10">
      <c r="A6124">
        <v>6123</v>
      </c>
      <c r="B6124" s="613">
        <v>44096.4375</v>
      </c>
      <c r="C6124" s="405" t="s">
        <v>2020</v>
      </c>
      <c r="D6124" s="384">
        <v>1566</v>
      </c>
      <c r="E6124">
        <v>0.01</v>
      </c>
      <c r="F6124">
        <v>1.63052</v>
      </c>
      <c r="G6124" s="384">
        <v>0</v>
      </c>
      <c r="H6124">
        <v>1.6283799999999999</v>
      </c>
    </row>
    <row r="6125" spans="1:10">
      <c r="A6125">
        <v>6124</v>
      </c>
      <c r="B6125" s="613">
        <v>44096.443749999999</v>
      </c>
      <c r="C6125" s="405" t="s">
        <v>1931</v>
      </c>
      <c r="D6125" s="384">
        <v>1566</v>
      </c>
      <c r="E6125">
        <v>0.01</v>
      </c>
      <c r="F6125">
        <v>1.6283799999999999</v>
      </c>
      <c r="G6125" s="384">
        <v>0</v>
      </c>
      <c r="H6125">
        <v>1.6283799999999999</v>
      </c>
      <c r="I6125">
        <v>1.48</v>
      </c>
      <c r="J6125" s="384">
        <v>5704.61</v>
      </c>
    </row>
    <row r="6126" spans="1:10">
      <c r="A6126">
        <v>6125</v>
      </c>
      <c r="B6126" s="613">
        <v>44098.646527777775</v>
      </c>
      <c r="C6126" s="405" t="s">
        <v>97</v>
      </c>
      <c r="D6126" s="384">
        <v>1567</v>
      </c>
      <c r="E6126">
        <v>0.01</v>
      </c>
      <c r="F6126">
        <v>1.65557</v>
      </c>
      <c r="G6126" s="384">
        <v>0</v>
      </c>
      <c r="H6126">
        <v>0</v>
      </c>
    </row>
    <row r="6127" spans="1:10">
      <c r="A6127">
        <v>6126</v>
      </c>
      <c r="B6127" s="613">
        <v>44098.646527777775</v>
      </c>
      <c r="C6127" s="405" t="s">
        <v>2020</v>
      </c>
      <c r="D6127" s="384">
        <v>1567</v>
      </c>
      <c r="E6127">
        <v>0.01</v>
      </c>
      <c r="F6127">
        <v>1.65557</v>
      </c>
      <c r="G6127" s="384">
        <v>0</v>
      </c>
      <c r="H6127">
        <v>1.65343</v>
      </c>
    </row>
    <row r="6128" spans="1:10">
      <c r="A6128">
        <v>6129</v>
      </c>
      <c r="B6128" s="613">
        <v>44098.790972222225</v>
      </c>
      <c r="C6128" s="405" t="s">
        <v>1931</v>
      </c>
      <c r="D6128" s="384">
        <v>1567</v>
      </c>
      <c r="E6128">
        <v>0.01</v>
      </c>
      <c r="F6128">
        <v>1.65343</v>
      </c>
      <c r="G6128" s="384">
        <v>0</v>
      </c>
      <c r="H6128">
        <v>1.65343</v>
      </c>
      <c r="I6128">
        <v>1.48</v>
      </c>
      <c r="J6128" s="384">
        <v>5706.09</v>
      </c>
    </row>
    <row r="6129" spans="1:10">
      <c r="A6129">
        <v>6127</v>
      </c>
      <c r="B6129" s="613">
        <v>44098.688888888886</v>
      </c>
      <c r="C6129" s="405" t="s">
        <v>96</v>
      </c>
      <c r="D6129" s="384">
        <v>1568</v>
      </c>
      <c r="E6129">
        <v>0.01</v>
      </c>
      <c r="F6129">
        <v>1.65659</v>
      </c>
      <c r="G6129" s="384">
        <v>0</v>
      </c>
      <c r="H6129">
        <v>0</v>
      </c>
    </row>
    <row r="6130" spans="1:10">
      <c r="A6130">
        <v>6128</v>
      </c>
      <c r="B6130" s="613">
        <v>44098.688888888886</v>
      </c>
      <c r="C6130" s="405" t="s">
        <v>2020</v>
      </c>
      <c r="D6130" s="384">
        <v>1568</v>
      </c>
      <c r="E6130">
        <v>0.01</v>
      </c>
      <c r="F6130">
        <v>1.65659</v>
      </c>
      <c r="G6130" s="384">
        <v>0</v>
      </c>
      <c r="H6130">
        <v>1.65873</v>
      </c>
    </row>
    <row r="6131" spans="1:10">
      <c r="A6131">
        <v>6132</v>
      </c>
      <c r="B6131" s="613">
        <v>44098.801388888889</v>
      </c>
      <c r="C6131" s="405" t="s">
        <v>2020</v>
      </c>
      <c r="D6131" s="384">
        <v>1568</v>
      </c>
      <c r="E6131">
        <v>0.01</v>
      </c>
      <c r="F6131">
        <v>1.65659</v>
      </c>
      <c r="G6131" s="384">
        <v>0</v>
      </c>
      <c r="H6131">
        <v>1.6570800000000001</v>
      </c>
    </row>
    <row r="6132" spans="1:10">
      <c r="A6132">
        <v>6136</v>
      </c>
      <c r="B6132" s="613">
        <v>44099.402777777781</v>
      </c>
      <c r="C6132" s="405" t="s">
        <v>2020</v>
      </c>
      <c r="D6132" s="384">
        <v>1568</v>
      </c>
      <c r="E6132">
        <v>0.01</v>
      </c>
      <c r="F6132">
        <v>1.65659</v>
      </c>
      <c r="G6132" s="384">
        <v>0</v>
      </c>
      <c r="H6132">
        <v>1.6552800000000001</v>
      </c>
    </row>
    <row r="6133" spans="1:10">
      <c r="A6133">
        <v>6137</v>
      </c>
      <c r="B6133" s="613">
        <v>44099.539583333331</v>
      </c>
      <c r="C6133" s="405" t="s">
        <v>1931</v>
      </c>
      <c r="D6133" s="384">
        <v>1568</v>
      </c>
      <c r="E6133">
        <v>0.01</v>
      </c>
      <c r="F6133">
        <v>1.6552800000000001</v>
      </c>
      <c r="G6133" s="384">
        <v>0</v>
      </c>
      <c r="H6133">
        <v>1.6552800000000001</v>
      </c>
      <c r="I6133">
        <v>-1.07</v>
      </c>
      <c r="J6133" s="384">
        <v>5705.02</v>
      </c>
    </row>
    <row r="6134" spans="1:10">
      <c r="A6134">
        <v>6130</v>
      </c>
      <c r="B6134" s="613">
        <v>44098.801388888889</v>
      </c>
      <c r="C6134" s="405" t="s">
        <v>96</v>
      </c>
      <c r="D6134" s="384">
        <v>1569</v>
      </c>
      <c r="E6134">
        <v>0.01</v>
      </c>
      <c r="F6134">
        <v>1.6532899999999999</v>
      </c>
      <c r="G6134" s="384">
        <v>0</v>
      </c>
      <c r="H6134">
        <v>0</v>
      </c>
    </row>
    <row r="6135" spans="1:10">
      <c r="A6135">
        <v>6131</v>
      </c>
      <c r="B6135" s="613">
        <v>44098.801388888889</v>
      </c>
      <c r="C6135" s="405" t="s">
        <v>2020</v>
      </c>
      <c r="D6135" s="384">
        <v>1569</v>
      </c>
      <c r="E6135">
        <v>0.01</v>
      </c>
      <c r="F6135">
        <v>1.6532899999999999</v>
      </c>
      <c r="G6135" s="384">
        <v>0</v>
      </c>
      <c r="H6135">
        <v>1.6570800000000001</v>
      </c>
    </row>
    <row r="6136" spans="1:10">
      <c r="A6136">
        <v>6135</v>
      </c>
      <c r="B6136" s="613">
        <v>44099.402777777781</v>
      </c>
      <c r="C6136" s="405" t="s">
        <v>2020</v>
      </c>
      <c r="D6136" s="384">
        <v>1569</v>
      </c>
      <c r="E6136">
        <v>0.01</v>
      </c>
      <c r="F6136">
        <v>1.6532899999999999</v>
      </c>
      <c r="G6136" s="384">
        <v>0</v>
      </c>
      <c r="H6136">
        <v>1.6552800000000001</v>
      </c>
    </row>
    <row r="6137" spans="1:10">
      <c r="A6137">
        <v>6138</v>
      </c>
      <c r="B6137" s="613">
        <v>44099.539583333331</v>
      </c>
      <c r="C6137" s="405" t="s">
        <v>1931</v>
      </c>
      <c r="D6137" s="384">
        <v>1569</v>
      </c>
      <c r="E6137">
        <v>0.01</v>
      </c>
      <c r="F6137">
        <v>1.6552800000000001</v>
      </c>
      <c r="G6137" s="384">
        <v>0</v>
      </c>
      <c r="H6137">
        <v>1.6552800000000001</v>
      </c>
      <c r="I6137">
        <v>1.37</v>
      </c>
      <c r="J6137" s="384">
        <v>5706.39</v>
      </c>
    </row>
    <row r="6138" spans="1:10">
      <c r="A6138">
        <v>6133</v>
      </c>
      <c r="B6138" s="613">
        <v>44099.402777777781</v>
      </c>
      <c r="C6138" s="405" t="s">
        <v>96</v>
      </c>
      <c r="D6138" s="384">
        <v>1570</v>
      </c>
      <c r="E6138">
        <v>0.01</v>
      </c>
      <c r="F6138">
        <v>1.6492500000000001</v>
      </c>
      <c r="G6138" s="384">
        <v>0</v>
      </c>
      <c r="H6138">
        <v>0</v>
      </c>
    </row>
    <row r="6139" spans="1:10">
      <c r="A6139">
        <v>6134</v>
      </c>
      <c r="B6139" s="613">
        <v>44099.402777777781</v>
      </c>
      <c r="C6139" s="405" t="s">
        <v>2020</v>
      </c>
      <c r="D6139" s="384">
        <v>1570</v>
      </c>
      <c r="E6139">
        <v>0.01</v>
      </c>
      <c r="F6139">
        <v>1.6492500000000001</v>
      </c>
      <c r="G6139" s="384">
        <v>0</v>
      </c>
      <c r="H6139">
        <v>1.6552800000000001</v>
      </c>
    </row>
    <row r="6140" spans="1:10">
      <c r="A6140">
        <v>6139</v>
      </c>
      <c r="B6140" s="613">
        <v>44099.539583333331</v>
      </c>
      <c r="C6140" s="405" t="s">
        <v>1931</v>
      </c>
      <c r="D6140" s="384">
        <v>1570</v>
      </c>
      <c r="E6140">
        <v>0.01</v>
      </c>
      <c r="F6140">
        <v>1.6552800000000001</v>
      </c>
      <c r="G6140" s="384">
        <v>0</v>
      </c>
      <c r="H6140">
        <v>1.6552800000000001</v>
      </c>
      <c r="I6140">
        <v>4.3499999999999996</v>
      </c>
      <c r="J6140" s="384">
        <v>5710.74</v>
      </c>
    </row>
    <row r="6141" spans="1:10">
      <c r="A6141">
        <v>6140</v>
      </c>
      <c r="B6141" s="613">
        <v>44105.125</v>
      </c>
      <c r="C6141" s="405" t="s">
        <v>96</v>
      </c>
      <c r="D6141" s="384">
        <v>1571</v>
      </c>
      <c r="E6141">
        <v>0.01</v>
      </c>
      <c r="F6141">
        <v>1.6377699999999999</v>
      </c>
      <c r="G6141" s="384">
        <v>0</v>
      </c>
      <c r="H6141">
        <v>0</v>
      </c>
    </row>
    <row r="6142" spans="1:10">
      <c r="A6142">
        <v>6141</v>
      </c>
      <c r="B6142" s="613">
        <v>44105.125</v>
      </c>
      <c r="C6142" s="405" t="s">
        <v>2020</v>
      </c>
      <c r="D6142" s="384">
        <v>1571</v>
      </c>
      <c r="E6142">
        <v>0.01</v>
      </c>
      <c r="F6142">
        <v>1.6377699999999999</v>
      </c>
      <c r="G6142" s="384">
        <v>0</v>
      </c>
      <c r="H6142">
        <v>1.63991</v>
      </c>
    </row>
    <row r="6143" spans="1:10">
      <c r="A6143">
        <v>6144</v>
      </c>
      <c r="B6143" s="613">
        <v>44105.340277777781</v>
      </c>
      <c r="C6143" s="405" t="s">
        <v>2020</v>
      </c>
      <c r="D6143" s="384">
        <v>1571</v>
      </c>
      <c r="E6143">
        <v>0.01</v>
      </c>
      <c r="F6143">
        <v>1.6377699999999999</v>
      </c>
      <c r="G6143" s="384">
        <v>0</v>
      </c>
      <c r="H6143">
        <v>1.63825</v>
      </c>
    </row>
    <row r="6144" spans="1:10">
      <c r="A6144">
        <v>6145</v>
      </c>
      <c r="B6144" s="613">
        <v>44106.288194444445</v>
      </c>
      <c r="C6144" s="405" t="s">
        <v>1931</v>
      </c>
      <c r="D6144" s="384">
        <v>1571</v>
      </c>
      <c r="E6144">
        <v>0.01</v>
      </c>
      <c r="F6144">
        <v>1.63825</v>
      </c>
      <c r="G6144" s="384">
        <v>0</v>
      </c>
      <c r="H6144">
        <v>1.63825</v>
      </c>
      <c r="I6144">
        <v>0.25</v>
      </c>
      <c r="J6144" s="384">
        <v>5710.99</v>
      </c>
    </row>
    <row r="6145" spans="1:10">
      <c r="A6145">
        <v>6142</v>
      </c>
      <c r="B6145" s="613">
        <v>44105.340277777781</v>
      </c>
      <c r="C6145" s="405" t="s">
        <v>96</v>
      </c>
      <c r="D6145" s="384">
        <v>1572</v>
      </c>
      <c r="E6145">
        <v>0.01</v>
      </c>
      <c r="F6145">
        <v>1.63446</v>
      </c>
      <c r="G6145" s="384">
        <v>0</v>
      </c>
      <c r="H6145">
        <v>0</v>
      </c>
    </row>
    <row r="6146" spans="1:10">
      <c r="A6146">
        <v>6143</v>
      </c>
      <c r="B6146" s="613">
        <v>44105.340277777781</v>
      </c>
      <c r="C6146" s="405" t="s">
        <v>2020</v>
      </c>
      <c r="D6146" s="384">
        <v>1572</v>
      </c>
      <c r="E6146">
        <v>0.01</v>
      </c>
      <c r="F6146">
        <v>1.63446</v>
      </c>
      <c r="G6146" s="384">
        <v>0</v>
      </c>
      <c r="H6146">
        <v>1.63825</v>
      </c>
    </row>
    <row r="6147" spans="1:10">
      <c r="A6147">
        <v>6146</v>
      </c>
      <c r="B6147" s="613">
        <v>44106.288194444445</v>
      </c>
      <c r="C6147" s="405" t="s">
        <v>1931</v>
      </c>
      <c r="D6147" s="384">
        <v>1572</v>
      </c>
      <c r="E6147">
        <v>0.01</v>
      </c>
      <c r="F6147">
        <v>1.63825</v>
      </c>
      <c r="G6147" s="384">
        <v>0</v>
      </c>
      <c r="H6147">
        <v>1.63825</v>
      </c>
      <c r="I6147">
        <v>2.7</v>
      </c>
      <c r="J6147" s="384">
        <v>5713.69</v>
      </c>
    </row>
    <row r="6148" spans="1:10">
      <c r="A6148">
        <v>6147</v>
      </c>
      <c r="B6148" s="613">
        <v>44106.543055555558</v>
      </c>
      <c r="C6148" s="405" t="s">
        <v>97</v>
      </c>
      <c r="D6148" s="384">
        <v>1573</v>
      </c>
      <c r="E6148">
        <v>0.01</v>
      </c>
      <c r="F6148">
        <v>1.637</v>
      </c>
      <c r="G6148" s="384">
        <v>0</v>
      </c>
      <c r="H6148">
        <v>0</v>
      </c>
    </row>
    <row r="6149" spans="1:10">
      <c r="A6149">
        <v>6148</v>
      </c>
      <c r="B6149" s="613">
        <v>44106.543055555558</v>
      </c>
      <c r="C6149" s="405" t="s">
        <v>2020</v>
      </c>
      <c r="D6149" s="384">
        <v>1573</v>
      </c>
      <c r="E6149">
        <v>0.01</v>
      </c>
      <c r="F6149">
        <v>1.637</v>
      </c>
      <c r="G6149" s="384">
        <v>0</v>
      </c>
      <c r="H6149">
        <v>1.63486</v>
      </c>
    </row>
    <row r="6150" spans="1:10">
      <c r="A6150">
        <v>6149</v>
      </c>
      <c r="B6150" s="613">
        <v>44106.665277777778</v>
      </c>
      <c r="C6150" s="405" t="s">
        <v>1931</v>
      </c>
      <c r="D6150" s="384">
        <v>1573</v>
      </c>
      <c r="E6150">
        <v>0.01</v>
      </c>
      <c r="F6150">
        <v>1.63486</v>
      </c>
      <c r="G6150" s="384">
        <v>0</v>
      </c>
      <c r="H6150">
        <v>1.63486</v>
      </c>
      <c r="I6150">
        <v>1.48</v>
      </c>
      <c r="J6150" s="384">
        <v>5715.17</v>
      </c>
    </row>
    <row r="6151" spans="1:10">
      <c r="A6151">
        <v>6150</v>
      </c>
      <c r="B6151" s="613">
        <v>44118.708333333336</v>
      </c>
      <c r="C6151" s="405" t="s">
        <v>97</v>
      </c>
      <c r="D6151" s="384">
        <v>1574</v>
      </c>
      <c r="E6151">
        <v>0.01</v>
      </c>
      <c r="F6151">
        <v>1.63672</v>
      </c>
      <c r="G6151" s="384">
        <v>0</v>
      </c>
      <c r="H6151">
        <v>0</v>
      </c>
    </row>
    <row r="6152" spans="1:10">
      <c r="A6152">
        <v>6151</v>
      </c>
      <c r="B6152" s="613">
        <v>44118.708333333336</v>
      </c>
      <c r="C6152" s="405" t="s">
        <v>2020</v>
      </c>
      <c r="D6152" s="384">
        <v>1574</v>
      </c>
      <c r="E6152">
        <v>0.01</v>
      </c>
      <c r="F6152">
        <v>1.63672</v>
      </c>
      <c r="G6152" s="384">
        <v>0</v>
      </c>
      <c r="H6152">
        <v>1.6345799999999999</v>
      </c>
    </row>
    <row r="6153" spans="1:10">
      <c r="A6153">
        <v>6154</v>
      </c>
      <c r="B6153" s="613">
        <v>44118.757638888892</v>
      </c>
      <c r="C6153" s="405" t="s">
        <v>2020</v>
      </c>
      <c r="D6153" s="384">
        <v>1574</v>
      </c>
      <c r="E6153">
        <v>0.01</v>
      </c>
      <c r="F6153">
        <v>1.63672</v>
      </c>
      <c r="G6153" s="384">
        <v>0</v>
      </c>
      <c r="H6153">
        <v>1.6365400000000001</v>
      </c>
    </row>
    <row r="6154" spans="1:10">
      <c r="A6154">
        <v>6158</v>
      </c>
      <c r="B6154" s="613">
        <v>44119.047222222223</v>
      </c>
      <c r="C6154" s="405" t="s">
        <v>2020</v>
      </c>
      <c r="D6154" s="384">
        <v>1574</v>
      </c>
      <c r="E6154">
        <v>0.01</v>
      </c>
      <c r="F6154">
        <v>1.63672</v>
      </c>
      <c r="G6154" s="384">
        <v>0</v>
      </c>
      <c r="H6154">
        <v>1.63869</v>
      </c>
    </row>
    <row r="6155" spans="1:10">
      <c r="A6155">
        <v>6163</v>
      </c>
      <c r="B6155" s="613">
        <v>44119.333333333336</v>
      </c>
      <c r="C6155" s="405" t="s">
        <v>2020</v>
      </c>
      <c r="D6155" s="384">
        <v>1574</v>
      </c>
      <c r="E6155">
        <v>0.01</v>
      </c>
      <c r="F6155">
        <v>1.63672</v>
      </c>
      <c r="G6155" s="384">
        <v>0</v>
      </c>
      <c r="H6155">
        <v>1.6419600000000001</v>
      </c>
    </row>
    <row r="6156" spans="1:10">
      <c r="A6156">
        <v>6169</v>
      </c>
      <c r="B6156" s="613">
        <v>44119.445833333331</v>
      </c>
      <c r="C6156" s="405" t="s">
        <v>2020</v>
      </c>
      <c r="D6156" s="384">
        <v>1574</v>
      </c>
      <c r="E6156">
        <v>0.01</v>
      </c>
      <c r="F6156">
        <v>1.63672</v>
      </c>
      <c r="G6156" s="384">
        <v>0</v>
      </c>
      <c r="H6156">
        <v>1.6458299999999999</v>
      </c>
    </row>
    <row r="6157" spans="1:10">
      <c r="A6157">
        <v>6179</v>
      </c>
      <c r="B6157" s="613">
        <v>44123.640972222223</v>
      </c>
      <c r="C6157" s="405" t="s">
        <v>2020</v>
      </c>
      <c r="D6157" s="384">
        <v>1574</v>
      </c>
      <c r="E6157">
        <v>0.01</v>
      </c>
      <c r="F6157">
        <v>1.63672</v>
      </c>
      <c r="G6157" s="384">
        <v>0</v>
      </c>
      <c r="H6157">
        <v>1.65062</v>
      </c>
    </row>
    <row r="6158" spans="1:10">
      <c r="A6158">
        <v>6187</v>
      </c>
      <c r="B6158" s="613">
        <v>44123.879166666666</v>
      </c>
      <c r="C6158" s="405" t="s">
        <v>2020</v>
      </c>
      <c r="D6158" s="384">
        <v>1574</v>
      </c>
      <c r="E6158">
        <v>0.01</v>
      </c>
      <c r="F6158">
        <v>1.63672</v>
      </c>
      <c r="G6158" s="384">
        <v>0</v>
      </c>
      <c r="H6158">
        <v>1.65774</v>
      </c>
    </row>
    <row r="6159" spans="1:10">
      <c r="A6159">
        <v>6188</v>
      </c>
      <c r="B6159" s="613">
        <v>44127.026388888888</v>
      </c>
      <c r="C6159" s="405" t="s">
        <v>1931</v>
      </c>
      <c r="D6159" s="384">
        <v>1574</v>
      </c>
      <c r="E6159">
        <v>0.01</v>
      </c>
      <c r="F6159">
        <v>1.65774</v>
      </c>
      <c r="G6159" s="384">
        <v>0</v>
      </c>
      <c r="H6159">
        <v>1.65774</v>
      </c>
      <c r="I6159">
        <v>-15.62</v>
      </c>
      <c r="J6159" s="384">
        <v>5701.03</v>
      </c>
    </row>
    <row r="6160" spans="1:10">
      <c r="A6160">
        <v>6152</v>
      </c>
      <c r="B6160" s="613">
        <v>44118.757638888892</v>
      </c>
      <c r="C6160" s="405" t="s">
        <v>97</v>
      </c>
      <c r="D6160" s="384">
        <v>1575</v>
      </c>
      <c r="E6160">
        <v>0.01</v>
      </c>
      <c r="F6160">
        <v>1.6406400000000001</v>
      </c>
      <c r="G6160" s="384">
        <v>0</v>
      </c>
      <c r="H6160">
        <v>0</v>
      </c>
    </row>
    <row r="6161" spans="1:10">
      <c r="A6161">
        <v>6153</v>
      </c>
      <c r="B6161" s="613">
        <v>44118.757638888892</v>
      </c>
      <c r="C6161" s="405" t="s">
        <v>2020</v>
      </c>
      <c r="D6161" s="384">
        <v>1575</v>
      </c>
      <c r="E6161">
        <v>0.01</v>
      </c>
      <c r="F6161">
        <v>1.6406400000000001</v>
      </c>
      <c r="G6161" s="384">
        <v>0</v>
      </c>
      <c r="H6161">
        <v>1.6365400000000001</v>
      </c>
    </row>
    <row r="6162" spans="1:10">
      <c r="A6162">
        <v>6157</v>
      </c>
      <c r="B6162" s="613">
        <v>44119.047222222223</v>
      </c>
      <c r="C6162" s="405" t="s">
        <v>2020</v>
      </c>
      <c r="D6162" s="384">
        <v>1575</v>
      </c>
      <c r="E6162">
        <v>0.01</v>
      </c>
      <c r="F6162">
        <v>1.6406400000000001</v>
      </c>
      <c r="G6162" s="384">
        <v>0</v>
      </c>
      <c r="H6162">
        <v>1.63869</v>
      </c>
    </row>
    <row r="6163" spans="1:10">
      <c r="A6163">
        <v>6162</v>
      </c>
      <c r="B6163" s="613">
        <v>44119.333333333336</v>
      </c>
      <c r="C6163" s="405" t="s">
        <v>2020</v>
      </c>
      <c r="D6163" s="384">
        <v>1575</v>
      </c>
      <c r="E6163">
        <v>0.01</v>
      </c>
      <c r="F6163">
        <v>1.6406400000000001</v>
      </c>
      <c r="G6163" s="384">
        <v>0</v>
      </c>
      <c r="H6163">
        <v>1.6419600000000001</v>
      </c>
    </row>
    <row r="6164" spans="1:10">
      <c r="A6164">
        <v>6168</v>
      </c>
      <c r="B6164" s="613">
        <v>44119.445833333331</v>
      </c>
      <c r="C6164" s="405" t="s">
        <v>2020</v>
      </c>
      <c r="D6164" s="384">
        <v>1575</v>
      </c>
      <c r="E6164">
        <v>0.01</v>
      </c>
      <c r="F6164">
        <v>1.6406400000000001</v>
      </c>
      <c r="G6164" s="384">
        <v>0</v>
      </c>
      <c r="H6164">
        <v>1.6458299999999999</v>
      </c>
    </row>
    <row r="6165" spans="1:10">
      <c r="A6165">
        <v>6178</v>
      </c>
      <c r="B6165" s="613">
        <v>44123.640972222223</v>
      </c>
      <c r="C6165" s="405" t="s">
        <v>2020</v>
      </c>
      <c r="D6165" s="384">
        <v>1575</v>
      </c>
      <c r="E6165">
        <v>0.01</v>
      </c>
      <c r="F6165">
        <v>1.6406400000000001</v>
      </c>
      <c r="G6165" s="384">
        <v>0</v>
      </c>
      <c r="H6165">
        <v>1.65062</v>
      </c>
    </row>
    <row r="6166" spans="1:10">
      <c r="A6166">
        <v>6186</v>
      </c>
      <c r="B6166" s="613">
        <v>44123.879166666666</v>
      </c>
      <c r="C6166" s="405" t="s">
        <v>2020</v>
      </c>
      <c r="D6166" s="384">
        <v>1575</v>
      </c>
      <c r="E6166">
        <v>0.01</v>
      </c>
      <c r="F6166">
        <v>1.6406400000000001</v>
      </c>
      <c r="G6166" s="384">
        <v>0</v>
      </c>
      <c r="H6166">
        <v>1.65774</v>
      </c>
    </row>
    <row r="6167" spans="1:10">
      <c r="A6167">
        <v>6189</v>
      </c>
      <c r="B6167" s="613">
        <v>44127.026388888888</v>
      </c>
      <c r="C6167" s="405" t="s">
        <v>1931</v>
      </c>
      <c r="D6167" s="384">
        <v>1575</v>
      </c>
      <c r="E6167">
        <v>0.01</v>
      </c>
      <c r="F6167">
        <v>1.65774</v>
      </c>
      <c r="G6167" s="384">
        <v>0</v>
      </c>
      <c r="H6167">
        <v>1.65774</v>
      </c>
      <c r="I6167">
        <v>-12.73</v>
      </c>
      <c r="J6167" s="384">
        <v>5688.3</v>
      </c>
    </row>
    <row r="6168" spans="1:10">
      <c r="A6168">
        <v>6155</v>
      </c>
      <c r="B6168" s="613">
        <v>44119.047222222223</v>
      </c>
      <c r="C6168" s="405" t="s">
        <v>97</v>
      </c>
      <c r="D6168" s="384">
        <v>1576</v>
      </c>
      <c r="E6168">
        <v>0.01</v>
      </c>
      <c r="F6168">
        <v>1.6454200000000001</v>
      </c>
      <c r="G6168" s="384">
        <v>0</v>
      </c>
      <c r="H6168">
        <v>0</v>
      </c>
    </row>
    <row r="6169" spans="1:10">
      <c r="A6169">
        <v>6156</v>
      </c>
      <c r="B6169" s="613">
        <v>44119.047222222223</v>
      </c>
      <c r="C6169" s="405" t="s">
        <v>2020</v>
      </c>
      <c r="D6169" s="384">
        <v>1576</v>
      </c>
      <c r="E6169">
        <v>0.01</v>
      </c>
      <c r="F6169">
        <v>1.6454200000000001</v>
      </c>
      <c r="G6169" s="384">
        <v>0</v>
      </c>
      <c r="H6169">
        <v>1.63869</v>
      </c>
    </row>
    <row r="6170" spans="1:10">
      <c r="A6170">
        <v>6161</v>
      </c>
      <c r="B6170" s="613">
        <v>44119.333333333336</v>
      </c>
      <c r="C6170" s="405" t="s">
        <v>2020</v>
      </c>
      <c r="D6170" s="384">
        <v>1576</v>
      </c>
      <c r="E6170">
        <v>0.01</v>
      </c>
      <c r="F6170">
        <v>1.6454200000000001</v>
      </c>
      <c r="G6170" s="384">
        <v>0</v>
      </c>
      <c r="H6170">
        <v>1.6419600000000001</v>
      </c>
    </row>
    <row r="6171" spans="1:10">
      <c r="A6171">
        <v>6167</v>
      </c>
      <c r="B6171" s="613">
        <v>44119.445833333331</v>
      </c>
      <c r="C6171" s="405" t="s">
        <v>2020</v>
      </c>
      <c r="D6171" s="384">
        <v>1576</v>
      </c>
      <c r="E6171">
        <v>0.01</v>
      </c>
      <c r="F6171">
        <v>1.6454200000000001</v>
      </c>
      <c r="G6171" s="384">
        <v>0</v>
      </c>
      <c r="H6171">
        <v>1.6458299999999999</v>
      </c>
    </row>
    <row r="6172" spans="1:10">
      <c r="A6172">
        <v>6177</v>
      </c>
      <c r="B6172" s="613">
        <v>44123.640972222223</v>
      </c>
      <c r="C6172" s="405" t="s">
        <v>2020</v>
      </c>
      <c r="D6172" s="384">
        <v>1576</v>
      </c>
      <c r="E6172">
        <v>0.01</v>
      </c>
      <c r="F6172">
        <v>1.6454200000000001</v>
      </c>
      <c r="G6172" s="384">
        <v>0</v>
      </c>
      <c r="H6172">
        <v>1.65062</v>
      </c>
    </row>
    <row r="6173" spans="1:10">
      <c r="A6173">
        <v>6185</v>
      </c>
      <c r="B6173" s="613">
        <v>44123.879166666666</v>
      </c>
      <c r="C6173" s="405" t="s">
        <v>2020</v>
      </c>
      <c r="D6173" s="384">
        <v>1576</v>
      </c>
      <c r="E6173">
        <v>0.01</v>
      </c>
      <c r="F6173">
        <v>1.6454200000000001</v>
      </c>
      <c r="G6173" s="384">
        <v>0</v>
      </c>
      <c r="H6173">
        <v>1.65774</v>
      </c>
    </row>
    <row r="6174" spans="1:10">
      <c r="A6174">
        <v>6190</v>
      </c>
      <c r="B6174" s="613">
        <v>44127.026388888888</v>
      </c>
      <c r="C6174" s="405" t="s">
        <v>1931</v>
      </c>
      <c r="D6174" s="384">
        <v>1576</v>
      </c>
      <c r="E6174">
        <v>0.01</v>
      </c>
      <c r="F6174">
        <v>1.65774</v>
      </c>
      <c r="G6174" s="384">
        <v>0</v>
      </c>
      <c r="H6174">
        <v>1.65774</v>
      </c>
      <c r="I6174">
        <v>-9.1999999999999993</v>
      </c>
      <c r="J6174" s="384">
        <v>5679.1</v>
      </c>
    </row>
    <row r="6175" spans="1:10">
      <c r="A6175">
        <v>6159</v>
      </c>
      <c r="B6175" s="613">
        <v>44119.333333333336</v>
      </c>
      <c r="C6175" s="405" t="s">
        <v>97</v>
      </c>
      <c r="D6175" s="384">
        <v>1577</v>
      </c>
      <c r="E6175">
        <v>0.02</v>
      </c>
      <c r="F6175">
        <v>1.64934</v>
      </c>
      <c r="G6175" s="384">
        <v>0</v>
      </c>
      <c r="H6175">
        <v>0</v>
      </c>
    </row>
    <row r="6176" spans="1:10">
      <c r="A6176">
        <v>6160</v>
      </c>
      <c r="B6176" s="613">
        <v>44119.333333333336</v>
      </c>
      <c r="C6176" s="405" t="s">
        <v>2020</v>
      </c>
      <c r="D6176" s="384">
        <v>1577</v>
      </c>
      <c r="E6176">
        <v>0.02</v>
      </c>
      <c r="F6176">
        <v>1.64934</v>
      </c>
      <c r="G6176" s="384">
        <v>0</v>
      </c>
      <c r="H6176">
        <v>1.6419600000000001</v>
      </c>
    </row>
    <row r="6177" spans="1:10">
      <c r="A6177">
        <v>6166</v>
      </c>
      <c r="B6177" s="613">
        <v>44119.445833333331</v>
      </c>
      <c r="C6177" s="405" t="s">
        <v>2020</v>
      </c>
      <c r="D6177" s="384">
        <v>1577</v>
      </c>
      <c r="E6177">
        <v>0.02</v>
      </c>
      <c r="F6177">
        <v>1.64934</v>
      </c>
      <c r="G6177" s="384">
        <v>0</v>
      </c>
      <c r="H6177">
        <v>1.6458299999999999</v>
      </c>
    </row>
    <row r="6178" spans="1:10">
      <c r="A6178">
        <v>6176</v>
      </c>
      <c r="B6178" s="613">
        <v>44123.640972222223</v>
      </c>
      <c r="C6178" s="405" t="s">
        <v>2020</v>
      </c>
      <c r="D6178" s="384">
        <v>1577</v>
      </c>
      <c r="E6178">
        <v>0.02</v>
      </c>
      <c r="F6178">
        <v>1.64934</v>
      </c>
      <c r="G6178" s="384">
        <v>0</v>
      </c>
      <c r="H6178">
        <v>1.65062</v>
      </c>
    </row>
    <row r="6179" spans="1:10">
      <c r="A6179">
        <v>6184</v>
      </c>
      <c r="B6179" s="613">
        <v>44123.879166666666</v>
      </c>
      <c r="C6179" s="405" t="s">
        <v>2020</v>
      </c>
      <c r="D6179" s="384">
        <v>1577</v>
      </c>
      <c r="E6179">
        <v>0.02</v>
      </c>
      <c r="F6179">
        <v>1.64934</v>
      </c>
      <c r="G6179" s="384">
        <v>0</v>
      </c>
      <c r="H6179">
        <v>1.65774</v>
      </c>
    </row>
    <row r="6180" spans="1:10">
      <c r="A6180">
        <v>6191</v>
      </c>
      <c r="B6180" s="613">
        <v>44127.026388888888</v>
      </c>
      <c r="C6180" s="405" t="s">
        <v>1931</v>
      </c>
      <c r="D6180" s="384">
        <v>1577</v>
      </c>
      <c r="E6180">
        <v>0.02</v>
      </c>
      <c r="F6180">
        <v>1.65774</v>
      </c>
      <c r="G6180" s="384">
        <v>0</v>
      </c>
      <c r="H6180">
        <v>1.65774</v>
      </c>
      <c r="I6180">
        <v>-12.6</v>
      </c>
      <c r="J6180" s="384">
        <v>5666.5</v>
      </c>
    </row>
    <row r="6181" spans="1:10">
      <c r="A6181">
        <v>6164</v>
      </c>
      <c r="B6181" s="613">
        <v>44119.445833333331</v>
      </c>
      <c r="C6181" s="405" t="s">
        <v>97</v>
      </c>
      <c r="D6181" s="384">
        <v>1578</v>
      </c>
      <c r="E6181">
        <v>0.04</v>
      </c>
      <c r="F6181">
        <v>1.6541399999999999</v>
      </c>
      <c r="G6181" s="384">
        <v>0</v>
      </c>
      <c r="H6181">
        <v>0</v>
      </c>
    </row>
    <row r="6182" spans="1:10">
      <c r="A6182">
        <v>6165</v>
      </c>
      <c r="B6182" s="613">
        <v>44119.445833333331</v>
      </c>
      <c r="C6182" s="405" t="s">
        <v>2020</v>
      </c>
      <c r="D6182" s="384">
        <v>1578</v>
      </c>
      <c r="E6182">
        <v>0.04</v>
      </c>
      <c r="F6182">
        <v>1.6541399999999999</v>
      </c>
      <c r="G6182" s="384">
        <v>0</v>
      </c>
      <c r="H6182">
        <v>1.6458299999999999</v>
      </c>
    </row>
    <row r="6183" spans="1:10">
      <c r="A6183">
        <v>6175</v>
      </c>
      <c r="B6183" s="613">
        <v>44123.640972222223</v>
      </c>
      <c r="C6183" s="405" t="s">
        <v>2020</v>
      </c>
      <c r="D6183" s="384">
        <v>1578</v>
      </c>
      <c r="E6183">
        <v>0.04</v>
      </c>
      <c r="F6183">
        <v>1.6541399999999999</v>
      </c>
      <c r="G6183" s="384">
        <v>0</v>
      </c>
      <c r="H6183">
        <v>1.65062</v>
      </c>
    </row>
    <row r="6184" spans="1:10">
      <c r="A6184">
        <v>6183</v>
      </c>
      <c r="B6184" s="613">
        <v>44123.879166666666</v>
      </c>
      <c r="C6184" s="405" t="s">
        <v>2020</v>
      </c>
      <c r="D6184" s="384">
        <v>1578</v>
      </c>
      <c r="E6184">
        <v>0.04</v>
      </c>
      <c r="F6184">
        <v>1.6541399999999999</v>
      </c>
      <c r="G6184" s="384">
        <v>0</v>
      </c>
      <c r="H6184">
        <v>1.65774</v>
      </c>
    </row>
    <row r="6185" spans="1:10">
      <c r="A6185">
        <v>6192</v>
      </c>
      <c r="B6185" s="613">
        <v>44127.026388888888</v>
      </c>
      <c r="C6185" s="405" t="s">
        <v>1931</v>
      </c>
      <c r="D6185" s="384">
        <v>1578</v>
      </c>
      <c r="E6185">
        <v>0.04</v>
      </c>
      <c r="F6185">
        <v>1.65774</v>
      </c>
      <c r="G6185" s="384">
        <v>0</v>
      </c>
      <c r="H6185">
        <v>1.65774</v>
      </c>
      <c r="I6185">
        <v>-11.04</v>
      </c>
      <c r="J6185" s="384">
        <v>5655.46</v>
      </c>
    </row>
    <row r="6186" spans="1:10">
      <c r="A6186">
        <v>6170</v>
      </c>
      <c r="B6186" s="613">
        <v>44123.480555555558</v>
      </c>
      <c r="C6186" s="405" t="s">
        <v>96</v>
      </c>
      <c r="D6186" s="384">
        <v>1579</v>
      </c>
      <c r="E6186">
        <v>0.01</v>
      </c>
      <c r="F6186">
        <v>1.6542399999999999</v>
      </c>
      <c r="G6186" s="384">
        <v>0</v>
      </c>
      <c r="H6186">
        <v>0</v>
      </c>
    </row>
    <row r="6187" spans="1:10">
      <c r="A6187">
        <v>6171</v>
      </c>
      <c r="B6187" s="613">
        <v>44123.480555555558</v>
      </c>
      <c r="C6187" s="405" t="s">
        <v>2020</v>
      </c>
      <c r="D6187" s="384">
        <v>1579</v>
      </c>
      <c r="E6187">
        <v>0.01</v>
      </c>
      <c r="F6187">
        <v>1.6542399999999999</v>
      </c>
      <c r="G6187" s="384">
        <v>0</v>
      </c>
      <c r="H6187">
        <v>1.65638</v>
      </c>
    </row>
    <row r="6188" spans="1:10">
      <c r="A6188">
        <v>6172</v>
      </c>
      <c r="B6188" s="613">
        <v>44123.563888888886</v>
      </c>
      <c r="C6188" s="405" t="s">
        <v>1931</v>
      </c>
      <c r="D6188" s="384">
        <v>1579</v>
      </c>
      <c r="E6188">
        <v>0.01</v>
      </c>
      <c r="F6188">
        <v>1.65638</v>
      </c>
      <c r="G6188" s="384">
        <v>0</v>
      </c>
      <c r="H6188">
        <v>1.65638</v>
      </c>
      <c r="I6188">
        <v>1.48</v>
      </c>
      <c r="J6188" s="384">
        <v>5716.65</v>
      </c>
    </row>
    <row r="6189" spans="1:10">
      <c r="A6189">
        <v>6173</v>
      </c>
      <c r="B6189" s="613">
        <v>44123.640972222223</v>
      </c>
      <c r="C6189" s="405" t="s">
        <v>97</v>
      </c>
      <c r="D6189" s="384">
        <v>1580</v>
      </c>
      <c r="E6189">
        <v>0.08</v>
      </c>
      <c r="F6189">
        <v>1.6598999999999999</v>
      </c>
      <c r="G6189" s="384">
        <v>0</v>
      </c>
      <c r="H6189">
        <v>0</v>
      </c>
    </row>
    <row r="6190" spans="1:10">
      <c r="A6190">
        <v>6174</v>
      </c>
      <c r="B6190" s="613">
        <v>44123.640972222223</v>
      </c>
      <c r="C6190" s="405" t="s">
        <v>2020</v>
      </c>
      <c r="D6190" s="384">
        <v>1580</v>
      </c>
      <c r="E6190">
        <v>0.08</v>
      </c>
      <c r="F6190">
        <v>1.6598999999999999</v>
      </c>
      <c r="G6190" s="384">
        <v>0</v>
      </c>
      <c r="H6190">
        <v>1.65062</v>
      </c>
    </row>
    <row r="6191" spans="1:10">
      <c r="A6191">
        <v>6182</v>
      </c>
      <c r="B6191" s="613">
        <v>44123.879166666666</v>
      </c>
      <c r="C6191" s="405" t="s">
        <v>2020</v>
      </c>
      <c r="D6191" s="384">
        <v>1580</v>
      </c>
      <c r="E6191">
        <v>0.08</v>
      </c>
      <c r="F6191">
        <v>1.6598999999999999</v>
      </c>
      <c r="G6191" s="384">
        <v>0</v>
      </c>
      <c r="H6191">
        <v>1.65774</v>
      </c>
    </row>
    <row r="6192" spans="1:10">
      <c r="A6192">
        <v>6193</v>
      </c>
      <c r="B6192" s="613">
        <v>44127.026388888888</v>
      </c>
      <c r="C6192" s="405" t="s">
        <v>1931</v>
      </c>
      <c r="D6192" s="384">
        <v>1580</v>
      </c>
      <c r="E6192">
        <v>0.08</v>
      </c>
      <c r="F6192">
        <v>1.65774</v>
      </c>
      <c r="G6192" s="384">
        <v>0</v>
      </c>
      <c r="H6192">
        <v>1.65774</v>
      </c>
      <c r="I6192">
        <v>11.96</v>
      </c>
      <c r="J6192" s="384">
        <v>5667.42</v>
      </c>
    </row>
    <row r="6193" spans="1:10">
      <c r="A6193">
        <v>6180</v>
      </c>
      <c r="B6193" s="613">
        <v>44123.879166666666</v>
      </c>
      <c r="C6193" s="405" t="s">
        <v>97</v>
      </c>
      <c r="D6193" s="384">
        <v>1581</v>
      </c>
      <c r="E6193">
        <v>0.28000000000000003</v>
      </c>
      <c r="F6193">
        <v>1.66621</v>
      </c>
      <c r="G6193" s="384">
        <v>0</v>
      </c>
      <c r="H6193">
        <v>0</v>
      </c>
    </row>
    <row r="6194" spans="1:10">
      <c r="A6194">
        <v>6181</v>
      </c>
      <c r="B6194" s="613">
        <v>44123.879166666666</v>
      </c>
      <c r="C6194" s="405" t="s">
        <v>2020</v>
      </c>
      <c r="D6194" s="384">
        <v>1581</v>
      </c>
      <c r="E6194">
        <v>0.28000000000000003</v>
      </c>
      <c r="F6194">
        <v>1.66621</v>
      </c>
      <c r="G6194" s="384">
        <v>0</v>
      </c>
      <c r="H6194">
        <v>1.65774</v>
      </c>
    </row>
    <row r="6195" spans="1:10">
      <c r="A6195">
        <v>6194</v>
      </c>
      <c r="B6195" s="613">
        <v>44127.026388888888</v>
      </c>
      <c r="C6195" s="405" t="s">
        <v>1931</v>
      </c>
      <c r="D6195" s="384">
        <v>1581</v>
      </c>
      <c r="E6195">
        <v>0.28000000000000003</v>
      </c>
      <c r="F6195">
        <v>1.65774</v>
      </c>
      <c r="G6195" s="384">
        <v>0</v>
      </c>
      <c r="H6195">
        <v>1.65774</v>
      </c>
      <c r="I6195">
        <v>172.33</v>
      </c>
      <c r="J6195" s="384">
        <v>5839.75</v>
      </c>
    </row>
    <row r="6196" spans="1:10">
      <c r="A6196">
        <v>6195</v>
      </c>
      <c r="B6196" s="613">
        <v>44131.520833333336</v>
      </c>
      <c r="C6196" s="405" t="s">
        <v>96</v>
      </c>
      <c r="D6196" s="384">
        <v>1582</v>
      </c>
      <c r="E6196">
        <v>0.01</v>
      </c>
      <c r="F6196">
        <v>1.6583600000000001</v>
      </c>
      <c r="G6196" s="384">
        <v>0</v>
      </c>
      <c r="H6196">
        <v>0</v>
      </c>
    </row>
    <row r="6197" spans="1:10">
      <c r="A6197">
        <v>6196</v>
      </c>
      <c r="B6197" s="613">
        <v>44131.520833333336</v>
      </c>
      <c r="C6197" s="405" t="s">
        <v>2020</v>
      </c>
      <c r="D6197" s="384">
        <v>1582</v>
      </c>
      <c r="E6197">
        <v>0.01</v>
      </c>
      <c r="F6197">
        <v>1.6583600000000001</v>
      </c>
      <c r="G6197" s="384">
        <v>0</v>
      </c>
      <c r="H6197">
        <v>1.6605000000000001</v>
      </c>
    </row>
    <row r="6198" spans="1:10">
      <c r="A6198">
        <v>6197</v>
      </c>
      <c r="B6198" s="613">
        <v>44131.666666666664</v>
      </c>
      <c r="C6198" s="405" t="s">
        <v>1931</v>
      </c>
      <c r="D6198" s="384">
        <v>1582</v>
      </c>
      <c r="E6198">
        <v>0.01</v>
      </c>
      <c r="F6198">
        <v>1.6605000000000001</v>
      </c>
      <c r="G6198" s="384">
        <v>0</v>
      </c>
      <c r="H6198">
        <v>1.6605000000000001</v>
      </c>
      <c r="I6198">
        <v>1.48</v>
      </c>
      <c r="J6198" s="384">
        <v>5841.23</v>
      </c>
    </row>
    <row r="6199" spans="1:10">
      <c r="A6199">
        <v>6198</v>
      </c>
      <c r="B6199" s="613">
        <v>44133.417361111111</v>
      </c>
      <c r="C6199" s="405" t="s">
        <v>97</v>
      </c>
      <c r="D6199" s="384">
        <v>1583</v>
      </c>
      <c r="E6199">
        <v>0.01</v>
      </c>
      <c r="F6199">
        <v>1.66205</v>
      </c>
      <c r="G6199" s="384">
        <v>0</v>
      </c>
      <c r="H6199">
        <v>0</v>
      </c>
    </row>
    <row r="6200" spans="1:10">
      <c r="A6200">
        <v>6199</v>
      </c>
      <c r="B6200" s="613">
        <v>44133.417361111111</v>
      </c>
      <c r="C6200" s="405" t="s">
        <v>2020</v>
      </c>
      <c r="D6200" s="384">
        <v>1583</v>
      </c>
      <c r="E6200">
        <v>0.01</v>
      </c>
      <c r="F6200">
        <v>1.66205</v>
      </c>
      <c r="G6200" s="384">
        <v>0</v>
      </c>
      <c r="H6200">
        <v>1.65991</v>
      </c>
    </row>
    <row r="6201" spans="1:10">
      <c r="A6201">
        <v>6202</v>
      </c>
      <c r="B6201" s="613">
        <v>44133.517361111109</v>
      </c>
      <c r="C6201" s="405" t="s">
        <v>2020</v>
      </c>
      <c r="D6201" s="384">
        <v>1583</v>
      </c>
      <c r="E6201">
        <v>0.01</v>
      </c>
      <c r="F6201">
        <v>1.66205</v>
      </c>
      <c r="G6201" s="384">
        <v>0</v>
      </c>
      <c r="H6201">
        <v>1.6615800000000001</v>
      </c>
    </row>
    <row r="6202" spans="1:10">
      <c r="A6202">
        <v>6208</v>
      </c>
      <c r="B6202" s="613">
        <v>44133.679166666669</v>
      </c>
      <c r="C6202" s="405" t="s">
        <v>1931</v>
      </c>
      <c r="D6202" s="384">
        <v>1583</v>
      </c>
      <c r="E6202">
        <v>0.01</v>
      </c>
      <c r="F6202">
        <v>1.6615800000000001</v>
      </c>
      <c r="G6202" s="384">
        <v>0</v>
      </c>
      <c r="H6202">
        <v>1.6615800000000001</v>
      </c>
      <c r="I6202">
        <v>0.24</v>
      </c>
      <c r="J6202" s="384">
        <v>5841.47</v>
      </c>
    </row>
    <row r="6203" spans="1:10">
      <c r="A6203">
        <v>6200</v>
      </c>
      <c r="B6203" s="613">
        <v>44133.517361111109</v>
      </c>
      <c r="C6203" s="405" t="s">
        <v>97</v>
      </c>
      <c r="D6203" s="384">
        <v>1584</v>
      </c>
      <c r="E6203">
        <v>0.01</v>
      </c>
      <c r="F6203">
        <v>1.6653800000000001</v>
      </c>
      <c r="G6203" s="384">
        <v>0</v>
      </c>
      <c r="H6203">
        <v>0</v>
      </c>
    </row>
    <row r="6204" spans="1:10">
      <c r="A6204">
        <v>6201</v>
      </c>
      <c r="B6204" s="613">
        <v>44133.517361111109</v>
      </c>
      <c r="C6204" s="405" t="s">
        <v>2020</v>
      </c>
      <c r="D6204" s="384">
        <v>1584</v>
      </c>
      <c r="E6204">
        <v>0.01</v>
      </c>
      <c r="F6204">
        <v>1.6653800000000001</v>
      </c>
      <c r="G6204" s="384">
        <v>0</v>
      </c>
      <c r="H6204">
        <v>1.6615800000000001</v>
      </c>
    </row>
    <row r="6205" spans="1:10">
      <c r="A6205">
        <v>6209</v>
      </c>
      <c r="B6205" s="613">
        <v>44133.679166666669</v>
      </c>
      <c r="C6205" s="405" t="s">
        <v>1931</v>
      </c>
      <c r="D6205" s="384">
        <v>1584</v>
      </c>
      <c r="E6205">
        <v>0.01</v>
      </c>
      <c r="F6205">
        <v>1.6615800000000001</v>
      </c>
      <c r="G6205" s="384">
        <v>0</v>
      </c>
      <c r="H6205">
        <v>1.6615800000000001</v>
      </c>
      <c r="I6205">
        <v>2.7</v>
      </c>
      <c r="J6205" s="384">
        <v>5844.17</v>
      </c>
    </row>
    <row r="6206" spans="1:10">
      <c r="A6206">
        <v>6203</v>
      </c>
      <c r="B6206" s="613">
        <v>44133.625694444447</v>
      </c>
      <c r="C6206" s="405" t="s">
        <v>96</v>
      </c>
      <c r="D6206" s="384">
        <v>1585</v>
      </c>
      <c r="E6206">
        <v>0.01</v>
      </c>
      <c r="F6206">
        <v>1.6668400000000001</v>
      </c>
      <c r="G6206" s="384">
        <v>0</v>
      </c>
      <c r="H6206">
        <v>0</v>
      </c>
    </row>
    <row r="6207" spans="1:10">
      <c r="A6207">
        <v>6204</v>
      </c>
      <c r="B6207" s="613">
        <v>44133.625694444447</v>
      </c>
      <c r="C6207" s="405" t="s">
        <v>2020</v>
      </c>
      <c r="D6207" s="384">
        <v>1585</v>
      </c>
      <c r="E6207">
        <v>0.01</v>
      </c>
      <c r="F6207">
        <v>1.6668400000000001</v>
      </c>
      <c r="G6207" s="384">
        <v>0</v>
      </c>
      <c r="H6207">
        <v>1.6689799999999999</v>
      </c>
    </row>
    <row r="6208" spans="1:10">
      <c r="A6208">
        <v>6207</v>
      </c>
      <c r="B6208" s="613">
        <v>44133.67291666667</v>
      </c>
      <c r="C6208" s="405" t="s">
        <v>2020</v>
      </c>
      <c r="D6208" s="384">
        <v>1585</v>
      </c>
      <c r="E6208">
        <v>0.01</v>
      </c>
      <c r="F6208">
        <v>1.6668400000000001</v>
      </c>
      <c r="G6208" s="384">
        <v>0</v>
      </c>
      <c r="H6208">
        <v>1.6672400000000001</v>
      </c>
    </row>
    <row r="6209" spans="1:10">
      <c r="A6209">
        <v>6213</v>
      </c>
      <c r="B6209" s="613">
        <v>44133.714583333334</v>
      </c>
      <c r="C6209" s="405" t="s">
        <v>2020</v>
      </c>
      <c r="D6209" s="384">
        <v>1585</v>
      </c>
      <c r="E6209">
        <v>0.01</v>
      </c>
      <c r="F6209">
        <v>1.6668400000000001</v>
      </c>
      <c r="G6209" s="384">
        <v>0</v>
      </c>
      <c r="H6209">
        <v>1.6653100000000001</v>
      </c>
    </row>
    <row r="6210" spans="1:10">
      <c r="A6210">
        <v>6218</v>
      </c>
      <c r="B6210" s="613">
        <v>44134.625</v>
      </c>
      <c r="C6210" s="405" t="s">
        <v>2020</v>
      </c>
      <c r="D6210" s="384">
        <v>1585</v>
      </c>
      <c r="E6210">
        <v>0.01</v>
      </c>
      <c r="F6210">
        <v>1.6668400000000001</v>
      </c>
      <c r="G6210" s="384">
        <v>0</v>
      </c>
      <c r="H6210">
        <v>1.66221</v>
      </c>
    </row>
    <row r="6211" spans="1:10">
      <c r="A6211">
        <v>6219</v>
      </c>
      <c r="B6211" s="613">
        <v>44134.729166666664</v>
      </c>
      <c r="C6211" s="405" t="s">
        <v>1931</v>
      </c>
      <c r="D6211" s="384">
        <v>1585</v>
      </c>
      <c r="E6211">
        <v>0.01</v>
      </c>
      <c r="F6211">
        <v>1.66221</v>
      </c>
      <c r="G6211" s="384">
        <v>0</v>
      </c>
      <c r="H6211">
        <v>1.66221</v>
      </c>
      <c r="I6211">
        <v>-3.52</v>
      </c>
      <c r="J6211" s="384">
        <v>5840.65</v>
      </c>
    </row>
    <row r="6212" spans="1:10">
      <c r="A6212">
        <v>6205</v>
      </c>
      <c r="B6212" s="613">
        <v>44133.67291666667</v>
      </c>
      <c r="C6212" s="405" t="s">
        <v>96</v>
      </c>
      <c r="D6212" s="384">
        <v>1586</v>
      </c>
      <c r="E6212">
        <v>0.01</v>
      </c>
      <c r="F6212">
        <v>1.66337</v>
      </c>
      <c r="G6212" s="384">
        <v>0</v>
      </c>
      <c r="H6212">
        <v>0</v>
      </c>
    </row>
    <row r="6213" spans="1:10">
      <c r="A6213">
        <v>6206</v>
      </c>
      <c r="B6213" s="613">
        <v>44133.67291666667</v>
      </c>
      <c r="C6213" s="405" t="s">
        <v>2020</v>
      </c>
      <c r="D6213" s="384">
        <v>1586</v>
      </c>
      <c r="E6213">
        <v>0.01</v>
      </c>
      <c r="F6213">
        <v>1.66337</v>
      </c>
      <c r="G6213" s="384">
        <v>0</v>
      </c>
      <c r="H6213">
        <v>1.6672400000000001</v>
      </c>
    </row>
    <row r="6214" spans="1:10">
      <c r="A6214">
        <v>6212</v>
      </c>
      <c r="B6214" s="613">
        <v>44133.714583333334</v>
      </c>
      <c r="C6214" s="405" t="s">
        <v>2020</v>
      </c>
      <c r="D6214" s="384">
        <v>1586</v>
      </c>
      <c r="E6214">
        <v>0.01</v>
      </c>
      <c r="F6214">
        <v>1.66337</v>
      </c>
      <c r="G6214" s="384">
        <v>0</v>
      </c>
      <c r="H6214">
        <v>1.6653100000000001</v>
      </c>
    </row>
    <row r="6215" spans="1:10">
      <c r="A6215">
        <v>6217</v>
      </c>
      <c r="B6215" s="613">
        <v>44134.625</v>
      </c>
      <c r="C6215" s="405" t="s">
        <v>2020</v>
      </c>
      <c r="D6215" s="384">
        <v>1586</v>
      </c>
      <c r="E6215">
        <v>0.01</v>
      </c>
      <c r="F6215">
        <v>1.66337</v>
      </c>
      <c r="G6215" s="384">
        <v>0</v>
      </c>
      <c r="H6215">
        <v>1.66221</v>
      </c>
    </row>
    <row r="6216" spans="1:10">
      <c r="A6216">
        <v>6220</v>
      </c>
      <c r="B6216" s="613">
        <v>44134.729166666664</v>
      </c>
      <c r="C6216" s="405" t="s">
        <v>1931</v>
      </c>
      <c r="D6216" s="384">
        <v>1586</v>
      </c>
      <c r="E6216">
        <v>0.01</v>
      </c>
      <c r="F6216">
        <v>1.66221</v>
      </c>
      <c r="G6216" s="384">
        <v>0</v>
      </c>
      <c r="H6216">
        <v>1.66221</v>
      </c>
      <c r="I6216">
        <v>-0.96</v>
      </c>
      <c r="J6216" s="384">
        <v>5839.69</v>
      </c>
    </row>
    <row r="6217" spans="1:10">
      <c r="A6217">
        <v>6210</v>
      </c>
      <c r="B6217" s="613">
        <v>44133.714583333334</v>
      </c>
      <c r="C6217" s="405" t="s">
        <v>96</v>
      </c>
      <c r="D6217" s="384">
        <v>1587</v>
      </c>
      <c r="E6217">
        <v>0.01</v>
      </c>
      <c r="F6217">
        <v>1.6590199999999999</v>
      </c>
      <c r="G6217" s="384">
        <v>0</v>
      </c>
      <c r="H6217">
        <v>0</v>
      </c>
    </row>
    <row r="6218" spans="1:10">
      <c r="A6218">
        <v>6211</v>
      </c>
      <c r="B6218" s="613">
        <v>44133.714583333334</v>
      </c>
      <c r="C6218" s="405" t="s">
        <v>2020</v>
      </c>
      <c r="D6218" s="384">
        <v>1587</v>
      </c>
      <c r="E6218">
        <v>0.01</v>
      </c>
      <c r="F6218">
        <v>1.6590199999999999</v>
      </c>
      <c r="G6218" s="384">
        <v>0</v>
      </c>
      <c r="H6218">
        <v>1.6653100000000001</v>
      </c>
    </row>
    <row r="6219" spans="1:10">
      <c r="A6219">
        <v>6216</v>
      </c>
      <c r="B6219" s="613">
        <v>44134.625</v>
      </c>
      <c r="C6219" s="405" t="s">
        <v>2020</v>
      </c>
      <c r="D6219" s="384">
        <v>1587</v>
      </c>
      <c r="E6219">
        <v>0.01</v>
      </c>
      <c r="F6219">
        <v>1.6590199999999999</v>
      </c>
      <c r="G6219" s="384">
        <v>0</v>
      </c>
      <c r="H6219">
        <v>1.66221</v>
      </c>
    </row>
    <row r="6220" spans="1:10">
      <c r="A6220">
        <v>6221</v>
      </c>
      <c r="B6220" s="613">
        <v>44134.729166666664</v>
      </c>
      <c r="C6220" s="405" t="s">
        <v>1931</v>
      </c>
      <c r="D6220" s="384">
        <v>1587</v>
      </c>
      <c r="E6220">
        <v>0.01</v>
      </c>
      <c r="F6220">
        <v>1.66221</v>
      </c>
      <c r="G6220" s="384">
        <v>0</v>
      </c>
      <c r="H6220">
        <v>1.66221</v>
      </c>
      <c r="I6220">
        <v>2.25</v>
      </c>
      <c r="J6220" s="384">
        <v>5841.94</v>
      </c>
    </row>
    <row r="6221" spans="1:10">
      <c r="A6221">
        <v>6214</v>
      </c>
      <c r="B6221" s="613">
        <v>44134.625</v>
      </c>
      <c r="C6221" s="405" t="s">
        <v>96</v>
      </c>
      <c r="D6221" s="384">
        <v>1588</v>
      </c>
      <c r="E6221">
        <v>0.02</v>
      </c>
      <c r="F6221">
        <v>1.6550800000000001</v>
      </c>
      <c r="G6221" s="384">
        <v>0</v>
      </c>
      <c r="H6221">
        <v>0</v>
      </c>
    </row>
    <row r="6222" spans="1:10">
      <c r="A6222">
        <v>6215</v>
      </c>
      <c r="B6222" s="613">
        <v>44134.625</v>
      </c>
      <c r="C6222" s="405" t="s">
        <v>2020</v>
      </c>
      <c r="D6222" s="384">
        <v>1588</v>
      </c>
      <c r="E6222">
        <v>0.02</v>
      </c>
      <c r="F6222">
        <v>1.6550800000000001</v>
      </c>
      <c r="G6222" s="384">
        <v>0</v>
      </c>
      <c r="H6222">
        <v>1.66221</v>
      </c>
    </row>
    <row r="6223" spans="1:10">
      <c r="A6223">
        <v>6222</v>
      </c>
      <c r="B6223" s="613">
        <v>44134.729166666664</v>
      </c>
      <c r="C6223" s="405" t="s">
        <v>1931</v>
      </c>
      <c r="D6223" s="384">
        <v>1588</v>
      </c>
      <c r="E6223">
        <v>0.02</v>
      </c>
      <c r="F6223">
        <v>1.66221</v>
      </c>
      <c r="G6223" s="384">
        <v>0</v>
      </c>
      <c r="H6223">
        <v>1.66221</v>
      </c>
      <c r="I6223">
        <v>10.33</v>
      </c>
      <c r="J6223" s="384">
        <v>5852.27</v>
      </c>
    </row>
    <row r="6224" spans="1:10">
      <c r="A6224">
        <v>6223</v>
      </c>
      <c r="B6224" s="613">
        <v>44140.531944444447</v>
      </c>
      <c r="C6224" s="405" t="s">
        <v>97</v>
      </c>
      <c r="D6224" s="384">
        <v>1589</v>
      </c>
      <c r="E6224">
        <v>0.01</v>
      </c>
      <c r="F6224">
        <v>1.6362300000000001</v>
      </c>
      <c r="G6224" s="384">
        <v>0</v>
      </c>
      <c r="H6224">
        <v>0</v>
      </c>
    </row>
    <row r="6225" spans="1:10">
      <c r="A6225">
        <v>6224</v>
      </c>
      <c r="B6225" s="613">
        <v>44140.531944444447</v>
      </c>
      <c r="C6225" s="405" t="s">
        <v>2020</v>
      </c>
      <c r="D6225" s="384">
        <v>1589</v>
      </c>
      <c r="E6225">
        <v>0.01</v>
      </c>
      <c r="F6225">
        <v>1.6362300000000001</v>
      </c>
      <c r="G6225" s="384">
        <v>0</v>
      </c>
      <c r="H6225">
        <v>1.63409</v>
      </c>
    </row>
    <row r="6226" spans="1:10">
      <c r="A6226">
        <v>6225</v>
      </c>
      <c r="B6226" s="613">
        <v>44140.568055555559</v>
      </c>
      <c r="C6226" s="405" t="s">
        <v>1931</v>
      </c>
      <c r="D6226" s="384">
        <v>1589</v>
      </c>
      <c r="E6226">
        <v>0.01</v>
      </c>
      <c r="F6226">
        <v>1.63409</v>
      </c>
      <c r="G6226" s="384">
        <v>0</v>
      </c>
      <c r="H6226">
        <v>1.63409</v>
      </c>
      <c r="I6226">
        <v>1.48</v>
      </c>
      <c r="J6226" s="384">
        <v>5853.75</v>
      </c>
    </row>
    <row r="6227" spans="1:10">
      <c r="A6227">
        <v>6226</v>
      </c>
      <c r="B6227" s="613">
        <v>44141.375694444447</v>
      </c>
      <c r="C6227" s="405" t="s">
        <v>97</v>
      </c>
      <c r="D6227" s="384">
        <v>1590</v>
      </c>
      <c r="E6227">
        <v>0.01</v>
      </c>
      <c r="F6227">
        <v>1.62673</v>
      </c>
      <c r="G6227" s="384">
        <v>0</v>
      </c>
      <c r="H6227">
        <v>0</v>
      </c>
    </row>
    <row r="6228" spans="1:10">
      <c r="A6228">
        <v>6227</v>
      </c>
      <c r="B6228" s="613">
        <v>44141.375694444447</v>
      </c>
      <c r="C6228" s="405" t="s">
        <v>2020</v>
      </c>
      <c r="D6228" s="384">
        <v>1590</v>
      </c>
      <c r="E6228">
        <v>0.01</v>
      </c>
      <c r="F6228">
        <v>1.62673</v>
      </c>
      <c r="G6228" s="384">
        <v>0</v>
      </c>
      <c r="H6228">
        <v>1.62459</v>
      </c>
    </row>
    <row r="6229" spans="1:10">
      <c r="A6229">
        <v>6230</v>
      </c>
      <c r="B6229" s="613">
        <v>44141.414583333331</v>
      </c>
      <c r="C6229" s="405" t="s">
        <v>2020</v>
      </c>
      <c r="D6229" s="384">
        <v>1590</v>
      </c>
      <c r="E6229">
        <v>0.01</v>
      </c>
      <c r="F6229">
        <v>1.62673</v>
      </c>
      <c r="G6229" s="384">
        <v>0</v>
      </c>
      <c r="H6229">
        <v>1.62625</v>
      </c>
    </row>
    <row r="6230" spans="1:10">
      <c r="A6230">
        <v>6236</v>
      </c>
      <c r="B6230" s="613">
        <v>44141.538888888892</v>
      </c>
      <c r="C6230" s="405" t="s">
        <v>2020</v>
      </c>
      <c r="D6230" s="384">
        <v>1590</v>
      </c>
      <c r="E6230">
        <v>0.01</v>
      </c>
      <c r="F6230">
        <v>1.62673</v>
      </c>
      <c r="G6230" s="384">
        <v>0</v>
      </c>
      <c r="H6230">
        <v>1.62792</v>
      </c>
    </row>
    <row r="6231" spans="1:10">
      <c r="A6231">
        <v>6238</v>
      </c>
      <c r="B6231" s="613">
        <v>44144.53125</v>
      </c>
      <c r="C6231" s="405" t="s">
        <v>1931</v>
      </c>
      <c r="D6231" s="384">
        <v>1590</v>
      </c>
      <c r="E6231">
        <v>0.01</v>
      </c>
      <c r="F6231">
        <v>1.62792</v>
      </c>
      <c r="G6231" s="384">
        <v>0</v>
      </c>
      <c r="H6231">
        <v>1.62792</v>
      </c>
      <c r="I6231">
        <v>-0.98</v>
      </c>
      <c r="J6231" s="384">
        <v>5854.25</v>
      </c>
    </row>
    <row r="6232" spans="1:10">
      <c r="A6232">
        <v>6228</v>
      </c>
      <c r="B6232" s="613">
        <v>44141.414583333331</v>
      </c>
      <c r="C6232" s="405" t="s">
        <v>97</v>
      </c>
      <c r="D6232" s="384">
        <v>1591</v>
      </c>
      <c r="E6232">
        <v>0.01</v>
      </c>
      <c r="F6232">
        <v>1.63005</v>
      </c>
      <c r="G6232" s="384">
        <v>0</v>
      </c>
      <c r="H6232">
        <v>0</v>
      </c>
    </row>
    <row r="6233" spans="1:10">
      <c r="A6233">
        <v>6229</v>
      </c>
      <c r="B6233" s="613">
        <v>44141.414583333331</v>
      </c>
      <c r="C6233" s="405" t="s">
        <v>2020</v>
      </c>
      <c r="D6233" s="384">
        <v>1591</v>
      </c>
      <c r="E6233">
        <v>0.01</v>
      </c>
      <c r="F6233">
        <v>1.63005</v>
      </c>
      <c r="G6233" s="384">
        <v>0</v>
      </c>
      <c r="H6233">
        <v>1.62625</v>
      </c>
    </row>
    <row r="6234" spans="1:10">
      <c r="A6234">
        <v>6235</v>
      </c>
      <c r="B6234" s="613">
        <v>44141.538888888892</v>
      </c>
      <c r="C6234" s="405" t="s">
        <v>2020</v>
      </c>
      <c r="D6234" s="384">
        <v>1591</v>
      </c>
      <c r="E6234">
        <v>0.01</v>
      </c>
      <c r="F6234">
        <v>1.63005</v>
      </c>
      <c r="G6234" s="384">
        <v>0</v>
      </c>
      <c r="H6234">
        <v>1.62792</v>
      </c>
    </row>
    <row r="6235" spans="1:10">
      <c r="A6235">
        <v>6239</v>
      </c>
      <c r="B6235" s="613">
        <v>44144.53125</v>
      </c>
      <c r="C6235" s="405" t="s">
        <v>1931</v>
      </c>
      <c r="D6235" s="384">
        <v>1591</v>
      </c>
      <c r="E6235">
        <v>0.01</v>
      </c>
      <c r="F6235">
        <v>1.62792</v>
      </c>
      <c r="G6235" s="384">
        <v>0</v>
      </c>
      <c r="H6235">
        <v>1.62792</v>
      </c>
      <c r="I6235">
        <v>1.47</v>
      </c>
      <c r="J6235" s="384">
        <v>5855.72</v>
      </c>
    </row>
    <row r="6236" spans="1:10">
      <c r="A6236">
        <v>6231</v>
      </c>
      <c r="B6236" s="613">
        <v>44141.417361111111</v>
      </c>
      <c r="C6236" s="405" t="s">
        <v>96</v>
      </c>
      <c r="D6236" s="384">
        <v>1592</v>
      </c>
      <c r="E6236">
        <v>0.01</v>
      </c>
      <c r="F6236">
        <v>1.63182</v>
      </c>
      <c r="G6236" s="384">
        <v>0</v>
      </c>
      <c r="H6236">
        <v>0</v>
      </c>
    </row>
    <row r="6237" spans="1:10">
      <c r="A6237">
        <v>6232</v>
      </c>
      <c r="B6237" s="613">
        <v>44141.417361111111</v>
      </c>
      <c r="C6237" s="405" t="s">
        <v>2020</v>
      </c>
      <c r="D6237" s="384">
        <v>1592</v>
      </c>
      <c r="E6237">
        <v>0.01</v>
      </c>
      <c r="F6237">
        <v>1.63182</v>
      </c>
      <c r="G6237" s="384">
        <v>0</v>
      </c>
      <c r="H6237">
        <v>1.6339600000000001</v>
      </c>
    </row>
    <row r="6238" spans="1:10">
      <c r="A6238">
        <v>6237</v>
      </c>
      <c r="B6238" s="613">
        <v>44141.540972222225</v>
      </c>
      <c r="C6238" s="405" t="s">
        <v>1931</v>
      </c>
      <c r="D6238" s="384">
        <v>1592</v>
      </c>
      <c r="E6238">
        <v>0.01</v>
      </c>
      <c r="F6238">
        <v>1.6339600000000001</v>
      </c>
      <c r="G6238" s="384">
        <v>0</v>
      </c>
      <c r="H6238">
        <v>1.6339600000000001</v>
      </c>
      <c r="I6238">
        <v>1.48</v>
      </c>
      <c r="J6238" s="384">
        <v>5855.23</v>
      </c>
    </row>
    <row r="6239" spans="1:10">
      <c r="A6239">
        <v>6233</v>
      </c>
      <c r="B6239" s="613">
        <v>44141.538888888892</v>
      </c>
      <c r="C6239" s="405" t="s">
        <v>97</v>
      </c>
      <c r="D6239" s="384">
        <v>1593</v>
      </c>
      <c r="E6239">
        <v>0.01</v>
      </c>
      <c r="F6239">
        <v>1.63368</v>
      </c>
      <c r="G6239" s="384">
        <v>0</v>
      </c>
      <c r="H6239">
        <v>0</v>
      </c>
    </row>
    <row r="6240" spans="1:10">
      <c r="A6240">
        <v>6234</v>
      </c>
      <c r="B6240" s="613">
        <v>44141.538888888892</v>
      </c>
      <c r="C6240" s="405" t="s">
        <v>2020</v>
      </c>
      <c r="D6240" s="384">
        <v>1593</v>
      </c>
      <c r="E6240">
        <v>0.01</v>
      </c>
      <c r="F6240">
        <v>1.63368</v>
      </c>
      <c r="G6240" s="384">
        <v>0</v>
      </c>
      <c r="H6240">
        <v>1.62792</v>
      </c>
    </row>
    <row r="6241" spans="1:10">
      <c r="A6241">
        <v>6240</v>
      </c>
      <c r="B6241" s="613">
        <v>44144.53125</v>
      </c>
      <c r="C6241" s="405" t="s">
        <v>1931</v>
      </c>
      <c r="D6241" s="384">
        <v>1593</v>
      </c>
      <c r="E6241">
        <v>0.01</v>
      </c>
      <c r="F6241">
        <v>1.62792</v>
      </c>
      <c r="G6241" s="384">
        <v>0</v>
      </c>
      <c r="H6241">
        <v>1.62792</v>
      </c>
      <c r="I6241">
        <v>4.1500000000000004</v>
      </c>
      <c r="J6241" s="384">
        <v>5859.87</v>
      </c>
    </row>
    <row r="6242" spans="1:10">
      <c r="A6242">
        <v>6241</v>
      </c>
      <c r="B6242" s="613">
        <v>44146.542361111111</v>
      </c>
      <c r="C6242" s="405" t="s">
        <v>96</v>
      </c>
      <c r="D6242" s="384">
        <v>1594</v>
      </c>
      <c r="E6242">
        <v>0.01</v>
      </c>
      <c r="F6242">
        <v>1.6174599999999999</v>
      </c>
      <c r="G6242" s="384">
        <v>0</v>
      </c>
      <c r="H6242">
        <v>0</v>
      </c>
    </row>
    <row r="6243" spans="1:10">
      <c r="A6243">
        <v>6242</v>
      </c>
      <c r="B6243" s="613">
        <v>44146.542361111111</v>
      </c>
      <c r="C6243" s="405" t="s">
        <v>2020</v>
      </c>
      <c r="D6243" s="384">
        <v>1594</v>
      </c>
      <c r="E6243">
        <v>0.01</v>
      </c>
      <c r="F6243">
        <v>1.6174599999999999</v>
      </c>
      <c r="G6243" s="384">
        <v>0</v>
      </c>
      <c r="H6243">
        <v>1.6195999999999999</v>
      </c>
    </row>
    <row r="6244" spans="1:10">
      <c r="A6244">
        <v>6243</v>
      </c>
      <c r="B6244" s="613">
        <v>44147.247916666667</v>
      </c>
      <c r="C6244" s="405" t="s">
        <v>1931</v>
      </c>
      <c r="D6244" s="384">
        <v>1594</v>
      </c>
      <c r="E6244">
        <v>0.01</v>
      </c>
      <c r="F6244">
        <v>1.6195999999999999</v>
      </c>
      <c r="G6244" s="384">
        <v>0</v>
      </c>
      <c r="H6244">
        <v>1.6195999999999999</v>
      </c>
      <c r="I6244">
        <v>1.48</v>
      </c>
      <c r="J6244" s="384">
        <v>5861.35</v>
      </c>
    </row>
    <row r="6245" spans="1:10">
      <c r="A6245">
        <v>6244</v>
      </c>
      <c r="B6245" s="613">
        <v>44147.365972222222</v>
      </c>
      <c r="C6245" s="405" t="s">
        <v>96</v>
      </c>
      <c r="D6245" s="384">
        <v>1595</v>
      </c>
      <c r="E6245">
        <v>0.01</v>
      </c>
      <c r="F6245">
        <v>1.62239</v>
      </c>
      <c r="G6245" s="384">
        <v>0</v>
      </c>
      <c r="H6245">
        <v>0</v>
      </c>
    </row>
    <row r="6246" spans="1:10">
      <c r="A6246">
        <v>6245</v>
      </c>
      <c r="B6246" s="613">
        <v>44147.365972222222</v>
      </c>
      <c r="C6246" s="405" t="s">
        <v>2020</v>
      </c>
      <c r="D6246" s="384">
        <v>1595</v>
      </c>
      <c r="E6246">
        <v>0.01</v>
      </c>
      <c r="F6246">
        <v>1.62239</v>
      </c>
      <c r="G6246" s="384">
        <v>0</v>
      </c>
      <c r="H6246">
        <v>1.62453</v>
      </c>
    </row>
    <row r="6247" spans="1:10">
      <c r="A6247">
        <v>6246</v>
      </c>
      <c r="B6247" s="613">
        <v>44147.392361111109</v>
      </c>
      <c r="C6247" s="405" t="s">
        <v>1931</v>
      </c>
      <c r="D6247" s="384">
        <v>1595</v>
      </c>
      <c r="E6247">
        <v>0.01</v>
      </c>
      <c r="F6247">
        <v>1.62453</v>
      </c>
      <c r="G6247" s="384">
        <v>0</v>
      </c>
      <c r="H6247">
        <v>1.62453</v>
      </c>
      <c r="I6247">
        <v>1.48</v>
      </c>
      <c r="J6247" s="384">
        <v>5862.83</v>
      </c>
    </row>
    <row r="6248" spans="1:10">
      <c r="A6248">
        <v>6247</v>
      </c>
      <c r="B6248" s="613">
        <v>44148.677083333336</v>
      </c>
      <c r="C6248" s="405" t="s">
        <v>96</v>
      </c>
      <c r="D6248" s="384">
        <v>1596</v>
      </c>
      <c r="E6248">
        <v>0.01</v>
      </c>
      <c r="F6248">
        <v>1.63279</v>
      </c>
      <c r="G6248" s="384">
        <v>0</v>
      </c>
      <c r="H6248">
        <v>0</v>
      </c>
    </row>
    <row r="6249" spans="1:10">
      <c r="A6249">
        <v>6248</v>
      </c>
      <c r="B6249" s="613">
        <v>44148.677083333336</v>
      </c>
      <c r="C6249" s="405" t="s">
        <v>2020</v>
      </c>
      <c r="D6249" s="384">
        <v>1596</v>
      </c>
      <c r="E6249">
        <v>0.01</v>
      </c>
      <c r="F6249">
        <v>1.63279</v>
      </c>
      <c r="G6249" s="384">
        <v>0</v>
      </c>
      <c r="H6249">
        <v>1.63493</v>
      </c>
    </row>
    <row r="6250" spans="1:10">
      <c r="A6250">
        <v>6251</v>
      </c>
      <c r="B6250" s="613">
        <v>44148.752083333333</v>
      </c>
      <c r="C6250" s="405" t="s">
        <v>2020</v>
      </c>
      <c r="D6250" s="384">
        <v>1596</v>
      </c>
      <c r="E6250">
        <v>0.01</v>
      </c>
      <c r="F6250">
        <v>1.63279</v>
      </c>
      <c r="G6250" s="384">
        <v>0</v>
      </c>
      <c r="H6250">
        <v>1.6332800000000001</v>
      </c>
    </row>
    <row r="6251" spans="1:10">
      <c r="A6251">
        <v>6255</v>
      </c>
      <c r="B6251" s="613">
        <v>44151.03125</v>
      </c>
      <c r="C6251" s="405" t="s">
        <v>2020</v>
      </c>
      <c r="D6251" s="384">
        <v>1596</v>
      </c>
      <c r="E6251">
        <v>0.01</v>
      </c>
      <c r="F6251">
        <v>1.63279</v>
      </c>
      <c r="G6251" s="384">
        <v>0</v>
      </c>
      <c r="H6251">
        <v>1.6316200000000001</v>
      </c>
    </row>
    <row r="6252" spans="1:10">
      <c r="A6252">
        <v>6260</v>
      </c>
      <c r="B6252" s="613">
        <v>44151.552777777775</v>
      </c>
      <c r="C6252" s="405" t="s">
        <v>2020</v>
      </c>
      <c r="D6252" s="384">
        <v>1596</v>
      </c>
      <c r="E6252">
        <v>0.01</v>
      </c>
      <c r="F6252">
        <v>1.63279</v>
      </c>
      <c r="G6252" s="384">
        <v>0</v>
      </c>
      <c r="H6252">
        <v>1.6287400000000001</v>
      </c>
    </row>
    <row r="6253" spans="1:10">
      <c r="A6253">
        <v>6266</v>
      </c>
      <c r="B6253" s="613">
        <v>44151.714583333334</v>
      </c>
      <c r="C6253" s="405" t="s">
        <v>2020</v>
      </c>
      <c r="D6253" s="384">
        <v>1596</v>
      </c>
      <c r="E6253">
        <v>0.01</v>
      </c>
      <c r="F6253">
        <v>1.63279</v>
      </c>
      <c r="G6253" s="384">
        <v>0</v>
      </c>
      <c r="H6253">
        <v>1.6250599999999999</v>
      </c>
    </row>
    <row r="6254" spans="1:10">
      <c r="A6254">
        <v>6267</v>
      </c>
      <c r="B6254" s="613">
        <v>44152.605555555558</v>
      </c>
      <c r="C6254" s="405" t="s">
        <v>1931</v>
      </c>
      <c r="D6254" s="384">
        <v>1596</v>
      </c>
      <c r="E6254">
        <v>0.01</v>
      </c>
      <c r="F6254">
        <v>1.6250599999999999</v>
      </c>
      <c r="G6254" s="384">
        <v>0</v>
      </c>
      <c r="H6254">
        <v>1.6250599999999999</v>
      </c>
      <c r="I6254">
        <v>-5.81</v>
      </c>
      <c r="J6254" s="384">
        <v>5857.02</v>
      </c>
    </row>
    <row r="6255" spans="1:10">
      <c r="A6255">
        <v>6249</v>
      </c>
      <c r="B6255" s="613">
        <v>44148.752083333333</v>
      </c>
      <c r="C6255" s="405" t="s">
        <v>96</v>
      </c>
      <c r="D6255" s="384">
        <v>1597</v>
      </c>
      <c r="E6255">
        <v>0.01</v>
      </c>
      <c r="F6255">
        <v>1.6294900000000001</v>
      </c>
      <c r="G6255" s="384">
        <v>0</v>
      </c>
      <c r="H6255">
        <v>0</v>
      </c>
    </row>
    <row r="6256" spans="1:10">
      <c r="A6256">
        <v>6250</v>
      </c>
      <c r="B6256" s="613">
        <v>44148.752083333333</v>
      </c>
      <c r="C6256" s="405" t="s">
        <v>2020</v>
      </c>
      <c r="D6256" s="384">
        <v>1597</v>
      </c>
      <c r="E6256">
        <v>0.01</v>
      </c>
      <c r="F6256">
        <v>1.6294900000000001</v>
      </c>
      <c r="G6256" s="384">
        <v>0</v>
      </c>
      <c r="H6256">
        <v>1.6332800000000001</v>
      </c>
    </row>
    <row r="6257" spans="1:10">
      <c r="A6257">
        <v>6254</v>
      </c>
      <c r="B6257" s="613">
        <v>44151.03125</v>
      </c>
      <c r="C6257" s="405" t="s">
        <v>2020</v>
      </c>
      <c r="D6257" s="384">
        <v>1597</v>
      </c>
      <c r="E6257">
        <v>0.01</v>
      </c>
      <c r="F6257">
        <v>1.6294900000000001</v>
      </c>
      <c r="G6257" s="384">
        <v>0</v>
      </c>
      <c r="H6257">
        <v>1.6316200000000001</v>
      </c>
    </row>
    <row r="6258" spans="1:10">
      <c r="A6258">
        <v>6259</v>
      </c>
      <c r="B6258" s="613">
        <v>44151.552777777775</v>
      </c>
      <c r="C6258" s="405" t="s">
        <v>2020</v>
      </c>
      <c r="D6258" s="384">
        <v>1597</v>
      </c>
      <c r="E6258">
        <v>0.01</v>
      </c>
      <c r="F6258">
        <v>1.6294900000000001</v>
      </c>
      <c r="G6258" s="384">
        <v>0</v>
      </c>
      <c r="H6258">
        <v>1.6287400000000001</v>
      </c>
    </row>
    <row r="6259" spans="1:10">
      <c r="A6259">
        <v>6265</v>
      </c>
      <c r="B6259" s="613">
        <v>44151.714583333334</v>
      </c>
      <c r="C6259" s="405" t="s">
        <v>2020</v>
      </c>
      <c r="D6259" s="384">
        <v>1597</v>
      </c>
      <c r="E6259">
        <v>0.01</v>
      </c>
      <c r="F6259">
        <v>1.6294900000000001</v>
      </c>
      <c r="G6259" s="384">
        <v>0</v>
      </c>
      <c r="H6259">
        <v>1.6250599999999999</v>
      </c>
    </row>
    <row r="6260" spans="1:10">
      <c r="A6260">
        <v>6268</v>
      </c>
      <c r="B6260" s="613">
        <v>44152.605555555558</v>
      </c>
      <c r="C6260" s="405" t="s">
        <v>1931</v>
      </c>
      <c r="D6260" s="384">
        <v>1597</v>
      </c>
      <c r="E6260">
        <v>0.01</v>
      </c>
      <c r="F6260">
        <v>1.6250599999999999</v>
      </c>
      <c r="G6260" s="384">
        <v>0</v>
      </c>
      <c r="H6260">
        <v>1.6250599999999999</v>
      </c>
      <c r="I6260">
        <v>-3.37</v>
      </c>
      <c r="J6260" s="384">
        <v>5853.65</v>
      </c>
    </row>
    <row r="6261" spans="1:10">
      <c r="A6261">
        <v>6252</v>
      </c>
      <c r="B6261" s="613">
        <v>44151.03125</v>
      </c>
      <c r="C6261" s="405" t="s">
        <v>96</v>
      </c>
      <c r="D6261" s="384">
        <v>1598</v>
      </c>
      <c r="E6261">
        <v>0.01</v>
      </c>
      <c r="F6261">
        <v>1.6258699999999999</v>
      </c>
      <c r="G6261" s="384">
        <v>0</v>
      </c>
      <c r="H6261">
        <v>0</v>
      </c>
    </row>
    <row r="6262" spans="1:10">
      <c r="A6262">
        <v>6253</v>
      </c>
      <c r="B6262" s="613">
        <v>44151.03125</v>
      </c>
      <c r="C6262" s="405" t="s">
        <v>2020</v>
      </c>
      <c r="D6262" s="384">
        <v>1598</v>
      </c>
      <c r="E6262">
        <v>0.01</v>
      </c>
      <c r="F6262">
        <v>1.6258699999999999</v>
      </c>
      <c r="G6262" s="384">
        <v>0</v>
      </c>
      <c r="H6262">
        <v>1.6316200000000001</v>
      </c>
    </row>
    <row r="6263" spans="1:10">
      <c r="A6263">
        <v>6258</v>
      </c>
      <c r="B6263" s="613">
        <v>44151.552777777775</v>
      </c>
      <c r="C6263" s="405" t="s">
        <v>2020</v>
      </c>
      <c r="D6263" s="384">
        <v>1598</v>
      </c>
      <c r="E6263">
        <v>0.01</v>
      </c>
      <c r="F6263">
        <v>1.6258699999999999</v>
      </c>
      <c r="G6263" s="384">
        <v>0</v>
      </c>
      <c r="H6263">
        <v>1.6287400000000001</v>
      </c>
    </row>
    <row r="6264" spans="1:10">
      <c r="A6264">
        <v>6264</v>
      </c>
      <c r="B6264" s="613">
        <v>44151.714583333334</v>
      </c>
      <c r="C6264" s="405" t="s">
        <v>2020</v>
      </c>
      <c r="D6264" s="384">
        <v>1598</v>
      </c>
      <c r="E6264">
        <v>0.01</v>
      </c>
      <c r="F6264">
        <v>1.6258699999999999</v>
      </c>
      <c r="G6264" s="384">
        <v>0</v>
      </c>
      <c r="H6264">
        <v>1.6250599999999999</v>
      </c>
    </row>
    <row r="6265" spans="1:10">
      <c r="A6265">
        <v>6269</v>
      </c>
      <c r="B6265" s="613">
        <v>44152.605555555558</v>
      </c>
      <c r="C6265" s="405" t="s">
        <v>1931</v>
      </c>
      <c r="D6265" s="384">
        <v>1598</v>
      </c>
      <c r="E6265">
        <v>0.01</v>
      </c>
      <c r="F6265">
        <v>1.6250599999999999</v>
      </c>
      <c r="G6265" s="384">
        <v>0</v>
      </c>
      <c r="H6265">
        <v>1.6250599999999999</v>
      </c>
      <c r="I6265">
        <v>-0.7</v>
      </c>
      <c r="J6265" s="384">
        <v>5852.95</v>
      </c>
    </row>
    <row r="6266" spans="1:10">
      <c r="A6266">
        <v>6256</v>
      </c>
      <c r="B6266" s="613">
        <v>44151.552777777775</v>
      </c>
      <c r="C6266" s="405" t="s">
        <v>96</v>
      </c>
      <c r="D6266" s="384">
        <v>1599</v>
      </c>
      <c r="E6266">
        <v>0.02</v>
      </c>
      <c r="F6266">
        <v>1.6219300000000001</v>
      </c>
      <c r="G6266" s="384">
        <v>0</v>
      </c>
      <c r="H6266">
        <v>0</v>
      </c>
    </row>
    <row r="6267" spans="1:10">
      <c r="A6267">
        <v>6257</v>
      </c>
      <c r="B6267" s="613">
        <v>44151.552777777775</v>
      </c>
      <c r="C6267" s="405" t="s">
        <v>2020</v>
      </c>
      <c r="D6267" s="384">
        <v>1599</v>
      </c>
      <c r="E6267">
        <v>0.02</v>
      </c>
      <c r="F6267">
        <v>1.6219300000000001</v>
      </c>
      <c r="G6267" s="384">
        <v>0</v>
      </c>
      <c r="H6267">
        <v>1.6287400000000001</v>
      </c>
    </row>
    <row r="6268" spans="1:10">
      <c r="A6268">
        <v>6263</v>
      </c>
      <c r="B6268" s="613">
        <v>44151.714583333334</v>
      </c>
      <c r="C6268" s="405" t="s">
        <v>2020</v>
      </c>
      <c r="D6268" s="384">
        <v>1599</v>
      </c>
      <c r="E6268">
        <v>0.02</v>
      </c>
      <c r="F6268">
        <v>1.6219300000000001</v>
      </c>
      <c r="G6268" s="384">
        <v>0</v>
      </c>
      <c r="H6268">
        <v>1.6250599999999999</v>
      </c>
    </row>
    <row r="6269" spans="1:10">
      <c r="A6269">
        <v>6270</v>
      </c>
      <c r="B6269" s="613">
        <v>44152.605555555558</v>
      </c>
      <c r="C6269" s="405" t="s">
        <v>1931</v>
      </c>
      <c r="D6269" s="384">
        <v>1599</v>
      </c>
      <c r="E6269">
        <v>0.02</v>
      </c>
      <c r="F6269">
        <v>1.6250599999999999</v>
      </c>
      <c r="G6269" s="384">
        <v>0</v>
      </c>
      <c r="H6269">
        <v>1.6250599999999999</v>
      </c>
      <c r="I6269">
        <v>4.42</v>
      </c>
      <c r="J6269" s="384">
        <v>5857.37</v>
      </c>
    </row>
    <row r="6270" spans="1:10">
      <c r="A6270">
        <v>6261</v>
      </c>
      <c r="B6270" s="613">
        <v>44151.714583333334</v>
      </c>
      <c r="C6270" s="405" t="s">
        <v>96</v>
      </c>
      <c r="D6270" s="384">
        <v>1600</v>
      </c>
      <c r="E6270">
        <v>0.04</v>
      </c>
      <c r="F6270">
        <v>1.617</v>
      </c>
      <c r="G6270" s="384">
        <v>0</v>
      </c>
      <c r="H6270">
        <v>0</v>
      </c>
    </row>
    <row r="6271" spans="1:10">
      <c r="A6271">
        <v>6262</v>
      </c>
      <c r="B6271" s="613">
        <v>44151.714583333334</v>
      </c>
      <c r="C6271" s="405" t="s">
        <v>2020</v>
      </c>
      <c r="D6271" s="384">
        <v>1600</v>
      </c>
      <c r="E6271">
        <v>0.04</v>
      </c>
      <c r="F6271">
        <v>1.617</v>
      </c>
      <c r="G6271" s="384">
        <v>0</v>
      </c>
      <c r="H6271">
        <v>1.6250599999999999</v>
      </c>
    </row>
    <row r="6272" spans="1:10">
      <c r="A6272">
        <v>6271</v>
      </c>
      <c r="B6272" s="613">
        <v>44152.605555555558</v>
      </c>
      <c r="C6272" s="405" t="s">
        <v>1931</v>
      </c>
      <c r="D6272" s="384">
        <v>1600</v>
      </c>
      <c r="E6272">
        <v>0.04</v>
      </c>
      <c r="F6272">
        <v>1.6250599999999999</v>
      </c>
      <c r="G6272" s="384">
        <v>0</v>
      </c>
      <c r="H6272">
        <v>1.6250599999999999</v>
      </c>
      <c r="I6272">
        <v>23.41</v>
      </c>
      <c r="J6272" s="384">
        <v>5880.78</v>
      </c>
    </row>
  </sheetData>
  <sortState ref="A2:J6272">
    <sortCondition ref="D2:D6272"/>
    <sortCondition ref="B2:B6272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Лист9"/>
  <dimension ref="A1:AD9"/>
  <sheetViews>
    <sheetView topLeftCell="B1" workbookViewId="0">
      <selection activeCell="AD3" sqref="AD3"/>
    </sheetView>
  </sheetViews>
  <sheetFormatPr defaultRowHeight="12.75"/>
  <cols>
    <col min="1" max="16384" width="9.140625" style="578"/>
  </cols>
  <sheetData>
    <row r="1" spans="1:30" ht="15">
      <c r="A1" s="695" t="s">
        <v>289</v>
      </c>
      <c r="B1" s="692" t="s">
        <v>1973</v>
      </c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4"/>
      <c r="N1" s="690" t="s">
        <v>1911</v>
      </c>
      <c r="O1" s="690" t="s">
        <v>1910</v>
      </c>
      <c r="P1" s="386"/>
      <c r="Q1" s="695" t="s">
        <v>289</v>
      </c>
      <c r="R1" s="692" t="s">
        <v>1912</v>
      </c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4"/>
      <c r="AD1" s="690" t="s">
        <v>1913</v>
      </c>
    </row>
    <row r="2" spans="1:30" ht="13.5" thickBot="1">
      <c r="A2" s="696"/>
      <c r="B2" s="598" t="s">
        <v>1934</v>
      </c>
      <c r="C2" s="599" t="s">
        <v>1914</v>
      </c>
      <c r="D2" s="599" t="s">
        <v>1915</v>
      </c>
      <c r="E2" s="599" t="s">
        <v>1916</v>
      </c>
      <c r="F2" s="599" t="s">
        <v>290</v>
      </c>
      <c r="G2" s="599" t="s">
        <v>1917</v>
      </c>
      <c r="H2" s="599" t="s">
        <v>1918</v>
      </c>
      <c r="I2" s="599" t="s">
        <v>1919</v>
      </c>
      <c r="J2" s="599" t="s">
        <v>1922</v>
      </c>
      <c r="K2" s="599" t="s">
        <v>1920</v>
      </c>
      <c r="L2" s="599" t="s">
        <v>1921</v>
      </c>
      <c r="M2" s="600" t="s">
        <v>1923</v>
      </c>
      <c r="N2" s="691"/>
      <c r="O2" s="691"/>
      <c r="P2" s="386"/>
      <c r="Q2" s="696"/>
      <c r="R2" s="598" t="s">
        <v>1934</v>
      </c>
      <c r="S2" s="599" t="s">
        <v>1914</v>
      </c>
      <c r="T2" s="599" t="s">
        <v>1915</v>
      </c>
      <c r="U2" s="599" t="s">
        <v>1916</v>
      </c>
      <c r="V2" s="599" t="s">
        <v>290</v>
      </c>
      <c r="W2" s="599" t="s">
        <v>1917</v>
      </c>
      <c r="X2" s="599" t="s">
        <v>1918</v>
      </c>
      <c r="Y2" s="599" t="s">
        <v>1919</v>
      </c>
      <c r="Z2" s="599" t="s">
        <v>1922</v>
      </c>
      <c r="AA2" s="599" t="s">
        <v>1920</v>
      </c>
      <c r="AB2" s="599" t="s">
        <v>1921</v>
      </c>
      <c r="AC2" s="600" t="s">
        <v>1923</v>
      </c>
      <c r="AD2" s="691"/>
    </row>
    <row r="3" spans="1:30" ht="13.5" thickBot="1">
      <c r="A3" s="559"/>
      <c r="B3" s="560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2"/>
      <c r="N3" s="593">
        <f t="shared" ref="N3:N9" si="0">IF(COUNT(B3:M3)=0,0,AVERAGE(B3:M3))</f>
        <v>0</v>
      </c>
      <c r="O3" s="606">
        <f t="shared" ref="O3:O8" si="1">SUM(B3:M3)</f>
        <v>0</v>
      </c>
      <c r="P3" s="386"/>
      <c r="Q3" s="563"/>
      <c r="R3" s="560"/>
      <c r="S3" s="561"/>
      <c r="T3" s="561"/>
      <c r="U3" s="561"/>
      <c r="V3" s="561"/>
      <c r="W3" s="561"/>
      <c r="X3" s="561"/>
      <c r="Y3" s="561"/>
      <c r="Z3" s="561"/>
      <c r="AA3" s="561"/>
      <c r="AB3" s="561"/>
      <c r="AC3" s="562"/>
      <c r="AD3" s="593" t="str">
        <f>IF(COUNT(R3:AC3)=0,"",AVERAGE(R3:AC3))</f>
        <v/>
      </c>
    </row>
    <row r="4" spans="1:30" ht="13.5" thickBot="1">
      <c r="A4" s="564"/>
      <c r="B4" s="565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7"/>
      <c r="N4" s="593">
        <f t="shared" si="0"/>
        <v>0</v>
      </c>
      <c r="O4" s="606">
        <f t="shared" si="1"/>
        <v>0</v>
      </c>
      <c r="P4" s="386"/>
      <c r="Q4" s="568"/>
      <c r="R4" s="565"/>
      <c r="S4" s="566"/>
      <c r="T4" s="566"/>
      <c r="U4" s="566"/>
      <c r="V4" s="566"/>
      <c r="W4" s="566"/>
      <c r="X4" s="566"/>
      <c r="Y4" s="566"/>
      <c r="Z4" s="566"/>
      <c r="AA4" s="566"/>
      <c r="AB4" s="566"/>
      <c r="AC4" s="567"/>
      <c r="AD4" s="593" t="str">
        <f t="shared" ref="AD4:AD8" si="2">IF(COUNT(R4:AC4)=0,"",AVERAGE(R4:AC4))</f>
        <v/>
      </c>
    </row>
    <row r="5" spans="1:30" ht="13.5" thickBot="1">
      <c r="A5" s="564"/>
      <c r="B5" s="565"/>
      <c r="C5" s="566"/>
      <c r="D5" s="566"/>
      <c r="E5" s="566"/>
      <c r="F5" s="566"/>
      <c r="G5" s="566"/>
      <c r="H5" s="566"/>
      <c r="I5" s="566"/>
      <c r="J5" s="566"/>
      <c r="K5" s="566"/>
      <c r="L5" s="566"/>
      <c r="M5" s="567"/>
      <c r="N5" s="593">
        <f t="shared" si="0"/>
        <v>0</v>
      </c>
      <c r="O5" s="606">
        <f t="shared" si="1"/>
        <v>0</v>
      </c>
      <c r="P5" s="386"/>
      <c r="Q5" s="568"/>
      <c r="R5" s="565"/>
      <c r="S5" s="566"/>
      <c r="T5" s="566"/>
      <c r="U5" s="566"/>
      <c r="V5" s="566"/>
      <c r="W5" s="566"/>
      <c r="X5" s="566"/>
      <c r="Y5" s="566"/>
      <c r="Z5" s="566"/>
      <c r="AA5" s="566"/>
      <c r="AB5" s="566"/>
      <c r="AC5" s="567"/>
      <c r="AD5" s="593" t="str">
        <f t="shared" si="2"/>
        <v/>
      </c>
    </row>
    <row r="6" spans="1:30" ht="13.5" thickBot="1">
      <c r="A6" s="564"/>
      <c r="B6" s="565"/>
      <c r="C6" s="566"/>
      <c r="D6" s="566"/>
      <c r="E6" s="566"/>
      <c r="F6" s="566"/>
      <c r="G6" s="566"/>
      <c r="H6" s="566"/>
      <c r="I6" s="566"/>
      <c r="J6" s="566"/>
      <c r="K6" s="566"/>
      <c r="L6" s="566"/>
      <c r="M6" s="567"/>
      <c r="N6" s="593">
        <f t="shared" si="0"/>
        <v>0</v>
      </c>
      <c r="O6" s="606">
        <f t="shared" si="1"/>
        <v>0</v>
      </c>
      <c r="P6" s="386"/>
      <c r="Q6" s="568"/>
      <c r="R6" s="565"/>
      <c r="S6" s="566"/>
      <c r="T6" s="566"/>
      <c r="U6" s="566"/>
      <c r="V6" s="566"/>
      <c r="W6" s="566"/>
      <c r="X6" s="566"/>
      <c r="Y6" s="566"/>
      <c r="Z6" s="566"/>
      <c r="AA6" s="566"/>
      <c r="AB6" s="566"/>
      <c r="AC6" s="567"/>
      <c r="AD6" s="593" t="str">
        <f t="shared" si="2"/>
        <v/>
      </c>
    </row>
    <row r="7" spans="1:30" ht="13.5" thickBot="1">
      <c r="A7" s="564"/>
      <c r="B7" s="565"/>
      <c r="C7" s="566"/>
      <c r="D7" s="566"/>
      <c r="E7" s="566"/>
      <c r="F7" s="566"/>
      <c r="G7" s="566"/>
      <c r="H7" s="566"/>
      <c r="I7" s="566"/>
      <c r="J7" s="566"/>
      <c r="K7" s="566"/>
      <c r="L7" s="566"/>
      <c r="M7" s="567"/>
      <c r="N7" s="593">
        <f t="shared" si="0"/>
        <v>0</v>
      </c>
      <c r="O7" s="606">
        <f t="shared" si="1"/>
        <v>0</v>
      </c>
      <c r="P7" s="386"/>
      <c r="Q7" s="568"/>
      <c r="R7" s="565"/>
      <c r="S7" s="566"/>
      <c r="T7" s="566"/>
      <c r="U7" s="566"/>
      <c r="V7" s="566"/>
      <c r="W7" s="566"/>
      <c r="X7" s="566"/>
      <c r="Y7" s="566"/>
      <c r="Z7" s="566"/>
      <c r="AA7" s="566"/>
      <c r="AB7" s="566"/>
      <c r="AC7" s="567"/>
      <c r="AD7" s="593" t="str">
        <f t="shared" si="2"/>
        <v/>
      </c>
    </row>
    <row r="8" spans="1:30" ht="13.5" thickBot="1">
      <c r="A8" s="569"/>
      <c r="B8" s="570"/>
      <c r="C8" s="571"/>
      <c r="D8" s="571"/>
      <c r="E8" s="571"/>
      <c r="F8" s="571"/>
      <c r="G8" s="571"/>
      <c r="H8" s="571"/>
      <c r="I8" s="571"/>
      <c r="J8" s="571"/>
      <c r="K8" s="571"/>
      <c r="L8" s="571"/>
      <c r="M8" s="572"/>
      <c r="N8" s="593">
        <f t="shared" si="0"/>
        <v>0</v>
      </c>
      <c r="O8" s="606">
        <f t="shared" si="1"/>
        <v>0</v>
      </c>
      <c r="P8" s="386"/>
      <c r="Q8" s="573"/>
      <c r="R8" s="570"/>
      <c r="S8" s="571"/>
      <c r="T8" s="571"/>
      <c r="U8" s="571"/>
      <c r="V8" s="571"/>
      <c r="W8" s="571"/>
      <c r="X8" s="571"/>
      <c r="Y8" s="571"/>
      <c r="Z8" s="571"/>
      <c r="AA8" s="571"/>
      <c r="AB8" s="571"/>
      <c r="AC8" s="572"/>
      <c r="AD8" s="593" t="str">
        <f t="shared" si="2"/>
        <v/>
      </c>
    </row>
    <row r="9" spans="1:30" ht="13.5" thickBot="1">
      <c r="A9" s="574" t="s">
        <v>1924</v>
      </c>
      <c r="B9" s="604" t="str">
        <f>IF(COUNT(B3:B8)=0,"",AVERAGE(B3:B8))</f>
        <v/>
      </c>
      <c r="C9" s="608" t="str">
        <f t="shared" ref="C9:M9" si="3">IF(COUNT(C3:C8)=0,"",AVERAGE(C3:C8))</f>
        <v/>
      </c>
      <c r="D9" s="608" t="str">
        <f t="shared" si="3"/>
        <v/>
      </c>
      <c r="E9" s="608" t="str">
        <f t="shared" si="3"/>
        <v/>
      </c>
      <c r="F9" s="608" t="str">
        <f t="shared" si="3"/>
        <v/>
      </c>
      <c r="G9" s="608" t="str">
        <f t="shared" si="3"/>
        <v/>
      </c>
      <c r="H9" s="608" t="str">
        <f t="shared" si="3"/>
        <v/>
      </c>
      <c r="I9" s="608" t="str">
        <f t="shared" si="3"/>
        <v/>
      </c>
      <c r="J9" s="608" t="str">
        <f t="shared" si="3"/>
        <v/>
      </c>
      <c r="K9" s="608" t="str">
        <f t="shared" si="3"/>
        <v/>
      </c>
      <c r="L9" s="608" t="str">
        <f t="shared" si="3"/>
        <v/>
      </c>
      <c r="M9" s="607" t="str">
        <f t="shared" si="3"/>
        <v/>
      </c>
      <c r="N9" s="605">
        <f t="shared" si="0"/>
        <v>0</v>
      </c>
      <c r="O9" s="606">
        <f>SUM(O3:O8)</f>
        <v>0</v>
      </c>
      <c r="P9" s="386"/>
      <c r="Q9" s="575" t="s">
        <v>1925</v>
      </c>
      <c r="R9" s="604" t="str">
        <f>IF(COUNT(R3:R8)=0,"",AVERAGE(R3:R8))</f>
        <v/>
      </c>
      <c r="S9" s="608" t="str">
        <f t="shared" ref="S9:AC9" si="4">IF(COUNT(S3:S8)=0,"",AVERAGE(S3:S8))</f>
        <v/>
      </c>
      <c r="T9" s="608" t="str">
        <f t="shared" si="4"/>
        <v/>
      </c>
      <c r="U9" s="608" t="str">
        <f t="shared" si="4"/>
        <v/>
      </c>
      <c r="V9" s="608" t="str">
        <f t="shared" si="4"/>
        <v/>
      </c>
      <c r="W9" s="608" t="str">
        <f t="shared" si="4"/>
        <v/>
      </c>
      <c r="X9" s="608" t="str">
        <f t="shared" si="4"/>
        <v/>
      </c>
      <c r="Y9" s="608" t="str">
        <f t="shared" si="4"/>
        <v/>
      </c>
      <c r="Z9" s="608" t="str">
        <f t="shared" si="4"/>
        <v/>
      </c>
      <c r="AA9" s="608" t="str">
        <f t="shared" si="4"/>
        <v/>
      </c>
      <c r="AB9" s="608" t="str">
        <f t="shared" si="4"/>
        <v/>
      </c>
      <c r="AC9" s="607" t="str">
        <f t="shared" si="4"/>
        <v/>
      </c>
      <c r="AD9" s="605">
        <f t="shared" ref="AD9" si="5">IF(COUNT(R9:AC9)=0,0,AVERAGE(R9:AC9))</f>
        <v>0</v>
      </c>
    </row>
  </sheetData>
  <mergeCells count="7"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Stilann</cp:lastModifiedBy>
  <cp:lastPrinted>2019-11-26T09:05:10Z</cp:lastPrinted>
  <dcterms:created xsi:type="dcterms:W3CDTF">2016-02-20T10:06:05Z</dcterms:created>
  <dcterms:modified xsi:type="dcterms:W3CDTF">2020-11-27T09:07:51Z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