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120" yWindow="75" windowWidth="24915" windowHeight="1284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3" i="1" l="1"/>
  <c r="G7" i="1" l="1"/>
  <c r="W17" i="1"/>
  <c r="G17" i="1" s="1"/>
  <c r="O17" i="1"/>
  <c r="W16" i="1"/>
  <c r="G16" i="1" s="1"/>
  <c r="O16" i="1"/>
  <c r="W15" i="1"/>
  <c r="G15" i="1" s="1"/>
  <c r="O15" i="1"/>
  <c r="W14" i="1"/>
  <c r="G14" i="1" s="1"/>
  <c r="O14" i="1"/>
  <c r="W13" i="1"/>
  <c r="G13" i="1" s="1"/>
  <c r="O13" i="1"/>
  <c r="W12" i="1"/>
  <c r="G12" i="1" s="1"/>
  <c r="O12" i="1"/>
  <c r="W11" i="1"/>
  <c r="G11" i="1" s="1"/>
  <c r="O11" i="1"/>
  <c r="W10" i="1"/>
  <c r="G10" i="1" s="1"/>
  <c r="O10" i="1"/>
  <c r="W9" i="1"/>
  <c r="G9" i="1" s="1"/>
  <c r="O9" i="1"/>
  <c r="W8" i="1"/>
  <c r="G8" i="1" s="1"/>
  <c r="O8" i="1"/>
  <c r="W7" i="1"/>
  <c r="O7" i="1"/>
  <c r="H3" i="1"/>
</calcChain>
</file>

<file path=xl/sharedStrings.xml><?xml version="1.0" encoding="utf-8"?>
<sst xmlns="http://schemas.openxmlformats.org/spreadsheetml/2006/main" count="72" uniqueCount="44">
  <si>
    <t>Баланс, $ cent</t>
  </si>
  <si>
    <t>№</t>
  </si>
  <si>
    <t>Status</t>
  </si>
  <si>
    <t>Пара</t>
  </si>
  <si>
    <t>ТФ</t>
  </si>
  <si>
    <t>Спред</t>
  </si>
  <si>
    <t>Рекомендуемый Лот</t>
  </si>
  <si>
    <t>Лот Теста</t>
  </si>
  <si>
    <t>Баланс
Теста, $</t>
  </si>
  <si>
    <t>Период
Теста, мес.</t>
  </si>
  <si>
    <t>Take Profit</t>
  </si>
  <si>
    <t>Multiplier</t>
  </si>
  <si>
    <t>Distance</t>
  </si>
  <si>
    <t>Количество сделок</t>
  </si>
  <si>
    <t>BaseLot LevelCount</t>
  </si>
  <si>
    <t>RSI Period</t>
  </si>
  <si>
    <t>Мой Коэффициент</t>
  </si>
  <si>
    <t>Прибыльность</t>
  </si>
  <si>
    <t>On
Tester</t>
  </si>
  <si>
    <r>
      <rPr>
        <b/>
        <sz val="11"/>
        <color rgb="FFC00000"/>
        <rFont val="Calibri"/>
        <family val="2"/>
        <charset val="204"/>
        <scheme val="minor"/>
      </rPr>
      <t>M</t>
    </r>
    <r>
      <rPr>
        <b/>
        <sz val="11"/>
        <color theme="1"/>
        <rFont val="Calibri"/>
        <family val="2"/>
        <charset val="204"/>
        <scheme val="minor"/>
      </rPr>
      <t>oney</t>
    </r>
    <r>
      <rPr>
        <b/>
        <sz val="11"/>
        <color rgb="FFC00000"/>
        <rFont val="Calibri"/>
        <family val="2"/>
        <charset val="204"/>
        <scheme val="minor"/>
      </rPr>
      <t>M</t>
    </r>
    <r>
      <rPr>
        <b/>
        <sz val="11"/>
        <color theme="1"/>
        <rFont val="Calibri"/>
        <family val="2"/>
        <charset val="204"/>
        <scheme val="minor"/>
      </rPr>
      <t>anagement для лота 0.01</t>
    </r>
  </si>
  <si>
    <t>Всего</t>
  </si>
  <si>
    <t>в месяц</t>
  </si>
  <si>
    <t>Auto_MM</t>
  </si>
  <si>
    <t>% просадки</t>
  </si>
  <si>
    <t>просадки при 0.01</t>
  </si>
  <si>
    <t>&lt;+&gt;</t>
  </si>
  <si>
    <t>EURUSD</t>
  </si>
  <si>
    <t>M15</t>
  </si>
  <si>
    <t>NZDUSD</t>
  </si>
  <si>
    <t>GBPCAD</t>
  </si>
  <si>
    <t>NZDCAD</t>
  </si>
  <si>
    <t>AUDUSD</t>
  </si>
  <si>
    <t>H1</t>
  </si>
  <si>
    <t>USDCAD</t>
  </si>
  <si>
    <t>EURGBP</t>
  </si>
  <si>
    <t>AUDCAD</t>
  </si>
  <si>
    <t>EURAUD</t>
  </si>
  <si>
    <t>EURCAD</t>
  </si>
  <si>
    <t>AUDNZD</t>
  </si>
  <si>
    <t>BreakEven</t>
  </si>
  <si>
    <t>BothDirection
Trade</t>
  </si>
  <si>
    <t>true</t>
  </si>
  <si>
    <t>false</t>
  </si>
  <si>
    <t>VelociGrid 2.06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</si>
</sst>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12" x14ac:knownFonts="1"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9"/>
      <color theme="1"/>
      <name val="Arial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theme="4" tint="-0.249977111117893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4" tint="-0.249977111117893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3CB7F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2" fontId="5" fillId="5" borderId="32" xfId="0" applyNumberFormat="1" applyFont="1" applyFill="1" applyBorder="1" applyAlignment="1">
      <alignment horizontal="center" vertical="center" wrapText="1"/>
    </xf>
    <xf numFmtId="2" fontId="5" fillId="5" borderId="30" xfId="0" applyNumberFormat="1" applyFont="1" applyFill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horizontal="center" vertical="center"/>
    </xf>
    <xf numFmtId="10" fontId="1" fillId="8" borderId="34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/>
    </xf>
    <xf numFmtId="0" fontId="8" fillId="9" borderId="35" xfId="0" applyFont="1" applyFill="1" applyBorder="1" applyAlignment="1">
      <alignment horizontal="center" vertical="center"/>
    </xf>
    <xf numFmtId="0" fontId="8" fillId="9" borderId="36" xfId="0" applyFont="1" applyFill="1" applyBorder="1" applyAlignment="1">
      <alignment horizontal="center" vertical="center"/>
    </xf>
    <xf numFmtId="0" fontId="9" fillId="9" borderId="37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164" fontId="8" fillId="9" borderId="39" xfId="0" applyNumberFormat="1" applyFont="1" applyFill="1" applyBorder="1" applyAlignment="1">
      <alignment horizontal="center" vertical="center"/>
    </xf>
    <xf numFmtId="2" fontId="9" fillId="3" borderId="40" xfId="0" applyNumberFormat="1" applyFont="1" applyFill="1" applyBorder="1" applyAlignment="1">
      <alignment horizontal="center" vertical="center"/>
    </xf>
    <xf numFmtId="2" fontId="8" fillId="5" borderId="36" xfId="0" applyNumberFormat="1" applyFont="1" applyFill="1" applyBorder="1" applyAlignment="1">
      <alignment horizontal="center" vertical="center"/>
    </xf>
    <xf numFmtId="1" fontId="8" fillId="5" borderId="38" xfId="0" applyNumberFormat="1" applyFont="1" applyFill="1" applyBorder="1" applyAlignment="1">
      <alignment horizontal="center" vertical="center"/>
    </xf>
    <xf numFmtId="1" fontId="8" fillId="5" borderId="41" xfId="0" applyNumberFormat="1" applyFont="1" applyFill="1" applyBorder="1" applyAlignment="1">
      <alignment horizontal="center" vertical="center"/>
    </xf>
    <xf numFmtId="1" fontId="8" fillId="5" borderId="36" xfId="0" applyNumberFormat="1" applyFont="1" applyFill="1" applyBorder="1" applyAlignment="1">
      <alignment horizontal="center" vertical="center"/>
    </xf>
    <xf numFmtId="1" fontId="8" fillId="6" borderId="43" xfId="0" applyNumberFormat="1" applyFont="1" applyFill="1" applyBorder="1" applyAlignment="1">
      <alignment horizontal="center" vertical="center"/>
    </xf>
    <xf numFmtId="1" fontId="8" fillId="6" borderId="40" xfId="0" applyNumberFormat="1" applyFont="1" applyFill="1" applyBorder="1" applyAlignment="1">
      <alignment horizontal="center" vertical="center"/>
    </xf>
    <xf numFmtId="1" fontId="8" fillId="6" borderId="41" xfId="0" applyNumberFormat="1" applyFont="1" applyFill="1" applyBorder="1" applyAlignment="1">
      <alignment horizontal="center" vertical="center"/>
    </xf>
    <xf numFmtId="2" fontId="10" fillId="6" borderId="44" xfId="0" applyNumberFormat="1" applyFont="1" applyFill="1" applyBorder="1" applyAlignment="1">
      <alignment horizontal="center" vertical="center"/>
    </xf>
    <xf numFmtId="2" fontId="10" fillId="6" borderId="45" xfId="0" applyNumberFormat="1" applyFont="1" applyFill="1" applyBorder="1" applyAlignment="1">
      <alignment horizontal="center" vertical="center"/>
    </xf>
    <xf numFmtId="2" fontId="10" fillId="6" borderId="25" xfId="0" applyNumberFormat="1" applyFont="1" applyFill="1" applyBorder="1" applyAlignment="1">
      <alignment horizontal="center" vertical="center"/>
    </xf>
    <xf numFmtId="165" fontId="0" fillId="3" borderId="46" xfId="0" applyNumberFormat="1" applyFill="1" applyBorder="1" applyAlignment="1">
      <alignment horizontal="center" vertical="center"/>
    </xf>
    <xf numFmtId="1" fontId="0" fillId="8" borderId="36" xfId="0" applyNumberFormat="1" applyFill="1" applyBorder="1" applyAlignment="1">
      <alignment horizontal="center" vertical="center"/>
    </xf>
    <xf numFmtId="3" fontId="0" fillId="2" borderId="37" xfId="0" applyNumberFormat="1" applyFill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  <xf numFmtId="2" fontId="8" fillId="5" borderId="39" xfId="0" applyNumberFormat="1" applyFont="1" applyFill="1" applyBorder="1" applyAlignment="1">
      <alignment horizontal="center" vertical="center"/>
    </xf>
    <xf numFmtId="1" fontId="8" fillId="5" borderId="46" xfId="0" applyNumberFormat="1" applyFont="1" applyFill="1" applyBorder="1" applyAlignment="1">
      <alignment horizontal="center" vertical="center"/>
    </xf>
    <xf numFmtId="1" fontId="8" fillId="6" borderId="36" xfId="0" applyNumberFormat="1" applyFont="1" applyFill="1" applyBorder="1" applyAlignment="1">
      <alignment horizontal="center" vertical="center"/>
    </xf>
    <xf numFmtId="1" fontId="8" fillId="6" borderId="46" xfId="0" applyNumberFormat="1" applyFont="1" applyFill="1" applyBorder="1" applyAlignment="1">
      <alignment horizontal="center" vertical="center"/>
    </xf>
    <xf numFmtId="2" fontId="10" fillId="6" borderId="47" xfId="0" applyNumberFormat="1" applyFont="1" applyFill="1" applyBorder="1" applyAlignment="1">
      <alignment horizontal="center" vertical="center"/>
    </xf>
    <xf numFmtId="0" fontId="8" fillId="9" borderId="39" xfId="0" applyFont="1" applyFill="1" applyBorder="1" applyAlignment="1">
      <alignment horizontal="center" vertical="center"/>
    </xf>
    <xf numFmtId="0" fontId="8" fillId="9" borderId="42" xfId="0" applyFont="1" applyFill="1" applyBorder="1" applyAlignment="1">
      <alignment horizontal="center" vertical="center"/>
    </xf>
    <xf numFmtId="164" fontId="8" fillId="9" borderId="37" xfId="0" applyNumberFormat="1" applyFont="1" applyFill="1" applyBorder="1" applyAlignment="1">
      <alignment horizontal="center" vertical="center"/>
    </xf>
    <xf numFmtId="0" fontId="8" fillId="9" borderId="48" xfId="0" applyFont="1" applyFill="1" applyBorder="1" applyAlignment="1">
      <alignment horizontal="center" vertical="center"/>
    </xf>
    <xf numFmtId="0" fontId="8" fillId="9" borderId="49" xfId="0" applyFont="1" applyFill="1" applyBorder="1" applyAlignment="1">
      <alignment horizontal="center" vertical="center"/>
    </xf>
    <xf numFmtId="2" fontId="8" fillId="9" borderId="50" xfId="0" applyNumberFormat="1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164" fontId="8" fillId="9" borderId="51" xfId="0" applyNumberFormat="1" applyFont="1" applyFill="1" applyBorder="1" applyAlignment="1">
      <alignment horizontal="center" vertical="center"/>
    </xf>
    <xf numFmtId="1" fontId="8" fillId="5" borderId="37" xfId="0" applyNumberFormat="1" applyFont="1" applyFill="1" applyBorder="1" applyAlignment="1">
      <alignment horizontal="center" vertical="center"/>
    </xf>
    <xf numFmtId="2" fontId="10" fillId="6" borderId="40" xfId="0" applyNumberFormat="1" applyFont="1" applyFill="1" applyBorder="1" applyAlignment="1">
      <alignment horizontal="center" vertical="center"/>
    </xf>
    <xf numFmtId="1" fontId="0" fillId="10" borderId="52" xfId="0" applyNumberFormat="1" applyFill="1" applyBorder="1" applyAlignment="1">
      <alignment horizontal="center" vertical="center"/>
    </xf>
    <xf numFmtId="3" fontId="0" fillId="2" borderId="40" xfId="0" applyNumberFormat="1" applyFill="1" applyBorder="1" applyAlignment="1">
      <alignment horizontal="center" vertical="center"/>
    </xf>
    <xf numFmtId="1" fontId="8" fillId="5" borderId="42" xfId="0" applyNumberFormat="1" applyFont="1" applyFill="1" applyBorder="1" applyAlignment="1">
      <alignment horizontal="center" vertical="center"/>
    </xf>
    <xf numFmtId="1" fontId="8" fillId="5" borderId="39" xfId="0" applyNumberFormat="1" applyFont="1" applyFill="1" applyBorder="1" applyAlignment="1">
      <alignment horizontal="center" vertical="center"/>
    </xf>
    <xf numFmtId="1" fontId="8" fillId="6" borderId="39" xfId="0" applyNumberFormat="1" applyFont="1" applyFill="1" applyBorder="1" applyAlignment="1">
      <alignment horizontal="center" vertical="center"/>
    </xf>
    <xf numFmtId="1" fontId="8" fillId="6" borderId="47" xfId="0" applyNumberFormat="1" applyFont="1" applyFill="1" applyBorder="1" applyAlignment="1">
      <alignment horizontal="center" vertical="center"/>
    </xf>
    <xf numFmtId="1" fontId="8" fillId="6" borderId="42" xfId="0" applyNumberFormat="1" applyFont="1" applyFill="1" applyBorder="1" applyAlignment="1">
      <alignment horizontal="center" vertical="center"/>
    </xf>
    <xf numFmtId="2" fontId="10" fillId="6" borderId="53" xfId="0" applyNumberFormat="1" applyFont="1" applyFill="1" applyBorder="1" applyAlignment="1">
      <alignment horizontal="center" vertical="center"/>
    </xf>
    <xf numFmtId="0" fontId="10" fillId="6" borderId="47" xfId="0" applyNumberFormat="1" applyFont="1" applyFill="1" applyBorder="1" applyAlignment="1">
      <alignment horizontal="center" vertical="center"/>
    </xf>
    <xf numFmtId="165" fontId="0" fillId="3" borderId="42" xfId="0" applyNumberFormat="1" applyFill="1" applyBorder="1" applyAlignment="1">
      <alignment horizontal="center" vertical="center"/>
    </xf>
    <xf numFmtId="1" fontId="0" fillId="10" borderId="39" xfId="0" applyNumberFormat="1" applyFill="1" applyBorder="1" applyAlignment="1">
      <alignment horizontal="center" vertical="center"/>
    </xf>
    <xf numFmtId="3" fontId="0" fillId="2" borderId="38" xfId="0" applyNumberFormat="1" applyFill="1" applyBorder="1" applyAlignment="1">
      <alignment horizontal="center" vertical="center"/>
    </xf>
    <xf numFmtId="1" fontId="0" fillId="10" borderId="36" xfId="0" applyNumberForma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164" fontId="8" fillId="9" borderId="38" xfId="0" applyNumberFormat="1" applyFont="1" applyFill="1" applyBorder="1" applyAlignment="1">
      <alignment horizontal="center" vertical="center"/>
    </xf>
    <xf numFmtId="0" fontId="8" fillId="9" borderId="54" xfId="0" applyFont="1" applyFill="1" applyBorder="1" applyAlignment="1">
      <alignment horizontal="center" vertical="center"/>
    </xf>
    <xf numFmtId="0" fontId="8" fillId="9" borderId="32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/>
    </xf>
    <xf numFmtId="0" fontId="8" fillId="9" borderId="30" xfId="0" applyFont="1" applyFill="1" applyBorder="1" applyAlignment="1">
      <alignment horizontal="center" vertical="center"/>
    </xf>
    <xf numFmtId="164" fontId="8" fillId="9" borderId="55" xfId="0" applyNumberFormat="1" applyFont="1" applyFill="1" applyBorder="1" applyAlignment="1">
      <alignment horizontal="center" vertical="center"/>
    </xf>
    <xf numFmtId="2" fontId="8" fillId="5" borderId="32" xfId="0" applyNumberFormat="1" applyFont="1" applyFill="1" applyBorder="1" applyAlignment="1">
      <alignment horizontal="center" vertical="center"/>
    </xf>
    <xf numFmtId="1" fontId="8" fillId="5" borderId="55" xfId="0" applyNumberFormat="1" applyFont="1" applyFill="1" applyBorder="1" applyAlignment="1">
      <alignment horizontal="center" vertical="center"/>
    </xf>
    <xf numFmtId="1" fontId="8" fillId="5" borderId="57" xfId="0" applyNumberFormat="1" applyFont="1" applyFill="1" applyBorder="1" applyAlignment="1">
      <alignment horizontal="center" vertical="center"/>
    </xf>
    <xf numFmtId="1" fontId="8" fillId="5" borderId="32" xfId="0" applyNumberFormat="1" applyFont="1" applyFill="1" applyBorder="1" applyAlignment="1">
      <alignment horizontal="center" vertical="center"/>
    </xf>
    <xf numFmtId="1" fontId="8" fillId="6" borderId="32" xfId="0" applyNumberFormat="1" applyFont="1" applyFill="1" applyBorder="1" applyAlignment="1">
      <alignment horizontal="center" vertical="center"/>
    </xf>
    <xf numFmtId="1" fontId="8" fillId="6" borderId="56" xfId="0" applyNumberFormat="1" applyFont="1" applyFill="1" applyBorder="1" applyAlignment="1">
      <alignment horizontal="center" vertical="center"/>
    </xf>
    <xf numFmtId="1" fontId="8" fillId="6" borderId="57" xfId="0" applyNumberFormat="1" applyFont="1" applyFill="1" applyBorder="1" applyAlignment="1">
      <alignment horizontal="center" vertical="center"/>
    </xf>
    <xf numFmtId="2" fontId="10" fillId="6" borderId="58" xfId="0" applyNumberFormat="1" applyFont="1" applyFill="1" applyBorder="1" applyAlignment="1">
      <alignment horizontal="center" vertical="center"/>
    </xf>
    <xf numFmtId="2" fontId="10" fillId="6" borderId="56" xfId="0" applyNumberFormat="1" applyFont="1" applyFill="1" applyBorder="1" applyAlignment="1">
      <alignment horizontal="center" vertical="center"/>
    </xf>
    <xf numFmtId="165" fontId="0" fillId="3" borderId="57" xfId="0" applyNumberFormat="1" applyFill="1" applyBorder="1" applyAlignment="1">
      <alignment horizontal="center" vertical="center"/>
    </xf>
    <xf numFmtId="1" fontId="0" fillId="10" borderId="32" xfId="0" applyNumberFormat="1" applyFill="1" applyBorder="1" applyAlignment="1">
      <alignment horizontal="center" vertical="center"/>
    </xf>
    <xf numFmtId="3" fontId="0" fillId="2" borderId="55" xfId="0" applyNumberForma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vertical="center"/>
    </xf>
    <xf numFmtId="10" fontId="1" fillId="2" borderId="2" xfId="0" applyNumberFormat="1" applyFont="1" applyFill="1" applyBorder="1" applyAlignment="1">
      <alignment vertical="center"/>
    </xf>
    <xf numFmtId="10" fontId="8" fillId="11" borderId="2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165" fontId="1" fillId="2" borderId="2" xfId="0" applyNumberFormat="1" applyFont="1" applyFill="1" applyBorder="1" applyAlignment="1">
      <alignment vertical="center"/>
    </xf>
    <xf numFmtId="2" fontId="8" fillId="5" borderId="40" xfId="0" applyNumberFormat="1" applyFont="1" applyFill="1" applyBorder="1" applyAlignment="1">
      <alignment horizontal="center" vertical="center"/>
    </xf>
    <xf numFmtId="2" fontId="8" fillId="5" borderId="47" xfId="0" applyNumberFormat="1" applyFont="1" applyFill="1" applyBorder="1" applyAlignment="1">
      <alignment horizontal="center" vertical="center"/>
    </xf>
    <xf numFmtId="2" fontId="8" fillId="5" borderId="56" xfId="0" applyNumberFormat="1" applyFont="1" applyFill="1" applyBorder="1" applyAlignment="1">
      <alignment horizontal="center" vertical="center"/>
    </xf>
    <xf numFmtId="10" fontId="1" fillId="2" borderId="8" xfId="0" applyNumberFormat="1" applyFont="1" applyFill="1" applyBorder="1" applyAlignment="1">
      <alignment vertical="center"/>
    </xf>
    <xf numFmtId="10" fontId="11" fillId="12" borderId="8" xfId="0" applyNumberFormat="1" applyFont="1" applyFill="1" applyBorder="1" applyAlignment="1">
      <alignment horizontal="center" vertical="center" wrapText="1"/>
    </xf>
    <xf numFmtId="1" fontId="9" fillId="12" borderId="59" xfId="0" applyNumberFormat="1" applyFont="1" applyFill="1" applyBorder="1" applyAlignment="1">
      <alignment horizontal="center" vertical="center"/>
    </xf>
    <xf numFmtId="1" fontId="9" fillId="12" borderId="25" xfId="0" applyNumberFormat="1" applyFont="1" applyFill="1" applyBorder="1" applyAlignment="1">
      <alignment horizontal="center" vertical="center"/>
    </xf>
    <xf numFmtId="1" fontId="9" fillId="12" borderId="60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2" fontId="1" fillId="5" borderId="17" xfId="0" applyNumberFormat="1" applyFont="1" applyFill="1" applyBorder="1" applyAlignment="1">
      <alignment horizontal="center" vertical="center" wrapText="1"/>
    </xf>
    <xf numFmtId="2" fontId="1" fillId="5" borderId="12" xfId="0" applyNumberFormat="1" applyFont="1" applyFill="1" applyBorder="1" applyAlignment="1">
      <alignment horizontal="center" vertical="center" wrapText="1"/>
    </xf>
    <xf numFmtId="2" fontId="1" fillId="5" borderId="30" xfId="0" applyNumberFormat="1" applyFont="1" applyFill="1" applyBorder="1" applyAlignment="1">
      <alignment horizontal="center" vertical="center" wrapText="1"/>
    </xf>
    <xf numFmtId="2" fontId="1" fillId="5" borderId="18" xfId="0" applyNumberFormat="1" applyFont="1" applyFill="1" applyBorder="1" applyAlignment="1">
      <alignment horizontal="center" vertical="center" wrapText="1"/>
    </xf>
    <xf numFmtId="2" fontId="1" fillId="5" borderId="19" xfId="0" applyNumberFormat="1" applyFont="1" applyFill="1" applyBorder="1" applyAlignment="1">
      <alignment horizontal="center" vertical="center" wrapText="1"/>
    </xf>
    <xf numFmtId="2" fontId="1" fillId="5" borderId="24" xfId="0" applyNumberFormat="1" applyFont="1" applyFill="1" applyBorder="1" applyAlignment="1">
      <alignment horizontal="center" vertical="center" wrapText="1"/>
    </xf>
    <xf numFmtId="2" fontId="1" fillId="5" borderId="25" xfId="0" applyNumberFormat="1" applyFont="1" applyFill="1" applyBorder="1" applyAlignment="1">
      <alignment horizontal="center" vertical="center" wrapText="1"/>
    </xf>
    <xf numFmtId="2" fontId="5" fillId="6" borderId="14" xfId="0" applyNumberFormat="1" applyFont="1" applyFill="1" applyBorder="1" applyAlignment="1">
      <alignment horizontal="center" vertical="center" wrapText="1"/>
    </xf>
    <xf numFmtId="2" fontId="5" fillId="6" borderId="16" xfId="0" applyNumberFormat="1" applyFont="1" applyFill="1" applyBorder="1" applyAlignment="1">
      <alignment horizontal="center" vertical="center" wrapText="1"/>
    </xf>
    <xf numFmtId="2" fontId="5" fillId="6" borderId="31" xfId="0" applyNumberFormat="1" applyFont="1" applyFill="1" applyBorder="1" applyAlignment="1">
      <alignment horizontal="center" vertical="center" wrapText="1"/>
    </xf>
    <xf numFmtId="2" fontId="5" fillId="6" borderId="20" xfId="0" applyNumberFormat="1" applyFont="1" applyFill="1" applyBorder="1" applyAlignment="1">
      <alignment horizontal="center" vertical="center" wrapText="1"/>
    </xf>
    <xf numFmtId="2" fontId="5" fillId="6" borderId="27" xfId="0" applyNumberFormat="1" applyFont="1" applyFill="1" applyBorder="1" applyAlignment="1">
      <alignment horizontal="center" vertical="center" wrapText="1"/>
    </xf>
    <xf numFmtId="2" fontId="5" fillId="6" borderId="33" xfId="0" applyNumberFormat="1" applyFont="1" applyFill="1" applyBorder="1" applyAlignment="1">
      <alignment horizontal="center" vertical="center" wrapText="1"/>
    </xf>
    <xf numFmtId="2" fontId="6" fillId="6" borderId="10" xfId="0" applyNumberFormat="1" applyFont="1" applyFill="1" applyBorder="1" applyAlignment="1">
      <alignment horizontal="center" vertical="center" wrapText="1"/>
    </xf>
    <xf numFmtId="2" fontId="6" fillId="6" borderId="13" xfId="0" applyNumberFormat="1" applyFont="1" applyFill="1" applyBorder="1" applyAlignment="1">
      <alignment horizontal="center" vertical="center" wrapText="1"/>
    </xf>
    <xf numFmtId="2" fontId="6" fillId="6" borderId="29" xfId="0" applyNumberFormat="1" applyFont="1" applyFill="1" applyBorder="1" applyAlignment="1">
      <alignment horizontal="center" vertical="center" wrapText="1"/>
    </xf>
    <xf numFmtId="2" fontId="6" fillId="6" borderId="16" xfId="0" applyNumberFormat="1" applyFont="1" applyFill="1" applyBorder="1" applyAlignment="1">
      <alignment horizontal="center" vertical="center" wrapText="1"/>
    </xf>
    <xf numFmtId="2" fontId="6" fillId="6" borderId="31" xfId="0" applyNumberFormat="1" applyFont="1" applyFill="1" applyBorder="1" applyAlignment="1">
      <alignment horizontal="center" vertical="center" wrapText="1"/>
    </xf>
    <xf numFmtId="2" fontId="6" fillId="6" borderId="17" xfId="0" applyNumberFormat="1" applyFont="1" applyFill="1" applyBorder="1" applyAlignment="1">
      <alignment horizontal="center" vertical="center" wrapText="1"/>
    </xf>
    <xf numFmtId="2" fontId="6" fillId="6" borderId="12" xfId="0" applyNumberFormat="1" applyFont="1" applyFill="1" applyBorder="1" applyAlignment="1">
      <alignment horizontal="center" vertical="center" wrapText="1"/>
    </xf>
    <xf numFmtId="2" fontId="6" fillId="6" borderId="30" xfId="0" applyNumberFormat="1" applyFont="1" applyFill="1" applyBorder="1" applyAlignment="1">
      <alignment horizontal="center" vertical="center" wrapText="1"/>
    </xf>
    <xf numFmtId="0" fontId="1" fillId="13" borderId="18" xfId="0" applyFont="1" applyFill="1" applyBorder="1" applyAlignment="1">
      <alignment horizontal="center" vertical="center" wrapText="1"/>
    </xf>
    <xf numFmtId="0" fontId="1" fillId="13" borderId="22" xfId="0" applyFont="1" applyFill="1" applyBorder="1" applyAlignment="1">
      <alignment horizontal="center" vertical="center" wrapText="1"/>
    </xf>
    <xf numFmtId="0" fontId="1" fillId="13" borderId="19" xfId="0" applyFont="1" applyFill="1" applyBorder="1" applyAlignment="1">
      <alignment horizontal="center" vertical="center" wrapText="1"/>
    </xf>
    <xf numFmtId="0" fontId="1" fillId="13" borderId="5" xfId="0" applyFont="1" applyFill="1" applyBorder="1" applyAlignment="1">
      <alignment horizontal="center" vertical="center" wrapText="1"/>
    </xf>
    <xf numFmtId="0" fontId="1" fillId="13" borderId="6" xfId="0" applyFont="1" applyFill="1" applyBorder="1" applyAlignment="1">
      <alignment horizontal="center" vertical="center" wrapText="1"/>
    </xf>
    <xf numFmtId="0" fontId="1" fillId="13" borderId="2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/>
    </xf>
    <xf numFmtId="10" fontId="1" fillId="2" borderId="3" xfId="0" applyNumberFormat="1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9" fontId="2" fillId="3" borderId="2" xfId="0" applyNumberFormat="1" applyFont="1" applyFill="1" applyBorder="1" applyAlignment="1">
      <alignment horizontal="center" vertical="center"/>
    </xf>
    <xf numFmtId="9" fontId="2" fillId="3" borderId="8" xfId="0" applyNumberFormat="1" applyFont="1" applyFill="1" applyBorder="1" applyAlignment="1">
      <alignment horizontal="center" vertical="center"/>
    </xf>
    <xf numFmtId="2" fontId="5" fillId="6" borderId="18" xfId="0" applyNumberFormat="1" applyFont="1" applyFill="1" applyBorder="1" applyAlignment="1">
      <alignment horizontal="center" vertical="center" wrapText="1"/>
    </xf>
    <xf numFmtId="2" fontId="5" fillId="6" borderId="26" xfId="0" applyNumberFormat="1" applyFont="1" applyFill="1" applyBorder="1" applyAlignment="1">
      <alignment horizontal="center" vertical="center" wrapText="1"/>
    </xf>
    <xf numFmtId="2" fontId="5" fillId="6" borderId="5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2" fontId="4" fillId="4" borderId="10" xfId="0" applyNumberFormat="1" applyFont="1" applyFill="1" applyBorder="1" applyAlignment="1">
      <alignment horizontal="center" vertical="center" wrapText="1"/>
    </xf>
    <xf numFmtId="2" fontId="4" fillId="4" borderId="13" xfId="0" applyNumberFormat="1" applyFont="1" applyFill="1" applyBorder="1" applyAlignment="1">
      <alignment horizontal="center" vertical="center" wrapText="1"/>
    </xf>
    <xf numFmtId="2" fontId="4" fillId="4" borderId="29" xfId="0" applyNumberFormat="1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164" fontId="1" fillId="4" borderId="13" xfId="0" applyNumberFormat="1" applyFont="1" applyFill="1" applyBorder="1" applyAlignment="1">
      <alignment horizontal="center" vertical="center"/>
    </xf>
    <xf numFmtId="164" fontId="1" fillId="4" borderId="29" xfId="0" applyNumberFormat="1" applyFont="1" applyFill="1" applyBorder="1" applyAlignment="1">
      <alignment horizontal="center" vertical="center"/>
    </xf>
    <xf numFmtId="2" fontId="1" fillId="4" borderId="14" xfId="0" applyNumberFormat="1" applyFont="1" applyFill="1" applyBorder="1" applyAlignment="1">
      <alignment horizontal="center" vertical="center" wrapText="1"/>
    </xf>
    <xf numFmtId="2" fontId="1" fillId="4" borderId="16" xfId="0" applyNumberFormat="1" applyFont="1" applyFill="1" applyBorder="1" applyAlignment="1">
      <alignment horizontal="center" vertical="center" wrapText="1"/>
    </xf>
    <xf numFmtId="2" fontId="1" fillId="4" borderId="31" xfId="0" applyNumberFormat="1" applyFont="1" applyFill="1" applyBorder="1" applyAlignment="1">
      <alignment horizontal="center" vertical="center" wrapText="1"/>
    </xf>
    <xf numFmtId="1" fontId="1" fillId="5" borderId="13" xfId="0" applyNumberFormat="1" applyFont="1" applyFill="1" applyBorder="1" applyAlignment="1">
      <alignment horizontal="center" vertical="center" wrapText="1"/>
    </xf>
    <xf numFmtId="1" fontId="1" fillId="5" borderId="29" xfId="0" applyNumberFormat="1" applyFont="1" applyFill="1" applyBorder="1" applyAlignment="1">
      <alignment horizontal="center" vertical="center" wrapText="1"/>
    </xf>
    <xf numFmtId="1" fontId="1" fillId="5" borderId="15" xfId="0" applyNumberFormat="1" applyFont="1" applyFill="1" applyBorder="1" applyAlignment="1">
      <alignment horizontal="center" vertical="center" wrapText="1"/>
    </xf>
    <xf numFmtId="1" fontId="1" fillId="5" borderId="7" xfId="0" applyNumberFormat="1" applyFont="1" applyFill="1" applyBorder="1" applyAlignment="1">
      <alignment horizontal="center" vertical="center" wrapText="1"/>
    </xf>
    <xf numFmtId="1" fontId="1" fillId="5" borderId="17" xfId="0" applyNumberFormat="1" applyFont="1" applyFill="1" applyBorder="1" applyAlignment="1">
      <alignment horizontal="center" vertical="center" wrapText="1"/>
    </xf>
    <xf numFmtId="1" fontId="1" fillId="5" borderId="12" xfId="0" applyNumberFormat="1" applyFont="1" applyFill="1" applyBorder="1" applyAlignment="1">
      <alignment horizontal="center" vertical="center" wrapText="1"/>
    </xf>
    <xf numFmtId="1" fontId="1" fillId="5" borderId="30" xfId="0" applyNumberFormat="1" applyFont="1" applyFill="1" applyBorder="1" applyAlignment="1">
      <alignment horizontal="center" vertical="center" wrapText="1"/>
    </xf>
    <xf numFmtId="1" fontId="1" fillId="5" borderId="16" xfId="0" applyNumberFormat="1" applyFont="1" applyFill="1" applyBorder="1" applyAlignment="1">
      <alignment horizontal="center" vertical="center" wrapText="1"/>
    </xf>
    <xf numFmtId="1" fontId="1" fillId="5" borderId="3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24">
    <dxf>
      <fill>
        <patternFill>
          <bgColor rgb="FFFFFF00"/>
        </patternFill>
      </fill>
    </dxf>
    <dxf>
      <fill>
        <patternFill>
          <bgColor rgb="FFFBF8B7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5F5A7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5F5A7"/>
        </patternFill>
      </fill>
    </dxf>
    <dxf>
      <fill>
        <patternFill>
          <bgColor rgb="FFFFFF00"/>
        </patternFill>
      </fill>
    </dxf>
    <dxf>
      <fill>
        <patternFill>
          <bgColor rgb="FFFBF8B7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5F5A7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5F5A7"/>
        </patternFill>
      </fill>
    </dxf>
  </dxfs>
  <tableStyles count="0" defaultTableStyle="TableStyleMedium2" defaultPivotStyle="PivotStyleLight16"/>
  <colors>
    <mruColors>
      <color rgb="FFB3CB7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Y18"/>
  <sheetViews>
    <sheetView tabSelected="1" zoomScale="85" zoomScaleNormal="85" workbookViewId="0">
      <selection activeCell="J14" sqref="J14:K14"/>
    </sheetView>
  </sheetViews>
  <sheetFormatPr defaultRowHeight="12.75" x14ac:dyDescent="0.2"/>
  <cols>
    <col min="1" max="1" width="2.42578125" customWidth="1"/>
    <col min="16" max="16" width="10.42578125" customWidth="1"/>
    <col min="22" max="24" width="11.85546875" customWidth="1"/>
    <col min="25" max="25" width="14.85546875" customWidth="1"/>
  </cols>
  <sheetData>
    <row r="2" spans="2:25" ht="13.5" thickBot="1" x14ac:dyDescent="0.25"/>
    <row r="3" spans="2:25" s="1" customFormat="1" ht="27" customHeight="1" thickBot="1" x14ac:dyDescent="0.25">
      <c r="B3" s="119" t="s">
        <v>0</v>
      </c>
      <c r="C3" s="120"/>
      <c r="D3" s="121"/>
      <c r="E3" s="2">
        <v>50000</v>
      </c>
      <c r="F3" s="122" t="str">
        <f>"Готовность: " &amp; "" &amp;  COUNTIF($C7:$C17,"?+?") &amp;"/"&amp; (COUNTA($D6:$D17)-COUNTIF($C7:$C17,"x"))&amp; ""</f>
        <v>Готовность: 11/11</v>
      </c>
      <c r="G3" s="123"/>
      <c r="H3" s="124">
        <f>(COUNTIF($C7:$C17,"?+?")+COUNTIF($C7:$C17,"x"))/COUNTA($D7:$D17)</f>
        <v>1</v>
      </c>
      <c r="I3" s="125"/>
      <c r="J3" s="126"/>
      <c r="K3" s="89" t="s">
        <v>43</v>
      </c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1"/>
    </row>
    <row r="4" spans="2:25" s="1" customFormat="1" ht="15.75" customHeight="1" x14ac:dyDescent="0.2">
      <c r="B4" s="130" t="s">
        <v>1</v>
      </c>
      <c r="C4" s="133" t="s">
        <v>2</v>
      </c>
      <c r="D4" s="136" t="s">
        <v>3</v>
      </c>
      <c r="E4" s="139" t="s">
        <v>4</v>
      </c>
      <c r="F4" s="141" t="s">
        <v>5</v>
      </c>
      <c r="G4" s="143" t="s">
        <v>6</v>
      </c>
      <c r="H4" s="146" t="s">
        <v>7</v>
      </c>
      <c r="I4" s="148" t="s">
        <v>8</v>
      </c>
      <c r="J4" s="150" t="s">
        <v>9</v>
      </c>
      <c r="K4" s="148" t="s">
        <v>10</v>
      </c>
      <c r="L4" s="153" t="s">
        <v>11</v>
      </c>
      <c r="M4" s="92" t="s">
        <v>12</v>
      </c>
      <c r="N4" s="95" t="s">
        <v>13</v>
      </c>
      <c r="O4" s="96"/>
      <c r="P4" s="127" t="s">
        <v>14</v>
      </c>
      <c r="Q4" s="99" t="s">
        <v>39</v>
      </c>
      <c r="R4" s="102" t="s">
        <v>15</v>
      </c>
      <c r="S4" s="105" t="s">
        <v>16</v>
      </c>
      <c r="T4" s="108" t="s">
        <v>17</v>
      </c>
      <c r="U4" s="110" t="s">
        <v>18</v>
      </c>
      <c r="V4" s="113" t="s">
        <v>19</v>
      </c>
      <c r="W4" s="114"/>
      <c r="X4" s="114"/>
      <c r="Y4" s="115"/>
    </row>
    <row r="5" spans="2:25" s="1" customFormat="1" ht="15.75" customHeight="1" thickBot="1" x14ac:dyDescent="0.25">
      <c r="B5" s="131"/>
      <c r="C5" s="134"/>
      <c r="D5" s="137"/>
      <c r="E5" s="139"/>
      <c r="F5" s="141"/>
      <c r="G5" s="144"/>
      <c r="H5" s="146"/>
      <c r="I5" s="148"/>
      <c r="J5" s="151"/>
      <c r="K5" s="148"/>
      <c r="L5" s="153"/>
      <c r="M5" s="93"/>
      <c r="N5" s="97"/>
      <c r="O5" s="98"/>
      <c r="P5" s="128"/>
      <c r="Q5" s="100"/>
      <c r="R5" s="103"/>
      <c r="S5" s="106"/>
      <c r="T5" s="108"/>
      <c r="U5" s="111"/>
      <c r="V5" s="116"/>
      <c r="W5" s="117"/>
      <c r="X5" s="117"/>
      <c r="Y5" s="118"/>
    </row>
    <row r="6" spans="2:25" s="1" customFormat="1" ht="30.75" customHeight="1" thickBot="1" x14ac:dyDescent="0.25">
      <c r="B6" s="132"/>
      <c r="C6" s="135"/>
      <c r="D6" s="138"/>
      <c r="E6" s="140"/>
      <c r="F6" s="142"/>
      <c r="G6" s="145"/>
      <c r="H6" s="147"/>
      <c r="I6" s="149"/>
      <c r="J6" s="152"/>
      <c r="K6" s="149"/>
      <c r="L6" s="154"/>
      <c r="M6" s="94"/>
      <c r="N6" s="3" t="s">
        <v>20</v>
      </c>
      <c r="O6" s="4" t="s">
        <v>21</v>
      </c>
      <c r="P6" s="129"/>
      <c r="Q6" s="101"/>
      <c r="R6" s="104"/>
      <c r="S6" s="107"/>
      <c r="T6" s="109"/>
      <c r="U6" s="112"/>
      <c r="V6" s="6" t="s">
        <v>24</v>
      </c>
      <c r="W6" s="7" t="s">
        <v>22</v>
      </c>
      <c r="X6" s="5" t="s">
        <v>23</v>
      </c>
      <c r="Y6" s="85" t="s">
        <v>40</v>
      </c>
    </row>
    <row r="7" spans="2:25" s="8" customFormat="1" ht="18" customHeight="1" x14ac:dyDescent="0.2">
      <c r="B7" s="9">
        <v>1</v>
      </c>
      <c r="C7" s="10" t="s">
        <v>25</v>
      </c>
      <c r="D7" s="11" t="s">
        <v>26</v>
      </c>
      <c r="E7" s="12" t="s">
        <v>27</v>
      </c>
      <c r="F7" s="13">
        <v>1.3</v>
      </c>
      <c r="G7" s="14">
        <f t="shared" ref="G7:G13" si="0">IF(OR($E$3="",$W7=""),"",ROUNDDOWN(($E$3/W7)/100,2))</f>
        <v>0.12</v>
      </c>
      <c r="H7" s="15">
        <v>0.1</v>
      </c>
      <c r="I7" s="16">
        <v>10000</v>
      </c>
      <c r="J7" s="17">
        <v>64.7</v>
      </c>
      <c r="K7" s="42">
        <v>5</v>
      </c>
      <c r="L7" s="81">
        <v>1.69</v>
      </c>
      <c r="M7" s="17">
        <v>25</v>
      </c>
      <c r="N7" s="18">
        <v>3345</v>
      </c>
      <c r="O7" s="46">
        <f t="shared" ref="O7:O17" si="1">IF(N7="","",ROUND((N7/F7),2))</f>
        <v>2573.08</v>
      </c>
      <c r="P7" s="19">
        <v>3</v>
      </c>
      <c r="Q7" s="20">
        <v>6</v>
      </c>
      <c r="R7" s="21">
        <v>11</v>
      </c>
      <c r="S7" s="22">
        <v>0.4</v>
      </c>
      <c r="T7" s="23">
        <v>1.43</v>
      </c>
      <c r="U7" s="24">
        <v>0</v>
      </c>
      <c r="V7" s="26">
        <v>782.88</v>
      </c>
      <c r="W7" s="27">
        <f t="shared" ref="W7:W16" si="2">IF(AND($V7&lt;&gt;"",$X7&lt;&gt;""),ROUNDDOWN(($V7/($X7)/500),1)*500,"")</f>
        <v>3900</v>
      </c>
      <c r="X7" s="25">
        <v>0.2</v>
      </c>
      <c r="Y7" s="86" t="s">
        <v>41</v>
      </c>
    </row>
    <row r="8" spans="2:25" s="1" customFormat="1" ht="18" customHeight="1" x14ac:dyDescent="0.2">
      <c r="B8" s="9">
        <v>2</v>
      </c>
      <c r="C8" s="10" t="s">
        <v>25</v>
      </c>
      <c r="D8" s="11" t="s">
        <v>28</v>
      </c>
      <c r="E8" s="28" t="s">
        <v>27</v>
      </c>
      <c r="F8" s="13">
        <v>3.6</v>
      </c>
      <c r="G8" s="14">
        <f t="shared" si="0"/>
        <v>0.15</v>
      </c>
      <c r="H8" s="29">
        <v>0.1</v>
      </c>
      <c r="I8" s="16">
        <v>10000</v>
      </c>
      <c r="J8" s="30">
        <v>69.16447368421052</v>
      </c>
      <c r="K8" s="42">
        <v>5</v>
      </c>
      <c r="L8" s="81">
        <v>1.5</v>
      </c>
      <c r="M8" s="30">
        <v>10</v>
      </c>
      <c r="N8" s="18">
        <v>2683</v>
      </c>
      <c r="O8" s="46">
        <f t="shared" si="1"/>
        <v>745.28</v>
      </c>
      <c r="P8" s="31">
        <v>1</v>
      </c>
      <c r="Q8" s="20">
        <v>7</v>
      </c>
      <c r="R8" s="32">
        <v>7</v>
      </c>
      <c r="S8" s="22">
        <v>1.0609999999999999</v>
      </c>
      <c r="T8" s="33">
        <v>1.77</v>
      </c>
      <c r="U8" s="24">
        <v>0</v>
      </c>
      <c r="V8" s="26">
        <v>648</v>
      </c>
      <c r="W8" s="27">
        <f t="shared" si="2"/>
        <v>3200</v>
      </c>
      <c r="X8" s="25">
        <v>0.2</v>
      </c>
      <c r="Y8" s="86" t="s">
        <v>41</v>
      </c>
    </row>
    <row r="9" spans="2:25" s="1" customFormat="1" ht="18" customHeight="1" x14ac:dyDescent="0.2">
      <c r="B9" s="9">
        <v>4</v>
      </c>
      <c r="C9" s="34" t="s">
        <v>25</v>
      </c>
      <c r="D9" s="12" t="s">
        <v>29</v>
      </c>
      <c r="E9" s="35" t="s">
        <v>27</v>
      </c>
      <c r="F9" s="36">
        <v>5.3</v>
      </c>
      <c r="G9" s="14">
        <f t="shared" si="0"/>
        <v>0.06</v>
      </c>
      <c r="H9" s="29">
        <v>0.1</v>
      </c>
      <c r="I9" s="16">
        <v>10000</v>
      </c>
      <c r="J9" s="30">
        <v>40.559210526315788</v>
      </c>
      <c r="K9" s="42">
        <v>35</v>
      </c>
      <c r="L9" s="81">
        <v>1.76</v>
      </c>
      <c r="M9" s="30">
        <v>40</v>
      </c>
      <c r="N9" s="18">
        <v>1883</v>
      </c>
      <c r="O9" s="46">
        <f t="shared" si="1"/>
        <v>355.28</v>
      </c>
      <c r="P9" s="31">
        <v>4</v>
      </c>
      <c r="Q9" s="20">
        <v>10</v>
      </c>
      <c r="R9" s="32">
        <v>11</v>
      </c>
      <c r="S9" s="22">
        <v>2.0339999999999998</v>
      </c>
      <c r="T9" s="33">
        <v>2.38</v>
      </c>
      <c r="U9" s="24">
        <v>0</v>
      </c>
      <c r="V9" s="26">
        <v>1514</v>
      </c>
      <c r="W9" s="27">
        <f t="shared" si="2"/>
        <v>7550</v>
      </c>
      <c r="X9" s="25">
        <v>0.2</v>
      </c>
      <c r="Y9" s="86" t="s">
        <v>41</v>
      </c>
    </row>
    <row r="10" spans="2:25" s="1" customFormat="1" ht="18" customHeight="1" x14ac:dyDescent="0.2">
      <c r="B10" s="37">
        <v>5</v>
      </c>
      <c r="C10" s="38" t="s">
        <v>25</v>
      </c>
      <c r="D10" s="39" t="s">
        <v>30</v>
      </c>
      <c r="E10" s="40" t="s">
        <v>27</v>
      </c>
      <c r="F10" s="41">
        <v>5.9</v>
      </c>
      <c r="G10" s="14">
        <f t="shared" si="0"/>
        <v>0.04</v>
      </c>
      <c r="H10" s="15">
        <v>0.1</v>
      </c>
      <c r="I10" s="16">
        <v>10000</v>
      </c>
      <c r="J10" s="30">
        <v>66.723684210526315</v>
      </c>
      <c r="K10" s="42">
        <v>35</v>
      </c>
      <c r="L10" s="81">
        <v>1.64</v>
      </c>
      <c r="M10" s="30">
        <v>20</v>
      </c>
      <c r="N10" s="18">
        <v>2252</v>
      </c>
      <c r="O10" s="30">
        <f t="shared" si="1"/>
        <v>381.69</v>
      </c>
      <c r="P10" s="31">
        <v>3</v>
      </c>
      <c r="Q10" s="20">
        <v>7</v>
      </c>
      <c r="R10" s="32">
        <v>9</v>
      </c>
      <c r="S10" s="22">
        <v>1.4950000000000001</v>
      </c>
      <c r="T10" s="43">
        <v>2.21</v>
      </c>
      <c r="U10" s="24">
        <v>0</v>
      </c>
      <c r="V10" s="44">
        <v>2038.86</v>
      </c>
      <c r="W10" s="45">
        <f t="shared" si="2"/>
        <v>10150</v>
      </c>
      <c r="X10" s="25">
        <v>0.2</v>
      </c>
      <c r="Y10" s="86" t="s">
        <v>41</v>
      </c>
    </row>
    <row r="11" spans="2:25" s="1" customFormat="1" ht="18" customHeight="1" x14ac:dyDescent="0.2">
      <c r="B11" s="9">
        <v>6</v>
      </c>
      <c r="C11" s="10" t="s">
        <v>25</v>
      </c>
      <c r="D11" s="11" t="s">
        <v>31</v>
      </c>
      <c r="E11" s="35" t="s">
        <v>32</v>
      </c>
      <c r="F11" s="36">
        <v>2.4</v>
      </c>
      <c r="G11" s="14">
        <f t="shared" si="0"/>
        <v>0.08</v>
      </c>
      <c r="H11" s="29">
        <v>0.1</v>
      </c>
      <c r="I11" s="16">
        <v>10000</v>
      </c>
      <c r="J11" s="46">
        <v>69.296052631578945</v>
      </c>
      <c r="K11" s="16">
        <v>20</v>
      </c>
      <c r="L11" s="82">
        <v>1.65</v>
      </c>
      <c r="M11" s="46">
        <v>25</v>
      </c>
      <c r="N11" s="47">
        <v>838</v>
      </c>
      <c r="O11" s="46">
        <f t="shared" si="1"/>
        <v>349.17</v>
      </c>
      <c r="P11" s="48">
        <v>1</v>
      </c>
      <c r="Q11" s="49">
        <v>9</v>
      </c>
      <c r="R11" s="50">
        <v>17</v>
      </c>
      <c r="S11" s="51">
        <v>1.772</v>
      </c>
      <c r="T11" s="52">
        <v>3.85</v>
      </c>
      <c r="U11" s="24">
        <v>0</v>
      </c>
      <c r="V11" s="54">
        <v>1218</v>
      </c>
      <c r="W11" s="55">
        <f t="shared" si="2"/>
        <v>6050</v>
      </c>
      <c r="X11" s="53">
        <v>0.2</v>
      </c>
      <c r="Y11" s="87" t="s">
        <v>42</v>
      </c>
    </row>
    <row r="12" spans="2:25" s="1" customFormat="1" ht="18" customHeight="1" x14ac:dyDescent="0.2">
      <c r="B12" s="9">
        <v>7</v>
      </c>
      <c r="C12" s="10" t="s">
        <v>25</v>
      </c>
      <c r="D12" s="11" t="s">
        <v>33</v>
      </c>
      <c r="E12" s="35" t="s">
        <v>32</v>
      </c>
      <c r="F12" s="36">
        <v>2.6</v>
      </c>
      <c r="G12" s="14">
        <f t="shared" si="0"/>
        <v>7.0000000000000007E-2</v>
      </c>
      <c r="H12" s="29">
        <v>0.1</v>
      </c>
      <c r="I12" s="16">
        <v>10000</v>
      </c>
      <c r="J12" s="30">
        <v>69.263157894736835</v>
      </c>
      <c r="K12" s="42">
        <v>5</v>
      </c>
      <c r="L12" s="81">
        <v>1.85</v>
      </c>
      <c r="M12" s="30">
        <v>40</v>
      </c>
      <c r="N12" s="18">
        <v>3129</v>
      </c>
      <c r="O12" s="46">
        <f t="shared" si="1"/>
        <v>1203.46</v>
      </c>
      <c r="P12" s="31">
        <v>1</v>
      </c>
      <c r="Q12" s="20">
        <v>5</v>
      </c>
      <c r="R12" s="32">
        <v>5</v>
      </c>
      <c r="S12" s="22">
        <v>0.70599999999999996</v>
      </c>
      <c r="T12" s="33">
        <v>1.61</v>
      </c>
      <c r="U12" s="24">
        <v>0</v>
      </c>
      <c r="V12" s="56">
        <v>1379</v>
      </c>
      <c r="W12" s="27">
        <f t="shared" si="2"/>
        <v>6850</v>
      </c>
      <c r="X12" s="25">
        <v>0.2</v>
      </c>
      <c r="Y12" s="86" t="s">
        <v>41</v>
      </c>
    </row>
    <row r="13" spans="2:25" s="1" customFormat="1" ht="18" customHeight="1" x14ac:dyDescent="0.2">
      <c r="B13" s="9">
        <v>9</v>
      </c>
      <c r="C13" s="10" t="s">
        <v>25</v>
      </c>
      <c r="D13" s="11" t="s">
        <v>34</v>
      </c>
      <c r="E13" s="35" t="s">
        <v>32</v>
      </c>
      <c r="F13" s="36">
        <v>3.1</v>
      </c>
      <c r="G13" s="14">
        <f t="shared" si="0"/>
        <v>7.0000000000000007E-2</v>
      </c>
      <c r="H13" s="29">
        <v>0.1</v>
      </c>
      <c r="I13" s="16">
        <v>10000</v>
      </c>
      <c r="J13" s="30">
        <v>69.39473684210526</v>
      </c>
      <c r="K13" s="42">
        <v>45</v>
      </c>
      <c r="L13" s="81">
        <v>1.5</v>
      </c>
      <c r="M13" s="30">
        <v>5</v>
      </c>
      <c r="N13" s="18">
        <v>3027</v>
      </c>
      <c r="O13" s="46">
        <f t="shared" si="1"/>
        <v>976.45</v>
      </c>
      <c r="P13" s="31">
        <v>5</v>
      </c>
      <c r="Q13" s="20">
        <v>5</v>
      </c>
      <c r="R13" s="32">
        <v>19</v>
      </c>
      <c r="S13" s="22">
        <v>0.68100000000000005</v>
      </c>
      <c r="T13" s="33">
        <v>1.57</v>
      </c>
      <c r="U13" s="24">
        <v>0</v>
      </c>
      <c r="V13" s="56">
        <v>1410.47</v>
      </c>
      <c r="W13" s="27">
        <f t="shared" si="2"/>
        <v>7050</v>
      </c>
      <c r="X13" s="25">
        <v>0.2</v>
      </c>
      <c r="Y13" s="87" t="s">
        <v>42</v>
      </c>
    </row>
    <row r="14" spans="2:25" s="1" customFormat="1" ht="18" customHeight="1" x14ac:dyDescent="0.2">
      <c r="B14" s="9">
        <v>10</v>
      </c>
      <c r="C14" s="10" t="s">
        <v>25</v>
      </c>
      <c r="D14" s="11" t="s">
        <v>35</v>
      </c>
      <c r="E14" s="35" t="s">
        <v>32</v>
      </c>
      <c r="F14" s="36">
        <v>3.8</v>
      </c>
      <c r="G14" s="14">
        <f>IF(OR($E$3="",$W14=""),"",ROUNDDOWN(($E$3/W14)/100,2))</f>
        <v>7.0000000000000007E-2</v>
      </c>
      <c r="H14" s="29">
        <v>0.1</v>
      </c>
      <c r="I14" s="16">
        <v>10000</v>
      </c>
      <c r="J14" s="30">
        <v>69.756578947368425</v>
      </c>
      <c r="K14" s="42">
        <v>25</v>
      </c>
      <c r="L14" s="81">
        <v>1.58</v>
      </c>
      <c r="M14" s="30">
        <v>15</v>
      </c>
      <c r="N14" s="18">
        <v>2037</v>
      </c>
      <c r="O14" s="46">
        <f t="shared" si="1"/>
        <v>536.04999999999995</v>
      </c>
      <c r="P14" s="31">
        <v>7</v>
      </c>
      <c r="Q14" s="20">
        <v>11</v>
      </c>
      <c r="R14" s="32">
        <v>7</v>
      </c>
      <c r="S14" s="22">
        <v>1.1499999999999999</v>
      </c>
      <c r="T14" s="33">
        <v>2.19</v>
      </c>
      <c r="U14" s="24">
        <v>0</v>
      </c>
      <c r="V14" s="56">
        <v>1270</v>
      </c>
      <c r="W14" s="27">
        <f t="shared" si="2"/>
        <v>6350</v>
      </c>
      <c r="X14" s="25">
        <v>0.2</v>
      </c>
      <c r="Y14" s="86" t="s">
        <v>41</v>
      </c>
    </row>
    <row r="15" spans="2:25" s="8" customFormat="1" ht="18" customHeight="1" x14ac:dyDescent="0.2">
      <c r="B15" s="57">
        <v>11</v>
      </c>
      <c r="C15" s="34" t="s">
        <v>25</v>
      </c>
      <c r="D15" s="28" t="s">
        <v>36</v>
      </c>
      <c r="E15" s="35" t="s">
        <v>32</v>
      </c>
      <c r="F15" s="58">
        <v>3.6</v>
      </c>
      <c r="G15" s="14">
        <f t="shared" ref="G15:G17" si="3">IF(OR($E$3="",$W15=""),"",ROUNDDOWN(($E$3/W15)/100,2))</f>
        <v>0.35</v>
      </c>
      <c r="H15" s="29">
        <v>0.1</v>
      </c>
      <c r="I15" s="16">
        <v>10000</v>
      </c>
      <c r="J15" s="46">
        <v>51.440789473684212</v>
      </c>
      <c r="K15" s="16">
        <v>15</v>
      </c>
      <c r="L15" s="82">
        <v>1.85</v>
      </c>
      <c r="M15" s="46">
        <v>10</v>
      </c>
      <c r="N15" s="47">
        <v>1038</v>
      </c>
      <c r="O15" s="46">
        <f t="shared" si="1"/>
        <v>288.33</v>
      </c>
      <c r="P15" s="48">
        <v>6</v>
      </c>
      <c r="Q15" s="49">
        <v>9</v>
      </c>
      <c r="R15" s="50">
        <v>9</v>
      </c>
      <c r="S15" s="51">
        <v>0.79400000000000004</v>
      </c>
      <c r="T15" s="33">
        <v>1.85</v>
      </c>
      <c r="U15" s="24">
        <v>0</v>
      </c>
      <c r="V15" s="54">
        <v>287</v>
      </c>
      <c r="W15" s="27">
        <f t="shared" si="2"/>
        <v>1400</v>
      </c>
      <c r="X15" s="25">
        <v>0.2</v>
      </c>
      <c r="Y15" s="87" t="s">
        <v>42</v>
      </c>
    </row>
    <row r="16" spans="2:25" s="8" customFormat="1" ht="18" customHeight="1" x14ac:dyDescent="0.2">
      <c r="B16" s="9">
        <v>12</v>
      </c>
      <c r="C16" s="10" t="s">
        <v>25</v>
      </c>
      <c r="D16" s="11" t="s">
        <v>37</v>
      </c>
      <c r="E16" s="35" t="s">
        <v>32</v>
      </c>
      <c r="F16" s="36">
        <v>4.7</v>
      </c>
      <c r="G16" s="14">
        <f t="shared" si="3"/>
        <v>0.11</v>
      </c>
      <c r="H16" s="29">
        <v>0.1</v>
      </c>
      <c r="I16" s="16">
        <v>10000</v>
      </c>
      <c r="J16" s="30">
        <v>62.526315789473685</v>
      </c>
      <c r="K16" s="42">
        <v>20</v>
      </c>
      <c r="L16" s="81">
        <v>1.45</v>
      </c>
      <c r="M16" s="30">
        <v>40</v>
      </c>
      <c r="N16" s="18">
        <v>2194</v>
      </c>
      <c r="O16" s="46">
        <f t="shared" si="1"/>
        <v>466.81</v>
      </c>
      <c r="P16" s="31">
        <v>6</v>
      </c>
      <c r="Q16" s="20">
        <v>13</v>
      </c>
      <c r="R16" s="32">
        <v>5</v>
      </c>
      <c r="S16" s="22">
        <v>0.70099999999999996</v>
      </c>
      <c r="T16" s="33">
        <v>1.57</v>
      </c>
      <c r="U16" s="24">
        <v>0</v>
      </c>
      <c r="V16" s="56">
        <v>898</v>
      </c>
      <c r="W16" s="27">
        <f t="shared" si="2"/>
        <v>4450</v>
      </c>
      <c r="X16" s="25">
        <v>0.2</v>
      </c>
      <c r="Y16" s="86" t="s">
        <v>42</v>
      </c>
    </row>
    <row r="17" spans="2:25" s="8" customFormat="1" ht="18" customHeight="1" thickBot="1" x14ac:dyDescent="0.25">
      <c r="B17" s="59">
        <v>13</v>
      </c>
      <c r="C17" s="60" t="s">
        <v>25</v>
      </c>
      <c r="D17" s="61" t="s">
        <v>38</v>
      </c>
      <c r="E17" s="62" t="s">
        <v>32</v>
      </c>
      <c r="F17" s="63">
        <v>5.7</v>
      </c>
      <c r="G17" s="14">
        <f t="shared" si="3"/>
        <v>0.41</v>
      </c>
      <c r="H17" s="64">
        <v>0.1</v>
      </c>
      <c r="I17" s="16">
        <v>10000</v>
      </c>
      <c r="J17" s="66">
        <v>69.46052631578948</v>
      </c>
      <c r="K17" s="65">
        <v>15</v>
      </c>
      <c r="L17" s="83">
        <v>2.2000000000000002</v>
      </c>
      <c r="M17" s="66">
        <v>40</v>
      </c>
      <c r="N17" s="67">
        <v>980</v>
      </c>
      <c r="O17" s="66">
        <f t="shared" si="1"/>
        <v>171.93</v>
      </c>
      <c r="P17" s="68">
        <v>3</v>
      </c>
      <c r="Q17" s="69">
        <v>7</v>
      </c>
      <c r="R17" s="70">
        <v>23</v>
      </c>
      <c r="S17" s="71">
        <v>0.79300000000000004</v>
      </c>
      <c r="T17" s="72">
        <v>1.82</v>
      </c>
      <c r="U17" s="24">
        <v>0</v>
      </c>
      <c r="V17" s="74">
        <v>248</v>
      </c>
      <c r="W17" s="75">
        <f>IF(AND($V17&lt;&gt;"",$X17&lt;&gt;""),ROUNDDOWN(($V17/($X17)/500),1)*500,"")</f>
        <v>1200</v>
      </c>
      <c r="X17" s="73">
        <v>0.2</v>
      </c>
      <c r="Y17" s="88" t="s">
        <v>42</v>
      </c>
    </row>
    <row r="18" spans="2:25" s="1" customFormat="1" ht="15.75" customHeight="1" thickBot="1" x14ac:dyDescent="0.25">
      <c r="B18" s="76"/>
      <c r="C18" s="77"/>
      <c r="D18" s="78"/>
      <c r="E18" s="77"/>
      <c r="F18" s="79"/>
      <c r="G18" s="80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84"/>
    </row>
  </sheetData>
  <mergeCells count="24">
    <mergeCell ref="B3:D3"/>
    <mergeCell ref="F3:G3"/>
    <mergeCell ref="H3:J3"/>
    <mergeCell ref="P4:P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K3:Y3"/>
    <mergeCell ref="M4:M6"/>
    <mergeCell ref="N4:O5"/>
    <mergeCell ref="Q4:Q6"/>
    <mergeCell ref="R4:R6"/>
    <mergeCell ref="S4:S6"/>
    <mergeCell ref="T4:T6"/>
    <mergeCell ref="U4:U6"/>
    <mergeCell ref="V4:Y5"/>
  </mergeCells>
  <conditionalFormatting sqref="H3">
    <cfRule type="dataBar" priority="25">
      <dataBar>
        <cfvo type="num" val="0"/>
        <cfvo type="num" val="1"/>
        <color rgb="FFA0BE5E"/>
      </dataBar>
      <extLst>
        <ext xmlns:x14="http://schemas.microsoft.com/office/spreadsheetml/2009/9/main" uri="{B025F937-C7B1-47D3-B67F-A62EFF666E3E}">
          <x14:id>{D490C53F-D400-4645-8B12-1463C2D995E9}</x14:id>
        </ext>
      </extLst>
    </cfRule>
  </conditionalFormatting>
  <conditionalFormatting sqref="C3:C10">
    <cfRule type="cellIs" dxfId="23" priority="19" operator="equal">
      <formula>6</formula>
    </cfRule>
    <cfRule type="cellIs" dxfId="22" priority="20" operator="equal">
      <formula>5</formula>
    </cfRule>
    <cfRule type="cellIs" dxfId="21" priority="21" operator="equal">
      <formula>4</formula>
    </cfRule>
    <cfRule type="cellIs" dxfId="20" priority="22" operator="equal">
      <formula>3</formula>
    </cfRule>
    <cfRule type="cellIs" dxfId="19" priority="23" operator="equal">
      <formula>2</formula>
    </cfRule>
    <cfRule type="cellIs" dxfId="18" priority="24" operator="equal">
      <formula>1</formula>
    </cfRule>
  </conditionalFormatting>
  <conditionalFormatting sqref="C11:C16">
    <cfRule type="cellIs" dxfId="17" priority="13" operator="equal">
      <formula>6</formula>
    </cfRule>
    <cfRule type="cellIs" dxfId="16" priority="14" operator="equal">
      <formula>5</formula>
    </cfRule>
    <cfRule type="cellIs" dxfId="15" priority="15" operator="equal">
      <formula>4</formula>
    </cfRule>
    <cfRule type="cellIs" dxfId="14" priority="16" operator="equal">
      <formula>3</formula>
    </cfRule>
    <cfRule type="cellIs" dxfId="13" priority="17" operator="equal">
      <formula>2</formula>
    </cfRule>
    <cfRule type="cellIs" dxfId="12" priority="18" operator="equal">
      <formula>1</formula>
    </cfRule>
  </conditionalFormatting>
  <conditionalFormatting sqref="C18">
    <cfRule type="cellIs" dxfId="11" priority="7" operator="equal">
      <formula>6</formula>
    </cfRule>
    <cfRule type="cellIs" dxfId="10" priority="8" operator="equal">
      <formula>5</formula>
    </cfRule>
    <cfRule type="cellIs" dxfId="9" priority="9" operator="equal">
      <formula>4</formula>
    </cfRule>
    <cfRule type="cellIs" dxfId="8" priority="10" operator="equal">
      <formula>3</formula>
    </cfRule>
    <cfRule type="cellIs" dxfId="7" priority="11" operator="equal">
      <formula>2</formula>
    </cfRule>
    <cfRule type="cellIs" dxfId="6" priority="12" operator="equal">
      <formula>1</formula>
    </cfRule>
  </conditionalFormatting>
  <conditionalFormatting sqref="C17">
    <cfRule type="cellIs" dxfId="5" priority="1" operator="equal">
      <formula>6</formula>
    </cfRule>
    <cfRule type="cellIs" dxfId="4" priority="2" operator="equal">
      <formula>5</formula>
    </cfRule>
    <cfRule type="cellIs" dxfId="3" priority="3" operator="equal">
      <formula>4</formula>
    </cfRule>
    <cfRule type="cellIs" dxfId="2" priority="4" operator="equal">
      <formula>3</formula>
    </cfRule>
    <cfRule type="cellIs" dxfId="1" priority="5" operator="equal">
      <formula>2</formula>
    </cfRule>
    <cfRule type="cellIs" dxfId="0" priority="6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490C53F-D400-4645-8B12-1463C2D995E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BRVZ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</dc:creator>
  <cp:lastModifiedBy>ReVeR</cp:lastModifiedBy>
  <dcterms:created xsi:type="dcterms:W3CDTF">2016-02-03T06:42:02Z</dcterms:created>
  <dcterms:modified xsi:type="dcterms:W3CDTF">2016-07-16T19:32:09Z</dcterms:modified>
</cp:coreProperties>
</file>