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5" yWindow="120" windowWidth="20730" windowHeight="7635"/>
  </bookViews>
  <sheets>
    <sheet name="Лист1" sheetId="1" r:id="rId1"/>
    <sheet name="Лист2" sheetId="2" r:id="rId2"/>
    <sheet name="Лист3" sheetId="3" state="hidden" r:id="rId3"/>
  </sheets>
  <calcPr calcId="145621"/>
</workbook>
</file>

<file path=xl/calcChain.xml><?xml version="1.0" encoding="utf-8"?>
<calcChain xmlns="http://schemas.openxmlformats.org/spreadsheetml/2006/main">
  <c r="C14" i="1" l="1"/>
  <c r="AL8" i="1"/>
  <c r="AK8" i="1"/>
  <c r="AJ8" i="1" l="1"/>
  <c r="AI8" i="1" l="1"/>
  <c r="AH8" i="1"/>
  <c r="AG8" i="1" l="1"/>
  <c r="AF8" i="1"/>
  <c r="AE8" i="1" l="1"/>
  <c r="AD8" i="1"/>
  <c r="AC8" i="1" l="1"/>
  <c r="AB8" i="1"/>
  <c r="AA8" i="1"/>
  <c r="Z8" i="1" l="1"/>
  <c r="Y5" i="1" l="1"/>
  <c r="Y8" i="1" l="1"/>
  <c r="X8" i="1" l="1"/>
  <c r="W8" i="1" l="1"/>
  <c r="V8" i="1"/>
  <c r="I8" i="1" l="1"/>
  <c r="H8" i="1"/>
  <c r="S8" i="1"/>
  <c r="G8" i="1"/>
  <c r="U8" i="1"/>
  <c r="N8" i="1"/>
  <c r="M8" i="1"/>
  <c r="K8" i="1"/>
  <c r="D8" i="1"/>
  <c r="C8" i="1"/>
  <c r="L8" i="1"/>
  <c r="Q8" i="1"/>
  <c r="J8" i="1"/>
  <c r="F8" i="1"/>
  <c r="E8" i="1"/>
  <c r="T8" i="1" l="1"/>
  <c r="C13" i="1" l="1"/>
  <c r="C15" i="1" s="1"/>
</calcChain>
</file>

<file path=xl/sharedStrings.xml><?xml version="1.0" encoding="utf-8"?>
<sst xmlns="http://schemas.openxmlformats.org/spreadsheetml/2006/main" count="86" uniqueCount="86">
  <si>
    <t>Способ оплаты</t>
  </si>
  <si>
    <t>ИТОГО</t>
  </si>
  <si>
    <t>СУММА, ЕВРО</t>
  </si>
  <si>
    <t>Курс евро (с запасом), руб</t>
  </si>
  <si>
    <t>ОСТАТОК, руб</t>
  </si>
  <si>
    <t>НЕОБХОДИМО СОБРАТЬ, руб</t>
  </si>
  <si>
    <t>СОБРАНО, руб</t>
  </si>
  <si>
    <t xml:space="preserve">1.Przedmiot dostawy ksztaltki: / </t>
  </si>
  <si>
    <t>1. Предмет поставки фитинги:</t>
  </si>
  <si>
    <t>Pos.</t>
  </si>
  <si>
    <t>Art.-Nr.</t>
  </si>
  <si>
    <t>Oznaczenie</t>
  </si>
  <si>
    <t>Ilość</t>
  </si>
  <si>
    <t>st</t>
  </si>
  <si>
    <t>Cena jedn.     €</t>
  </si>
  <si>
    <t>Wartość</t>
  </si>
  <si>
    <t>€</t>
  </si>
  <si>
    <t>Поз.</t>
  </si>
  <si>
    <t>№</t>
  </si>
  <si>
    <t xml:space="preserve"> Арт.</t>
  </si>
  <si>
    <t>Наименование</t>
  </si>
  <si>
    <t>Количество</t>
  </si>
  <si>
    <t>шт.</t>
  </si>
  <si>
    <t>Цена за шт. в €</t>
  </si>
  <si>
    <t>Стоимость в €</t>
  </si>
  <si>
    <t>ZE 90</t>
  </si>
  <si>
    <t>Zaślepka elektrooporowa TRANS QUADRO /Заглушка электросварная 90</t>
  </si>
  <si>
    <t>ME 63</t>
  </si>
  <si>
    <t>Mufa elektrooporowa TRANS QUADRO / Муфта  электросварная 63</t>
  </si>
  <si>
    <t>ME 90</t>
  </si>
  <si>
    <t>Mufa elektrooporowa TRANS QUADRO / Муфта  электросварная 90</t>
  </si>
  <si>
    <t>ME 110</t>
  </si>
  <si>
    <t>Mufa elektrooporowa TRANS QUADRO / Муфта  электросварная 110</t>
  </si>
  <si>
    <t>ME 160</t>
  </si>
  <si>
    <t>Mufa elektrooporowa TRANS QUADRO / Муфта  электросварная 160</t>
  </si>
  <si>
    <t>ME 200</t>
  </si>
  <si>
    <t>Mufa elektrooporowa TRANS QUADRO / Муфта  электросварная 200</t>
  </si>
  <si>
    <t>ME 225</t>
  </si>
  <si>
    <t>Mufa elektrooporowa TRANS QUADRO / Муфта  электросварная 225</t>
  </si>
  <si>
    <t>ME 280</t>
  </si>
  <si>
    <t>Mufa elektrooporowa TRANS QUADRO / Муфта  электросварная 280</t>
  </si>
  <si>
    <t>ME 315</t>
  </si>
  <si>
    <t>Mufa elektrooporowa TRANS QUADRO / Муфта  электросварная 315</t>
  </si>
  <si>
    <t>KE 32/45</t>
  </si>
  <si>
    <t>Kolano  elektrooporowe TRANS QUADRO / Отвод электросварной 32/45</t>
  </si>
  <si>
    <t>KE 90/45</t>
  </si>
  <si>
    <t>Kolano  elektrooporowe TRANS QUADRO / Отвод электросварной 90/45</t>
  </si>
  <si>
    <t>KE 50/90</t>
  </si>
  <si>
    <t>Kolano  elektrooporowe TRANS QUADRO / Отвод электросварной 50/90</t>
  </si>
  <si>
    <t>KE 90/90</t>
  </si>
  <si>
    <t>Kolano  elektrooporowe TRANS QUADRO / Отвод электросварной 90/90</t>
  </si>
  <si>
    <t>KE 160/90</t>
  </si>
  <si>
    <t>Kolano  elektrooporowe TRANS QUADRO / Отвод электросварной 160/90</t>
  </si>
  <si>
    <t>KE 200/90</t>
  </si>
  <si>
    <t>Kolano  elektrooporowe TRANS QUADRO / Отвод электросварной 200/90</t>
  </si>
  <si>
    <t>OS 110/63</t>
  </si>
  <si>
    <t>Odgałęzienie siodłowe TRANS QUADRO / Патрубок-накладка электросварная 110/63</t>
  </si>
  <si>
    <t>OS 160/63</t>
  </si>
  <si>
    <t>Odgałęzienie siodłowe TRANS QUADRO / Патрубок-накладка электросварная 160/63</t>
  </si>
  <si>
    <t>RE 63/40</t>
  </si>
  <si>
    <t>Redukcja elektrooporowa TRANS QUADRO / Переход редукционный электросварной   63/40</t>
  </si>
  <si>
    <t>RE 90/63</t>
  </si>
  <si>
    <t>Redukcja elektrooporowa TRANS QUADRO / Переход редукционный электросварной   90/63</t>
  </si>
  <si>
    <t>RE 160/110</t>
  </si>
  <si>
    <t>Redukcja elektrooporowa TRANS QUADRO / Переход редукционный электросварной   160/110</t>
  </si>
  <si>
    <t>TS 40/32</t>
  </si>
  <si>
    <t>Trójnik siodłowy z nawiertką TRANS QUADRO /Седеловой отвод с фрезой 40/32</t>
  </si>
  <si>
    <t>TS 50/25</t>
  </si>
  <si>
    <t>Trójnik siodłowy z nawiertką TRANS QUADRO /Седеловой отвод с фрезой 50/25</t>
  </si>
  <si>
    <t>TS 50/32</t>
  </si>
  <si>
    <t>Trójnik siodłowy z nawiertką TRANS QUADRO /Седеловой отвод с фрезой 50/32</t>
  </si>
  <si>
    <t>TS 63/63</t>
  </si>
  <si>
    <t>Trójnik siodłowy z nawiertką TRANS QUADRO /Седеловой отвод с фрезой 63/63</t>
  </si>
  <si>
    <t>TS 110/63</t>
  </si>
  <si>
    <t>Trójnik siodłowy z nawiertką TRANS QUADRO /Седеловой отвод с фрезой 110/63</t>
  </si>
  <si>
    <t>TS 160/63</t>
  </si>
  <si>
    <t>Trójnik siodłowy z nawiertką TRANS QUADRO /Седеловой отвод с фрезой 160/63</t>
  </si>
  <si>
    <t>TS 225/63</t>
  </si>
  <si>
    <t>Trójnik siodłowy z nawiertką TRANS QUADRO /Седеловой отвод с фрезой 225/63</t>
  </si>
  <si>
    <t>TE 90</t>
  </si>
  <si>
    <t>Trójnik elektrooporowy TRANS QUADRO / Тройник электросварной 90</t>
  </si>
  <si>
    <t>Благотворительные мероприятия</t>
  </si>
  <si>
    <t>Динамика сбора денежных средств на операцию для Влады Веселковой, руб.</t>
  </si>
  <si>
    <t>копилки +передача наличными</t>
  </si>
  <si>
    <t>карта</t>
  </si>
  <si>
    <t>505800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</si>
</sst>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р_._-;\-* #,##0.00\ _р_._-;_-* &quot;-&quot;??\ _р_._-;_-@_-"/>
    <numFmt numFmtId="164" formatCode="_-* #,##0.00_р_._-;\-* #,##0.00_р_._-;_-* &quot;-&quot;??_р_._-;_-@_-"/>
    <numFmt numFmtId="165" formatCode="_-* #,##0_р_._-;\-* #,##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u/>
      <sz val="14"/>
      <color rgb="FF00206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 tint="0.34998626667073579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theme="3"/>
      <name val="Calibri"/>
      <family val="2"/>
      <charset val="204"/>
      <scheme val="minor"/>
    </font>
    <font>
      <b/>
      <sz val="11"/>
      <color rgb="FF006600"/>
      <name val="Calibri"/>
      <family val="2"/>
      <charset val="204"/>
      <scheme val="minor"/>
    </font>
    <font>
      <sz val="11"/>
      <color rgb="FF00FFFF"/>
      <name val="Calibri"/>
      <family val="2"/>
      <charset val="204"/>
      <scheme val="minor"/>
    </font>
    <font>
      <b/>
      <sz val="14"/>
      <color rgb="FF00206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1"/>
      <color rgb="FFF9A807"/>
      <name val="Calibri"/>
      <family val="2"/>
      <charset val="204"/>
      <scheme val="minor"/>
    </font>
    <font>
      <i/>
      <sz val="11"/>
      <color rgb="FFF9A807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2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7" tint="-0.24997711111789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90BCC"/>
      <name val="Calibri"/>
      <family val="2"/>
      <charset val="204"/>
      <scheme val="minor"/>
    </font>
    <font>
      <i/>
      <sz val="11"/>
      <color rgb="FFF90BCC"/>
      <name val="Calibri"/>
      <family val="2"/>
      <charset val="204"/>
      <scheme val="minor"/>
    </font>
    <font>
      <sz val="11"/>
      <color rgb="FFFFC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/>
    <xf numFmtId="14" fontId="5" fillId="0" borderId="1" xfId="0" applyNumberFormat="1" applyFont="1" applyBorder="1"/>
    <xf numFmtId="14" fontId="5" fillId="0" borderId="2" xfId="0" applyNumberFormat="1" applyFont="1" applyBorder="1"/>
    <xf numFmtId="0" fontId="5" fillId="0" borderId="0" xfId="0" applyFont="1"/>
    <xf numFmtId="0" fontId="2" fillId="0" borderId="1" xfId="0" applyFont="1" applyBorder="1"/>
    <xf numFmtId="0" fontId="2" fillId="0" borderId="0" xfId="0" applyFont="1"/>
    <xf numFmtId="0" fontId="8" fillId="0" borderId="0" xfId="0" applyFont="1"/>
    <xf numFmtId="164" fontId="8" fillId="0" borderId="0" xfId="1" applyFont="1" applyAlignment="1">
      <alignment horizontal="right"/>
    </xf>
    <xf numFmtId="164" fontId="5" fillId="0" borderId="0" xfId="1" applyFont="1" applyAlignment="1">
      <alignment horizontal="right"/>
    </xf>
    <xf numFmtId="164" fontId="4" fillId="0" borderId="0" xfId="1" applyFont="1" applyAlignment="1">
      <alignment horizontal="right"/>
    </xf>
    <xf numFmtId="0" fontId="9" fillId="0" borderId="0" xfId="0" applyFont="1"/>
    <xf numFmtId="0" fontId="10" fillId="0" borderId="0" xfId="0" applyFont="1"/>
    <xf numFmtId="164" fontId="10" fillId="0" borderId="0" xfId="1" applyFont="1" applyAlignment="1">
      <alignment horizontal="right"/>
    </xf>
    <xf numFmtId="0" fontId="11" fillId="0" borderId="0" xfId="0" applyFont="1"/>
    <xf numFmtId="164" fontId="11" fillId="0" borderId="0" xfId="1" applyFont="1" applyAlignment="1">
      <alignment horizontal="right"/>
    </xf>
    <xf numFmtId="0" fontId="12" fillId="0" borderId="1" xfId="0" applyFont="1" applyBorder="1"/>
    <xf numFmtId="0" fontId="12" fillId="0" borderId="0" xfId="0" applyFont="1"/>
    <xf numFmtId="3" fontId="6" fillId="0" borderId="1" xfId="0" applyNumberFormat="1" applyFont="1" applyBorder="1"/>
    <xf numFmtId="3" fontId="6" fillId="0" borderId="2" xfId="0" applyNumberFormat="1" applyFont="1" applyBorder="1"/>
    <xf numFmtId="3" fontId="2" fillId="0" borderId="1" xfId="0" applyNumberFormat="1" applyFont="1" applyBorder="1"/>
    <xf numFmtId="3" fontId="2" fillId="0" borderId="0" xfId="0" applyNumberFormat="1" applyFont="1"/>
    <xf numFmtId="3" fontId="13" fillId="0" borderId="1" xfId="0" applyNumberFormat="1" applyFont="1" applyBorder="1"/>
    <xf numFmtId="3" fontId="13" fillId="0" borderId="2" xfId="0" applyNumberFormat="1" applyFont="1" applyBorder="1"/>
    <xf numFmtId="3" fontId="12" fillId="0" borderId="1" xfId="0" applyNumberFormat="1" applyFont="1" applyBorder="1"/>
    <xf numFmtId="0" fontId="14" fillId="0" borderId="0" xfId="0" applyFont="1"/>
    <xf numFmtId="0" fontId="15" fillId="0" borderId="0" xfId="0" applyFont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9" fillId="0" borderId="6" xfId="0" applyFont="1" applyBorder="1" applyAlignment="1">
      <alignment horizontal="right" vertical="center" wrapText="1"/>
    </xf>
    <xf numFmtId="3" fontId="19" fillId="0" borderId="6" xfId="0" applyNumberFormat="1" applyFont="1" applyBorder="1" applyAlignment="1">
      <alignment horizontal="right" vertical="center" wrapText="1"/>
    </xf>
    <xf numFmtId="4" fontId="19" fillId="0" borderId="6" xfId="0" applyNumberFormat="1" applyFont="1" applyBorder="1" applyAlignment="1">
      <alignment horizontal="right" vertical="center" wrapText="1"/>
    </xf>
    <xf numFmtId="0" fontId="21" fillId="0" borderId="0" xfId="0" applyFont="1"/>
    <xf numFmtId="0" fontId="22" fillId="0" borderId="1" xfId="0" applyFont="1" applyFill="1" applyBorder="1"/>
    <xf numFmtId="3" fontId="22" fillId="0" borderId="1" xfId="0" applyNumberFormat="1" applyFont="1" applyBorder="1"/>
    <xf numFmtId="3" fontId="22" fillId="0" borderId="2" xfId="0" applyNumberFormat="1" applyFont="1" applyBorder="1"/>
    <xf numFmtId="4" fontId="22" fillId="0" borderId="2" xfId="0" applyNumberFormat="1" applyFont="1" applyBorder="1"/>
    <xf numFmtId="165" fontId="2" fillId="0" borderId="1" xfId="1" applyNumberFormat="1" applyFont="1" applyBorder="1" applyAlignment="1">
      <alignment horizontal="right"/>
    </xf>
    <xf numFmtId="165" fontId="12" fillId="0" borderId="1" xfId="1" applyNumberFormat="1" applyFont="1" applyBorder="1" applyAlignment="1">
      <alignment horizontal="right"/>
    </xf>
    <xf numFmtId="3" fontId="22" fillId="0" borderId="2" xfId="0" applyNumberFormat="1" applyFont="1" applyBorder="1" applyAlignment="1">
      <alignment horizontal="right"/>
    </xf>
    <xf numFmtId="164" fontId="2" fillId="0" borderId="1" xfId="1" applyFont="1" applyBorder="1"/>
    <xf numFmtId="0" fontId="23" fillId="0" borderId="1" xfId="0" applyFont="1" applyBorder="1"/>
    <xf numFmtId="3" fontId="24" fillId="0" borderId="1" xfId="0" applyNumberFormat="1" applyFont="1" applyBorder="1"/>
    <xf numFmtId="3" fontId="24" fillId="0" borderId="2" xfId="0" applyNumberFormat="1" applyFont="1" applyBorder="1"/>
    <xf numFmtId="3" fontId="23" fillId="0" borderId="2" xfId="0" applyNumberFormat="1" applyFont="1" applyBorder="1"/>
    <xf numFmtId="165" fontId="23" fillId="0" borderId="2" xfId="1" applyNumberFormat="1" applyFont="1" applyBorder="1" applyAlignment="1">
      <alignment horizontal="right"/>
    </xf>
    <xf numFmtId="165" fontId="23" fillId="0" borderId="2" xfId="0" applyNumberFormat="1" applyFont="1" applyBorder="1"/>
    <xf numFmtId="0" fontId="23" fillId="0" borderId="2" xfId="0" applyFont="1" applyBorder="1"/>
    <xf numFmtId="0" fontId="23" fillId="0" borderId="0" xfId="0" applyFont="1"/>
    <xf numFmtId="3" fontId="0" fillId="0" borderId="0" xfId="0" applyNumberFormat="1"/>
    <xf numFmtId="0" fontId="7" fillId="0" borderId="0" xfId="0" applyFont="1" applyBorder="1"/>
    <xf numFmtId="0" fontId="20" fillId="0" borderId="0" xfId="0" applyFont="1" applyBorder="1"/>
    <xf numFmtId="0" fontId="0" fillId="0" borderId="0" xfId="0" applyBorder="1"/>
    <xf numFmtId="164" fontId="12" fillId="0" borderId="1" xfId="1" applyFont="1" applyBorder="1"/>
    <xf numFmtId="164" fontId="23" fillId="0" borderId="2" xfId="1" applyFont="1" applyBorder="1"/>
    <xf numFmtId="4" fontId="22" fillId="0" borderId="1" xfId="0" applyNumberFormat="1" applyFont="1" applyBorder="1"/>
    <xf numFmtId="164" fontId="0" fillId="0" borderId="0" xfId="0" applyNumberFormat="1"/>
    <xf numFmtId="164" fontId="22" fillId="0" borderId="2" xfId="1" applyFont="1" applyBorder="1" applyAlignment="1">
      <alignment horizontal="right"/>
    </xf>
    <xf numFmtId="49" fontId="2" fillId="0" borderId="1" xfId="0" applyNumberFormat="1" applyFont="1" applyBorder="1" applyAlignment="1">
      <alignment horizontal="right"/>
    </xf>
    <xf numFmtId="164" fontId="2" fillId="0" borderId="1" xfId="1" applyFont="1" applyBorder="1" applyAlignment="1"/>
    <xf numFmtId="164" fontId="12" fillId="0" borderId="1" xfId="1" applyFont="1" applyBorder="1" applyAlignment="1"/>
    <xf numFmtId="164" fontId="23" fillId="0" borderId="1" xfId="1" applyFont="1" applyBorder="1"/>
    <xf numFmtId="164" fontId="22" fillId="0" borderId="2" xfId="1" applyFont="1" applyBorder="1" applyAlignment="1"/>
    <xf numFmtId="164" fontId="23" fillId="0" borderId="1" xfId="1" applyFont="1" applyBorder="1" applyAlignment="1"/>
    <xf numFmtId="164" fontId="22" fillId="0" borderId="1" xfId="1" applyFont="1" applyBorder="1" applyAlignment="1"/>
    <xf numFmtId="0" fontId="0" fillId="0" borderId="1" xfId="0" applyBorder="1"/>
    <xf numFmtId="43" fontId="0" fillId="0" borderId="0" xfId="0" applyNumberFormat="1"/>
    <xf numFmtId="3" fontId="2" fillId="0" borderId="2" xfId="0" applyNumberFormat="1" applyFont="1" applyBorder="1" applyAlignment="1">
      <alignment horizontal="right"/>
    </xf>
    <xf numFmtId="0" fontId="12" fillId="0" borderId="2" xfId="0" applyFont="1" applyBorder="1" applyAlignment="1"/>
    <xf numFmtId="0" fontId="23" fillId="0" borderId="2" xfId="0" applyFont="1" applyBorder="1" applyAlignment="1"/>
    <xf numFmtId="4" fontId="22" fillId="0" borderId="2" xfId="0" applyNumberFormat="1" applyFont="1" applyBorder="1" applyAlignment="1"/>
    <xf numFmtId="0" fontId="2" fillId="0" borderId="2" xfId="0" applyFont="1" applyBorder="1" applyAlignment="1"/>
    <xf numFmtId="0" fontId="2" fillId="0" borderId="1" xfId="0" applyFont="1" applyBorder="1" applyAlignment="1"/>
    <xf numFmtId="0" fontId="12" fillId="0" borderId="1" xfId="0" applyFont="1" applyBorder="1" applyAlignment="1"/>
    <xf numFmtId="0" fontId="23" fillId="0" borderId="1" xfId="0" applyFont="1" applyBorder="1" applyAlignment="1"/>
    <xf numFmtId="4" fontId="22" fillId="0" borderId="1" xfId="0" applyNumberFormat="1" applyFont="1" applyBorder="1" applyAlignment="1"/>
    <xf numFmtId="4" fontId="22" fillId="0" borderId="2" xfId="0" applyNumberFormat="1" applyFont="1" applyBorder="1" applyAlignment="1">
      <alignment horizontal="center"/>
    </xf>
    <xf numFmtId="4" fontId="22" fillId="0" borderId="14" xfId="0" applyNumberFormat="1" applyFont="1" applyBorder="1" applyAlignment="1">
      <alignment horizontal="center"/>
    </xf>
    <xf numFmtId="4" fontId="22" fillId="0" borderId="1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164" fontId="2" fillId="0" borderId="2" xfId="1" applyFont="1" applyBorder="1" applyAlignment="1">
      <alignment horizontal="right"/>
    </xf>
    <xf numFmtId="164" fontId="2" fillId="0" borderId="14" xfId="1" applyFont="1" applyBorder="1" applyAlignment="1">
      <alignment horizontal="right"/>
    </xf>
    <xf numFmtId="164" fontId="2" fillId="0" borderId="13" xfId="1" applyFont="1" applyBorder="1" applyAlignment="1">
      <alignment horizontal="right"/>
    </xf>
    <xf numFmtId="164" fontId="2" fillId="0" borderId="2" xfId="1" applyFont="1" applyBorder="1" applyAlignment="1">
      <alignment horizontal="center"/>
    </xf>
    <xf numFmtId="164" fontId="2" fillId="0" borderId="13" xfId="1" applyFont="1" applyBorder="1" applyAlignment="1">
      <alignment horizontal="center"/>
    </xf>
    <xf numFmtId="164" fontId="12" fillId="0" borderId="2" xfId="1" applyFont="1" applyBorder="1" applyAlignment="1">
      <alignment horizontal="center"/>
    </xf>
    <xf numFmtId="164" fontId="12" fillId="0" borderId="13" xfId="1" applyFont="1" applyBorder="1" applyAlignment="1">
      <alignment horizontal="center"/>
    </xf>
    <xf numFmtId="164" fontId="23" fillId="0" borderId="2" xfId="1" applyFont="1" applyBorder="1" applyAlignment="1">
      <alignment horizontal="center"/>
    </xf>
    <xf numFmtId="164" fontId="23" fillId="0" borderId="13" xfId="1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15" fillId="0" borderId="12" xfId="0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9" fillId="0" borderId="8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90BCC"/>
      <color rgb="FF00FF00"/>
      <color rgb="FFF9A807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A15"/>
  <sheetViews>
    <sheetView tabSelected="1" topLeftCell="AA1" workbookViewId="0">
      <selection activeCell="C15" sqref="C15"/>
    </sheetView>
  </sheetViews>
  <sheetFormatPr defaultRowHeight="15" x14ac:dyDescent="0.25"/>
  <cols>
    <col min="2" max="2" width="94" customWidth="1"/>
    <col min="3" max="3" width="20.140625" customWidth="1"/>
    <col min="4" max="4" width="11.28515625" customWidth="1"/>
    <col min="5" max="5" width="10" customWidth="1"/>
    <col min="6" max="7" width="10.42578125" customWidth="1"/>
    <col min="8" max="8" width="10" customWidth="1"/>
    <col min="9" max="9" width="10.7109375" customWidth="1"/>
    <col min="10" max="10" width="10" customWidth="1"/>
    <col min="11" max="11" width="10.42578125" customWidth="1"/>
    <col min="12" max="13" width="10.140625" bestFit="1" customWidth="1"/>
    <col min="14" max="14" width="10.5703125" customWidth="1"/>
    <col min="15" max="15" width="10" hidden="1" customWidth="1"/>
    <col min="16" max="16" width="10.42578125" hidden="1" customWidth="1"/>
    <col min="17" max="17" width="12" customWidth="1"/>
    <col min="18" max="18" width="11.140625" hidden="1" customWidth="1"/>
    <col min="19" max="19" width="12.5703125" bestFit="1" customWidth="1"/>
    <col min="20" max="20" width="12.140625" bestFit="1" customWidth="1"/>
    <col min="21" max="24" width="11.140625" bestFit="1" customWidth="1"/>
    <col min="25" max="25" width="13.28515625" bestFit="1" customWidth="1"/>
    <col min="26" max="27" width="10.140625" bestFit="1" customWidth="1"/>
    <col min="28" max="28" width="12.140625" bestFit="1" customWidth="1"/>
    <col min="29" max="29" width="11" customWidth="1"/>
    <col min="30" max="32" width="10.140625" bestFit="1" customWidth="1"/>
    <col min="33" max="34" width="10.140625" customWidth="1"/>
    <col min="35" max="38" width="10.140625" bestFit="1" customWidth="1"/>
    <col min="39" max="39" width="10.140625" customWidth="1"/>
    <col min="40" max="48" width="10.140625" bestFit="1" customWidth="1"/>
    <col min="49" max="49" width="14.42578125" customWidth="1"/>
    <col min="50" max="53" width="10.140625" bestFit="1" customWidth="1"/>
  </cols>
  <sheetData>
    <row r="2" spans="2:53" s="2" customFormat="1" ht="18.75" x14ac:dyDescent="0.3">
      <c r="B2" s="1" t="s">
        <v>82</v>
      </c>
    </row>
    <row r="4" spans="2:53" s="6" customFormat="1" x14ac:dyDescent="0.25">
      <c r="B4" s="3" t="s">
        <v>0</v>
      </c>
      <c r="C4" s="4">
        <v>42257</v>
      </c>
      <c r="D4" s="4">
        <v>42261</v>
      </c>
      <c r="E4" s="4">
        <v>42262</v>
      </c>
      <c r="F4" s="4">
        <v>42263</v>
      </c>
      <c r="G4" s="5">
        <v>42264</v>
      </c>
      <c r="H4" s="5">
        <v>42265</v>
      </c>
      <c r="I4" s="5">
        <v>42266</v>
      </c>
      <c r="J4" s="5">
        <v>42268</v>
      </c>
      <c r="K4" s="5">
        <v>42269</v>
      </c>
      <c r="L4" s="5">
        <v>42270</v>
      </c>
      <c r="M4" s="5">
        <v>42271</v>
      </c>
      <c r="N4" s="5">
        <v>42272</v>
      </c>
      <c r="O4" s="5">
        <v>42273</v>
      </c>
      <c r="P4" s="5">
        <v>42274</v>
      </c>
      <c r="Q4" s="5">
        <v>42275</v>
      </c>
      <c r="R4" s="5">
        <v>42276</v>
      </c>
      <c r="S4" s="5">
        <v>42277</v>
      </c>
      <c r="T4" s="5">
        <v>42278</v>
      </c>
      <c r="U4" s="4">
        <v>42279</v>
      </c>
      <c r="V4" s="4">
        <v>42280</v>
      </c>
      <c r="W4" s="4">
        <v>42281</v>
      </c>
      <c r="X4" s="4">
        <v>42282</v>
      </c>
      <c r="Y4" s="4">
        <v>42283</v>
      </c>
      <c r="Z4" s="4">
        <v>42285</v>
      </c>
      <c r="AA4" s="4">
        <v>42287</v>
      </c>
      <c r="AB4" s="4">
        <v>42290</v>
      </c>
      <c r="AC4" s="4">
        <v>42292</v>
      </c>
      <c r="AD4" s="4">
        <v>42296</v>
      </c>
      <c r="AE4" s="4">
        <v>42297</v>
      </c>
      <c r="AF4" s="4">
        <v>42299</v>
      </c>
      <c r="AG4" s="4">
        <v>42300</v>
      </c>
      <c r="AH4" s="4">
        <v>42301</v>
      </c>
      <c r="AI4" s="4">
        <v>42302</v>
      </c>
      <c r="AJ4" s="4">
        <v>42317</v>
      </c>
      <c r="AK4" s="4">
        <v>42319</v>
      </c>
      <c r="AL4" s="4">
        <v>42325</v>
      </c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</row>
    <row r="5" spans="2:53" s="8" customFormat="1" x14ac:dyDescent="0.25">
      <c r="B5" s="7" t="s">
        <v>84</v>
      </c>
      <c r="C5" s="20">
        <v>10</v>
      </c>
      <c r="D5" s="20">
        <v>1400</v>
      </c>
      <c r="E5" s="21">
        <v>5900</v>
      </c>
      <c r="F5" s="21">
        <v>1564.29</v>
      </c>
      <c r="G5" s="21">
        <v>39260</v>
      </c>
      <c r="H5" s="65" t="s">
        <v>85</v>
      </c>
      <c r="J5" s="74">
        <v>26670</v>
      </c>
      <c r="K5" s="22">
        <v>200</v>
      </c>
      <c r="L5" s="22">
        <v>125488</v>
      </c>
      <c r="M5" s="23">
        <v>5352.04</v>
      </c>
      <c r="N5" s="44">
        <v>6290</v>
      </c>
      <c r="O5" s="92">
        <v>35800</v>
      </c>
      <c r="P5" s="93"/>
      <c r="Q5" s="94"/>
      <c r="R5" s="95">
        <v>13680</v>
      </c>
      <c r="S5" s="96"/>
      <c r="T5" s="66">
        <v>49550</v>
      </c>
      <c r="U5" s="66">
        <v>5960</v>
      </c>
      <c r="V5" s="66">
        <v>1381</v>
      </c>
      <c r="W5" s="66">
        <v>159.16999999999999</v>
      </c>
      <c r="X5" s="66">
        <v>150.5</v>
      </c>
      <c r="Y5" s="66">
        <f>179350.83+200+500</f>
        <v>180050.83</v>
      </c>
      <c r="Z5" s="78">
        <v>26400</v>
      </c>
      <c r="AA5" s="79">
        <v>1419</v>
      </c>
      <c r="AB5" s="66">
        <v>65000</v>
      </c>
      <c r="AC5" s="66">
        <v>7320</v>
      </c>
      <c r="AD5" s="79">
        <v>6189</v>
      </c>
      <c r="AE5" s="79">
        <v>2000</v>
      </c>
      <c r="AF5" s="79">
        <v>15865</v>
      </c>
      <c r="AG5" s="79">
        <v>80</v>
      </c>
      <c r="AH5" s="79">
        <v>500</v>
      </c>
      <c r="AI5" s="79">
        <v>500</v>
      </c>
      <c r="AJ5" s="79">
        <v>36400</v>
      </c>
      <c r="AK5" s="79">
        <v>1000</v>
      </c>
      <c r="AL5" s="79">
        <v>1900</v>
      </c>
      <c r="AM5" s="79"/>
      <c r="AN5" s="86"/>
      <c r="AO5" s="87"/>
      <c r="AP5" s="87"/>
      <c r="AQ5" s="87"/>
      <c r="AR5" s="87"/>
      <c r="AS5" s="87"/>
      <c r="AT5" s="87"/>
      <c r="AU5" s="87"/>
      <c r="AV5" s="88"/>
      <c r="AW5" s="47"/>
      <c r="AX5" s="7"/>
      <c r="AY5" s="7"/>
      <c r="AZ5" s="7"/>
      <c r="BA5" s="7"/>
    </row>
    <row r="6" spans="2:53" s="19" customFormat="1" x14ac:dyDescent="0.25">
      <c r="B6" s="18" t="s">
        <v>83</v>
      </c>
      <c r="C6" s="24"/>
      <c r="D6" s="24"/>
      <c r="E6" s="25"/>
      <c r="F6" s="25"/>
      <c r="G6" s="25"/>
      <c r="H6" s="26">
        <v>18000</v>
      </c>
      <c r="I6" s="26">
        <v>18000</v>
      </c>
      <c r="J6" s="26"/>
      <c r="K6" s="26"/>
      <c r="L6" s="26">
        <v>43000</v>
      </c>
      <c r="M6" s="26"/>
      <c r="N6" s="45"/>
      <c r="O6" s="18"/>
      <c r="P6" s="60"/>
      <c r="Q6" s="67"/>
      <c r="R6" s="97">
        <v>11265</v>
      </c>
      <c r="S6" s="98"/>
      <c r="T6" s="67"/>
      <c r="U6" s="67"/>
      <c r="V6" s="67"/>
      <c r="W6" s="67"/>
      <c r="X6" s="67"/>
      <c r="Y6" s="67"/>
      <c r="Z6" s="75"/>
      <c r="AA6" s="80"/>
      <c r="AB6" s="67"/>
      <c r="AC6" s="67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9"/>
      <c r="AO6" s="90"/>
      <c r="AP6" s="90"/>
      <c r="AQ6" s="90"/>
      <c r="AR6" s="90"/>
      <c r="AS6" s="90"/>
      <c r="AT6" s="90"/>
      <c r="AU6" s="90"/>
      <c r="AV6" s="91"/>
      <c r="AW6" s="60"/>
      <c r="AX6" s="18"/>
      <c r="AY6" s="18"/>
      <c r="AZ6" s="18"/>
      <c r="BA6" s="18"/>
    </row>
    <row r="7" spans="2:53" s="55" customFormat="1" x14ac:dyDescent="0.25">
      <c r="B7" s="48" t="s">
        <v>81</v>
      </c>
      <c r="C7" s="49"/>
      <c r="D7" s="49"/>
      <c r="E7" s="50"/>
      <c r="F7" s="50"/>
      <c r="G7" s="50"/>
      <c r="H7" s="51"/>
      <c r="I7" s="51"/>
      <c r="J7" s="51"/>
      <c r="K7" s="51"/>
      <c r="L7" s="51"/>
      <c r="M7" s="51"/>
      <c r="N7" s="52"/>
      <c r="O7" s="53"/>
      <c r="P7" s="61"/>
      <c r="Q7" s="70"/>
      <c r="R7" s="99">
        <v>7831</v>
      </c>
      <c r="S7" s="100"/>
      <c r="T7" s="68"/>
      <c r="U7" s="68"/>
      <c r="V7" s="70"/>
      <c r="W7" s="70"/>
      <c r="X7" s="70">
        <v>5474</v>
      </c>
      <c r="Y7" s="70"/>
      <c r="Z7" s="76"/>
      <c r="AA7" s="81"/>
      <c r="AB7" s="70"/>
      <c r="AC7" s="70"/>
      <c r="AD7" s="81"/>
      <c r="AE7" s="81"/>
      <c r="AF7" s="81"/>
      <c r="AG7" s="48"/>
      <c r="AH7" s="48"/>
      <c r="AI7" s="81"/>
      <c r="AJ7" s="81"/>
      <c r="AK7" s="81"/>
      <c r="AL7" s="81"/>
      <c r="AM7" s="81"/>
      <c r="AN7" s="101"/>
      <c r="AO7" s="102"/>
      <c r="AP7" s="102"/>
      <c r="AQ7" s="102"/>
      <c r="AR7" s="102"/>
      <c r="AS7" s="102"/>
      <c r="AT7" s="102"/>
      <c r="AU7" s="102"/>
      <c r="AV7" s="103"/>
      <c r="AW7" s="61"/>
      <c r="AX7" s="54"/>
      <c r="AY7" s="54"/>
      <c r="AZ7" s="54"/>
      <c r="BA7" s="48"/>
    </row>
    <row r="8" spans="2:53" s="39" customFormat="1" x14ac:dyDescent="0.25">
      <c r="B8" s="40" t="s">
        <v>1</v>
      </c>
      <c r="C8" s="41">
        <f>C5</f>
        <v>10</v>
      </c>
      <c r="D8" s="41">
        <f>D5</f>
        <v>1400</v>
      </c>
      <c r="E8" s="42">
        <f>E5</f>
        <v>5900</v>
      </c>
      <c r="F8" s="42">
        <f>F5</f>
        <v>1564.29</v>
      </c>
      <c r="G8" s="42">
        <f>G5+G6</f>
        <v>39260</v>
      </c>
      <c r="H8" s="46">
        <f>H5+H6</f>
        <v>523800</v>
      </c>
      <c r="I8" s="42">
        <f>I6</f>
        <v>18000</v>
      </c>
      <c r="J8" s="42">
        <f>J5</f>
        <v>26670</v>
      </c>
      <c r="K8" s="42">
        <f>K5</f>
        <v>200</v>
      </c>
      <c r="L8" s="42">
        <f>L5+L6</f>
        <v>168488</v>
      </c>
      <c r="M8" s="42">
        <f>M5</f>
        <v>5352.04</v>
      </c>
      <c r="N8" s="46">
        <f>N5</f>
        <v>6290</v>
      </c>
      <c r="O8" s="43"/>
      <c r="P8" s="43"/>
      <c r="Q8" s="43">
        <f>O5+P6+P7</f>
        <v>35800</v>
      </c>
      <c r="R8" s="71"/>
      <c r="S8" s="71">
        <f>R5+R6+R7</f>
        <v>32776</v>
      </c>
      <c r="T8" s="69">
        <f>T5</f>
        <v>49550</v>
      </c>
      <c r="U8" s="69">
        <f>U5</f>
        <v>5960</v>
      </c>
      <c r="V8" s="71">
        <f>V5</f>
        <v>1381</v>
      </c>
      <c r="W8" s="71">
        <f>W5</f>
        <v>159.16999999999999</v>
      </c>
      <c r="X8" s="71">
        <f>X5+X7</f>
        <v>5624.5</v>
      </c>
      <c r="Y8" s="71">
        <f t="shared" ref="Y8:AE8" si="0">Y5</f>
        <v>180050.83</v>
      </c>
      <c r="Z8" s="77">
        <f t="shared" si="0"/>
        <v>26400</v>
      </c>
      <c r="AA8" s="82">
        <f t="shared" si="0"/>
        <v>1419</v>
      </c>
      <c r="AB8" s="71">
        <f t="shared" si="0"/>
        <v>65000</v>
      </c>
      <c r="AC8" s="71">
        <f t="shared" si="0"/>
        <v>7320</v>
      </c>
      <c r="AD8" s="82">
        <f t="shared" si="0"/>
        <v>6189</v>
      </c>
      <c r="AE8" s="82">
        <f t="shared" si="0"/>
        <v>2000</v>
      </c>
      <c r="AF8" s="82">
        <f>AF5</f>
        <v>15865</v>
      </c>
      <c r="AG8" s="82">
        <f>AG5</f>
        <v>80</v>
      </c>
      <c r="AH8" s="82">
        <f>AH5</f>
        <v>500</v>
      </c>
      <c r="AI8" s="82">
        <f>AI5</f>
        <v>500</v>
      </c>
      <c r="AJ8" s="82">
        <f>AJ5</f>
        <v>36400</v>
      </c>
      <c r="AK8" s="82">
        <f>AK5</f>
        <v>1000</v>
      </c>
      <c r="AL8" s="82">
        <f>AL5</f>
        <v>1900</v>
      </c>
      <c r="AM8" s="82"/>
      <c r="AN8" s="83"/>
      <c r="AO8" s="84"/>
      <c r="AP8" s="84"/>
      <c r="AQ8" s="84"/>
      <c r="AR8" s="84"/>
      <c r="AS8" s="84"/>
      <c r="AT8" s="84"/>
      <c r="AU8" s="84"/>
      <c r="AV8" s="85"/>
      <c r="AW8" s="64"/>
      <c r="AX8" s="43"/>
      <c r="AY8" s="43"/>
      <c r="AZ8" s="43"/>
      <c r="BA8" s="62"/>
    </row>
    <row r="9" spans="2:53" x14ac:dyDescent="0.25">
      <c r="Q9" s="72"/>
      <c r="R9" s="72"/>
    </row>
    <row r="11" spans="2:53" x14ac:dyDescent="0.25">
      <c r="B11" s="9" t="s">
        <v>2</v>
      </c>
      <c r="C11" s="10">
        <v>20000</v>
      </c>
      <c r="H11" s="56"/>
      <c r="S11" s="73"/>
      <c r="AW11" s="63"/>
    </row>
    <row r="12" spans="2:53" x14ac:dyDescent="0.25">
      <c r="B12" s="6" t="s">
        <v>3</v>
      </c>
      <c r="C12" s="11">
        <v>75</v>
      </c>
      <c r="H12" s="56"/>
    </row>
    <row r="13" spans="2:53" ht="18.75" x14ac:dyDescent="0.3">
      <c r="B13" s="2" t="s">
        <v>5</v>
      </c>
      <c r="C13" s="12">
        <f>C11*C12</f>
        <v>1500000</v>
      </c>
      <c r="D13" s="13"/>
      <c r="E13" s="13"/>
      <c r="F13" s="13"/>
      <c r="G13" s="57"/>
      <c r="H13" s="56"/>
    </row>
    <row r="14" spans="2:53" ht="18.75" x14ac:dyDescent="0.3">
      <c r="B14" s="14" t="s">
        <v>6</v>
      </c>
      <c r="C14" s="15">
        <f>C8+D8+E8+F8+G8+H8+I8+J8+K8+L8+M8+N8+Q8+S8+T8+U8+V8+W8+X8+Y8+Z8+AA8+AB8+AC8+AD8+AE8+AF8+AG8+AH8+AI8+AJ8+AK8+AL8</f>
        <v>1272808.83</v>
      </c>
      <c r="G14" s="58"/>
      <c r="H14" s="56"/>
    </row>
    <row r="15" spans="2:53" ht="18.75" x14ac:dyDescent="0.3">
      <c r="B15" s="16" t="s">
        <v>4</v>
      </c>
      <c r="C15" s="17">
        <f>C13-C14</f>
        <v>227191.16999999993</v>
      </c>
      <c r="G15" s="59"/>
      <c r="H15" s="56"/>
      <c r="I15" s="73"/>
      <c r="Q15" s="73"/>
    </row>
  </sheetData>
  <mergeCells count="8">
    <mergeCell ref="AN8:AV8"/>
    <mergeCell ref="AN5:AV5"/>
    <mergeCell ref="AN6:AV6"/>
    <mergeCell ref="O5:Q5"/>
    <mergeCell ref="R5:S5"/>
    <mergeCell ref="R6:S6"/>
    <mergeCell ref="R7:S7"/>
    <mergeCell ref="AN7:AV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D31"/>
  <sheetViews>
    <sheetView workbookViewId="0">
      <selection activeCell="C24" sqref="C24"/>
    </sheetView>
  </sheetViews>
  <sheetFormatPr defaultRowHeight="15" x14ac:dyDescent="0.25"/>
  <cols>
    <col min="4" max="4" width="16.28515625" customWidth="1"/>
  </cols>
  <sheetData>
    <row r="4" spans="4:4" x14ac:dyDescent="0.25">
      <c r="D4" s="27"/>
    </row>
    <row r="5" spans="4:4" x14ac:dyDescent="0.25">
      <c r="D5" s="27"/>
    </row>
    <row r="6" spans="4:4" x14ac:dyDescent="0.25">
      <c r="D6" s="27"/>
    </row>
    <row r="7" spans="4:4" x14ac:dyDescent="0.25">
      <c r="D7" s="27"/>
    </row>
    <row r="8" spans="4:4" x14ac:dyDescent="0.25">
      <c r="D8" s="27"/>
    </row>
    <row r="9" spans="4:4" x14ac:dyDescent="0.25">
      <c r="D9" s="27"/>
    </row>
    <row r="10" spans="4:4" x14ac:dyDescent="0.25">
      <c r="D10" s="27"/>
    </row>
    <row r="11" spans="4:4" x14ac:dyDescent="0.25">
      <c r="D11" s="27"/>
    </row>
    <row r="12" spans="4:4" x14ac:dyDescent="0.25">
      <c r="D12" s="27"/>
    </row>
    <row r="13" spans="4:4" x14ac:dyDescent="0.25">
      <c r="D13" s="27"/>
    </row>
    <row r="14" spans="4:4" x14ac:dyDescent="0.25">
      <c r="D14" s="27"/>
    </row>
    <row r="15" spans="4:4" x14ac:dyDescent="0.25">
      <c r="D15" s="27"/>
    </row>
    <row r="16" spans="4:4" x14ac:dyDescent="0.25">
      <c r="D16" s="27"/>
    </row>
    <row r="17" spans="4:4" x14ac:dyDescent="0.25">
      <c r="D17" s="27"/>
    </row>
    <row r="18" spans="4:4" x14ac:dyDescent="0.25">
      <c r="D18" s="27"/>
    </row>
    <row r="19" spans="4:4" x14ac:dyDescent="0.25">
      <c r="D19" s="27"/>
    </row>
    <row r="20" spans="4:4" x14ac:dyDescent="0.25">
      <c r="D20" s="27"/>
    </row>
    <row r="21" spans="4:4" x14ac:dyDescent="0.25">
      <c r="D21" s="27"/>
    </row>
    <row r="22" spans="4:4" x14ac:dyDescent="0.25">
      <c r="D22" s="27"/>
    </row>
    <row r="23" spans="4:4" x14ac:dyDescent="0.25">
      <c r="D23" s="27"/>
    </row>
    <row r="24" spans="4:4" x14ac:dyDescent="0.25">
      <c r="D24" s="27"/>
    </row>
    <row r="25" spans="4:4" x14ac:dyDescent="0.25">
      <c r="D25" s="27"/>
    </row>
    <row r="26" spans="4:4" x14ac:dyDescent="0.25">
      <c r="D26" s="27"/>
    </row>
    <row r="27" spans="4:4" x14ac:dyDescent="0.25">
      <c r="D27" s="27"/>
    </row>
    <row r="28" spans="4:4" x14ac:dyDescent="0.25">
      <c r="D28" s="27"/>
    </row>
    <row r="29" spans="4:4" x14ac:dyDescent="0.25">
      <c r="D29" s="27"/>
    </row>
    <row r="30" spans="4:4" x14ac:dyDescent="0.25">
      <c r="D30" s="27"/>
    </row>
    <row r="31" spans="4:4" x14ac:dyDescent="0.25">
      <c r="D31" s="27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6"/>
  <sheetViews>
    <sheetView workbookViewId="0">
      <selection activeCell="E8" sqref="E8:E36"/>
    </sheetView>
  </sheetViews>
  <sheetFormatPr defaultRowHeight="15" x14ac:dyDescent="0.25"/>
  <cols>
    <col min="5" max="5" width="13" customWidth="1"/>
  </cols>
  <sheetData>
    <row r="2" spans="2:8" x14ac:dyDescent="0.25">
      <c r="B2" s="119" t="s">
        <v>7</v>
      </c>
      <c r="C2" s="119"/>
      <c r="D2" s="119"/>
      <c r="E2" s="119"/>
      <c r="F2" s="119"/>
      <c r="G2" s="119"/>
      <c r="H2" s="119"/>
    </row>
    <row r="3" spans="2:8" ht="15.75" thickBot="1" x14ac:dyDescent="0.3">
      <c r="B3" s="120" t="s">
        <v>8</v>
      </c>
      <c r="C3" s="120"/>
      <c r="D3" s="120"/>
      <c r="E3" s="120"/>
      <c r="F3" s="120"/>
      <c r="G3" s="120"/>
      <c r="H3" s="120"/>
    </row>
    <row r="4" spans="2:8" x14ac:dyDescent="0.25">
      <c r="B4" s="29"/>
      <c r="C4" s="31"/>
      <c r="D4" s="113" t="s">
        <v>11</v>
      </c>
      <c r="E4" s="31" t="s">
        <v>12</v>
      </c>
      <c r="F4" s="113" t="s">
        <v>14</v>
      </c>
      <c r="G4" s="115" t="s">
        <v>15</v>
      </c>
      <c r="H4" s="116"/>
    </row>
    <row r="5" spans="2:8" ht="15.75" thickBot="1" x14ac:dyDescent="0.3">
      <c r="B5" s="30" t="s">
        <v>9</v>
      </c>
      <c r="C5" s="32" t="s">
        <v>10</v>
      </c>
      <c r="D5" s="114"/>
      <c r="E5" s="32" t="s">
        <v>13</v>
      </c>
      <c r="F5" s="114"/>
      <c r="G5" s="117" t="s">
        <v>16</v>
      </c>
      <c r="H5" s="118"/>
    </row>
    <row r="6" spans="2:8" x14ac:dyDescent="0.25">
      <c r="B6" s="29" t="s">
        <v>17</v>
      </c>
      <c r="C6" s="113" t="s">
        <v>19</v>
      </c>
      <c r="D6" s="113" t="s">
        <v>20</v>
      </c>
      <c r="E6" s="31" t="s">
        <v>21</v>
      </c>
      <c r="F6" s="113" t="s">
        <v>23</v>
      </c>
      <c r="G6" s="115" t="s">
        <v>24</v>
      </c>
      <c r="H6" s="116"/>
    </row>
    <row r="7" spans="2:8" ht="15.75" thickBot="1" x14ac:dyDescent="0.3">
      <c r="B7" s="30" t="s">
        <v>18</v>
      </c>
      <c r="C7" s="114"/>
      <c r="D7" s="114"/>
      <c r="E7" s="32" t="s">
        <v>22</v>
      </c>
      <c r="F7" s="114"/>
      <c r="G7" s="117"/>
      <c r="H7" s="118"/>
    </row>
    <row r="8" spans="2:8" ht="128.25" thickBot="1" x14ac:dyDescent="0.3">
      <c r="B8" s="33">
        <v>1</v>
      </c>
      <c r="C8" s="34" t="s">
        <v>25</v>
      </c>
      <c r="D8" s="35" t="s">
        <v>26</v>
      </c>
      <c r="E8" s="36">
        <v>20</v>
      </c>
      <c r="F8" s="36">
        <v>5.12</v>
      </c>
      <c r="G8" s="36">
        <v>102.4</v>
      </c>
      <c r="H8" s="28"/>
    </row>
    <row r="9" spans="2:8" ht="115.5" thickBot="1" x14ac:dyDescent="0.3">
      <c r="B9" s="33">
        <v>2</v>
      </c>
      <c r="C9" s="34" t="s">
        <v>27</v>
      </c>
      <c r="D9" s="35" t="s">
        <v>28</v>
      </c>
      <c r="E9" s="37">
        <v>1680</v>
      </c>
      <c r="F9" s="36">
        <v>2.09</v>
      </c>
      <c r="G9" s="38">
        <v>3511.2</v>
      </c>
      <c r="H9" s="28"/>
    </row>
    <row r="10" spans="2:8" ht="115.5" thickBot="1" x14ac:dyDescent="0.3">
      <c r="B10" s="33">
        <v>3</v>
      </c>
      <c r="C10" s="34" t="s">
        <v>29</v>
      </c>
      <c r="D10" s="35" t="s">
        <v>30</v>
      </c>
      <c r="E10" s="36">
        <v>480</v>
      </c>
      <c r="F10" s="36">
        <v>3.62</v>
      </c>
      <c r="G10" s="38">
        <v>1737.6</v>
      </c>
      <c r="H10" s="28"/>
    </row>
    <row r="11" spans="2:8" ht="115.5" thickBot="1" x14ac:dyDescent="0.3">
      <c r="B11" s="33">
        <v>4</v>
      </c>
      <c r="C11" s="34" t="s">
        <v>31</v>
      </c>
      <c r="D11" s="35" t="s">
        <v>32</v>
      </c>
      <c r="E11" s="37">
        <v>1800</v>
      </c>
      <c r="F11" s="36">
        <v>4.6100000000000003</v>
      </c>
      <c r="G11" s="38">
        <v>8298</v>
      </c>
      <c r="H11" s="28"/>
    </row>
    <row r="12" spans="2:8" ht="115.5" thickBot="1" x14ac:dyDescent="0.3">
      <c r="B12" s="33">
        <v>5</v>
      </c>
      <c r="C12" s="34" t="s">
        <v>33</v>
      </c>
      <c r="D12" s="35" t="s">
        <v>34</v>
      </c>
      <c r="E12" s="36">
        <v>864</v>
      </c>
      <c r="F12" s="36">
        <v>9.11</v>
      </c>
      <c r="G12" s="38">
        <v>7871.04</v>
      </c>
      <c r="H12" s="28"/>
    </row>
    <row r="13" spans="2:8" ht="115.5" thickBot="1" x14ac:dyDescent="0.3">
      <c r="B13" s="33">
        <v>6</v>
      </c>
      <c r="C13" s="34" t="s">
        <v>35</v>
      </c>
      <c r="D13" s="35" t="s">
        <v>36</v>
      </c>
      <c r="E13" s="36">
        <v>96</v>
      </c>
      <c r="F13" s="36">
        <v>14.49</v>
      </c>
      <c r="G13" s="38">
        <v>1391.04</v>
      </c>
      <c r="H13" s="28"/>
    </row>
    <row r="14" spans="2:8" ht="115.5" thickBot="1" x14ac:dyDescent="0.3">
      <c r="B14" s="33">
        <v>7</v>
      </c>
      <c r="C14" s="34" t="s">
        <v>37</v>
      </c>
      <c r="D14" s="35" t="s">
        <v>38</v>
      </c>
      <c r="E14" s="36">
        <v>240</v>
      </c>
      <c r="F14" s="36">
        <v>19.649999999999999</v>
      </c>
      <c r="G14" s="38">
        <v>4716</v>
      </c>
      <c r="H14" s="28"/>
    </row>
    <row r="15" spans="2:8" ht="115.5" thickBot="1" x14ac:dyDescent="0.3">
      <c r="B15" s="33">
        <v>8</v>
      </c>
      <c r="C15" s="34" t="s">
        <v>39</v>
      </c>
      <c r="D15" s="35" t="s">
        <v>40</v>
      </c>
      <c r="E15" s="36">
        <v>24</v>
      </c>
      <c r="F15" s="36">
        <v>39.51</v>
      </c>
      <c r="G15" s="36">
        <v>948.24</v>
      </c>
      <c r="H15" s="28"/>
    </row>
    <row r="16" spans="2:8" ht="115.5" thickBot="1" x14ac:dyDescent="0.3">
      <c r="B16" s="33">
        <v>9</v>
      </c>
      <c r="C16" s="34" t="s">
        <v>41</v>
      </c>
      <c r="D16" s="35" t="s">
        <v>42</v>
      </c>
      <c r="E16" s="36">
        <v>100</v>
      </c>
      <c r="F16" s="36">
        <v>41.49</v>
      </c>
      <c r="G16" s="38">
        <v>4149</v>
      </c>
      <c r="H16" s="28"/>
    </row>
    <row r="17" spans="2:8" ht="115.5" thickBot="1" x14ac:dyDescent="0.3">
      <c r="B17" s="33">
        <v>10</v>
      </c>
      <c r="C17" s="34" t="s">
        <v>43</v>
      </c>
      <c r="D17" s="35" t="s">
        <v>44</v>
      </c>
      <c r="E17" s="36">
        <v>10</v>
      </c>
      <c r="F17" s="36">
        <v>3.17</v>
      </c>
      <c r="G17" s="36">
        <v>31.7</v>
      </c>
      <c r="H17" s="28"/>
    </row>
    <row r="18" spans="2:8" ht="115.5" thickBot="1" x14ac:dyDescent="0.3">
      <c r="B18" s="33">
        <v>11</v>
      </c>
      <c r="C18" s="34" t="s">
        <v>45</v>
      </c>
      <c r="D18" s="35" t="s">
        <v>46</v>
      </c>
      <c r="E18" s="36">
        <v>20</v>
      </c>
      <c r="F18" s="36">
        <v>9.02</v>
      </c>
      <c r="G18" s="36">
        <v>180.4</v>
      </c>
      <c r="H18" s="28"/>
    </row>
    <row r="19" spans="2:8" ht="99" customHeight="1" x14ac:dyDescent="0.25">
      <c r="B19" s="105">
        <v>12</v>
      </c>
      <c r="C19" s="107" t="s">
        <v>47</v>
      </c>
      <c r="D19" s="109" t="s">
        <v>48</v>
      </c>
      <c r="E19" s="111">
        <v>20</v>
      </c>
      <c r="F19" s="111">
        <v>4.88</v>
      </c>
      <c r="G19" s="111">
        <v>97.6</v>
      </c>
      <c r="H19" s="104"/>
    </row>
    <row r="20" spans="2:8" ht="15.75" thickBot="1" x14ac:dyDescent="0.3">
      <c r="B20" s="106"/>
      <c r="C20" s="108"/>
      <c r="D20" s="110"/>
      <c r="E20" s="112"/>
      <c r="F20" s="112"/>
      <c r="G20" s="112"/>
      <c r="H20" s="104"/>
    </row>
    <row r="21" spans="2:8" ht="115.5" thickBot="1" x14ac:dyDescent="0.3">
      <c r="B21" s="33">
        <v>13</v>
      </c>
      <c r="C21" s="34" t="s">
        <v>49</v>
      </c>
      <c r="D21" s="35" t="s">
        <v>50</v>
      </c>
      <c r="E21" s="36">
        <v>60</v>
      </c>
      <c r="F21" s="36">
        <v>9.02</v>
      </c>
      <c r="G21" s="36">
        <v>541.20000000000005</v>
      </c>
      <c r="H21" s="28"/>
    </row>
    <row r="22" spans="2:8" ht="115.5" thickBot="1" x14ac:dyDescent="0.3">
      <c r="B22" s="33">
        <v>14</v>
      </c>
      <c r="C22" s="34" t="s">
        <v>51</v>
      </c>
      <c r="D22" s="35" t="s">
        <v>52</v>
      </c>
      <c r="E22" s="36">
        <v>60</v>
      </c>
      <c r="F22" s="36">
        <v>28.41</v>
      </c>
      <c r="G22" s="38">
        <v>1704.6</v>
      </c>
      <c r="H22" s="28"/>
    </row>
    <row r="23" spans="2:8" ht="115.5" thickBot="1" x14ac:dyDescent="0.3">
      <c r="B23" s="33">
        <v>15</v>
      </c>
      <c r="C23" s="34" t="s">
        <v>53</v>
      </c>
      <c r="D23" s="35" t="s">
        <v>54</v>
      </c>
      <c r="E23" s="36">
        <v>4</v>
      </c>
      <c r="F23" s="36">
        <v>67.069999999999993</v>
      </c>
      <c r="G23" s="36">
        <v>268.27999999999997</v>
      </c>
      <c r="H23" s="28"/>
    </row>
    <row r="24" spans="2:8" ht="141" thickBot="1" x14ac:dyDescent="0.3">
      <c r="B24" s="33">
        <v>16</v>
      </c>
      <c r="C24" s="34" t="s">
        <v>55</v>
      </c>
      <c r="D24" s="35" t="s">
        <v>56</v>
      </c>
      <c r="E24" s="36">
        <v>15</v>
      </c>
      <c r="F24" s="36">
        <v>10.119999999999999</v>
      </c>
      <c r="G24" s="36">
        <v>151.80000000000001</v>
      </c>
      <c r="H24" s="28"/>
    </row>
    <row r="25" spans="2:8" ht="141" thickBot="1" x14ac:dyDescent="0.3">
      <c r="B25" s="33">
        <v>17</v>
      </c>
      <c r="C25" s="34" t="s">
        <v>57</v>
      </c>
      <c r="D25" s="35" t="s">
        <v>58</v>
      </c>
      <c r="E25" s="36">
        <v>8</v>
      </c>
      <c r="F25" s="36">
        <v>12.2</v>
      </c>
      <c r="G25" s="36">
        <v>97.6</v>
      </c>
      <c r="H25" s="28"/>
    </row>
    <row r="26" spans="2:8" ht="153.75" thickBot="1" x14ac:dyDescent="0.3">
      <c r="B26" s="33">
        <v>18</v>
      </c>
      <c r="C26" s="34" t="s">
        <v>59</v>
      </c>
      <c r="D26" s="35" t="s">
        <v>60</v>
      </c>
      <c r="E26" s="36">
        <v>30</v>
      </c>
      <c r="F26" s="36">
        <v>3.54</v>
      </c>
      <c r="G26" s="36">
        <v>106.2</v>
      </c>
      <c r="H26" s="28"/>
    </row>
    <row r="27" spans="2:8" ht="153.75" thickBot="1" x14ac:dyDescent="0.3">
      <c r="B27" s="33">
        <v>19</v>
      </c>
      <c r="C27" s="34" t="s">
        <v>61</v>
      </c>
      <c r="D27" s="35" t="s">
        <v>62</v>
      </c>
      <c r="E27" s="36">
        <v>50</v>
      </c>
      <c r="F27" s="36">
        <v>6.83</v>
      </c>
      <c r="G27" s="36">
        <v>341.5</v>
      </c>
      <c r="H27" s="28"/>
    </row>
    <row r="28" spans="2:8" ht="153.75" thickBot="1" x14ac:dyDescent="0.3">
      <c r="B28" s="33">
        <v>20</v>
      </c>
      <c r="C28" s="34" t="s">
        <v>63</v>
      </c>
      <c r="D28" s="35" t="s">
        <v>64</v>
      </c>
      <c r="E28" s="36">
        <v>18</v>
      </c>
      <c r="F28" s="36">
        <v>12.8</v>
      </c>
      <c r="G28" s="36">
        <v>230.4</v>
      </c>
      <c r="H28" s="28"/>
    </row>
    <row r="29" spans="2:8" ht="128.25" thickBot="1" x14ac:dyDescent="0.3">
      <c r="B29" s="33">
        <v>21</v>
      </c>
      <c r="C29" s="34" t="s">
        <v>65</v>
      </c>
      <c r="D29" s="35" t="s">
        <v>66</v>
      </c>
      <c r="E29" s="36">
        <v>15</v>
      </c>
      <c r="F29" s="36">
        <v>8.66</v>
      </c>
      <c r="G29" s="36">
        <v>129.9</v>
      </c>
      <c r="H29" s="28"/>
    </row>
    <row r="30" spans="2:8" ht="128.25" thickBot="1" x14ac:dyDescent="0.3">
      <c r="B30" s="33">
        <v>22</v>
      </c>
      <c r="C30" s="34" t="s">
        <v>67</v>
      </c>
      <c r="D30" s="35" t="s">
        <v>68</v>
      </c>
      <c r="E30" s="36">
        <v>20</v>
      </c>
      <c r="F30" s="36">
        <v>8.66</v>
      </c>
      <c r="G30" s="36">
        <v>173.2</v>
      </c>
      <c r="H30" s="28"/>
    </row>
    <row r="31" spans="2:8" ht="128.25" thickBot="1" x14ac:dyDescent="0.3">
      <c r="B31" s="33">
        <v>23</v>
      </c>
      <c r="C31" s="34" t="s">
        <v>69</v>
      </c>
      <c r="D31" s="35" t="s">
        <v>70</v>
      </c>
      <c r="E31" s="36">
        <v>45</v>
      </c>
      <c r="F31" s="36">
        <v>8.66</v>
      </c>
      <c r="G31" s="36">
        <v>389.7</v>
      </c>
      <c r="H31" s="28"/>
    </row>
    <row r="32" spans="2:8" ht="128.25" thickBot="1" x14ac:dyDescent="0.3">
      <c r="B32" s="33">
        <v>24</v>
      </c>
      <c r="C32" s="34" t="s">
        <v>71</v>
      </c>
      <c r="D32" s="35" t="s">
        <v>72</v>
      </c>
      <c r="E32" s="36">
        <v>20</v>
      </c>
      <c r="F32" s="36">
        <v>10.98</v>
      </c>
      <c r="G32" s="36">
        <v>219.6</v>
      </c>
      <c r="H32" s="28"/>
    </row>
    <row r="33" spans="2:8" ht="128.25" thickBot="1" x14ac:dyDescent="0.3">
      <c r="B33" s="33">
        <v>25</v>
      </c>
      <c r="C33" s="34" t="s">
        <v>73</v>
      </c>
      <c r="D33" s="35" t="s">
        <v>74</v>
      </c>
      <c r="E33" s="36">
        <v>20</v>
      </c>
      <c r="F33" s="36">
        <v>13.41</v>
      </c>
      <c r="G33" s="36">
        <v>268.2</v>
      </c>
      <c r="H33" s="28"/>
    </row>
    <row r="34" spans="2:8" ht="128.25" thickBot="1" x14ac:dyDescent="0.3">
      <c r="B34" s="33">
        <v>26</v>
      </c>
      <c r="C34" s="34" t="s">
        <v>75</v>
      </c>
      <c r="D34" s="35" t="s">
        <v>76</v>
      </c>
      <c r="E34" s="36">
        <v>18</v>
      </c>
      <c r="F34" s="36">
        <v>20.239999999999998</v>
      </c>
      <c r="G34" s="36">
        <v>364.32</v>
      </c>
      <c r="H34" s="28"/>
    </row>
    <row r="35" spans="2:8" ht="128.25" thickBot="1" x14ac:dyDescent="0.3">
      <c r="B35" s="33">
        <v>27</v>
      </c>
      <c r="C35" s="34" t="s">
        <v>77</v>
      </c>
      <c r="D35" s="35" t="s">
        <v>78</v>
      </c>
      <c r="E35" s="36">
        <v>4</v>
      </c>
      <c r="F35" s="36">
        <v>32.93</v>
      </c>
      <c r="G35" s="36">
        <v>131.72</v>
      </c>
      <c r="H35" s="28"/>
    </row>
    <row r="36" spans="2:8" ht="115.5" thickBot="1" x14ac:dyDescent="0.3">
      <c r="B36" s="33">
        <v>28</v>
      </c>
      <c r="C36" s="34" t="s">
        <v>79</v>
      </c>
      <c r="D36" s="35" t="s">
        <v>80</v>
      </c>
      <c r="E36" s="36">
        <v>20</v>
      </c>
      <c r="F36" s="36">
        <v>9.76</v>
      </c>
      <c r="G36" s="36">
        <v>195.2</v>
      </c>
      <c r="H36" s="28"/>
    </row>
  </sheetData>
  <mergeCells count="21">
    <mergeCell ref="H2:H3"/>
    <mergeCell ref="B2:D2"/>
    <mergeCell ref="B3:D3"/>
    <mergeCell ref="E2:E3"/>
    <mergeCell ref="F2:F3"/>
    <mergeCell ref="G2:G3"/>
    <mergeCell ref="D4:D5"/>
    <mergeCell ref="F4:F5"/>
    <mergeCell ref="G4:H4"/>
    <mergeCell ref="G5:H5"/>
    <mergeCell ref="C6:C7"/>
    <mergeCell ref="D6:D7"/>
    <mergeCell ref="F6:F7"/>
    <mergeCell ref="G6:H7"/>
    <mergeCell ref="H19:H20"/>
    <mergeCell ref="B19:B20"/>
    <mergeCell ref="C19:C20"/>
    <mergeCell ref="D19:D20"/>
    <mergeCell ref="E19:E20"/>
    <mergeCell ref="F19:F20"/>
    <mergeCell ref="G19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</dc:creator>
  <cp:lastModifiedBy>User</cp:lastModifiedBy>
  <dcterms:created xsi:type="dcterms:W3CDTF">2014-11-12T12:20:45Z</dcterms:created>
  <dcterms:modified xsi:type="dcterms:W3CDTF">2015-11-23T13:55:04Z</dcterms:modified>
</cp:coreProperties>
</file>