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8220" yWindow="20" windowWidth="29500" windowHeight="12840" tabRatio="500"/>
  </bookViews>
  <sheets>
    <sheet name="Лист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1" i="1" l="1"/>
  <c r="J10" i="1"/>
  <c r="J9" i="1"/>
  <c r="J8" i="1"/>
  <c r="J7" i="1"/>
  <c r="J6" i="1"/>
  <c r="J5" i="1"/>
  <c r="J4" i="1"/>
  <c r="M11" i="1"/>
  <c r="M10" i="1"/>
  <c r="M9" i="1"/>
  <c r="M6" i="1"/>
  <c r="G11" i="1"/>
  <c r="D11" i="1"/>
  <c r="D10" i="1"/>
  <c r="G10" i="1"/>
  <c r="G8" i="1"/>
  <c r="D8" i="1"/>
  <c r="D6" i="1"/>
  <c r="G6" i="1"/>
  <c r="G4" i="1"/>
  <c r="D4" i="1"/>
  <c r="D7" i="1"/>
  <c r="D5" i="1"/>
  <c r="G7" i="1"/>
  <c r="G5" i="1"/>
  <c r="D9" i="1"/>
  <c r="G9" i="1"/>
</calcChain>
</file>

<file path=xl/sharedStrings.xml><?xml version="1.0" encoding="utf-8"?>
<sst xmlns="http://schemas.openxmlformats.org/spreadsheetml/2006/main" count="36" uniqueCount="16">
  <si>
    <t>EURCHF</t>
  </si>
  <si>
    <t>Generic A-TLP 9.02</t>
  </si>
  <si>
    <t>DD %</t>
  </si>
  <si>
    <t>PROFIT/YR</t>
  </si>
  <si>
    <t>Generic A-TLP 11.06</t>
  </si>
  <si>
    <t>GBPUSD</t>
  </si>
  <si>
    <t>USDJPY</t>
  </si>
  <si>
    <t>GBPCAD</t>
  </si>
  <si>
    <t>GBPCHF</t>
  </si>
  <si>
    <t>EURGBP</t>
  </si>
  <si>
    <t>USDCAD</t>
  </si>
  <si>
    <t>USDCHF</t>
  </si>
  <si>
    <t>PROF. FAC.</t>
  </si>
  <si>
    <t>WS ASIA v1.4</t>
  </si>
  <si>
    <t>n/a</t>
  </si>
  <si>
    <t>Generic A-TLP 11.7.01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</si>
</sst>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4" x14ac:knownFonts="1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10" fontId="0" fillId="4" borderId="4" xfId="2" applyNumberFormat="1" applyFont="1" applyFill="1" applyBorder="1" applyAlignment="1">
      <alignment horizontal="center"/>
    </xf>
    <xf numFmtId="10" fontId="0" fillId="4" borderId="6" xfId="2" applyNumberFormat="1" applyFont="1" applyFill="1" applyBorder="1" applyAlignment="1">
      <alignment horizontal="center"/>
    </xf>
    <xf numFmtId="0" fontId="0" fillId="4" borderId="1" xfId="0" applyFill="1" applyBorder="1"/>
    <xf numFmtId="9" fontId="0" fillId="5" borderId="0" xfId="2" applyNumberFormat="1" applyFont="1" applyFill="1" applyBorder="1" applyAlignment="1">
      <alignment horizontal="center"/>
    </xf>
    <xf numFmtId="2" fontId="0" fillId="5" borderId="5" xfId="2" applyNumberFormat="1" applyFont="1" applyFill="1" applyBorder="1" applyAlignment="1">
      <alignment horizontal="center"/>
    </xf>
    <xf numFmtId="9" fontId="0" fillId="5" borderId="7" xfId="2" applyNumberFormat="1" applyFont="1" applyFill="1" applyBorder="1" applyAlignment="1">
      <alignment horizontal="center"/>
    </xf>
    <xf numFmtId="2" fontId="0" fillId="5" borderId="8" xfId="2" applyNumberFormat="1" applyFont="1" applyFill="1" applyBorder="1" applyAlignment="1">
      <alignment horizontal="center"/>
    </xf>
    <xf numFmtId="9" fontId="0" fillId="5" borderId="4" xfId="2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9" fontId="0" fillId="6" borderId="0" xfId="2" applyNumberFormat="1" applyFont="1" applyFill="1" applyBorder="1" applyAlignment="1">
      <alignment horizontal="center"/>
    </xf>
    <xf numFmtId="2" fontId="0" fillId="6" borderId="5" xfId="2" applyNumberFormat="1" applyFont="1" applyFill="1" applyBorder="1" applyAlignment="1">
      <alignment horizontal="center"/>
    </xf>
    <xf numFmtId="2" fontId="0" fillId="6" borderId="5" xfId="1" applyNumberFormat="1" applyFont="1" applyFill="1" applyBorder="1" applyAlignment="1">
      <alignment horizontal="center"/>
    </xf>
    <xf numFmtId="9" fontId="0" fillId="6" borderId="7" xfId="2" applyNumberFormat="1" applyFont="1" applyFill="1" applyBorder="1" applyAlignment="1">
      <alignment horizontal="center"/>
    </xf>
    <xf numFmtId="2" fontId="0" fillId="6" borderId="8" xfId="2" applyNumberFormat="1" applyFont="1" applyFill="1" applyBorder="1" applyAlignment="1">
      <alignment horizontal="center"/>
    </xf>
    <xf numFmtId="9" fontId="0" fillId="6" borderId="4" xfId="2" applyNumberFormat="1" applyFont="1" applyFill="1" applyBorder="1" applyAlignment="1">
      <alignment horizontal="center"/>
    </xf>
    <xf numFmtId="9" fontId="0" fillId="6" borderId="6" xfId="2" applyNumberFormat="1" applyFont="1" applyFill="1" applyBorder="1" applyAlignment="1">
      <alignment horizontal="center"/>
    </xf>
    <xf numFmtId="0" fontId="0" fillId="4" borderId="4" xfId="0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2" fontId="0" fillId="6" borderId="0" xfId="2" applyNumberFormat="1" applyFont="1" applyFill="1" applyBorder="1" applyAlignment="1">
      <alignment horizontal="center"/>
    </xf>
    <xf numFmtId="2" fontId="0" fillId="5" borderId="0" xfId="2" applyNumberFormat="1" applyFont="1" applyFill="1" applyBorder="1" applyAlignment="1">
      <alignment horizontal="center"/>
    </xf>
    <xf numFmtId="2" fontId="0" fillId="5" borderId="0" xfId="1" applyNumberFormat="1" applyFont="1" applyFill="1" applyBorder="1" applyAlignment="1">
      <alignment horizontal="center"/>
    </xf>
    <xf numFmtId="10" fontId="0" fillId="4" borderId="1" xfId="2" applyNumberFormat="1" applyFont="1" applyFill="1" applyBorder="1" applyAlignment="1">
      <alignment horizontal="center"/>
    </xf>
    <xf numFmtId="9" fontId="0" fillId="6" borderId="2" xfId="2" applyNumberFormat="1" applyFont="1" applyFill="1" applyBorder="1" applyAlignment="1">
      <alignment horizontal="center"/>
    </xf>
    <xf numFmtId="2" fontId="0" fillId="6" borderId="2" xfId="2" applyNumberFormat="1" applyFont="1" applyFill="1" applyBorder="1" applyAlignment="1">
      <alignment horizontal="center"/>
    </xf>
    <xf numFmtId="9" fontId="0" fillId="5" borderId="2" xfId="2" applyNumberFormat="1" applyFont="1" applyFill="1" applyBorder="1" applyAlignment="1">
      <alignment horizontal="center"/>
    </xf>
    <xf numFmtId="2" fontId="0" fillId="6" borderId="3" xfId="2" applyNumberFormat="1" applyFont="1" applyFill="1" applyBorder="1" applyAlignment="1">
      <alignment horizontal="center"/>
    </xf>
    <xf numFmtId="9" fontId="0" fillId="6" borderId="1" xfId="2" applyNumberFormat="1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9" fontId="0" fillId="5" borderId="1" xfId="2" applyNumberFormat="1" applyFont="1" applyFill="1" applyBorder="1" applyAlignment="1">
      <alignment horizontal="center"/>
    </xf>
    <xf numFmtId="2" fontId="0" fillId="5" borderId="3" xfId="2" applyNumberFormat="1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9" fontId="0" fillId="9" borderId="1" xfId="2" applyNumberFormat="1" applyFont="1" applyFill="1" applyBorder="1" applyAlignment="1">
      <alignment horizontal="center"/>
    </xf>
    <xf numFmtId="9" fontId="0" fillId="9" borderId="2" xfId="2" applyNumberFormat="1" applyFont="1" applyFill="1" applyBorder="1" applyAlignment="1">
      <alignment horizontal="center"/>
    </xf>
    <xf numFmtId="2" fontId="0" fillId="9" borderId="3" xfId="2" applyNumberFormat="1" applyFont="1" applyFill="1" applyBorder="1" applyAlignment="1">
      <alignment horizontal="center"/>
    </xf>
    <xf numFmtId="9" fontId="0" fillId="9" borderId="4" xfId="2" applyNumberFormat="1" applyFont="1" applyFill="1" applyBorder="1" applyAlignment="1">
      <alignment horizontal="center"/>
    </xf>
    <xf numFmtId="9" fontId="0" fillId="9" borderId="0" xfId="2" applyNumberFormat="1" applyFont="1" applyFill="1" applyBorder="1" applyAlignment="1">
      <alignment horizontal="center"/>
    </xf>
    <xf numFmtId="2" fontId="0" fillId="9" borderId="5" xfId="2" applyNumberFormat="1" applyFont="1" applyFill="1" applyBorder="1" applyAlignment="1">
      <alignment horizontal="center"/>
    </xf>
    <xf numFmtId="2" fontId="0" fillId="6" borderId="7" xfId="2" applyNumberFormat="1" applyFont="1" applyFill="1" applyBorder="1" applyAlignment="1">
      <alignment horizontal="center"/>
    </xf>
    <xf numFmtId="9" fontId="0" fillId="5" borderId="6" xfId="2" applyNumberFormat="1" applyFont="1" applyFill="1" applyBorder="1" applyAlignment="1">
      <alignment horizontal="center"/>
    </xf>
  </cellXfs>
  <cellStyles count="41"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Обычный" xfId="0" builtinId="0"/>
    <cellStyle name="Просмотренная гиперссылка" xfId="4" builtinId="9" hidden="1"/>
    <cellStyle name="Просмотренная гиперссылка" xfId="6" builtinId="9" hidden="1"/>
    <cellStyle name="Просмотренная гиперссылка" xfId="8" builtinId="9" hidden="1"/>
    <cellStyle name="Просмотренная гиперссылка" xfId="10" builtinId="9" hidden="1"/>
    <cellStyle name="Просмотренная гиперссылка" xfId="12" builtinId="9" hidden="1"/>
    <cellStyle name="Просмотренная гиперссылка" xfId="14" builtinId="9" hidden="1"/>
    <cellStyle name="Просмотренная гиперссылка" xfId="16" builtinId="9" hidden="1"/>
    <cellStyle name="Просмотренная гиперссылка" xfId="18" builtinId="9" hidden="1"/>
    <cellStyle name="Просмотренная гиперссылка" xfId="20" builtinId="9" hidden="1"/>
    <cellStyle name="Просмотренная гиперссылка" xfId="22" builtinId="9" hidden="1"/>
    <cellStyle name="Просмотренная гиперссылка" xfId="24" builtinId="9" hidden="1"/>
    <cellStyle name="Просмотренная гиперссылка" xfId="26" builtinId="9" hidden="1"/>
    <cellStyle name="Просмотренная гиперссылка" xfId="28" builtinId="9" hidden="1"/>
    <cellStyle name="Просмотренная гиперссылка" xfId="30" builtinId="9" hidden="1"/>
    <cellStyle name="Просмотренная гиперссылка" xfId="32" builtinId="9" hidden="1"/>
    <cellStyle name="Просмотренная гиперссылка" xfId="34" builtinId="9" hidden="1"/>
    <cellStyle name="Просмотренная гиперссылка" xfId="36" builtinId="9" hidden="1"/>
    <cellStyle name="Просмотренная гиперссылка" xfId="38" builtinId="9" hidden="1"/>
    <cellStyle name="Просмотренная гиперссылка" xfId="40" builtinId="9" hidden="1"/>
    <cellStyle name="Процентный" xfId="2" builtinId="5"/>
    <cellStyle name="Финансовый" xfId="1" builtin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1"/>
  <sheetViews>
    <sheetView tabSelected="1" workbookViewId="0">
      <selection activeCell="G21" sqref="G21"/>
    </sheetView>
  </sheetViews>
  <sheetFormatPr baseColWidth="10" defaultRowHeight="15" x14ac:dyDescent="0"/>
  <cols>
    <col min="1" max="1" width="2.83203125" customWidth="1"/>
    <col min="3" max="14" width="10.33203125" customWidth="1"/>
  </cols>
  <sheetData>
    <row r="1" spans="2:14" ht="16" thickBot="1"/>
    <row r="2" spans="2:14">
      <c r="B2" s="3"/>
      <c r="C2" s="9" t="s">
        <v>1</v>
      </c>
      <c r="D2" s="10"/>
      <c r="E2" s="11"/>
      <c r="F2" s="12" t="s">
        <v>4</v>
      </c>
      <c r="G2" s="12"/>
      <c r="H2" s="13"/>
      <c r="I2" s="40" t="s">
        <v>15</v>
      </c>
      <c r="J2" s="40"/>
      <c r="K2" s="41"/>
      <c r="L2" s="36" t="s">
        <v>13</v>
      </c>
      <c r="M2" s="36"/>
      <c r="N2" s="37"/>
    </row>
    <row r="3" spans="2:14" ht="16" thickBot="1">
      <c r="B3" s="21"/>
      <c r="C3" s="22" t="s">
        <v>2</v>
      </c>
      <c r="D3" s="23" t="s">
        <v>3</v>
      </c>
      <c r="E3" s="24" t="s">
        <v>12</v>
      </c>
      <c r="F3" s="25" t="s">
        <v>2</v>
      </c>
      <c r="G3" s="25" t="s">
        <v>3</v>
      </c>
      <c r="H3" s="26" t="s">
        <v>12</v>
      </c>
      <c r="I3" s="42" t="s">
        <v>2</v>
      </c>
      <c r="J3" s="42" t="s">
        <v>3</v>
      </c>
      <c r="K3" s="43" t="s">
        <v>12</v>
      </c>
      <c r="L3" s="38" t="s">
        <v>2</v>
      </c>
      <c r="M3" s="38" t="s">
        <v>3</v>
      </c>
      <c r="N3" s="39" t="s">
        <v>12</v>
      </c>
    </row>
    <row r="4" spans="2:14">
      <c r="B4" s="30" t="s">
        <v>5</v>
      </c>
      <c r="C4" s="35">
        <v>0.12470000000000001</v>
      </c>
      <c r="D4" s="31">
        <f>82/100/5</f>
        <v>0.16399999999999998</v>
      </c>
      <c r="E4" s="34">
        <v>1.51</v>
      </c>
      <c r="F4" s="31">
        <v>0.1794</v>
      </c>
      <c r="G4" s="31">
        <f>81.29/100/5</f>
        <v>0.16258</v>
      </c>
      <c r="H4" s="32">
        <v>1.56</v>
      </c>
      <c r="I4" s="44">
        <v>0.18379999999999999</v>
      </c>
      <c r="J4" s="33">
        <f>82.02/100/5</f>
        <v>0.16403999999999999</v>
      </c>
      <c r="K4" s="45">
        <v>1.61</v>
      </c>
      <c r="L4" s="47" t="s">
        <v>14</v>
      </c>
      <c r="M4" s="48" t="s">
        <v>14</v>
      </c>
      <c r="N4" s="49" t="s">
        <v>14</v>
      </c>
    </row>
    <row r="5" spans="2:14">
      <c r="B5" s="1" t="s">
        <v>6</v>
      </c>
      <c r="C5" s="8">
        <v>0.15820000000000001</v>
      </c>
      <c r="D5" s="4">
        <f>93.3/100/5</f>
        <v>0.18659999999999999</v>
      </c>
      <c r="E5" s="5">
        <v>1.6</v>
      </c>
      <c r="F5" s="14">
        <v>0.23039999999999999</v>
      </c>
      <c r="G5" s="14">
        <f>26.43/100/5</f>
        <v>5.2859999999999997E-2</v>
      </c>
      <c r="H5" s="27">
        <v>1.24</v>
      </c>
      <c r="I5" s="19">
        <v>0.2276</v>
      </c>
      <c r="J5" s="14">
        <f>35.21/100/5</f>
        <v>7.042000000000001E-2</v>
      </c>
      <c r="K5" s="15">
        <v>1.34</v>
      </c>
      <c r="L5" s="50" t="s">
        <v>14</v>
      </c>
      <c r="M5" s="51" t="s">
        <v>14</v>
      </c>
      <c r="N5" s="52" t="s">
        <v>14</v>
      </c>
    </row>
    <row r="6" spans="2:14">
      <c r="B6" s="1" t="s">
        <v>7</v>
      </c>
      <c r="C6" s="19">
        <v>0.2359</v>
      </c>
      <c r="D6" s="14">
        <f>77.9/100/5</f>
        <v>0.15579999999999999</v>
      </c>
      <c r="E6" s="15">
        <v>1.6</v>
      </c>
      <c r="F6" s="4">
        <v>0.16550000000000001</v>
      </c>
      <c r="G6" s="4">
        <f>74.08/100/5</f>
        <v>0.14816000000000001</v>
      </c>
      <c r="H6" s="28">
        <v>1.62</v>
      </c>
      <c r="I6" s="19">
        <v>0.16350000000000001</v>
      </c>
      <c r="J6" s="14">
        <f>67.62/100/5</f>
        <v>0.13524</v>
      </c>
      <c r="K6" s="46">
        <v>1.57</v>
      </c>
      <c r="L6" s="19">
        <v>0.1477</v>
      </c>
      <c r="M6" s="14">
        <f>8.32/100/5</f>
        <v>1.6639999999999999E-2</v>
      </c>
      <c r="N6" s="15">
        <v>1.22</v>
      </c>
    </row>
    <row r="7" spans="2:14">
      <c r="B7" s="1" t="s">
        <v>8</v>
      </c>
      <c r="C7" s="19">
        <v>0.20480000000000001</v>
      </c>
      <c r="D7" s="14">
        <f>70.33/100/5</f>
        <v>0.14066000000000001</v>
      </c>
      <c r="E7" s="15">
        <v>1.59</v>
      </c>
      <c r="F7" s="14">
        <v>0.17979999999999999</v>
      </c>
      <c r="G7" s="14">
        <f>59.46/100/5</f>
        <v>0.11892</v>
      </c>
      <c r="H7" s="27">
        <v>1.76</v>
      </c>
      <c r="I7" s="8">
        <v>0.17860000000000001</v>
      </c>
      <c r="J7" s="4">
        <f>63.89/100/5</f>
        <v>0.12778</v>
      </c>
      <c r="K7" s="5">
        <v>1.82</v>
      </c>
      <c r="L7" s="50" t="s">
        <v>14</v>
      </c>
      <c r="M7" s="51" t="s">
        <v>14</v>
      </c>
      <c r="N7" s="52" t="s">
        <v>14</v>
      </c>
    </row>
    <row r="8" spans="2:14">
      <c r="B8" s="1" t="s">
        <v>9</v>
      </c>
      <c r="C8" s="19">
        <v>0.17219999999999999</v>
      </c>
      <c r="D8" s="14">
        <f>42.95/100/5</f>
        <v>8.5900000000000004E-2</v>
      </c>
      <c r="E8" s="15">
        <v>1.66</v>
      </c>
      <c r="F8" s="4">
        <v>0.1062</v>
      </c>
      <c r="G8" s="4">
        <f>43.01/100/5</f>
        <v>8.6019999999999999E-2</v>
      </c>
      <c r="H8" s="28">
        <v>2.6</v>
      </c>
      <c r="I8" s="19">
        <v>0.12959999999999999</v>
      </c>
      <c r="J8" s="14">
        <f>39.23/100/5</f>
        <v>7.8460000000000002E-2</v>
      </c>
      <c r="K8" s="15">
        <v>2.4500000000000002</v>
      </c>
      <c r="L8" s="50" t="s">
        <v>14</v>
      </c>
      <c r="M8" s="51" t="s">
        <v>14</v>
      </c>
      <c r="N8" s="52" t="s">
        <v>14</v>
      </c>
    </row>
    <row r="9" spans="2:14">
      <c r="B9" s="1" t="s">
        <v>0</v>
      </c>
      <c r="C9" s="19">
        <v>0.12520000000000001</v>
      </c>
      <c r="D9" s="14">
        <f>81/100/5</f>
        <v>0.16200000000000001</v>
      </c>
      <c r="E9" s="16">
        <v>1.58</v>
      </c>
      <c r="F9" s="4">
        <v>0.19639999999999999</v>
      </c>
      <c r="G9" s="4">
        <f>130/100/5</f>
        <v>0.26</v>
      </c>
      <c r="H9" s="29">
        <v>2</v>
      </c>
      <c r="I9" s="19">
        <v>0.18779999999999999</v>
      </c>
      <c r="J9" s="14">
        <f>131.65/100/5</f>
        <v>0.26329999999999998</v>
      </c>
      <c r="K9" s="16">
        <v>1.96</v>
      </c>
      <c r="L9" s="19">
        <v>0.1527</v>
      </c>
      <c r="M9" s="14">
        <f>36.66/100/5</f>
        <v>7.3319999999999996E-2</v>
      </c>
      <c r="N9" s="16">
        <v>1.5</v>
      </c>
    </row>
    <row r="10" spans="2:14">
      <c r="B10" s="1" t="s">
        <v>10</v>
      </c>
      <c r="C10" s="19">
        <v>0.1076</v>
      </c>
      <c r="D10" s="14">
        <f>39.18/100/5</f>
        <v>7.8359999999999999E-2</v>
      </c>
      <c r="E10" s="15">
        <v>1.32</v>
      </c>
      <c r="F10" s="4">
        <v>0.10299999999999999</v>
      </c>
      <c r="G10" s="4">
        <f>46.09/100/5</f>
        <v>9.2180000000000012E-2</v>
      </c>
      <c r="H10" s="28">
        <v>1.65</v>
      </c>
      <c r="I10" s="19">
        <v>0.1037</v>
      </c>
      <c r="J10" s="14">
        <f>41.7/100/5</f>
        <v>8.3400000000000002E-2</v>
      </c>
      <c r="K10" s="15">
        <v>1.59</v>
      </c>
      <c r="L10" s="19">
        <v>0.14610000000000001</v>
      </c>
      <c r="M10" s="14">
        <f>39.31/100/5</f>
        <v>7.8619999999999995E-2</v>
      </c>
      <c r="N10" s="15">
        <v>1.34</v>
      </c>
    </row>
    <row r="11" spans="2:14" ht="16" thickBot="1">
      <c r="B11" s="2" t="s">
        <v>11</v>
      </c>
      <c r="C11" s="20">
        <v>0.19139999999999999</v>
      </c>
      <c r="D11" s="17">
        <f>40.11/100/5</f>
        <v>8.022E-2</v>
      </c>
      <c r="E11" s="18">
        <v>1.4</v>
      </c>
      <c r="F11" s="17">
        <v>0.15040000000000001</v>
      </c>
      <c r="G11" s="17">
        <f>34.13/100/5</f>
        <v>6.8260000000000015E-2</v>
      </c>
      <c r="H11" s="53">
        <v>1.71</v>
      </c>
      <c r="I11" s="54">
        <v>0.153</v>
      </c>
      <c r="J11" s="6">
        <f>36.96/100/5</f>
        <v>7.392E-2</v>
      </c>
      <c r="K11" s="7">
        <v>1.78</v>
      </c>
      <c r="L11" s="20">
        <v>0.1022</v>
      </c>
      <c r="M11" s="17">
        <f>28.74/100/5</f>
        <v>5.7479999999999996E-2</v>
      </c>
      <c r="N11" s="18">
        <v>1.35</v>
      </c>
    </row>
  </sheetData>
  <mergeCells count="4">
    <mergeCell ref="C2:E2"/>
    <mergeCell ref="F2:H2"/>
    <mergeCell ref="I2:K2"/>
    <mergeCell ref="L2:N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Fokin</dc:creator>
  <cp:lastModifiedBy>Igor Fokin</cp:lastModifiedBy>
  <dcterms:created xsi:type="dcterms:W3CDTF">2016-09-06T16:50:13Z</dcterms:created>
  <dcterms:modified xsi:type="dcterms:W3CDTF">2016-09-07T02:07:38Z</dcterms:modified>
</cp:coreProperties>
</file>